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60" documentId="8_{C113D507-9844-4816-A29B-1B5B7C5D7BD3}" xr6:coauthVersionLast="47" xr6:coauthVersionMax="47" xr10:uidLastSave="{FBCF7FE2-973D-4A90-831B-7665801CA90B}"/>
  <workbookProtection workbookAlgorithmName="SHA-512" workbookHashValue="Ms8HPrLfM2oFTcTNkEYswz/oUG6mcd8t5HgxaCC6nmpy2S3Sxc0bVq7hc99QODpo+toPNOdMj4Mmw/VNuXppXg==" workbookSaltValue="vbtr8qcw+S1KaA+wFbUyIA==" workbookSpinCount="100000" lockStructure="1"/>
  <bookViews>
    <workbookView xWindow="-120" yWindow="-120" windowWidth="29040" windowHeight="175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24" l="1"/>
  <c r="AK8" i="24"/>
  <c r="G10" i="24"/>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S40" i="24" s="1"/>
  <c r="AT40" i="24"/>
  <c r="AQ40" i="24"/>
  <c r="AP40" i="24"/>
  <c r="AO40" i="24"/>
  <c r="AN40" i="24"/>
  <c r="AM40" i="24"/>
  <c r="AL40" i="24"/>
  <c r="AK40" i="24" s="1"/>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N37" i="24"/>
  <c r="U37" i="24" s="1"/>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K15" i="24"/>
  <c r="AR15" i="24" s="1"/>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C40" i="24" l="1"/>
  <c r="AJ40" i="24"/>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<sst xmlns="http://schemas.openxmlformats.org/spreadsheetml/2006/main" count="17651" uniqueCount="5844">
  <si>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</si>
  <si>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</si>
  <si>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</si>
  <si>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</si>
  <si>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</si>
  <si>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</si>
  <si>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</si>
  <si>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</si>
  <si>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</si>
  <si>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</si>
  <si>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</si>
  <si>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</si>
  <si>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</si>
  <si>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</si>
  <si>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</si>
  <si>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</si>
  <si>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</si>
  <si>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</si>
  <si>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</si>
  <si>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</si>
  <si>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</si>
  <si>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</si>
  <si>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</si>
  <si>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</si>
  <si>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</si>
  <si>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</si>
  <si>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</si>
  <si>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</si>
  <si>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</si>
  <si>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</si>
  <si>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</si>
  <si>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</si>
  <si>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</si>
  <si>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</si>
  <si>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</si>
  <si>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</si>
  <si>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</si>
  <si>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</si>
  <si>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</si>
  <si>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</si>
  <si>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</si>
  <si>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</si>
  <si>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</si>
  <si>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</si>
  <si>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</si>
  <si>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</si>
  <si>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</si>
  <si>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</si>
  <si>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</si>
  <si>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</si>
  <si>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</si>
  <si>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</si>
  <si>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</si>
  <si>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</si>
  <si>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</si>
  <si>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</si>
  <si>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</si>
  <si>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</si>
  <si>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</si>
  <si>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</si>
  <si>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</si>
  <si>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</si>
  <si>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</si>
  <si>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</si>
  <si>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</si>
  <si>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</si>
  <si>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</si>
  <si>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</si>
  <si>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</si>
  <si>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</si>
  <si>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</si>
  <si>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</si>
  <si>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</si>
  <si>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</si>
  <si>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</si>
  <si>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</si>
  <si>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</si>
  <si>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</si>
  <si>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</si>
  <si>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</si>
  <si>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</si>
  <si>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</si>
  <si>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</si>
  <si>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</si>
  <si>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</si>
  <si>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</si>
  <si>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</si>
  <si>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</si>
  <si>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</si>
  <si>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</si>
  <si>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</si>
  <si>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</si>
  <si>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</si>
  <si>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</si>
  <si>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</si>
  <si>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</si>
  <si>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</si>
  <si>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</si>
  <si>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</si>
  <si>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</si>
  <si>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</si>
  <si>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</si>
  <si>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</si>
  <si>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</si>
  <si>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</si>
  <si>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</si>
  <si>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</si>
  <si>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</si>
  <si>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</si>
  <si>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</si>
  <si>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</si>
  <si>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</si>
  <si>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</si>
  <si>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</si>
  <si>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</si>
  <si>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</si>
  <si>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</si>
  <si>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</si>
  <si>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</si>
  <si>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</si>
  <si>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</si>
  <si>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</si>
  <si>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</si>
  <si>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</si>
  <si>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</si>
  <si>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</si>
  <si>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</si>
  <si>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</si>
  <si>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</si>
  <si>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</si>
  <si>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</si>
  <si>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</si>
  <si>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</si>
  <si>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</si>
  <si>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</si>
  <si>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</si>
  <si>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</si>
  <si>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</si>
  <si>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</si>
  <si>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</si>
  <si>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</si>
  <si>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</si>
  <si>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</si>
  <si>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</si>
  <si>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</si>
  <si>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</si>
  <si>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</si>
  <si>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</si>
  <si>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</si>
  <si>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</si>
  <si>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</si>
  <si>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</si>
  <si>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</si>
  <si>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</si>
  <si>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</si>
  <si>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</si>
  <si>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</si>
  <si>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</si>
  <si>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</si>
  <si>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</si>
  <si>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</si>
  <si>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</si>
  <si>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</si>
  <si>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</si>
  <si>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</si>
  <si>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</si>
  <si>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</si>
  <si>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</si>
  <si>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</si>
  <si>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</si>
  <si>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</si>
  <si>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</si>
  <si>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</si>
  <si>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</si>
  <si>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</si>
  <si>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</si>
  <si>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</si>
  <si>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</si>
  <si>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</si>
  <si>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</si>
  <si>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</si>
  <si>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</si>
  <si>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</si>
  <si>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</si>
  <si>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</si>
  <si>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</si>
  <si>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</si>
  <si>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</si>
  <si>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</si>
  <si>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</si>
  <si>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</si>
  <si>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</si>
  <si>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</si>
  <si>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</si>
  <si>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</si>
  <si>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</si>
  <si>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</si>
  <si>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</si>
  <si>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</si>
  <si>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</si>
  <si>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</si>
  <si>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</si>
  <si>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</si>
  <si>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</si>
  <si>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</si>
  <si>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</si>
  <si>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</si>
  <si>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</si>
  <si>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</si>
  <si>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</si>
  <si>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</si>
  <si>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</si>
  <si>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</si>
  <si>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</si>
  <si>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</si>
  <si>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</si>
  <si>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</si>
  <si>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</si>
  <si>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</si>
  <si>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</si>
  <si>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</si>
  <si>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</si>
  <si>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</si>
  <si>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</si>
  <si>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</si>
  <si>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</si>
  <si>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</si>
  <si>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</si>
  <si>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</si>
  <si>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</si>
  <si>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</si>
  <si>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</si>
  <si>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</si>
  <si>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</si>
  <si>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</si>
  <si>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</si>
  <si>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</si>
  <si>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</si>
  <si>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</si>
  <si>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</si>
  <si>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</si>
  <si>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</si>
  <si>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</si>
  <si>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</si>
  <si>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</si>
  <si>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</si>
  <si>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</si>
  <si>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</si>
  <si>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</si>
  <si>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</si>
  <si>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</si>
  <si>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</si>
  <si>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</si>
  <si>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</si>
  <si>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</si>
  <si>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</si>
  <si>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</si>
  <si>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</si>
  <si>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</si>
  <si>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</si>
  <si>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</si>
  <si>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</si>
  <si>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</si>
  <si>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</si>
  <si>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</si>
  <si>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</si>
  <si>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</si>
  <si>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</si>
  <si>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</si>
  <si>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</si>
  <si>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</si>
  <si>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</si>
  <si>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</si>
  <si>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</si>
  <si>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</si>
  <si>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</si>
  <si>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</si>
  <si>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</si>
  <si>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</si>
  <si>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</si>
  <si>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</si>
  <si>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</si>
  <si>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</si>
  <si>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</si>
  <si>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</si>
  <si>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</si>
  <si>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</si>
  <si>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</si>
  <si>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</si>
  <si>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</si>
  <si>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</si>
  <si>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</si>
  <si>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</si>
  <si>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</si>
  <si>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</si>
  <si>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</si>
  <si>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</si>
  <si>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</si>
  <si>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</si>
  <si>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</si>
  <si>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</si>
  <si>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</si>
  <si>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</si>
  <si>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</si>
  <si>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</si>
  <si>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</si>
  <si>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</si>
  <si>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</si>
  <si>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</si>
  <si>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</si>
  <si>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</si>
  <si>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</si>
  <si>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</si>
  <si>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</si>
  <si>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</si>
  <si>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</si>
  <si>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</si>
  <si>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</si>
  <si>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</si>
  <si>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</si>
  <si>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</si>
  <si>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</si>
  <si>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</si>
  <si>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</si>
  <si>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</si>
  <si>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</si>
  <si>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</si>
  <si>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</si>
  <si>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</si>
  <si>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</si>
  <si>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</si>
  <si>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</si>
  <si>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</si>
  <si>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</si>
  <si>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</si>
  <si>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</si>
  <si>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</si>
  <si>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</si>
  <si>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</si>
  <si>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</si>
  <si>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</si>
  <si>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</si>
  <si>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</si>
  <si>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</si>
  <si>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</si>
  <si>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</si>
  <si>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</si>
  <si>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</si>
  <si>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</si>
  <si>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</si>
  <si>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</si>
  <si>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</si>
  <si>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</si>
  <si>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</si>
  <si>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</si>
  <si>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</si>
  <si>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</si>
  <si>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</si>
  <si>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</si>
  <si>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</si>
  <si>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</si>
  <si>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</si>
  <si>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</si>
  <si>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</si>
  <si>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</si>
  <si>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</si>
  <si>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</si>
  <si>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</si>
  <si>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</si>
  <si>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</si>
  <si>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</si>
  <si>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</si>
  <si>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</si>
  <si>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</si>
  <si>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</si>
  <si>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</si>
  <si>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</si>
  <si>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</si>
  <si>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</si>
  <si>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</si>
  <si>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</si>
  <si>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</si>
  <si>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</si>
  <si>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</si>
  <si>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</si>
  <si>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</si>
  <si>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</si>
  <si>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</si>
  <si>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</si>
  <si>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</si>
  <si>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</si>
  <si>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</si>
  <si>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</si>
  <si>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</si>
  <si>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</si>
  <si>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</si>
  <si>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</si>
  <si>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</si>
  <si>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</si>
  <si>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</si>
  <si>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</si>
  <si>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</si>
  <si>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</si>
  <si>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</si>
  <si>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</si>
  <si>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</si>
  <si>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</si>
  <si>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</si>
  <si>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</si>
  <si>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</si>
  <si>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</si>
  <si>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</si>
  <si>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</si>
  <si>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</si>
  <si>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</si>
  <si>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</si>
  <si>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</si>
  <si>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</si>
  <si>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</si>
  <si>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</si>
  <si>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</si>
  <si>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</si>
  <si>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</si>
  <si>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</si>
  <si>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</si>
  <si>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</si>
  <si>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</si>
  <si>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</si>
  <si>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</si>
  <si>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</si>
  <si>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</si>
  <si>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</si>
  <si>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</si>
  <si>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</si>
  <si>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</si>
  <si>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</si>
  <si>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</si>
  <si>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</si>
  <si>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</si>
  <si>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</si>
  <si>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</si>
  <si>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</si>
  <si>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</si>
  <si>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</si>
  <si>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</si>
  <si>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</si>
  <si>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</si>
  <si>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</si>
  <si>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</si>
  <si>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</si>
  <si>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</si>
  <si>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</si>
  <si>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</si>
  <si>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</si>
  <si>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</si>
  <si>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</si>
  <si>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</si>
  <si>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</si>
  <si>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</si>
  <si>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</si>
  <si>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</si>
  <si>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</si>
  <si>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</si>
  <si>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</si>
  <si>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</si>
  <si>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</si>
  <si>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</si>
  <si>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</si>
  <si>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</si>
  <si>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</si>
  <si>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</si>
  <si>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</si>
  <si>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</si>
  <si>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</si>
  <si>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</si>
  <si>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</si>
  <si>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</si>
  <si>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</si>
  <si>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</si>
  <si>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</si>
  <si>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</si>
  <si>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</si>
  <si>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</si>
  <si>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</si>
  <si>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</si>
  <si>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</si>
  <si>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</si>
  <si>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</si>
  <si>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</si>
  <si>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</si>
  <si>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</si>
  <si>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</si>
  <si>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</si>
  <si>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</si>
  <si>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</si>
  <si>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</si>
  <si>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</si>
  <si>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</si>
  <si>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</si>
  <si>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</si>
  <si>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</si>
  <si>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</si>
  <si>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</si>
  <si>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</si>
  <si>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</si>
  <si>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</si>
  <si>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</si>
  <si>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</si>
  <si>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</si>
  <si>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</si>
  <si>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</si>
  <si>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</si>
  <si>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</si>
  <si>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</si>
  <si>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</si>
  <si>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</si>
  <si>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</si>
  <si>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</si>
  <si>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</si>
  <si>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</si>
  <si>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</si>
  <si>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</si>
  <si>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</si>
  <si>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</si>
  <si>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</si>
  <si>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</si>
  <si>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</si>
  <si>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</si>
  <si>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</si>
  <si>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</si>
  <si>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</si>
  <si>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</si>
  <si>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</si>
  <si>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</si>
  <si>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</si>
  <si>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</si>
  <si>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</si>
  <si>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</si>
  <si>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</si>
  <si>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</si>
  <si>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</si>
  <si>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</si>
  <si>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</si>
  <si>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</si>
  <si>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</si>
  <si>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</si>
  <si>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</si>
  <si>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</si>
  <si>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</si>
  <si>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</si>
  <si>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</si>
  <si>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</si>
  <si>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</si>
  <si>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</si>
  <si>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</si>
  <si>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</si>
  <si>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</si>
  <si>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</si>
  <si>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</si>
  <si>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</si>
  <si>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</si>
  <si>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</si>
  <si>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</si>
  <si>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</si>
  <si>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</si>
  <si>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</si>
  <si>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</si>
  <si>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</si>
  <si>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</si>
  <si>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</si>
  <si>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</si>
  <si>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</si>
  <si>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</si>
  <si>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</si>
  <si>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</si>
  <si>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</si>
  <si>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</si>
  <si>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</si>
  <si>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</si>
  <si>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</si>
  <si>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</si>
  <si>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</si>
  <si>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</si>
  <si>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</si>
  <si>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</si>
  <si>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</si>
  <si>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</si>
  <si>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</si>
  <si>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</si>
  <si>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</si>
  <si>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</si>
  <si>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</si>
  <si>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</si>
  <si>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</si>
  <si>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</si>
  <si>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</si>
  <si>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</si>
  <si>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</si>
  <si>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</si>
  <si>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</si>
  <si>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</si>
  <si>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</si>
  <si>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</si>
  <si>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</si>
  <si>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</si>
  <si>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</si>
  <si>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</si>
  <si>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</si>
  <si>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</si>
  <si>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</si>
  <si>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</si>
  <si>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</si>
  <si>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</si>
  <si>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</si>
  <si>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</si>
  <si>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</si>
  <si>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</si>
  <si>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</si>
  <si>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</si>
  <si>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</si>
  <si>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</si>
  <si>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</si>
  <si>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</si>
  <si>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</si>
  <si>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</si>
  <si>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</si>
  <si>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</si>
  <si>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</si>
  <si>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</si>
  <si>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</si>
  <si>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</si>
  <si>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</si>
  <si>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</si>
  <si>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</si>
  <si>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</si>
  <si>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</si>
  <si>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</si>
  <si>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</si>
  <si>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</si>
  <si>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</si>
  <si>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</si>
  <si>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</si>
  <si>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</si>
  <si>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</si>
  <si>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</si>
  <si>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</si>
  <si>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</si>
  <si>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</si>
  <si>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</si>
  <si>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</si>
  <si>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</si>
  <si>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</si>
  <si>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</si>
  <si>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</si>
  <si>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</si>
  <si>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</si>
  <si>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</si>
  <si>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</si>
  <si>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</si>
  <si>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</si>
  <si>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</si>
  <si>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</si>
  <si>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</si>
  <si>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</si>
  <si>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</si>
  <si>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</si>
  <si>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</si>
  <si>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</si>
  <si>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</si>
  <si>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</si>
  <si>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</si>
  <si>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</si>
  <si>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</si>
  <si>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</si>
  <si>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</si>
  <si>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</si>
  <si>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</si>
  <si>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</si>
  <si>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</si>
  <si>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</si>
  <si>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</si>
  <si>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</si>
  <si>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</si>
  <si>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</si>
  <si>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</si>
  <si>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</si>
  <si>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</si>
  <si>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</si>
  <si>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</si>
  <si>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</si>
  <si>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</si>
  <si>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</si>
  <si>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</si>
  <si>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</si>
  <si>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</si>
  <si>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</si>
  <si>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</si>
  <si>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</si>
  <si>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</si>
  <si>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</si>
  <si>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</si>
  <si>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</si>
  <si>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</si>
  <si>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</si>
  <si>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</si>
  <si>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</si>
  <si>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</si>
  <si>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</si>
  <si>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</si>
  <si>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</si>
  <si>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</si>
  <si>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</si>
  <si>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</si>
  <si>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</si>
  <si>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</si>
  <si>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</si>
  <si>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</si>
  <si>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</si>
  <si>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</si>
  <si>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</si>
  <si>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</si>
  <si>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</si>
  <si>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</si>
  <si>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</si>
  <si>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</si>
  <si>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</si>
  <si>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</si>
  <si>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</si>
  <si>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</si>
  <si>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</si>
  <si>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</si>
  <si>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</si>
  <si>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</si>
  <si>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</si>
  <si>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</si>
  <si>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</si>
  <si>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</si>
  <si>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</si>
  <si>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</si>
  <si>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</si>
  <si>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</si>
  <si>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</si>
  <si>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</si>
  <si>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</si>
  <si>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</si>
  <si>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</si>
  <si>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</si>
  <si>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</si>
  <si>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</si>
  <si>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</si>
  <si>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</si>
  <si>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</si>
  <si>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</si>
  <si>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</si>
  <si>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</si>
  <si>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</si>
  <si>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</si>
  <si>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</si>
  <si>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</si>
  <si>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</si>
  <si>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</si>
  <si>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</si>
  <si>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</si>
  <si>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</si>
  <si>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</si>
  <si>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</si>
  <si>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</si>
  <si>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</si>
  <si>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</si>
  <si>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</si>
  <si>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</si>
  <si>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</si>
  <si>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</si>
  <si>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</si>
  <si>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</si>
  <si>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</si>
  <si>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</si>
  <si>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</si>
  <si>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</si>
  <si>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</si>
  <si>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</si>
  <si>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</si>
  <si>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</si>
  <si>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</si>
  <si>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</si>
  <si>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</si>
  <si>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</si>
  <si>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</si>
  <si>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</si>
  <si>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</si>
  <si>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</si>
  <si>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</si>
  <si>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</si>
  <si>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</si>
  <si>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</si>
  <si>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</si>
  <si>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</si>
  <si>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</si>
  <si>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</si>
  <si>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</si>
  <si>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</si>
  <si>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</si>
  <si>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</si>
  <si>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</si>
  <si>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</si>
  <si>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</si>
  <si>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</si>
  <si>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</si>
  <si>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</si>
  <si>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</si>
  <si>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</si>
  <si>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</si>
  <si>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</si>
  <si>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</si>
  <si>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</si>
  <si>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</si>
  <si>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</si>
  <si>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</si>
  <si>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</si>
  <si>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</si>
  <si>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</si>
  <si>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</si>
  <si>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</si>
  <si>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</si>
  <si>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</si>
  <si>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</si>
  <si>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</si>
  <si>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</si>
  <si>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</si>
  <si>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</si>
  <si>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</si>
  <si>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</si>
  <si>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</si>
  <si>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</si>
  <si>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</si>
  <si>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</si>
  <si>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</si>
  <si>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</si>
  <si>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</si>
  <si>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</si>
  <si>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</si>
  <si>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</si>
  <si>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</si>
  <si>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</si>
  <si>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</si>
  <si>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</si>
  <si>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</si>
  <si>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</si>
  <si>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</si>
  <si>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</si>
  <si>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</si>
  <si>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</si>
  <si>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</si>
  <si>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</si>
  <si>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</si>
  <si>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</si>
  <si>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</si>
  <si>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</si>
  <si>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</si>
  <si>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</si>
  <si>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</si>
  <si>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</si>
  <si>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</si>
  <si>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</si>
  <si>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</si>
  <si>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</si>
  <si>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</si>
  <si>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</si>
  <si>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</si>
  <si>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</si>
  <si>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</si>
  <si>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</si>
  <si>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</si>
  <si>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</si>
  <si>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</si>
  <si>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</si>
  <si>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</si>
  <si>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</si>
  <si>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</si>
  <si>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</si>
  <si>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</si>
  <si>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</si>
  <si>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</si>
  <si>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</si>
  <si>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</si>
  <si>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</si>
  <si>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</si>
  <si>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</si>
  <si>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</si>
  <si>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</si>
  <si>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</si>
  <si>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</si>
  <si>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</si>
  <si>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</si>
  <si>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</si>
  <si>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</si>
  <si>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</si>
  <si>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</si>
  <si>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</si>
  <si>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</si>
  <si>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</si>
  <si>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</si>
  <si>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</si>
  <si>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</si>
  <si>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</si>
  <si>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</si>
  <si>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</si>
  <si>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</si>
  <si>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</si>
  <si>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</si>
  <si>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</si>
  <si>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</si>
  <si>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</si>
  <si>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</si>
  <si>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</si>
  <si>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</si>
  <si>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</si>
  <si>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</si>
  <si>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</si>
  <si>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</si>
  <si>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</si>
  <si>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</si>
  <si>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</si>
  <si>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</si>
  <si>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</si>
  <si>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</si>
  <si>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</si>
  <si>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</si>
  <si>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</si>
  <si>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</si>
  <si>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</si>
  <si>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</si>
  <si>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</si>
  <si>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</si>
  <si>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</si>
  <si>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</si>
  <si>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</si>
  <si>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</si>
  <si>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</si>
  <si>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</si>
  <si>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</si>
  <si>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</si>
  <si>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</si>
  <si>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</si>
  <si>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</si>
  <si>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</si>
  <si>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</si>
  <si>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</si>
  <si>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</si>
  <si>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</si>
  <si>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</si>
  <si>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</si>
  <si>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</si>
  <si>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</si>
  <si>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</si>
  <si>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</si>
  <si>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</si>
  <si>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</si>
  <si>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</si>
  <si>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</si>
  <si>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</si>
  <si>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</si>
  <si>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</si>
  <si>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</si>
  <si>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</si>
  <si>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</si>
  <si>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</si>
  <si>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</si>
  <si>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</si>
  <si>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</si>
  <si>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</si>
  <si>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</si>
  <si>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</si>
  <si>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</si>
  <si>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</si>
  <si>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</si>
  <si>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</si>
  <si>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</si>
  <si>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</si>
  <si>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</si>
  <si>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</si>
  <si>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</si>
  <si>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</si>
  <si>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</si>
  <si>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</si>
  <si>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</si>
  <si>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</si>
  <si>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</si>
  <si>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</si>
  <si>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</si>
  <si>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</si>
  <si>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</si>
  <si>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</si>
  <si>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</si>
  <si>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</si>
  <si>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</si>
  <si>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</si>
  <si>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</si>
  <si>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</si>
  <si>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</si>
  <si>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</si>
  <si>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</si>
  <si>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</si>
  <si>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</si>
  <si>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</si>
  <si>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</si>
  <si>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</si>
  <si>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</si>
  <si>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</si>
  <si>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</si>
  <si>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</si>
  <si>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</si>
  <si>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</si>
  <si>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</si>
  <si>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</si>
  <si>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</si>
  <si>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</si>
  <si>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</si>
  <si>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</si>
  <si>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</si>
  <si>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</si>
  <si>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</si>
  <si>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</si>
  <si>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</si>
  <si>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</si>
  <si>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</si>
  <si>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</si>
  <si>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</si>
  <si>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</si>
  <si>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</si>
  <si>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</si>
  <si>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</si>
  <si>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</si>
  <si>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</si>
  <si>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</si>
  <si>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</si>
  <si>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</si>
  <si>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</si>
  <si>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</si>
  <si>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</si>
  <si>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</si>
  <si>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</si>
  <si>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</si>
  <si>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</si>
  <si>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</si>
  <si>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</si>
  <si>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</si>
  <si>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</si>
  <si>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</si>
  <si>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</si>
  <si>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</si>
  <si>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</si>
  <si>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</si>
  <si>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</si>
  <si>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</si>
  <si>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</si>
  <si>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</si>
  <si>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</si>
  <si>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</si>
  <si>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</si>
  <si>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</si>
  <si>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</si>
  <si>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</si>
  <si>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</si>
  <si>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</si>
  <si>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</si>
  <si>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</si>
  <si>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</si>
  <si>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</si>
  <si>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</si>
  <si>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</si>
  <si>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</si>
  <si>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</si>
  <si>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</si>
  <si>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</si>
  <si>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</si>
  <si>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</si>
  <si>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</si>
  <si>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</si>
  <si>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</si>
  <si>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</si>
  <si>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</si>
  <si>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</si>
  <si>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</si>
  <si>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</si>
  <si>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</si>
  <si>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</si>
  <si>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</si>
  <si>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</si>
  <si>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</si>
  <si>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</si>
  <si>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</si>
  <si>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</si>
  <si>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</si>
  <si>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</si>
  <si>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</si>
  <si>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</si>
  <si>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</si>
  <si>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</si>
  <si>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</si>
  <si>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</si>
  <si>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</si>
  <si>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</si>
  <si>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</si>
  <si>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</si>
  <si>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</si>
  <si>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</si>
  <si>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</si>
  <si>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</si>
  <si>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</si>
  <si>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</si>
  <si>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</si>
  <si>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</si>
  <si>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</si>
  <si>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</si>
  <si>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</si>
  <si>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</si>
  <si>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</si>
  <si>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</si>
  <si>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</si>
  <si>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</si>
  <si>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</si>
  <si>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</si>
  <si>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</si>
  <si>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</si>
  <si>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</si>
  <si>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</si>
  <si>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</si>
  <si>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</si>
  <si>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</si>
  <si>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</si>
  <si>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</si>
  <si>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</si>
  <si>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</si>
  <si>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</si>
  <si>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</si>
  <si>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</si>
  <si>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</si>
  <si>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</si>
  <si>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</si>
  <si>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</si>
  <si>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</si>
  <si>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</si>
  <si>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</si>
  <si>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</si>
  <si>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</si>
  <si>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</si>
  <si>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</si>
  <si>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</si>
  <si>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</si>
  <si>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</si>
  <si>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</si>
  <si>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</si>
  <si>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</si>
  <si>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</si>
  <si>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</si>
  <si>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</si>
  <si>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</si>
  <si>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</si>
  <si>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</si>
  <si>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</si>
  <si>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</si>
  <si>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</si>
  <si>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</si>
  <si>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</si>
  <si>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</si>
  <si>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</si>
  <si>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</si>
  <si>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</si>
  <si>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</si>
  <si>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</si>
  <si>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</si>
  <si>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</si>
  <si>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</si>
  <si>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</si>
  <si>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</si>
  <si>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</si>
  <si>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</si>
  <si>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</si>
  <si>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</si>
  <si>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</si>
  <si>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</si>
  <si>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</si>
  <si>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</si>
  <si>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</si>
  <si>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</si>
  <si>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</si>
  <si>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</si>
  <si>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</si>
  <si>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</si>
  <si>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</si>
  <si>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</si>
  <si>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</si>
  <si>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</si>
  <si>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</si>
  <si>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</si>
  <si>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</si>
  <si>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</si>
  <si>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</si>
  <si>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</si>
  <si>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</si>
  <si>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</si>
  <si>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</si>
  <si>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</si>
  <si>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</si>
  <si>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</si>
  <si>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</si>
  <si>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</si>
  <si>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</si>
  <si>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</si>
  <si>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</si>
  <si>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</si>
  <si>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</si>
  <si>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</si>
  <si>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</si>
  <si>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</si>
  <si>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</si>
  <si>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</si>
  <si>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</si>
  <si>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</si>
  <si>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</si>
  <si>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</si>
  <si>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</si>
  <si>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</si>
  <si>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</si>
  <si>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</si>
  <si>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</si>
  <si>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</si>
  <si>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</si>
  <si>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</si>
  <si>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</si>
  <si>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</si>
  <si>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</si>
  <si>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</si>
  <si>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</si>
  <si>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</si>
  <si>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</si>
  <si>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</si>
  <si>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</si>
  <si>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</si>
  <si>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</si>
  <si>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</si>
  <si>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</si>
  <si>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</si>
  <si>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</si>
  <si>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</si>
  <si>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</si>
  <si>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</si>
  <si>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</si>
  <si>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</si>
  <si>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</si>
  <si>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</si>
  <si>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</si>
  <si>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</si>
  <si>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</si>
  <si>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</si>
  <si>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</si>
  <si>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</si>
  <si>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</si>
  <si>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</si>
  <si>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</si>
  <si>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</si>
  <si>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</si>
  <si>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</si>
  <si>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</si>
  <si>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</si>
  <si>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</si>
  <si>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</si>
  <si>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</si>
  <si>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</si>
  <si>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</si>
  <si>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</si>
  <si>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</si>
  <si>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</si>
  <si>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</si>
  <si>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</si>
  <si>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</si>
  <si>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</si>
  <si>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</si>
  <si>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</si>
  <si>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</si>
  <si>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</si>
  <si>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</si>
  <si>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</si>
  <si>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</si>
  <si>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</si>
  <si>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</si>
  <si>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</si>
  <si>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</si>
  <si>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</si>
  <si>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</si>
  <si>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</si>
  <si>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</si>
  <si>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</si>
  <si>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</si>
  <si>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</si>
  <si>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</si>
  <si>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</si>
  <si>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</si>
  <si>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</si>
  <si>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</si>
  <si>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</si>
  <si>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</si>
  <si>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</si>
  <si>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</si>
  <si>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</si>
  <si>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</si>
  <si>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</si>
  <si>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</si>
  <si>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</si>
  <si>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</si>
  <si>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</si>
  <si>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</si>
  <si>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</si>
  <si>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</si>
  <si>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</si>
  <si>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</si>
  <si>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</si>
  <si>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</si>
  <si>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</si>
  <si>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</si>
  <si>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</si>
  <si>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</si>
  <si>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</si>
  <si>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</si>
  <si>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</si>
  <si>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</si>
  <si>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</si>
  <si>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</si>
  <si>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</si>
  <si>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</si>
  <si>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</si>
  <si>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</si>
  <si>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</si>
  <si>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</si>
  <si>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</si>
  <si>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</si>
  <si>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</si>
  <si>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</si>
  <si>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</si>
  <si>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</si>
  <si>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</si>
  <si>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</si>
  <si>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</si>
  <si>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</si>
  <si>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</si>
  <si>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</si>
  <si>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</si>
  <si>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</si>
  <si>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</si>
  <si>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</si>
  <si>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</si>
  <si>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</si>
  <si>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</si>
  <si>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</si>
  <si>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</si>
  <si>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</si>
  <si>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</si>
  <si>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</si>
  <si>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</si>
  <si>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</si>
  <si>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</si>
  <si>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</si>
  <si>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</si>
  <si>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</si>
  <si>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</si>
  <si>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</si>
  <si>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</si>
  <si>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</si>
  <si>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</si>
  <si>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</si>
  <si>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</si>
  <si>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</si>
  <si>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</si>
  <si>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</si>
  <si>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</si>
  <si>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</si>
  <si>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</si>
  <si>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</si>
  <si>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</si>
  <si>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</si>
  <si>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</si>
  <si>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</si>
  <si>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</si>
  <si>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</si>
  <si>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</si>
  <si>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</si>
  <si>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</si>
  <si>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</si>
  <si>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</si>
  <si>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</si>
  <si>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</si>
  <si>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</si>
  <si>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</si>
  <si>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</si>
  <si>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</si>
  <si>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</si>
  <si>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</si>
  <si>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</si>
  <si>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</si>
  <si>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</si>
  <si>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</si>
  <si>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</si>
  <si>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</si>
  <si>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</si>
  <si>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</si>
  <si>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</si>
  <si>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</si>
  <si>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</si>
  <si>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</si>
  <si>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</si>
  <si>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</si>
  <si>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</si>
  <si>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</si>
  <si>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</si>
  <si>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</si>
  <si>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</si>
  <si>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</si>
  <si>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</si>
  <si>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</si>
  <si>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</si>
  <si>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</si>
  <si>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</si>
  <si>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</si>
  <si>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</si>
  <si>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</si>
  <si>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</si>
  <si>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</si>
  <si>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</si>
  <si>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</si>
  <si>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</si>
  <si>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</si>
  <si>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</si>
  <si>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</si>
  <si>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</si>
  <si>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</si>
  <si>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</si>
  <si>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</si>
  <si>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</si>
  <si>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</si>
  <si>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</si>
  <si>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</si>
  <si>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</si>
  <si>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</si>
  <si>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</si>
  <si>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</si>
  <si>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</si>
  <si>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</si>
  <si>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</si>
  <si>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</si>
  <si>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</si>
  <si>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</si>
  <si>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</si>
  <si>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</si>
  <si>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</si>
  <si>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</si>
  <si>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</si>
  <si>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</si>
  <si>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</si>
  <si>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</si>
  <si>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</si>
  <si>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</si>
  <si>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</si>
  <si>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</si>
  <si>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</si>
  <si>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</si>
  <si>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</si>
  <si>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</si>
  <si>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</si>
  <si>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</si>
  <si>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</si>
  <si>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</si>
  <si>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</si>
  <si>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</si>
  <si>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</si>
  <si>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</si>
  <si>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</si>
  <si>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</si>
  <si>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</si>
  <si>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</si>
  <si>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</si>
  <si>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</si>
  <si>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</si>
  <si>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</si>
  <si>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</si>
  <si>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</si>
  <si>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</si>
  <si>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</si>
  <si>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</si>
  <si>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</si>
  <si>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</si>
  <si>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</si>
  <si>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</si>
  <si>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</si>
  <si>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</si>
  <si>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</si>
  <si>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</si>
  <si>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</si>
  <si>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</si>
  <si>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</si>
  <si>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</si>
  <si>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</si>
  <si>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</si>
  <si>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</si>
  <si>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</si>
  <si>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</si>
  <si>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</si>
  <si>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</si>
  <si>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</si>
  <si>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</si>
  <si>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</si>
  <si>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</si>
  <si>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</si>
  <si>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</si>
  <si>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</si>
  <si>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</si>
  <si>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</si>
  <si>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</si>
  <si>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</si>
  <si>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</si>
  <si>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</si>
  <si>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</si>
  <si>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</si>
  <si>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</si>
  <si>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</si>
  <si>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</si>
  <si>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</si>
  <si>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</si>
  <si>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</si>
  <si>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</si>
  <si>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</si>
  <si>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</si>
  <si>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</si>
  <si>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</si>
  <si>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</si>
  <si>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</si>
  <si>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</si>
  <si>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</si>
  <si>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</si>
  <si>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</si>
  <si>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</si>
  <si>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</si>
  <si>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</si>
  <si>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</si>
  <si>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</si>
  <si>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</si>
  <si>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</si>
  <si>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</si>
  <si>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</si>
  <si>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</si>
  <si>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</si>
  <si>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</si>
  <si>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</si>
  <si>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</si>
  <si>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</si>
  <si>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</si>
  <si>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</si>
  <si>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</si>
  <si>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</si>
  <si>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</si>
  <si>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</si>
  <si>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</si>
  <si>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</si>
  <si>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</si>
  <si>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</si>
  <si>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</si>
  <si>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</si>
  <si>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</si>
  <si>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</si>
  <si>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</si>
  <si>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</si>
  <si>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</si>
  <si>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</si>
  <si>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</si>
  <si>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</si>
  <si>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</si>
  <si>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</si>
  <si>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</si>
  <si>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</si>
  <si>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</si>
  <si>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</si>
  <si>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</si>
  <si>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</si>
  <si>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</si>
  <si>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</si>
  <si>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</si>
  <si>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</si>
  <si>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</si>
  <si>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</si>
  <si>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</si>
  <si>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</si>
  <si>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</si>
  <si>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</si>
  <si>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</si>
  <si>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</si>
  <si>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</si>
  <si>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</si>
  <si>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</si>
  <si>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</si>
  <si>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</si>
  <si>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</si>
  <si>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</si>
  <si>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</si>
  <si>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</si>
  <si>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</si>
  <si>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</si>
  <si>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</si>
  <si>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</si>
  <si>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</si>
  <si>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</si>
  <si>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</si>
  <si>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</si>
  <si>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</si>
  <si>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</si>
  <si>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</si>
  <si>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</si>
  <si>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</si>
  <si>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</si>
  <si>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</si>
  <si>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</si>
  <si>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</si>
  <si>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</si>
  <si>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</si>
  <si>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</si>
  <si>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</si>
  <si>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</si>
  <si>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</si>
  <si>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</si>
  <si>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</si>
  <si>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</si>
  <si>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</si>
  <si>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</si>
  <si>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</si>
  <si>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</si>
  <si>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</si>
  <si>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</si>
  <si>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</si>
  <si>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</si>
  <si>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</si>
  <si>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</si>
  <si>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</si>
  <si>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</si>
  <si>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</si>
  <si>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</si>
  <si>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</si>
  <si>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</si>
  <si>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</si>
  <si>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</si>
  <si>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</si>
  <si>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</si>
  <si>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</si>
  <si>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</si>
  <si>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</si>
  <si>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</si>
  <si>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</si>
  <si>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</si>
  <si>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</si>
  <si>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</si>
  <si>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</si>
  <si>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</si>
  <si>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</si>
  <si>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</si>
  <si>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</si>
  <si>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</si>
  <si>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</si>
  <si>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</si>
  <si>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</si>
  <si>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</si>
  <si>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</si>
  <si>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</si>
  <si>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</si>
  <si>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</si>
  <si>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</si>
  <si>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</si>
  <si>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</si>
  <si>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</si>
  <si>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</si>
  <si>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</si>
  <si>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</si>
  <si>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</si>
  <si>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</si>
  <si>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</si>
  <si>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</si>
  <si>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</si>
  <si>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</si>
  <si>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</si>
  <si>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</si>
  <si>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</si>
  <si>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</si>
  <si>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</si>
  <si>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</si>
  <si>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</si>
  <si>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</si>
  <si>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</si>
  <si>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</si>
  <si>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</si>
  <si>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</si>
  <si>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</si>
  <si>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</si>
  <si>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</si>
  <si>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</si>
  <si>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</si>
  <si>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</si>
  <si>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</si>
  <si>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</si>
  <si>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</si>
  <si>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</si>
  <si>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</si>
  <si>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</si>
  <si>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</si>
  <si>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</si>
  <si>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</si>
  <si>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</si>
  <si>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</si>
  <si>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</si>
  <si>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</si>
  <si>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</si>
  <si>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</si>
  <si>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</si>
  <si>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</si>
  <si>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</si>
  <si>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</si>
  <si>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</si>
  <si>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</si>
  <si>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</si>
  <si>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</si>
  <si>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</si>
  <si>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</si>
  <si>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</si>
  <si>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</si>
  <si>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</si>
  <si>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</si>
  <si>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</si>
  <si>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</si>
  <si>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</si>
  <si>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</si>
  <si>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</si>
  <si>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</si>
  <si>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</si>
  <si>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</si>
  <si>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</si>
  <si>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</si>
  <si>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</si>
  <si>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</si>
  <si>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</si>
  <si>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</si>
  <si>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</si>
  <si>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</si>
  <si>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</si>
  <si>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</si>
  <si>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</si>
  <si>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</si>
  <si>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</si>
  <si>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</si>
  <si>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</si>
  <si>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</si>
  <si>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</si>
  <si>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</si>
  <si>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</si>
  <si>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</si>
  <si>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</si>
  <si>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</si>
  <si>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</si>
  <si>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</si>
  <si>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</si>
  <si>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</si>
  <si>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</si>
  <si>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</si>
  <si>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</si>
  <si>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</si>
  <si>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</si>
  <si>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</si>
  <si>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</si>
  <si>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</si>
  <si>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</si>
  <si>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</si>
  <si>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</si>
  <si>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</si>
  <si>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</si>
  <si>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</si>
  <si>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</si>
  <si>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</si>
  <si>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</si>
  <si>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</si>
  <si>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</si>
  <si>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</si>
  <si>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</si>
  <si>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</si>
  <si>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</si>
  <si>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</si>
  <si>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</si>
  <si>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</si>
  <si>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</si>
  <si>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</si>
  <si>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</si>
  <si>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</si>
  <si>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</si>
  <si>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</si>
  <si>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</si>
  <si>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</si>
  <si>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</si>
  <si>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</si>
  <si>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</si>
  <si>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</si>
  <si>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</si>
  <si>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</si>
  <si>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</si>
  <si>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</si>
  <si>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</si>
  <si>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</si>
  <si>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</si>
  <si>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</si>
  <si>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</si>
  <si>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</si>
  <si>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</si>
  <si>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</si>
  <si>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</si>
  <si>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</si>
  <si>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</si>
  <si>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</si>
  <si>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</si>
  <si>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</si>
  <si>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</si>
  <si>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</si>
  <si>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</si>
  <si>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</si>
  <si>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</si>
  <si>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</si>
  <si>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</si>
  <si>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</si>
  <si>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</si>
  <si>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</si>
  <si>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</si>
  <si>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</si>
  <si>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</si>
  <si>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</si>
  <si>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</si>
  <si>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</si>
  <si>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</si>
  <si>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</si>
  <si>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</si>
  <si>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</si>
  <si>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</si>
  <si>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</si>
  <si>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</si>
  <si>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</si>
  <si>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</si>
  <si>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</si>
  <si>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</si>
  <si>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</si>
  <si>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</si>
  <si>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</si>
  <si>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</si>
  <si>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</si>
  <si>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</si>
  <si>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</si>
  <si>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</si>
  <si>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</si>
  <si>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</si>
  <si>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</si>
  <si>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</si>
  <si>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</si>
  <si>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</si>
  <si>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</si>
  <si>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</si>
  <si>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</si>
  <si>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</si>
  <si>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</si>
  <si>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</si>
  <si>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</si>
  <si>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</si>
  <si>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</si>
  <si>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</si>
  <si>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</si>
  <si>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</si>
  <si>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</si>
  <si>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</si>
  <si>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</si>
  <si>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</si>
  <si>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</si>
  <si>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</si>
  <si>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</si>
  <si>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</si>
  <si>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</si>
  <si>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</si>
  <si>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</si>
  <si>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</si>
  <si>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</si>
  <si>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</si>
  <si>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</si>
  <si>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</si>
  <si>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</si>
  <si>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</si>
  <si>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</si>
  <si>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</si>
  <si>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</si>
  <si>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</si>
  <si>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</si>
  <si>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</si>
  <si>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</si>
  <si>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</si>
  <si>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</si>
  <si>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</si>
  <si>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</si>
  <si>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</si>
  <si>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</si>
  <si>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</si>
  <si>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</si>
  <si>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</si>
  <si>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</si>
  <si>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</si>
  <si>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</si>
  <si>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</si>
  <si>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</si>
  <si>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</si>
  <si>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</si>
  <si>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</si>
  <si>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</si>
  <si>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</si>
  <si>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</si>
  <si>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</si>
  <si>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</si>
  <si>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</si>
  <si>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</si>
  <si>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</si>
  <si>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</si>
  <si>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</si>
  <si>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</si>
  <si>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</si>
  <si>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</si>
  <si>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</si>
  <si>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</si>
  <si>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</si>
  <si>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</si>
  <si>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</si>
  <si>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</si>
  <si>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</si>
  <si>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</si>
  <si>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</si>
  <si>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</si>
  <si>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</si>
  <si>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</si>
  <si>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</si>
  <si>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</si>
  <si>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</si>
  <si>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</si>
  <si>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</si>
  <si>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</si>
  <si>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</si>
  <si>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</si>
  <si>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</si>
  <si>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</si>
  <si>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</si>
  <si>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</si>
  <si>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</si>
  <si>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</si>
  <si>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</si>
  <si>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</si>
  <si>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</si>
  <si>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</si>
  <si>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</si>
  <si>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</si>
  <si>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</si>
  <si>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</si>
  <si>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</si>
  <si>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</si>
  <si>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</si>
  <si>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</si>
  <si>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</si>
  <si>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</si>
  <si>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</si>
  <si>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</si>
  <si>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</si>
  <si>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</si>
  <si>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</si>
  <si>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</si>
  <si>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</si>
  <si>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</si>
  <si>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</si>
  <si>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</si>
  <si>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</si>
  <si>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</si>
  <si>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</si>
  <si>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</si>
  <si>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</si>
  <si>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</si>
  <si>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</si>
  <si>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</si>
  <si>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</si>
  <si>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</si>
  <si>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</si>
  <si>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</si>
  <si>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</si>
  <si>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</si>
  <si>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</si>
  <si>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</si>
  <si>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</si>
  <si>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</si>
  <si>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</si>
  <si>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</si>
  <si>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</si>
  <si>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</si>
  <si>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</si>
  <si>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</si>
  <si>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</si>
  <si>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</si>
  <si>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</si>
  <si>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</si>
  <si>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</si>
  <si>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</si>
  <si>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</si>
  <si>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</si>
  <si>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</si>
  <si>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</si>
  <si>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</si>
  <si>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</si>
  <si>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</si>
  <si>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</si>
  <si>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</si>
  <si>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</si>
  <si>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</si>
  <si>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</si>
  <si>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</si>
  <si>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</si>
  <si>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</si>
  <si>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</si>
  <si>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</si>
  <si>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</si>
  <si>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</si>
  <si>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</si>
  <si>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</si>
  <si>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</si>
  <si>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</si>
  <si>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</si>
  <si>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</si>
  <si>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</si>
  <si>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</si>
  <si>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</si>
  <si>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</si>
  <si>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</si>
  <si>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</si>
  <si>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</si>
  <si>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</si>
  <si>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</si>
  <si>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</si>
  <si>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</si>
  <si>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</si>
  <si>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</si>
  <si>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</si>
  <si>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</si>
  <si>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</si>
  <si>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</si>
  <si>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</si>
  <si>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</si>
  <si>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</si>
  <si>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</si>
  <si>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</si>
  <si>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</si>
  <si>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</si>
  <si>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</si>
  <si>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</si>
  <si>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</si>
  <si>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</si>
  <si>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</si>
  <si>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</si>
  <si>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</si>
  <si>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</si>
  <si>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</si>
  <si>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</si>
  <si>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</si>
  <si>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</si>
  <si>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</si>
  <si>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</si>
  <si>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</si>
  <si>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</si>
  <si>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</si>
  <si>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</si>
  <si>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</si>
  <si>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</si>
  <si>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</si>
  <si>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</si>
  <si>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</si>
  <si>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</si>
  <si>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</si>
  <si>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</si>
  <si>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</si>
  <si>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</si>
  <si>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</si>
  <si>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</si>
  <si>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</si>
  <si>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</si>
  <si>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</si>
  <si>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</si>
  <si>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</si>
  <si>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</si>
  <si>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</si>
  <si>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</si>
  <si>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</si>
  <si>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</si>
  <si>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</si>
  <si>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</si>
  <si>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</si>
  <si>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</si>
  <si>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</si>
  <si>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</si>
  <si>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</si>
  <si>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</si>
  <si>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</si>
  <si>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</si>
  <si>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</si>
  <si>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</si>
  <si>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</si>
  <si>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</si>
  <si>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</si>
  <si>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</si>
  <si>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</si>
  <si>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</si>
  <si>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</si>
  <si>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</si>
  <si>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</si>
  <si>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</si>
  <si>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</si>
  <si>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</si>
  <si>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</si>
  <si>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</si>
  <si>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</si>
  <si>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</si>
  <si>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</si>
  <si>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</si>
  <si>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</si>
  <si>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</si>
  <si>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</si>
  <si>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</si>
  <si>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</si>
  <si>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</si>
  <si>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</si>
  <si>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</si>
  <si>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</si>
  <si>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</si>
  <si>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</si>
  <si>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</si>
  <si>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</si>
  <si>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</si>
  <si>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</si>
  <si>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</si>
  <si>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</si>
  <si>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</si>
  <si>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</si>
  <si>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</si>
  <si>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</si>
  <si>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</si>
  <si>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</si>
  <si>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</si>
  <si>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</si>
  <si>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</si>
  <si>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</si>
  <si>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</si>
  <si>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</si>
  <si>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</si>
  <si>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</si>
  <si>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</si>
  <si>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</si>
  <si>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</si>
  <si>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</si>
  <si>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</si>
  <si>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</si>
  <si>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</si>
  <si>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</si>
  <si>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</si>
  <si>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</si>
  <si>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</si>
  <si>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</si>
  <si>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</si>
  <si>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</si>
  <si>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</si>
  <si>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</si>
  <si>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</si>
  <si>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</si>
  <si>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</si>
  <si>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</si>
  <si>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</si>
  <si>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</si>
  <si>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</si>
  <si>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</si>
  <si>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</si>
  <si>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</si>
  <si>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</si>
  <si>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</si>
  <si>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</si>
  <si>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</si>
  <si>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</si>
  <si>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</si>
  <si>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</si>
  <si>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</si>
  <si>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</si>
  <si>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</si>
  <si>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</si>
  <si>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</si>
  <si>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</si>
  <si>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</si>
  <si>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</si>
  <si>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</si>
  <si>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</si>
  <si>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</si>
  <si>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</si>
  <si>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</si>
  <si>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</si>
  <si>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</si>
  <si>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</si>
  <si>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</si>
  <si>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</si>
  <si>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</si>
  <si>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</si>
  <si>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</si>
  <si>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</si>
  <si>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</si>
  <si>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</si>
  <si>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</si>
  <si>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</si>
  <si>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</si>
  <si>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</si>
  <si>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</si>
  <si>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</si>
  <si>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</si>
  <si>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</si>
  <si>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</si>
  <si>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</si>
  <si>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</si>
  <si>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</si>
  <si>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</si>
  <si>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</si>
  <si>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</si>
  <si>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</si>
  <si>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</si>
  <si>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</si>
  <si>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</si>
  <si>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</si>
  <si>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</si>
  <si>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</si>
  <si>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</si>
  <si>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</si>
  <si>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</si>
  <si>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</si>
  <si>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</si>
  <si>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</si>
  <si>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</si>
  <si>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</si>
  <si>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</si>
  <si>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</si>
  <si>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</si>
  <si>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</si>
  <si>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</si>
  <si>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</si>
  <si>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</si>
  <si>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</si>
  <si>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</si>
  <si>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</si>
  <si>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</si>
  <si>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</si>
  <si>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</si>
  <si>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</si>
  <si>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</si>
  <si>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</si>
  <si>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</si>
  <si>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</si>
  <si>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</si>
  <si>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</si>
  <si>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</si>
  <si>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</si>
  <si>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</si>
  <si>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</si>
  <si>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</si>
  <si>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</si>
  <si>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</si>
  <si>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</si>
  <si>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</si>
  <si>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</si>
  <si>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</si>
  <si>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</si>
  <si>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</si>
  <si>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</si>
  <si>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</si>
  <si>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</si>
  <si>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</si>
  <si>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</si>
  <si>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</si>
  <si>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</si>
  <si>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</si>
  <si>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</si>
  <si>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</si>
  <si>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</si>
  <si>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</si>
  <si>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</si>
  <si>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</si>
  <si>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</si>
  <si>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</si>
  <si>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</si>
  <si>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</si>
  <si>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</si>
  <si>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</si>
  <si>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</si>
  <si>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</si>
  <si>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</si>
  <si>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</si>
  <si>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</si>
  <si>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</si>
  <si>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</si>
  <si>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</si>
  <si>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</si>
  <si>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</si>
  <si>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</si>
  <si>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</si>
  <si>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</si>
  <si>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</si>
  <si>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</si>
  <si>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</si>
  <si>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</si>
  <si>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</si>
  <si>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</si>
  <si>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</si>
  <si>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</si>
  <si>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</si>
  <si>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</si>
  <si>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</si>
  <si>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</si>
  <si>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</si>
  <si>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</si>
  <si>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</si>
  <si>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</si>
  <si>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</si>
  <si>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</si>
  <si>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</si>
  <si>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</si>
  <si>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</si>
  <si>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</si>
  <si>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</si>
  <si>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</si>
  <si>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</si>
  <si>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</si>
  <si>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</si>
  <si>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</si>
  <si>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</si>
  <si>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</si>
  <si>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</si>
  <si>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</si>
  <si>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</si>
  <si>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</si>
  <si>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</si>
  <si>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</si>
  <si>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</si>
  <si>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</si>
  <si>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</si>
  <si>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</si>
  <si>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</si>
  <si>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</si>
  <si>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</si>
  <si>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</si>
  <si>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</si>
  <si>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</si>
  <si>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</si>
  <si>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</si>
  <si>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</si>
  <si>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</si>
  <si>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</si>
  <si>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</si>
  <si>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</si>
  <si>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</si>
  <si>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</si>
  <si>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</si>
  <si>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</si>
  <si>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</si>
  <si>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</si>
  <si>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</si>
  <si>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</si>
  <si>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</si>
  <si>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</si>
  <si>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</si>
  <si>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</si>
  <si>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</si>
  <si>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</si>
  <si>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</si>
  <si>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</si>
  <si>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</si>
  <si>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</si>
  <si>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</si>
  <si>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</si>
  <si>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</si>
  <si>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</si>
  <si>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</si>
  <si>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</si>
  <si>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</si>
  <si>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</si>
  <si>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</si>
  <si>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</si>
  <si>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</si>
  <si>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</si>
  <si>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</si>
  <si>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</si>
  <si>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</si>
  <si>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</si>
  <si>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</si>
  <si>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</si>
  <si>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</si>
  <si>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</si>
  <si>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</si>
  <si>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</si>
  <si>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</si>
  <si>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</si>
  <si>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</si>
  <si>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</si>
  <si>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</si>
  <si>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</si>
  <si>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</si>
  <si>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</si>
  <si>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</si>
  <si>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</si>
  <si>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</si>
  <si>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</si>
  <si>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</si>
  <si>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</si>
  <si>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</si>
  <si>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</si>
  <si>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</si>
  <si>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</si>
  <si>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</si>
  <si>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</si>
  <si>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</si>
  <si>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</si>
  <si>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</si>
  <si>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</si>
  <si>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</si>
  <si>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</si>
  <si>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</si>
  <si>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</si>
  <si>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</si>
  <si>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</si>
  <si>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</si>
  <si>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</si>
  <si>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</si>
  <si>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</si>
  <si>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</si>
  <si>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</si>
  <si>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</si>
  <si>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</si>
  <si>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</si>
  <si>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</si>
  <si>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</si>
  <si>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</si>
  <si>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</si>
  <si>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</si>
  <si>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</si>
  <si>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</si>
  <si>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</si>
  <si>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</si>
  <si>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</si>
  <si>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</si>
  <si>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</si>
  <si>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</si>
  <si>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</si>
  <si>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</si>
  <si>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</si>
  <si>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</si>
  <si>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</si>
  <si>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</si>
  <si>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</si>
  <si>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</si>
  <si>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</si>
  <si>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</si>
  <si>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</si>
  <si>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</si>
  <si>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</si>
  <si>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</si>
  <si>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</si>
  <si>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</si>
  <si>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</si>
  <si>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</si>
  <si>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</si>
  <si>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</si>
  <si>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</si>
  <si>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</si>
  <si>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</si>
  <si>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</si>
  <si>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</si>
  <si>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</si>
  <si>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</si>
  <si>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</si>
  <si>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</si>
  <si>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</si>
  <si>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</si>
  <si>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</si>
  <si>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</si>
  <si>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</si>
  <si>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</si>
  <si>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</si>
  <si>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</si>
  <si>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</si>
  <si>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</si>
  <si>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</si>
  <si>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</si>
  <si>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</si>
  <si>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</si>
  <si>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</si>
  <si>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</si>
  <si>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</si>
  <si>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</si>
  <si>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</si>
  <si>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</si>
  <si>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</si>
  <si>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</si>
  <si>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</si>
  <si>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</si>
  <si>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</si>
  <si>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</si>
  <si>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</si>
  <si>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</si>
  <si>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</si>
  <si>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</si>
  <si>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</si>
  <si>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</si>
  <si>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</si>
  <si>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</si>
  <si>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</si>
  <si>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</si>
  <si>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</si>
  <si>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</si>
  <si>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</si>
  <si>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</si>
  <si>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</si>
  <si>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</si>
  <si>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</si>
  <si>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</si>
  <si>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</si>
  <si>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</si>
  <si>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</si>
  <si>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</si>
  <si>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</si>
  <si>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</si>
  <si>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</si>
  <si>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</si>
  <si>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</si>
  <si>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</si>
  <si>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</si>
  <si>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</si>
  <si>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</si>
  <si>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</si>
  <si>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</si>
  <si>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</si>
  <si>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</si>
  <si>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</si>
  <si>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</si>
  <si>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</si>
  <si>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</si>
  <si>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</si>
  <si>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</si>
  <si>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</si>
  <si>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</si>
  <si>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</si>
  <si>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</si>
  <si>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</si>
  <si>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</si>
  <si>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</si>
  <si>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</si>
  <si>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</si>
  <si>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</si>
  <si>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</si>
  <si>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</si>
  <si>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</si>
  <si>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</si>
  <si>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</si>
  <si>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</si>
  <si>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</si>
  <si>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</si>
  <si>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</si>
  <si>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</si>
  <si>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</si>
  <si>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</si>
  <si>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</si>
  <si>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</si>
  <si>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</si>
  <si>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</si>
  <si>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</si>
  <si>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</si>
  <si>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</si>
  <si>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</si>
  <si>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</si>
  <si>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</si>
  <si>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</si>
  <si>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</si>
  <si>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</si>
  <si>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</si>
  <si>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</si>
  <si>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</si>
  <si>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</si>
  <si>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</si>
  <si>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</si>
  <si>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</si>
  <si>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</si>
  <si>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</si>
  <si>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</si>
  <si>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</si>
  <si>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</si>
  <si>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</si>
  <si>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</si>
  <si>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</si>
  <si>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</si>
  <si>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</si>
  <si>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</si>
  <si>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</si>
  <si>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</si>
  <si>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</si>
  <si>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</si>
  <si>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</si>
  <si>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</si>
  <si>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</si>
  <si>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</si>
  <si>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</si>
  <si>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</si>
  <si>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</si>
  <si>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</si>
  <si>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</si>
  <si>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</si>
  <si>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</si>
  <si>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</si>
  <si>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</si>
  <si>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</si>
  <si>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</si>
  <si>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</si>
  <si>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</si>
  <si>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</si>
  <si>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</si>
  <si>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</si>
  <si>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</si>
  <si>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</si>
  <si>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</si>
  <si>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</si>
  <si>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</si>
  <si>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</si>
  <si>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</si>
  <si>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</si>
  <si>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</si>
  <si>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</si>
  <si>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</si>
  <si>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</si>
  <si>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</si>
  <si>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</si>
  <si>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</si>
  <si>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</si>
  <si>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</si>
  <si>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</si>
  <si>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</si>
  <si>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</si>
  <si>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</si>
  <si>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</si>
  <si>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</si>
  <si>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</si>
  <si>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</si>
  <si>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</si>
  <si>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</si>
  <si>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</si>
  <si>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</si>
  <si>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</si>
  <si>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</si>
  <si>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</si>
  <si>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</si>
  <si>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</si>
  <si>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</si>
  <si>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</si>
  <si>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</si>
  <si>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</si>
  <si>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</si>
  <si>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</si>
  <si>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</si>
  <si>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</si>
  <si>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</si>
  <si>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</si>
  <si>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</si>
  <si>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</si>
  <si>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</si>
  <si>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</si>
  <si>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</si>
  <si>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</si>
  <si>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</si>
  <si>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</si>
  <si>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</si>
  <si>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</si>
  <si>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</si>
  <si>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</si>
  <si>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</si>
  <si>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</si>
  <si>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</si>
  <si>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</si>
  <si>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</si>
  <si>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</si>
  <si>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</si>
  <si>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</si>
  <si>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</si>
  <si>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</si>
  <si>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</si>
  <si>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</si>
  <si>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</si>
  <si>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</si>
  <si>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</si>
  <si>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</si>
  <si>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</si>
  <si>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</si>
  <si>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</si>
  <si>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</si>
  <si>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</si>
  <si>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</si>
  <si>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</si>
  <si>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</si>
  <si>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</si>
  <si>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</si>
  <si>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</si>
  <si>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</si>
  <si>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</si>
  <si>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</si>
  <si>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</si>
  <si>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</si>
  <si>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</si>
  <si>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</si>
  <si>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</si>
  <si>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</si>
  <si>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</si>
  <si>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</si>
  <si>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</si>
  <si>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</si>
  <si>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</si>
  <si>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</si>
  <si>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</si>
  <si>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</si>
  <si>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</si>
  <si>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</si>
  <si>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</si>
  <si>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</si>
  <si>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</si>
  <si>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</si>
  <si>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</si>
  <si>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</si>
  <si>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</si>
  <si>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</si>
  <si>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</si>
  <si>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</si>
  <si>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</si>
  <si>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</si>
  <si>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</si>
  <si>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</si>
  <si>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</si>
  <si>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</si>
  <si>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</si>
  <si>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</si>
  <si>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</si>
  <si>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</si>
  <si>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</si>
  <si>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</si>
  <si>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</si>
  <si>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</si>
  <si>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</si>
  <si>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</si>
  <si>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</si>
  <si>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</si>
  <si>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</si>
  <si>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</si>
  <si>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</si>
  <si>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</si>
  <si>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</si>
  <si>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</si>
  <si>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</si>
  <si>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</si>
  <si>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</si>
  <si>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</si>
  <si>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</si>
  <si>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</si>
  <si>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</si>
  <si>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</si>
  <si>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</si>
  <si>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</si>
  <si>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</si>
  <si>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</si>
  <si>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</si>
  <si>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</si>
  <si>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</si>
  <si>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</si>
  <si>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</si>
  <si>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</si>
  <si>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</si>
  <si>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</si>
  <si>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</si>
  <si>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</si>
  <si>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</si>
  <si>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</si>
  <si>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</si>
  <si>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</si>
  <si>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</si>
  <si>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</si>
  <si>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</si>
  <si>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</si>
  <si>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</si>
  <si>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</si>
  <si>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</si>
  <si>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</si>
  <si>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</si>
  <si>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</si>
  <si>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</si>
  <si>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</si>
  <si>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</si>
  <si>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</si>
  <si>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</si>
  <si>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</si>
  <si>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</si>
  <si>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</si>
  <si>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</si>
  <si>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</si>
  <si>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</si>
  <si>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</si>
  <si>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</si>
  <si>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</si>
  <si>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</si>
  <si>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</si>
  <si>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</si>
  <si>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</si>
  <si>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</si>
  <si>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</si>
  <si>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</si>
  <si>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</si>
  <si>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</si>
  <si>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</si>
  <si>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</si>
  <si>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</si>
  <si>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</si>
  <si>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</si>
  <si>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</si>
  <si>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</si>
  <si>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</si>
  <si>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</si>
  <si>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</si>
  <si>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</si>
  <si>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</si>
  <si>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</si>
  <si>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</si>
  <si>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</si>
  <si>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</si>
  <si>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</si>
  <si>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</si>
  <si>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</si>
  <si>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</si>
  <si>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</si>
  <si>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</si>
  <si>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</si>
  <si>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</si>
  <si>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</si>
  <si>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</si>
  <si>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</si>
  <si>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</si>
  <si>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</si>
  <si>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</si>
  <si>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</si>
  <si>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</si>
  <si>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</si>
  <si>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</si>
  <si>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</si>
  <si>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</si>
  <si>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</si>
  <si>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</si>
  <si>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</si>
  <si>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</si>
  <si>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</si>
  <si>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</si>
  <si>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</si>
  <si>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</si>
  <si>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</si>
  <si>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</si>
  <si>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</si>
  <si>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</si>
  <si>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</si>
  <si>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</si>
  <si>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</si>
  <si>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</si>
  <si>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</si>
  <si>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</si>
  <si>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</si>
  <si>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</si>
  <si>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</si>
  <si>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</si>
  <si>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</si>
  <si>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</si>
  <si>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</si>
  <si>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</si>
  <si>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</si>
  <si>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</si>
  <si>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</si>
  <si>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</si>
  <si>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</si>
  <si>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</si>
  <si>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</si>
  <si>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</si>
  <si>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</si>
  <si>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</si>
  <si>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</si>
  <si>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</si>
  <si>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</si>
  <si>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</si>
  <si>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</si>
  <si>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</si>
  <si>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</si>
  <si>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</si>
  <si>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</si>
  <si>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</si>
  <si>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</si>
  <si>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</si>
  <si>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</si>
  <si>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</si>
  <si>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</si>
  <si>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</si>
  <si>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</si>
  <si>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</si>
  <si>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</si>
  <si>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</si>
  <si>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</si>
  <si>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</si>
  <si>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</si>
  <si>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</si>
  <si>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</si>
  <si>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</si>
  <si>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</si>
  <si>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</si>
  <si>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</si>
  <si>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</si>
  <si>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</si>
  <si>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</si>
  <si>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</si>
  <si>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</si>
  <si>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</si>
  <si>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</si>
  <si>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</si>
  <si>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</si>
  <si>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</si>
  <si>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</si>
  <si>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</si>
  <si>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</si>
  <si>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</si>
  <si>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</si>
  <si>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</si>
  <si>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</si>
  <si>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</si>
  <si>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</si>
  <si>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</si>
  <si>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</si>
  <si>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</si>
  <si>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</si>
  <si>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</si>
  <si>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</si>
  <si>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</si>
  <si>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</si>
  <si>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</si>
  <si>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</si>
  <si>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</si>
  <si>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</si>
  <si>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</si>
  <si>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</si>
  <si>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</si>
  <si>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</si>
  <si>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</si>
  <si>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</si>
  <si>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</si>
  <si>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</si>
  <si>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</si>
  <si>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</si>
  <si>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</si>
  <si>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</si>
  <si>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</si>
  <si>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</si>
  <si>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</si>
  <si>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</si>
  <si>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</si>
  <si>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</si>
  <si>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</si>
  <si>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</si>
  <si>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</si>
  <si>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</si>
  <si>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</si>
  <si>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</si>
  <si>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</si>
  <si>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</si>
  <si>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</si>
  <si>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</si>
  <si>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</si>
  <si>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</si>
  <si>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</si>
  <si>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</si>
  <si>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</si>
  <si>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</si>
  <si>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</si>
  <si>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</si>
  <si>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</si>
  <si>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</si>
  <si>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</si>
  <si>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</si>
  <si>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</si>
  <si>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</si>
  <si>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</si>
  <si>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</si>
  <si>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</si>
  <si>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</si>
  <si>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</si>
  <si>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</si>
  <si>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</si>
  <si>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</si>
  <si>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</si>
  <si>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</si>
  <si>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</si>
  <si>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</si>
  <si>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</si>
  <si>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</si>
  <si>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</si>
  <si>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</si>
  <si>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</si>
  <si>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</si>
  <si>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</si>
  <si>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</si>
  <si>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</si>
  <si>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</si>
  <si>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</si>
  <si>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</si>
  <si>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</si>
  <si>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</si>
  <si>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</si>
  <si>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</si>
  <si>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</si>
  <si>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</si>
  <si>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</si>
  <si>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</si>
  <si>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</si>
  <si>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</si>
  <si>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</si>
  <si>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</si>
  <si>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</si>
  <si>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</si>
  <si>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</si>
  <si>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</si>
  <si>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</si>
  <si>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</si>
  <si>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</si>
  <si>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</si>
  <si>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</si>
  <si>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</si>
  <si>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</si>
  <si>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</si>
  <si>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</si>
  <si>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</si>
  <si>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</si>
  <si>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</si>
  <si>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</si>
  <si>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</si>
  <si>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</si>
  <si>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</si>
  <si>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</si>
  <si>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</si>
  <si>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</si>
  <si>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</si>
  <si>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</si>
  <si>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</si>
  <si>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</si>
  <si>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</si>
  <si>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</si>
  <si>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</si>
  <si>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</si>
  <si>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</si>
  <si>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</si>
  <si>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</si>
  <si>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</si>
  <si>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</si>
  <si>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</si>
  <si>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</si>
  <si>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</si>
  <si>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</si>
  <si>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</si>
  <si>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</si>
  <si>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</si>
  <si>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</si>
  <si>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</si>
  <si>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</si>
  <si>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</si>
  <si>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</si>
  <si>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</si>
  <si>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</si>
  <si>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</si>
  <si>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</si>
  <si>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</si>
  <si>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</si>
  <si>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</si>
  <si>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</si>
  <si>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</si>
  <si>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</si>
  <si>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</si>
  <si>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</si>
  <si>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</si>
  <si>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</si>
  <si>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</si>
  <si>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</si>
  <si>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</si>
  <si>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</si>
  <si>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</si>
  <si>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</si>
  <si>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</si>
  <si>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</si>
  <si>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</si>
  <si>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</si>
  <si>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</si>
  <si>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</si>
  <si>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</si>
  <si>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</si>
  <si>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</si>
  <si>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</si>
  <si>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</si>
  <si>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</si>
  <si>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</si>
  <si>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</si>
  <si>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</si>
  <si>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</si>
  <si>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</si>
  <si>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</si>
  <si>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</si>
  <si>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</si>
  <si>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</si>
  <si>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</si>
  <si>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</si>
  <si>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</si>
  <si>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</si>
  <si>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</si>
  <si>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</si>
  <si>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</si>
  <si>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</si>
  <si>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</si>
  <si>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</si>
  <si>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</si>
  <si>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</si>
  <si>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</si>
  <si>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</si>
  <si>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</si>
  <si>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</si>
  <si>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</si>
  <si>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</si>
  <si>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</si>
  <si>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</si>
  <si>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</si>
  <si>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</si>
  <si>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</si>
  <si>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</si>
  <si>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</si>
  <si>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</si>
  <si>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</si>
  <si>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</si>
  <si>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</si>
  <si>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</si>
  <si>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</si>
  <si>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</si>
  <si>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</si>
  <si>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</si>
  <si>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</si>
  <si>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</si>
  <si>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</si>
  <si>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</si>
  <si>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</si>
  <si>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</si>
  <si>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</si>
  <si>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</si>
  <si>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</si>
  <si>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</si>
  <si>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</si>
  <si>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</si>
  <si>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</si>
  <si>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</si>
  <si>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</si>
  <si>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</si>
  <si>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</si>
  <si>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</si>
  <si>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</si>
  <si>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</si>
  <si>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</si>
  <si>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</si>
  <si>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</si>
  <si>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</si>
  <si>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</si>
  <si>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</si>
  <si>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</si>
  <si>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</si>
  <si>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</si>
  <si>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</si>
  <si>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</si>
  <si>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</si>
  <si>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</si>
  <si>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</si>
  <si>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</si>
  <si>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</si>
  <si>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</si>
  <si>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</si>
  <si>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</si>
  <si>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</si>
  <si>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</si>
  <si>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</si>
  <si>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</si>
  <si>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</si>
  <si>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</si>
  <si>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</si>
  <si>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</si>
  <si>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</si>
  <si>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</si>
  <si>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</si>
  <si>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</si>
  <si>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</si>
  <si>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</si>
  <si>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</si>
  <si>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</si>
  <si>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</si>
  <si>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</si>
  <si>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</si>
  <si>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</si>
  <si>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</si>
  <si>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</si>
  <si>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</si>
  <si>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</si>
  <si>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</si>
  <si>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</si>
  <si>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</si>
  <si>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</si>
  <si>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</si>
  <si>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</si>
  <si>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</si>
  <si>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</si>
  <si>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</si>
  <si>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</si>
  <si>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</si>
  <si>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</si>
  <si>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</si>
  <si>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</si>
  <si>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</si>
  <si>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</si>
  <si>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</si>
  <si>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</si>
  <si>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</si>
  <si>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</si>
  <si>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</si>
  <si>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</si>
  <si>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</si>
  <si>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</si>
  <si>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</si>
  <si>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</si>
  <si>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</si>
  <si>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</si>
  <si>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</si>
  <si>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</si>
  <si>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</si>
  <si>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</si>
  <si>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</si>
  <si>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</si>
  <si>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</si>
  <si>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</si>
  <si>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</si>
  <si>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</si>
  <si>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</si>
  <si>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</si>
  <si>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</si>
  <si>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</si>
  <si>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</si>
  <si>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</si>
  <si>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</si>
  <si>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</si>
  <si>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</si>
  <si>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</si>
  <si>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</si>
  <si>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</si>
  <si>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</si>
  <si>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</si>
  <si>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</si>
  <si>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</si>
  <si>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</si>
  <si>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</si>
  <si>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</si>
  <si>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</si>
  <si>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</si>
  <si>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</si>
  <si>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</si>
  <si>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</si>
  <si>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</si>
  <si>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</si>
  <si>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</si>
  <si>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</si>
  <si>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</si>
  <si>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</si>
  <si>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</si>
  <si>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</si>
  <si>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</si>
  <si>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</si>
  <si>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</si>
  <si>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</si>
  <si>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</si>
  <si>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</si>
  <si>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</si>
  <si>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</si>
  <si>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</si>
  <si>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</si>
  <si>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</si>
  <si>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</si>
  <si>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</si>
  <si>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</si>
  <si>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</si>
  <si>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</si>
  <si>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</si>
  <si>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</si>
  <si>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</si>
  <si>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</si>
  <si>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</si>
  <si>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</si>
  <si>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</si>
  <si>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</si>
  <si>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</si>
  <si>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</si>
  <si>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</si>
  <si>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</si>
  <si>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</si>
  <si>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</si>
  <si>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</si>
  <si>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</si>
  <si>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</si>
  <si>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</si>
  <si>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</si>
  <si>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</si>
  <si>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</si>
  <si>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</si>
  <si>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</si>
  <si>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</si>
  <si>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</si>
  <si>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</si>
  <si>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</si>
  <si>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</si>
  <si>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</si>
  <si>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</si>
  <si>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</si>
  <si>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</si>
  <si>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</si>
  <si>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</si>
  <si>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</si>
  <si>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</si>
  <si>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</si>
  <si>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</si>
  <si>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</si>
  <si>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</si>
  <si>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</si>
  <si>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</si>
  <si>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</si>
  <si>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</si>
  <si>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</si>
  <si>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</si>
  <si>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</si>
  <si>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</si>
  <si>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</si>
  <si>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</si>
  <si>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</si>
  <si>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</si>
  <si>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</si>
  <si>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</si>
  <si>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</si>
  <si>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</si>
  <si>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</si>
  <si>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</si>
  <si>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</si>
  <si>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</si>
  <si>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</si>
  <si>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</si>
  <si>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</si>
  <si>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</si>
  <si>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</si>
  <si>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</si>
  <si>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</si>
  <si>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</si>
  <si>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</si>
  <si>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</si>
  <si>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</si>
  <si>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</si>
  <si>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</si>
  <si>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</si>
  <si>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</si>
  <si>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</si>
  <si>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</si>
  <si>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</si>
  <si>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</si>
  <si>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</si>
  <si>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</si>
  <si>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</si>
  <si>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</si>
  <si>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</si>
  <si>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</si>
  <si>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</si>
  <si>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</si>
  <si>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</si>
  <si>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</si>
  <si>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</si>
  <si>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</si>
  <si>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</si>
  <si>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</si>
  <si>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</si>
  <si>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</si>
  <si>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</si>
  <si>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</si>
  <si>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</si>
  <si>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</si>
  <si>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</si>
  <si>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</si>
  <si>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</si>
  <si>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</si>
  <si>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</si>
  <si>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</si>
  <si>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</si>
  <si>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</si>
  <si>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</si>
  <si>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</si>
  <si>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</si>
  <si>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</si>
  <si>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</si>
  <si>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</si>
  <si>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</si>
  <si>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</si>
  <si>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</si>
  <si>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</si>
  <si>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</si>
  <si>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</si>
  <si>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</si>
  <si>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</si>
  <si>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</si>
  <si>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</si>
  <si>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</si>
  <si>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</si>
  <si>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</si>
  <si>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</si>
  <si>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</si>
  <si>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</si>
  <si>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</si>
  <si>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</si>
  <si>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</si>
  <si>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</si>
  <si>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</si>
  <si>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</si>
  <si>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</si>
  <si>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</si>
  <si>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</si>
  <si>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</si>
  <si>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</si>
  <si>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</si>
  <si>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</si>
  <si>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</si>
  <si>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</si>
  <si>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</si>
  <si>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</si>
  <si>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</si>
  <si>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</si>
  <si>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</si>
  <si>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</si>
  <si>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</si>
  <si>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</si>
  <si>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</si>
  <si>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</si>
  <si>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</si>
  <si>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</si>
  <si>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</si>
  <si>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</si>
  <si>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</si>
  <si>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</si>
  <si>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</si>
  <si>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</si>
  <si>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</si>
  <si>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</si>
  <si>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</si>
  <si>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</si>
  <si>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</si>
  <si>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</si>
  <si>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</si>
  <si>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</si>
  <si>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</si>
  <si>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</si>
  <si>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</si>
  <si>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</si>
  <si>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</si>
  <si>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</si>
  <si>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</si>
  <si>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</si>
  <si>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</si>
  <si>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</si>
  <si>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</si>
  <si>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</si>
  <si>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</si>
  <si>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</si>
  <si>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</si>
  <si>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</si>
  <si>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</si>
  <si>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</si>
  <si>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</si>
  <si>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</si>
  <si>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</si>
  <si>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</si>
  <si>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</si>
  <si>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</si>
  <si>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</si>
  <si>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</si>
  <si>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</si>
  <si>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</si>
  <si>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</si>
  <si>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</si>
  <si>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</si>
  <si>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</si>
  <si>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</si>
  <si>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</si>
  <si>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</si>
  <si>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</si>
  <si>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</si>
  <si>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</si>
  <si>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</si>
  <si>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</si>
  <si>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</si>
  <si>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</si>
  <si>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</si>
  <si>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</si>
  <si>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</si>
  <si>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</si>
  <si>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</si>
  <si>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</si>
  <si>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</si>
  <si>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</si>
  <si>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</si>
  <si>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</si>
  <si>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</si>
  <si>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</si>
  <si>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</si>
  <si>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</si>
  <si>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</si>
  <si>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</si>
  <si>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</si>
  <si>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</si>
  <si>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</si>
  <si>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</si>
  <si>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</si>
  <si>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</si>
  <si>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</si>
  <si>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</si>
  <si>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</si>
  <si>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</si>
  <si>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</si>
  <si>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</si>
  <si>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</si>
  <si>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</si>
  <si>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</si>
  <si>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</si>
  <si>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</si>
  <si>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</si>
  <si>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</si>
  <si>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</si>
  <si>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</si>
  <si>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</si>
  <si>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</si>
  <si>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</si>
  <si>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</si>
  <si>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</si>
  <si>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</si>
  <si>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</si>
  <si>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</si>
  <si>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</si>
  <si>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</si>
  <si>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</si>
  <si>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</si>
  <si>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</si>
  <si>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</si>
  <si>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</si>
  <si>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</si>
  <si>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</si>
  <si>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</si>
  <si>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</si>
  <si>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</si>
  <si>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</si>
  <si>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</si>
  <si>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</si>
  <si>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</si>
  <si>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</si>
  <si>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</si>
  <si>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</si>
  <si>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</si>
  <si>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</si>
  <si>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</si>
  <si>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</si>
  <si>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</si>
  <si>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</si>
  <si>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</si>
  <si>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</si>
  <si>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</si>
  <si>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</si>
  <si>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</si>
  <si>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</si>
  <si>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</si>
  <si>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</si>
  <si>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</si>
  <si>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</si>
  <si>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</si>
  <si>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</si>
  <si>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</si>
  <si>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</si>
  <si>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</si>
  <si>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</si>
  <si>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</si>
  <si>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</si>
  <si>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</si>
  <si>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</si>
  <si>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</si>
  <si>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</si>
  <si>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</si>
  <si>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</si>
  <si>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</si>
  <si>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</si>
  <si>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</si>
  <si>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</si>
  <si>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</si>
  <si>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</si>
  <si>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</si>
  <si>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</si>
  <si>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</si>
  <si>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</si>
  <si>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</si>
  <si>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</si>
  <si>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</si>
  <si>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</si>
  <si>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</si>
  <si>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</si>
  <si>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</si>
  <si>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</si>
  <si>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</si>
  <si>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</si>
  <si>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</si>
  <si>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</si>
  <si>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</si>
  <si>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</si>
  <si>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</si>
  <si>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</si>
  <si>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</si>
  <si>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</si>
  <si>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</si>
  <si>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</si>
  <si>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</si>
  <si>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</si>
  <si>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</si>
  <si>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</si>
  <si>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</si>
  <si>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</si>
  <si>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</si>
  <si>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</si>
  <si>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</si>
  <si>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</si>
  <si>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</si>
  <si>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</si>
  <si>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</si>
  <si>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</si>
  <si>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</si>
  <si>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</si>
  <si>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</si>
  <si>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</si>
  <si>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</si>
  <si>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</si>
  <si>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</si>
  <si>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</si>
  <si>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</si>
  <si>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</si>
  <si>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</si>
  <si>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</si>
  <si>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</si>
  <si>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</si>
  <si>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</si>
  <si>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</si>
  <si>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</si>
  <si>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</si>
  <si>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</si>
  <si>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</si>
  <si>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</si>
  <si>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</si>
  <si>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</si>
  <si>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</si>
  <si>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</si>
  <si>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</si>
  <si>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</si>
  <si>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</si>
  <si>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</si>
  <si>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</si>
  <si>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</si>
  <si>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</si>
  <si>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</si>
  <si>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</si>
  <si>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</si>
  <si>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</si>
  <si>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</si>
  <si>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</si>
  <si>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</si>
  <si>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</si>
  <si>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</si>
  <si>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</si>
  <si>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</si>
  <si>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</si>
  <si>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</si>
  <si>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</si>
  <si>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</si>
  <si>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</si>
  <si>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</si>
  <si>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</si>
  <si>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</si>
  <si>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</si>
  <si>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</si>
  <si>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</si>
  <si>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</si>
  <si>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</si>
  <si>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</si>
  <si>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</si>
  <si>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</si>
  <si>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</si>
  <si>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</si>
  <si>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</si>
  <si>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</si>
  <si>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</si>
  <si>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</si>
  <si>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</si>
  <si>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</si>
  <si>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</si>
  <si>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</si>
  <si>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</si>
  <si>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</si>
  <si>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</si>
  <si>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</si>
  <si>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</si>
  <si>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</si>
  <si>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</si>
  <si>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</si>
  <si>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</si>
  <si>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</si>
  <si>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</si>
  <si>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</si>
  <si>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</si>
  <si>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</si>
  <si>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</si>
  <si>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</si>
  <si>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</si>
  <si>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</si>
  <si>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</si>
  <si>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</si>
  <si>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</si>
  <si>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</si>
  <si>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</si>
  <si>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</si>
  <si>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</si>
  <si>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</si>
  <si>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</si>
  <si>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</si>
  <si>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</si>
  <si>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</si>
  <si>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</si>
  <si>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</si>
  <si>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</si>
  <si>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</si>
  <si>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</si>
  <si>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</si>
  <si>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</si>
  <si>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</si>
  <si>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</si>
  <si>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</si>
  <si>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</si>
  <si>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</si>
  <si>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</si>
  <si>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</si>
  <si>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</si>
  <si>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</si>
  <si>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</si>
  <si>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</si>
  <si>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</si>
  <si>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</si>
  <si>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</si>
  <si>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</si>
  <si>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</si>
  <si>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</si>
  <si>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</si>
  <si>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</si>
  <si>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</si>
  <si>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</si>
  <si>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</si>
  <si>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</si>
  <si>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</si>
  <si>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</si>
  <si>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</si>
  <si>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</si>
  <si>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</si>
  <si>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</si>
  <si>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</si>
  <si>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</si>
  <si>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</si>
  <si>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</si>
  <si>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</si>
  <si>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</si>
  <si>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</si>
  <si>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</si>
  <si>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</si>
  <si>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</si>
  <si>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</si>
  <si>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</si>
  <si>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</si>
  <si>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</si>
  <si>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</si>
  <si>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</si>
  <si>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</si>
  <si>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</si>
  <si>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</si>
  <si>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</si>
  <si>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</si>
  <si>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</si>
  <si>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</si>
  <si>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</si>
  <si>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</si>
  <si>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</si>
  <si>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</si>
  <si>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</si>
  <si>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</si>
  <si>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</si>
  <si>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</si>
  <si>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</si>
  <si>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</si>
  <si>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</si>
  <si>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</si>
  <si>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</si>
  <si>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</si>
  <si>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</si>
  <si>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</si>
  <si>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</si>
  <si>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</si>
  <si>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</si>
  <si>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</si>
  <si>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</si>
  <si>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</si>
  <si>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</si>
  <si>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</si>
  <si>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</si>
  <si>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</si>
  <si>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</si>
  <si>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</si>
  <si>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</si>
  <si>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</si>
  <si>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</si>
  <si>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</si>
  <si>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</si>
  <si>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</si>
  <si>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</si>
  <si>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</si>
  <si>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</si>
  <si>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</si>
  <si>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</si>
  <si>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</si>
  <si>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</si>
  <si>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</si>
  <si>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</si>
  <si>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</si>
  <si>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</si>
  <si>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</si>
  <si>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</si>
  <si>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</si>
  <si>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</si>
  <si>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</si>
  <si>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</si>
  <si>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</si>
  <si>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</si>
  <si>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</si>
  <si>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</si>
  <si>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</si>
  <si>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</si>
  <si>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</si>
  <si>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</si>
  <si>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</si>
  <si>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</si>
  <si>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</si>
  <si>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</si>
  <si>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</si>
  <si>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</si>
  <si>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</si>
  <si>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</si>
  <si>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</si>
  <si>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</si>
  <si>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</si>
  <si>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</si>
  <si>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</si>
  <si>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</si>
  <si>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</si>
  <si>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</si>
  <si>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</si>
  <si>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</si>
  <si>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</si>
  <si>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</si>
  <si>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</si>
  <si>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</si>
  <si>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</si>
  <si>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</si>
  <si>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</si>
  <si>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</si>
  <si>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</si>
  <si>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</si>
  <si>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</si>
  <si>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</si>
  <si>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</si>
  <si>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</si>
  <si>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</si>
  <si>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</si>
  <si>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</si>
  <si>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</si>
  <si>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</si>
  <si>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</si>
  <si>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</si>
  <si>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</si>
  <si>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</si>
  <si>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</si>
  <si>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</si>
  <si>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</si>
  <si>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</si>
  <si>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</si>
  <si>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</si>
  <si>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</si>
  <si>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</si>
  <si>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</si>
  <si>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</si>
  <si>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</si>
  <si>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</si>
  <si>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</si>
  <si>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</si>
  <si>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</si>
  <si>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</si>
  <si>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</si>
  <si>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</si>
  <si>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</si>
  <si>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</si>
  <si>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</si>
  <si>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</si>
  <si>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</si>
  <si>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</si>
  <si>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</si>
  <si>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</si>
  <si>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</si>
  <si>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</si>
  <si>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</si>
  <si>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</si>
  <si>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</si>
  <si>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</si>
  <si>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</si>
  <si>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</si>
  <si>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</si>
  <si>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</si>
  <si>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</si>
  <si>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</si>
  <si>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</si>
  <si>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</si>
  <si>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</si>
  <si>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</si>
  <si>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</si>
  <si>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</si>
  <si>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</si>
  <si>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</si>
  <si>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</si>
  <si>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</si>
  <si>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</si>
  <si>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</si>
  <si>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</si>
  <si>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</si>
  <si>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</si>
  <si>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</si>
  <si>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</si>
  <si>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</si>
  <si>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</si>
  <si>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</si>
  <si>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</si>
  <si>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</si>
  <si>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</si>
  <si>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</si>
  <si>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</si>
  <si>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</si>
  <si>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</si>
  <si>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</si>
  <si>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</si>
  <si>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</si>
  <si>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</si>
  <si>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</si>
  <si>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</si>
  <si>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</si>
  <si>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</si>
  <si>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</si>
  <si>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</si>
  <si>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</si>
  <si>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</si>
  <si>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</si>
  <si>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</si>
  <si>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</si>
  <si>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</si>
  <si>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</si>
  <si>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</si>
  <si>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</si>
  <si>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</si>
  <si>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</si>
  <si>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</si>
  <si>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</si>
  <si>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</si>
  <si>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</si>
  <si>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</si>
  <si>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</si>
  <si>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</si>
  <si>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</si>
  <si>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</si>
  <si>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</si>
  <si>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</si>
  <si>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</si>
  <si>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</si>
  <si>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</si>
  <si>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</si>
  <si>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</si>
  <si>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</si>
  <si>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</si>
  <si>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</si>
  <si>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</si>
  <si>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</si>
  <si>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</si>
  <si>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</si>
  <si>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</si>
  <si>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</si>
  <si>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</si>
  <si>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</si>
  <si>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</si>
  <si>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</si>
  <si>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</si>
  <si>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</si>
  <si>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</si>
  <si>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</si>
  <si>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</si>
  <si>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</si>
  <si>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</si>
  <si>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</si>
  <si>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</si>
  <si>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</si>
  <si>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</si>
  <si>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</si>
  <si>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</si>
  <si>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</si>
  <si>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</si>
  <si>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</si>
  <si>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</si>
  <si>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</si>
  <si>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</si>
  <si>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</si>
  <si>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</si>
  <si>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</si>
  <si>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</si>
  <si>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</si>
  <si>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</si>
  <si>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</si>
  <si>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</si>
  <si>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</si>
  <si>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</si>
  <si>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</si>
  <si>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</si>
  <si>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</si>
  <si>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</si>
  <si>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</si>
  <si>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</si>
  <si>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</si>
  <si>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</si>
  <si>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</si>
  <si>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</si>
  <si>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</si>
  <si>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</si>
  <si>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</si>
  <si>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</si>
  <si>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</si>
  <si>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</si>
  <si>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</si>
  <si>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</si>
  <si>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</si>
  <si>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</si>
  <si>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</si>
  <si>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</si>
  <si>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</si>
  <si>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</si>
  <si>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</si>
  <si>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</si>
  <si>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</si>
  <si>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</si>
  <si>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</si>
  <si>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</si>
  <si>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</si>
  <si>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</si>
  <si>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</si>
  <si>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</si>
  <si>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</si>
  <si>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</si>
  <si>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</si>
  <si>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</si>
  <si>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</si>
  <si>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</si>
  <si>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</si>
  <si>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</si>
  <si>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</si>
  <si>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</si>
  <si>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</si>
  <si>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</si>
  <si>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</si>
  <si>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</si>
  <si>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</si>
  <si>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</si>
  <si>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</si>
  <si>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</si>
  <si>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</si>
  <si>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</si>
  <si>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</si>
  <si>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</si>
  <si>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</si>
  <si>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</si>
  <si>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</si>
  <si>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</si>
  <si>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</si>
  <si>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</si>
  <si>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</si>
  <si>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</si>
  <si>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</si>
  <si>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</si>
  <si>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</si>
  <si>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</si>
  <si>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</si>
  <si>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</si>
  <si>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</si>
  <si>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</si>
  <si>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</si>
  <si>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</si>
  <si>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</si>
  <si>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</si>
  <si>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</si>
  <si>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</si>
  <si>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</si>
  <si>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</si>
  <si>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</si>
  <si>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</si>
  <si>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</si>
  <si>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</si>
  <si>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</si>
  <si>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</si>
  <si>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</si>
  <si>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</si>
  <si>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</si>
  <si>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</si>
  <si>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</si>
  <si>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</si>
  <si>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</si>
  <si>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</si>
  <si>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</si>
  <si>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</si>
  <si>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</si>
  <si>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</si>
  <si>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</si>
  <si>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</si>
  <si>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</si>
  <si>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</si>
  <si>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</si>
  <si>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</si>
  <si>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</si>
  <si>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</si>
  <si>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</si>
  <si>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</si>
  <si>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</si>
  <si>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</si>
  <si>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</si>
  <si>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</si>
  <si>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</si>
  <si>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</si>
  <si>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</si>
  <si>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</si>
  <si>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</si>
  <si>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</si>
  <si>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</si>
  <si>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</si>
  <si>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</si>
  <si>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</si>
  <si>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</si>
  <si>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</si>
  <si>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</si>
  <si>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</si>
  <si>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</si>
  <si>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</si>
  <si>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</si>
  <si>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</si>
  <si>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</si>
  <si>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</si>
  <si>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</si>
  <si>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</si>
  <si>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</si>
  <si>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</si>
  <si>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</si>
  <si>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</si>
  <si>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</si>
  <si>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</si>
  <si>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</si>
  <si>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</si>
  <si>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</si>
  <si>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</si>
  <si>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</si>
  <si>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</si>
  <si>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</si>
  <si>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</si>
  <si>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</si>
  <si>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</si>
  <si>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</si>
  <si>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</si>
  <si>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</si>
  <si>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</si>
  <si>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</si>
  <si>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</si>
  <si>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</si>
  <si>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</si>
  <si>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</si>
  <si>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</si>
  <si>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</si>
  <si>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</si>
  <si>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</si>
  <si>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</si>
  <si>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</si>
  <si>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</si>
  <si>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</si>
  <si>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</si>
  <si>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</si>
  <si>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</si>
  <si>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</si>
  <si>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</si>
  <si>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</si>
  <si>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</si>
  <si>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</si>
  <si>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</si>
  <si>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</si>
  <si>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</si>
  <si>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</si>
  <si>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</si>
  <si>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</si>
  <si>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</si>
  <si>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</si>
  <si>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</si>
  <si>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</si>
  <si>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</si>
  <si>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</si>
  <si>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</si>
  <si>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</si>
  <si>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</si>
  <si>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</si>
  <si>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</si>
  <si>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</si>
  <si>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</si>
  <si>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</si>
  <si>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</si>
  <si>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</si>
  <si>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</si>
  <si>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</si>
  <si>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</si>
  <si>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</si>
  <si>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</si>
  <si>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</si>
  <si>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</si>
  <si>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</si>
  <si>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</si>
  <si>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</si>
  <si>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</si>
  <si>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</si>
  <si>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</si>
  <si>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</si>
  <si>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</si>
  <si>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</si>
  <si>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</si>
  <si>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</si>
  <si>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</si>
  <si>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</si>
  <si>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</si>
  <si>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</si>
  <si>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</si>
  <si>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</si>
  <si>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</si>
  <si>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</si>
  <si>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</si>
  <si>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</si>
  <si>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</si>
  <si>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</si>
  <si>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</si>
  <si>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</si>
  <si>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</si>
  <si>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</si>
  <si>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</si>
  <si>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</si>
  <si>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</si>
  <si>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</si>
  <si>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</si>
  <si>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</si>
  <si>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</si>
  <si>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</si>
  <si>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</si>
  <si>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</si>
  <si>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</si>
  <si>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</si>
  <si>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</si>
  <si>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</si>
  <si>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</si>
  <si>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</si>
  <si>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</si>
  <si>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</si>
  <si>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</si>
  <si>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</si>
  <si>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</si>
  <si>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</si>
  <si>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</si>
  <si>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</si>
  <si>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</si>
  <si>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</si>
  <si>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</si>
  <si>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</si>
  <si>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</si>
  <si>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</si>
  <si>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</si>
  <si>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</si>
  <si>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</si>
  <si>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</si>
  <si>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</si>
  <si>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</si>
  <si>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</si>
  <si>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</si>
  <si>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</si>
  <si>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</si>
  <si>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</si>
  <si>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</si>
  <si>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</si>
  <si>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</si>
  <si>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</si>
  <si>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</si>
  <si>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</si>
  <si>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</si>
  <si>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</si>
  <si>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</si>
  <si>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</si>
  <si>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</si>
  <si>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</si>
  <si>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</si>
  <si>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</si>
  <si>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</si>
  <si>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</si>
  <si>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</si>
  <si>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</si>
  <si>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</si>
  <si>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</si>
  <si>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</si>
  <si>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</si>
  <si>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</si>
  <si>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</si>
  <si>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</si>
  <si>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</si>
  <si>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</si>
  <si>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</si>
  <si>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</si>
  <si>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</si>
  <si>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</si>
  <si>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</si>
  <si>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</si>
  <si>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</si>
  <si>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</si>
  <si>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</si>
  <si>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</si>
  <si>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</si>
  <si>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</si>
  <si>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</si>
  <si>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</si>
  <si>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</si>
  <si>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</si>
  <si>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</si>
  <si>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</si>
  <si>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</si>
  <si>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</si>
  <si>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</si>
  <si>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</si>
  <si>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</si>
  <si>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</si>
  <si>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</si>
  <si>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</si>
  <si>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</si>
  <si>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</si>
  <si>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</si>
  <si>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</si>
  <si>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</si>
  <si>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</si>
  <si>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</si>
  <si>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</si>
  <si>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</si>
  <si>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</si>
  <si>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</si>
  <si>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</si>
  <si>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</si>
  <si>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</si>
  <si>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</si>
  <si>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</si>
  <si>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</si>
  <si>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</si>
  <si>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</si>
  <si>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</si>
  <si>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</si>
  <si>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</si>
  <si>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</si>
  <si>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</si>
  <si>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</si>
  <si>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</si>
  <si>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</si>
  <si>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</si>
  <si>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</si>
  <si>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</si>
  <si>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</si>
  <si>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</si>
  <si>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</si>
  <si>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</si>
  <si>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</si>
  <si>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</si>
  <si>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</si>
  <si>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</si>
  <si>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</si>
  <si>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</si>
  <si>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</si>
  <si>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</si>
  <si>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</si>
  <si>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</si>
  <si>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</si>
  <si>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</si>
  <si>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</si>
  <si>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</si>
  <si>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</si>
  <si>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</si>
  <si>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</si>
  <si>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</si>
  <si>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</si>
  <si>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</si>
  <si>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</si>
  <si>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</si>
  <si>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</si>
  <si>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</si>
  <si>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</si>
  <si>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</si>
  <si>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</si>
  <si>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</si>
  <si>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</si>
  <si>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</si>
  <si>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</si>
  <si>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</si>
  <si>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</si>
  <si>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</si>
  <si>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</si>
  <si>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</si>
  <si>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</si>
  <si>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</si>
  <si>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</si>
  <si>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</si>
  <si>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</si>
  <si>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</si>
  <si>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</si>
  <si>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</si>
  <si>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</si>
  <si>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</si>
  <si>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</si>
  <si>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</si>
  <si>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</si>
  <si>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</si>
  <si>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</si>
  <si>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</si>
  <si>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</si>
  <si>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</si>
  <si>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</si>
  <si>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</si>
  <si>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</si>
  <si>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</si>
  <si>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</si>
  <si>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</si>
  <si>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</si>
  <si>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</si>
  <si>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</si>
  <si>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</si>
  <si>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</si>
  <si>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</si>
  <si>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</si>
  <si>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</si>
  <si>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</si>
  <si>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</si>
  <si>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</si>
  <si>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</si>
  <si>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</si>
  <si>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</si>
  <si>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</si>
  <si>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</si>
  <si>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</si>
  <si>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</si>
  <si>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</si>
  <si>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</si>
  <si>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</si>
  <si>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</si>
  <si>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</si>
  <si>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</si>
  <si>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</si>
  <si>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</si>
  <si>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</si>
  <si>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</si>
  <si>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</si>
  <si>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</si>
  <si>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</si>
  <si>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</si>
  <si>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</si>
  <si>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</si>
  <si>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</si>
  <si>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</si>
  <si>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</si>
  <si>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</si>
  <si>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</si>
  <si>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</si>
  <si>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</si>
  <si>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</si>
  <si>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</si>
  <si>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</si>
  <si>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</si>
  <si>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</si>
  <si>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</si>
  <si>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</si>
  <si>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</si>
  <si>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</si>
  <si>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</si>
  <si>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</si>
  <si>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</si>
  <si>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</si>
  <si>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</si>
  <si>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</si>
  <si>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</si>
  <si>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</si>
  <si>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</si>
  <si>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</si>
  <si>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</si>
  <si>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</si>
  <si>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</si>
  <si>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</si>
  <si>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</si>
  <si>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</si>
  <si>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</si>
  <si>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</si>
  <si>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</si>
  <si>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</si>
  <si>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</si>
  <si>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</si>
  <si>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</si>
  <si>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</si>
  <si>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</si>
  <si>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</si>
  <si>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</si>
  <si>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</si>
  <si>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</si>
  <si>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</si>
  <si>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</si>
  <si>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</si>
  <si>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</si>
  <si>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</si>
  <si>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</si>
  <si>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</si>
  <si>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</si>
  <si>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</si>
  <si>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</si>
  <si>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</si>
  <si>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</si>
  <si>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</si>
  <si>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</si>
  <si>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</si>
  <si>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</si>
  <si>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</si>
  <si>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</si>
  <si>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</si>
  <si>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</si>
  <si>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</si>
  <si>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</si>
  <si>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</si>
  <si>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</si>
  <si>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</si>
  <si>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</si>
  <si>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</si>
  <si>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</si>
  <si>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</si>
  <si>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</si>
  <si>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</si>
  <si>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</si>
  <si>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</si>
  <si>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</si>
  <si>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</si>
  <si>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</si>
  <si>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</si>
  <si>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</si>
  <si>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</si>
  <si>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</si>
  <si>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</si>
  <si>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</si>
  <si>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</si>
  <si>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</si>
  <si>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</si>
  <si>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</si>
  <si>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</si>
  <si>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</si>
  <si>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</si>
  <si>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</si>
  <si>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</si>
  <si>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</si>
  <si>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</si>
  <si>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</si>
  <si>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</si>
  <si>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</si>
  <si>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</si>
  <si>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</si>
  <si>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</si>
  <si>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</si>
  <si>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</si>
  <si>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</si>
  <si>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</si>
  <si>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</si>
  <si>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</si>
  <si>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</si>
  <si>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</si>
  <si>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</si>
  <si>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</si>
  <si>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</si>
  <si>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</si>
  <si>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</si>
  <si>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</si>
  <si>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</si>
  <si>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</si>
  <si>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</si>
  <si>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</si>
  <si>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</si>
  <si>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</si>
  <si>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</si>
  <si>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</si>
  <si>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</si>
  <si>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</si>
  <si>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</si>
  <si>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</si>
  <si>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</si>
  <si>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</si>
  <si>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</si>
  <si>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</si>
  <si>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</si>
  <si>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</si>
  <si>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</si>
  <si>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</si>
  <si>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</si>
  <si>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</si>
  <si>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</si>
  <si>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</si>
  <si>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</si>
  <si>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</si>
  <si>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</si>
  <si>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</si>
  <si>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</si>
  <si>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</si>
  <si>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</si>
  <si>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</si>
  <si>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</si>
  <si>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</si>
  <si>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</si>
  <si>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</si>
  <si>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</si>
  <si>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</si>
  <si>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</si>
  <si>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</si>
  <si>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</si>
  <si>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</si>
  <si>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</si>
  <si>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</si>
  <si>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</si>
  <si>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</si>
  <si>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</si>
  <si>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</si>
  <si>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</si>
  <si>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</si>
  <si>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</si>
  <si>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</si>
  <si>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</si>
  <si>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</si>
  <si>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</si>
  <si>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</si>
  <si>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</si>
  <si>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</si>
  <si>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</si>
  <si>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</si>
  <si>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</si>
  <si>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</si>
  <si>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</si>
  <si>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</si>
  <si>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</si>
  <si>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</si>
  <si>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</si>
  <si>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</si>
  <si>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</si>
  <si>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</si>
  <si>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</si>
  <si>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</si>
  <si>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</si>
  <si>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</si>
  <si>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</si>
  <si>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</si>
  <si>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</si>
  <si>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</si>
  <si>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</si>
  <si>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</si>
  <si>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</si>
  <si>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</si>
  <si>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</si>
  <si>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</si>
  <si>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</si>
  <si>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</si>
  <si>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</si>
  <si>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</si>
  <si>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</si>
  <si>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</si>
  <si>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</si>
  <si>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</si>
  <si>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</si>
  <si>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</si>
  <si>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</si>
  <si>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</si>
  <si>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</si>
  <si>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</si>
  <si>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</si>
  <si>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</si>
  <si>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</si>
  <si>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</si>
  <si>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</si>
  <si>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</si>
  <si>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</si>
  <si>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</si>
  <si>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</si>
  <si>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</si>
  <si>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</si>
  <si>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</si>
  <si>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</si>
  <si>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</si>
  <si>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</si>
  <si>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</si>
  <si>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</si>
  <si>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</si>
  <si>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</si>
  <si>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</si>
  <si>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</si>
  <si>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</si>
  <si>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</si>
  <si>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</si>
  <si>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</si>
  <si>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</si>
  <si>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</si>
  <si>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</si>
  <si>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</si>
  <si>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</si>
  <si>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</si>
  <si>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</si>
  <si>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</si>
  <si>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</si>
  <si>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</si>
  <si>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</si>
  <si>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</si>
  <si>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</si>
  <si>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</si>
  <si>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</si>
  <si>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</si>
  <si>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</si>
  <si>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</si>
  <si>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</si>
  <si>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</si>
  <si>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</si>
  <si>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</si>
  <si>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</si>
  <si>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</si>
  <si>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</si>
  <si>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</si>
  <si>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</si>
  <si>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</si>
  <si>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</si>
  <si>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</si>
  <si>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</si>
  <si>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</si>
  <si>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</si>
  <si>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</si>
  <si>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</si>
  <si>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</si>
  <si>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</si>
  <si>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</si>
  <si>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</si>
  <si>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</si>
  <si>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</si>
  <si>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</si>
  <si>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</si>
  <si>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</si>
  <si>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</si>
  <si>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</si>
  <si>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</si>
  <si>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</si>
  <si>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</si>
  <si>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</si>
  <si>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</si>
  <si>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</si>
  <si>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</si>
  <si>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</si>
  <si>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</si>
  <si>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</si>
  <si>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</si>
  <si>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</si>
  <si>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</si>
  <si>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</si>
  <si>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</si>
  <si>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</si>
  <si>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</si>
  <si>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</si>
  <si>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</si>
  <si>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</si>
  <si>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</si>
  <si>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</si>
  <si>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</si>
  <si>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</si>
  <si>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</si>
  <si>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</si>
  <si>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</si>
  <si>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</si>
  <si>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</si>
  <si>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</si>
  <si>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</si>
  <si>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</si>
  <si>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</si>
  <si>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</si>
  <si>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</si>
  <si>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</si>
  <si>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</si>
  <si>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</si>
  <si>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</si>
  <si>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</si>
  <si>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</si>
  <si>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</si>
  <si>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</si>
  <si>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</si>
  <si>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</si>
  <si>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</si>
  <si>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</si>
  <si>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</si>
  <si>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</si>
  <si>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</si>
  <si>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</si>
  <si>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</si>
  <si>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</si>
  <si>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</si>
  <si>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</si>
  <si>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</si>
  <si>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</si>
  <si>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</si>
  <si>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</si>
  <si>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</si>
  <si>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</si>
  <si>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</si>
  <si>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</si>
  <si>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</si>
  <si>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</si>
  <si>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</si>
  <si>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</si>
  <si>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</si>
  <si>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</si>
  <si>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</si>
  <si>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</si>
  <si>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</si>
  <si>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</si>
  <si>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</si>
  <si>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</si>
  <si>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</si>
  <si>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</si>
  <si>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</si>
  <si>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</si>
  <si>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</si>
  <si>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</si>
  <si>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</si>
  <si>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</si>
  <si>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</si>
  <si>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</si>
  <si>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</si>
  <si>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</si>
  <si>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</si>
  <si>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</si>
  <si>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</si>
  <si>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</si>
  <si>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</si>
  <si>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</si>
  <si>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</si>
  <si>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</si>
  <si>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</si>
  <si>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</si>
  <si>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</si>
  <si>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</si>
  <si>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</si>
  <si>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</si>
  <si>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</si>
  <si>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</si>
  <si>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</si>
  <si>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</si>
  <si>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</si>
  <si>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</si>
  <si>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</si>
  <si>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</si>
  <si>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</si>
  <si>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</si>
  <si>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</si>
  <si>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</si>
  <si>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</si>
  <si>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</si>
  <si>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</si>
  <si>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</si>
  <si>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</si>
  <si>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</si>
  <si>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</si>
  <si>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</si>
  <si>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</si>
  <si>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</si>
  <si>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</si>
  <si>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</si>
  <si>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</si>
  <si>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</si>
  <si>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</si>
  <si>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</si>
  <si>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</si>
  <si>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</si>
  <si>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</si>
  <si>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</si>
  <si>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</si>
  <si>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</si>
  <si>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</si>
  <si>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</si>
  <si>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</si>
  <si>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</si>
  <si>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</si>
  <si>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</si>
  <si>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</si>
  <si>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</si>
  <si>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</si>
  <si>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</si>
  <si>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</si>
  <si>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</si>
  <si>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</si>
  <si>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</si>
  <si>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</si>
  <si>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</si>
  <si>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</si>
  <si>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</si>
  <si>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</si>
  <si>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</si>
  <si>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</si>
  <si>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</si>
  <si>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</si>
  <si>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</si>
  <si>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</si>
  <si>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</si>
  <si>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</si>
  <si>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</si>
  <si>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</si>
  <si>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</si>
  <si>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</si>
  <si>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</si>
  <si>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</si>
  <si>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</si>
  <si>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</si>
  <si>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</si>
  <si>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</si>
  <si>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</si>
  <si>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</si>
  <si>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</si>
  <si>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</si>
  <si>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</si>
  <si>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</si>
  <si>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</si>
  <si>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</si>
  <si>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</si>
  <si>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</si>
  <si>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</si>
  <si>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</si>
  <si>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</si>
  <si>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</si>
  <si>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</si>
  <si>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</si>
  <si>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</si>
  <si>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</si>
  <si>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</si>
  <si>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</si>
  <si>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</si>
  <si>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</si>
  <si>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</si>
  <si>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</si>
  <si>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</si>
  <si>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</si>
  <si>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</si>
  <si>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</si>
  <si>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</si>
  <si>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</si>
  <si>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</si>
  <si>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</si>
  <si>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</si>
  <si>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</si>
  <si>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</si>
  <si>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</si>
  <si>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</si>
  <si>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</si>
  <si>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</si>
  <si>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</si>
  <si>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</si>
  <si>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</si>
  <si>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</si>
  <si>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</si>
  <si>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</si>
  <si>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</si>
  <si>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</si>
  <si>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</si>
  <si>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</si>
  <si>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</si>
  <si>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</si>
  <si>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</si>
  <si>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</si>
  <si>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</si>
  <si>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</si>
  <si>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</si>
  <si>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</si>
  <si>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</si>
  <si>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</si>
  <si>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</si>
  <si>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</si>
  <si>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</si>
  <si>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</si>
  <si>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</si>
  <si>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</si>
  <si>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</si>
  <si>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</si>
  <si>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</si>
  <si>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</si>
  <si>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</si>
  <si>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</si>
  <si>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</si>
  <si>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</si>
  <si>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</si>
  <si>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</si>
  <si>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</si>
  <si>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</si>
  <si>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</si>
  <si>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</si>
  <si>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</si>
  <si>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</si>
  <si>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</si>
  <si>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</si>
  <si>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</si>
  <si>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</si>
  <si>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</si>
  <si>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</si>
  <si>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</si>
  <si>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</si>
  <si>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</si>
  <si>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</si>
  <si>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</si>
  <si>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</si>
  <si>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</si>
  <si>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</si>
  <si>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</si>
  <si>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</si>
  <si>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</si>
  <si>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</si>
  <si>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</si>
  <si>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</si>
  <si>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</si>
  <si>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</si>
  <si>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</si>
  <si>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</si>
  <si>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</si>
  <si>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</si>
  <si>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</si>
  <si>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</si>
  <si>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</si>
  <si>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</si>
  <si>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</si>
  <si>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</si>
  <si>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</si>
  <si>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</si>
  <si>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</si>
  <si>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</si>
  <si>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</si>
  <si>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</si>
  <si>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</si>
  <si>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</si>
  <si>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</si>
  <si>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</si>
  <si>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</si>
  <si>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</si>
  <si>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</si>
  <si>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</si>
  <si>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</si>
  <si>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</si>
  <si>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</si>
  <si>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</si>
  <si>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</si>
  <si>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</si>
  <si>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</si>
  <si>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</si>
  <si>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</si>
  <si>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</si>
  <si>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</si>
  <si>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</si>
  <si>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</si>
  <si>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</si>
  <si>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</si>
  <si>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</si>
  <si>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</si>
  <si>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</si>
  <si>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</si>
  <si>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</si>
  <si>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</si>
  <si>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</si>
  <si>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</si>
  <si>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</si>
  <si>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</si>
  <si>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</si>
  <si>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</si>
  <si>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</si>
  <si>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</si>
  <si>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</si>
  <si>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</si>
  <si>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</si>
  <si>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</si>
  <si>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</si>
  <si>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</si>
  <si>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</si>
  <si>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</si>
  <si>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</si>
  <si>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</si>
  <si>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</si>
  <si>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</si>
  <si>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</si>
  <si>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</si>
  <si>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</si>
  <si>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</si>
  <si>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</si>
  <si>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</si>
  <si>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</si>
  <si>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</si>
  <si>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</si>
  <si>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</si>
  <si>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</si>
  <si>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</si>
  <si>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</si>
  <si>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</si>
  <si>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</si>
  <si>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</si>
  <si>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</si>
  <si>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</si>
  <si>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</si>
  <si>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</si>
  <si>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</si>
  <si>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</si>
  <si>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</si>
  <si>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</si>
  <si>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</si>
  <si>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</si>
  <si>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</si>
  <si>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</si>
  <si>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</si>
  <si>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</si>
  <si>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</si>
  <si>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</si>
  <si>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</si>
  <si>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</si>
  <si>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</si>
  <si>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</si>
  <si>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</si>
  <si>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</si>
  <si>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</si>
  <si>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</si>
  <si>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</si>
  <si>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</si>
  <si>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</si>
  <si>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</si>
  <si>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</si>
  <si>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</si>
  <si>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</si>
  <si>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</si>
  <si>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</si>
  <si>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</si>
  <si>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</si>
  <si>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</si>
  <si>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</si>
  <si>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</si>
  <si>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</si>
  <si>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</si>
  <si>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</si>
  <si>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</si>
  <si>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</si>
  <si>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</si>
  <si>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</si>
  <si>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</si>
  <si>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</si>
  <si>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</si>
  <si>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</si>
  <si>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</si>
  <si>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</si>
  <si>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</si>
  <si>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</si>
  <si>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</si>
  <si>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</si>
  <si>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</si>
  <si>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</si>
  <si>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</si>
  <si>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</si>
  <si>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</si>
  <si>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</si>
  <si>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</si>
  <si>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</si>
  <si>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</si>
  <si>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</si>
  <si>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</si>
  <si>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</si>
  <si>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</si>
  <si>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</si>
  <si>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</si>
  <si>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</si>
  <si>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</si>
  <si>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</si>
  <si>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</si>
  <si>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</si>
  <si>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</si>
  <si>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</si>
  <si>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</si>
  <si>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</si>
  <si>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</si>
  <si>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</si>
  <si>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</si>
  <si>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</si>
  <si>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</si>
  <si>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</si>
  <si>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</si>
  <si>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</si>
  <si>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</si>
  <si>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</si>
  <si>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</si>
  <si>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</si>
  <si>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</si>
  <si>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</si>
  <si>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</si>
  <si>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</si>
  <si>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</si>
  <si>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</si>
  <si>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</si>
  <si>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</si>
  <si>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</si>
  <si>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</si>
  <si>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</si>
  <si>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</si>
  <si>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</si>
  <si>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</si>
  <si>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</si>
  <si>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</si>
  <si>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</si>
  <si>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</si>
  <si>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</si>
  <si>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</si>
  <si>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</si>
  <si>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</si>
  <si>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</si>
  <si>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</si>
  <si>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</si>
  <si>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</si>
  <si>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</si>
  <si>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</si>
  <si>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</si>
  <si>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</si>
  <si>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</si>
  <si>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</si>
  <si>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</si>
  <si>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</si>
  <si>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</si>
  <si>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</si>
  <si>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</si>
  <si>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</si>
  <si>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</si>
  <si>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</si>
  <si>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</si>
  <si>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</si>
  <si>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</si>
  <si>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</si>
  <si>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</si>
  <si>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</si>
  <si>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</si>
  <si>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</si>
  <si>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</si>
  <si>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</si>
  <si>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</si>
  <si>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</si>
  <si>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</si>
  <si>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</si>
  <si>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</si>
  <si>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</si>
  <si>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</si>
  <si>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</si>
  <si>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</si>
  <si>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</si>
  <si>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</si>
  <si>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</si>
  <si>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</si>
  <si>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</si>
  <si>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</si>
  <si>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</si>
  <si>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</si>
  <si>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</si>
  <si>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</si>
  <si>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</si>
  <si>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</si>
  <si>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</si>
  <si>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</si>
  <si>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</si>
  <si>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</si>
  <si>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</si>
  <si>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</si>
  <si>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</si>
  <si>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</si>
  <si>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</si>
  <si>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</si>
  <si>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</si>
  <si>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</si>
  <si>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</si>
  <si>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</si>
  <si>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</si>
  <si>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</si>
  <si>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</si>
  <si>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</si>
  <si>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</si>
  <si>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</si>
  <si>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</si>
  <si>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</si>
  <si>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</si>
  <si>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</si>
  <si>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</si>
  <si>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</si>
  <si>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</si>
  <si>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</si>
  <si>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</si>
  <si>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</si>
  <si>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</si>
  <si>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</si>
  <si>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</si>
  <si>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</si>
  <si>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</si>
  <si>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</si>
  <si>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</si>
  <si>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</si>
  <si>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</si>
  <si>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</si>
  <si>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</si>
  <si>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</si>
  <si>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</si>
  <si>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</si>
  <si>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</si>
  <si>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</si>
  <si>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</si>
  <si>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</si>
  <si>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</si>
  <si>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</si>
  <si>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</si>
  <si>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</si>
  <si>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</si>
  <si>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</si>
  <si>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</si>
  <si>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</si>
  <si>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</si>
  <si>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</si>
  <si>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</si>
  <si>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</si>
  <si>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</si>
  <si>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</si>
  <si>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</si>
  <si>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</si>
  <si>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</si>
  <si>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</si>
  <si>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</si>
  <si>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</si>
  <si>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</si>
  <si>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</si>
  <si>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</si>
  <si>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</si>
  <si>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</si>
  <si>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</si>
  <si>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</si>
  <si>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</si>
  <si>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</si>
  <si>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</si>
  <si>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</si>
  <si>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</si>
  <si>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</si>
  <si>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</si>
  <si>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</si>
  <si>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</si>
  <si>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</si>
  <si>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</si>
  <si>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</si>
  <si>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</si>
  <si>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</si>
  <si>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</si>
  <si>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</si>
  <si>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</si>
  <si>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</si>
  <si>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</si>
  <si>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</si>
  <si>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</si>
  <si>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</si>
  <si>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</si>
  <si>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</si>
  <si>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</si>
  <si>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</si>
  <si>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</si>
  <si>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</si>
  <si>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</si>
  <si>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</si>
  <si>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</si>
  <si>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</si>
  <si>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</si>
  <si>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</si>
  <si>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</si>
  <si>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</si>
  <si>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</si>
  <si>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</si>
  <si>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</si>
  <si>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</si>
  <si>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</si>
  <si>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</si>
  <si>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</si>
  <si>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</si>
  <si>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</si>
  <si>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</si>
  <si>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</si>
  <si>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</si>
  <si>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</si>
  <si>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</si>
  <si>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</si>
  <si>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</si>
  <si>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</si>
  <si>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</si>
  <si>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</si>
  <si>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</si>
  <si>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</si>
  <si>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</si>
  <si>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</si>
  <si>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</si>
  <si>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</si>
  <si>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</si>
  <si>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</si>
  <si>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</si>
  <si>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</si>
  <si>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</si>
  <si>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</si>
  <si>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</si>
  <si>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</si>
  <si>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</si>
  <si>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</si>
  <si>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</si>
  <si>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</si>
  <si>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</si>
  <si>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</si>
  <si>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</si>
  <si>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</si>
  <si>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</si>
  <si>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</si>
  <si>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</si>
  <si>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</si>
  <si>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</si>
  <si>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</si>
  <si>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</si>
  <si>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</si>
  <si>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</si>
  <si>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</si>
  <si>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</si>
  <si>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</si>
  <si>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</si>
  <si>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</si>
  <si>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</si>
  <si>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</si>
  <si>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</si>
  <si>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</si>
  <si>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</si>
  <si>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</si>
  <si>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</si>
  <si>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</si>
  <si>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</si>
  <si>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</si>
  <si>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</si>
  <si>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</si>
  <si>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</si>
  <si>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</si>
  <si>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</si>
  <si>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</si>
  <si>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</si>
  <si>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</si>
  <si>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</si>
  <si>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</si>
  <si>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</si>
  <si>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</si>
  <si>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</si>
  <si>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</si>
  <si>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</si>
  <si>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</si>
  <si>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</si>
  <si>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</si>
  <si>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</si>
  <si>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</si>
  <si>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</si>
  <si>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</si>
  <si>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</si>
  <si>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</si>
  <si>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</si>
  <si>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</si>
  <si>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</si>
  <si>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</si>
  <si>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</si>
  <si>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</si>
  <si>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</si>
  <si>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</si>
  <si>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</si>
  <si>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</si>
  <si>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</si>
  <si>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</si>
  <si>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</si>
  <si>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</si>
  <si>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</si>
  <si>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</si>
  <si>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</si>
  <si>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</si>
  <si>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</si>
  <si>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</si>
  <si>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</si>
  <si>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</si>
  <si>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</si>
  <si>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</si>
  <si>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</si>
  <si>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</si>
  <si>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</si>
  <si>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</si>
  <si>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</si>
  <si>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</si>
  <si>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</si>
  <si>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</si>
  <si>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</si>
  <si>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</si>
  <si>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</si>
  <si>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</si>
  <si>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</si>
  <si>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</si>
  <si>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</si>
  <si>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</si>
  <si>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</si>
  <si>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</si>
  <si>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</si>
  <si>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</si>
  <si>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</si>
  <si>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</si>
  <si>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</si>
  <si>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</si>
  <si>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</si>
  <si>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</si>
  <si>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</si>
  <si>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</si>
  <si>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</si>
  <si>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</si>
  <si>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</si>
  <si>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</si>
  <si>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</si>
  <si>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</si>
  <si>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</si>
  <si>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</si>
  <si>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</si>
  <si>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</si>
  <si>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</si>
  <si>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</si>
  <si>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</si>
  <si>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</si>
  <si>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</si>
  <si>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</si>
  <si>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</si>
  <si>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</si>
  <si>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</si>
  <si>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</si>
  <si>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</si>
  <si>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</si>
  <si>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</si>
  <si>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</si>
  <si>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</si>
  <si>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</si>
  <si>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</si>
  <si>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</si>
  <si>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</si>
  <si>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</si>
  <si>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</si>
  <si>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</si>
  <si>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</si>
  <si>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</si>
  <si>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</si>
  <si>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</si>
  <si>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</si>
  <si>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</si>
  <si>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</si>
  <si>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</si>
  <si>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</si>
  <si>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</si>
  <si>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</si>
  <si>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</si>
  <si>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</si>
  <si>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</si>
  <si>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</si>
  <si>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</si>
  <si>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</si>
  <si>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</si>
  <si>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</si>
  <si>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</si>
  <si>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</si>
  <si>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</si>
  <si>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</si>
  <si>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</si>
  <si>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</si>
  <si>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</si>
  <si>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</si>
  <si>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</si>
  <si>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</si>
  <si>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</si>
  <si>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</si>
  <si>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</si>
  <si>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</si>
  <si>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</si>
  <si>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</si>
  <si>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</si>
  <si>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</si>
  <si>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</si>
  <si>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</si>
  <si>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</si>
  <si>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</si>
  <si>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</si>
  <si>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</si>
  <si>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</si>
  <si>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</si>
  <si>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</si>
  <si>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</si>
  <si>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</si>
  <si>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</si>
  <si>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</si>
  <si>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</si>
  <si>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</si>
  <si>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</si>
  <si>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</si>
  <si>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</si>
  <si>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</si>
  <si>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</si>
  <si>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</si>
  <si>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</si>
  <si>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</si>
  <si>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</si>
  <si>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</si>
  <si>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</si>
  <si>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</si>
  <si>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</si>
  <si>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</si>
  <si>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</si>
  <si>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</si>
  <si>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</si>
  <si>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</si>
  <si>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</si>
  <si>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</si>
  <si>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</si>
  <si>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</si>
  <si>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</si>
  <si>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</si>
  <si>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</si>
  <si>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</si>
  <si>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</si>
  <si>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</si>
  <si>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</si>
  <si>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</si>
  <si>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</si>
  <si>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</si>
  <si>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</si>
  <si>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</si>
  <si>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</si>
  <si>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</si>
  <si>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</si>
  <si>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</si>
  <si>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</si>
  <si>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</si>
  <si>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</si>
  <si>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</si>
  <si>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</si>
  <si>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</si>
  <si>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</si>
  <si>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</si>
  <si>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</si>
  <si>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</si>
  <si>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</si>
  <si>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</si>
  <si>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</si>
  <si>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</si>
  <si>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</si>
  <si>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</si>
  <si>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</si>
  <si>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</si>
  <si>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</si>
  <si>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</si>
  <si>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</si>
  <si>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</si>
  <si>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</si>
  <si>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</si>
  <si>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</si>
  <si>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</si>
  <si>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</si>
  <si>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</si>
  <si>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</si>
  <si>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</si>
  <si>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</si>
  <si>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</si>
  <si>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</si>
  <si>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</si>
  <si>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</si>
  <si>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（※３）[21]～[24]欄のいずれかが「届出あり」の場合は、当該在宅医療の提供予定について、「拡充」「維持」「縮小・中止」の中から選択し、</t>
    <phoneticPr fontId="2"/>
  </si>
  <si>
    <t>　　　　[21]～[24]欄のいずれも「届出なし」の場合は、新規に届出の予定があれば「新規」を選択ください。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</si>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</sst>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185" fontId="15" fillId="3" borderId="66" xfId="0" applyNumberFormat="1" applyFont="1" applyFill="1" applyBorder="1" applyAlignment="1">
      <alignment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3" borderId="55"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5"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6" fillId="3" borderId="15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37" xfId="0" applyFont="1" applyBorder="1" applyAlignment="1">
      <alignment horizontal="left"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abcde@fghi.jp"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tabSelected="1" view="pageBreakPreview" zoomScale="55" zoomScaleNormal="85" zoomScaleSheetLayoutView="55" workbookViewId="0">
      <pane xSplit="6" ySplit="6" topLeftCell="G7" activePane="bottomRight" state="frozen"/>
      <selection activeCell="K3" sqref="K3:AD6"/>
      <selection pane="topRight" activeCell="K3" sqref="K3:AD6"/>
      <selection pane="bottomLeft" activeCell="K3" sqref="K3:AD6"/>
      <selection pane="bottomRight" activeCell="F10" sqref="F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68" t="s">
        <v>0</v>
      </c>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c r="BA1" s="468"/>
      <c r="BB1" s="468"/>
      <c r="BC1" s="468"/>
      <c r="BD1" s="468"/>
      <c r="BE1" s="468"/>
      <c r="BF1" s="468"/>
      <c r="BG1" s="468"/>
      <c r="BH1" s="468"/>
      <c r="BI1" s="468"/>
      <c r="BJ1" s="468"/>
      <c r="BK1" s="468"/>
      <c r="BL1" s="468"/>
      <c r="BM1" s="468"/>
      <c r="BN1" s="468"/>
      <c r="BO1" s="468"/>
      <c r="BP1" s="468"/>
      <c r="BQ1" s="468"/>
      <c r="BR1" s="468"/>
      <c r="BS1" s="468"/>
      <c r="BT1" s="468"/>
      <c r="BU1" s="468"/>
      <c r="BV1" s="468"/>
      <c r="BW1" s="468"/>
      <c r="BX1" s="468"/>
      <c r="BY1" s="468"/>
      <c r="BZ1" s="468"/>
      <c r="CA1" s="468"/>
      <c r="CB1" s="25"/>
      <c r="CC1" s="25"/>
      <c r="CD1" s="25"/>
      <c r="CE1" s="25"/>
      <c r="CF1" s="25"/>
      <c r="CG1" s="25"/>
      <c r="CH1" s="25"/>
      <c r="CI1" s="25"/>
    </row>
    <row r="2" spans="1:96" ht="29.65" customHeight="1" thickBot="1" x14ac:dyDescent="0.45">
      <c r="E2" s="47" t="s">
        <v>1</v>
      </c>
      <c r="F2" s="371" t="s">
        <v>5830</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53" t="s">
        <v>1</v>
      </c>
      <c r="B3" s="464" t="s">
        <v>3</v>
      </c>
      <c r="C3" s="464" t="s">
        <v>4</v>
      </c>
      <c r="D3" s="466" t="s">
        <v>5</v>
      </c>
      <c r="E3" s="455" t="s">
        <v>6</v>
      </c>
      <c r="F3" s="458" t="s">
        <v>7</v>
      </c>
      <c r="G3" s="461" t="s">
        <v>8</v>
      </c>
      <c r="H3" s="461" t="s">
        <v>9</v>
      </c>
      <c r="I3" s="461" t="s">
        <v>10</v>
      </c>
      <c r="J3" s="461" t="s">
        <v>11</v>
      </c>
      <c r="K3" s="469" t="s">
        <v>12</v>
      </c>
      <c r="L3" s="469" t="s">
        <v>13</v>
      </c>
      <c r="M3" s="469" t="s">
        <v>14</v>
      </c>
      <c r="N3" s="469" t="s">
        <v>15</v>
      </c>
      <c r="O3" s="487" t="s">
        <v>5713</v>
      </c>
      <c r="P3" s="441" t="s">
        <v>5714</v>
      </c>
      <c r="Q3" s="415"/>
      <c r="R3" s="415"/>
      <c r="S3" s="415"/>
      <c r="T3" s="415"/>
      <c r="U3" s="430"/>
      <c r="V3" s="379" t="s">
        <v>16</v>
      </c>
      <c r="W3" s="415"/>
      <c r="X3" s="430"/>
      <c r="Y3" s="379" t="s">
        <v>17</v>
      </c>
      <c r="Z3" s="415"/>
      <c r="AA3" s="379" t="s">
        <v>5715</v>
      </c>
      <c r="AB3" s="415"/>
      <c r="AC3" s="415"/>
      <c r="AD3" s="430"/>
      <c r="AE3" s="408" t="s">
        <v>5716</v>
      </c>
      <c r="AF3" s="409"/>
      <c r="AG3" s="409"/>
      <c r="AH3" s="410"/>
      <c r="AI3" s="405" t="s">
        <v>18</v>
      </c>
      <c r="AJ3" s="395" t="s">
        <v>19</v>
      </c>
      <c r="AK3" s="396"/>
      <c r="AL3" s="396"/>
      <c r="AM3" s="396"/>
      <c r="AN3" s="396"/>
      <c r="AO3" s="396"/>
      <c r="AP3" s="396"/>
      <c r="AQ3" s="396"/>
      <c r="AR3" s="396"/>
      <c r="AS3" s="396"/>
      <c r="AT3" s="396"/>
      <c r="AU3" s="396"/>
      <c r="AV3" s="396"/>
      <c r="AW3" s="396"/>
      <c r="AX3" s="396"/>
      <c r="AY3" s="396"/>
      <c r="AZ3" s="396"/>
      <c r="BA3" s="397"/>
      <c r="BB3" s="472" t="s">
        <v>20</v>
      </c>
      <c r="BC3" s="476" t="s">
        <v>21</v>
      </c>
      <c r="BD3" s="414" t="s">
        <v>22</v>
      </c>
      <c r="BE3" s="380"/>
      <c r="BF3" s="414" t="s">
        <v>5718</v>
      </c>
      <c r="BG3" s="432"/>
      <c r="BH3" s="432"/>
      <c r="BI3" s="433"/>
      <c r="BJ3" s="414" t="s">
        <v>5719</v>
      </c>
      <c r="BK3" s="432"/>
      <c r="BL3" s="432"/>
      <c r="BM3" s="433"/>
      <c r="BN3" s="414" t="s">
        <v>5720</v>
      </c>
      <c r="BO3" s="432"/>
      <c r="BP3" s="432"/>
      <c r="BQ3" s="433"/>
      <c r="BR3" s="414" t="s">
        <v>5736</v>
      </c>
      <c r="BS3" s="415"/>
      <c r="BT3" s="415"/>
      <c r="BU3" s="415"/>
      <c r="BV3" s="379" t="s">
        <v>5721</v>
      </c>
      <c r="BW3" s="380"/>
      <c r="BX3" s="414" t="s">
        <v>5722</v>
      </c>
      <c r="BY3" s="415"/>
      <c r="BZ3" s="415"/>
      <c r="CA3" s="415"/>
      <c r="CB3" s="379" t="s">
        <v>5723</v>
      </c>
      <c r="CC3" s="380"/>
      <c r="CD3" s="414" t="s">
        <v>5724</v>
      </c>
      <c r="CE3" s="432"/>
      <c r="CF3" s="432"/>
      <c r="CG3" s="433"/>
      <c r="CH3" s="414" t="s">
        <v>23</v>
      </c>
      <c r="CI3" s="380"/>
      <c r="CJ3" s="441" t="s">
        <v>24</v>
      </c>
      <c r="CK3" s="396"/>
      <c r="CL3" s="396"/>
      <c r="CM3" s="396"/>
      <c r="CN3" s="396"/>
      <c r="CO3" s="396"/>
      <c r="CP3" s="396"/>
      <c r="CQ3" s="415"/>
      <c r="CR3" s="380"/>
    </row>
    <row r="4" spans="1:96" s="6" customFormat="1" ht="66.400000000000006" customHeight="1" x14ac:dyDescent="0.4">
      <c r="A4" s="454"/>
      <c r="B4" s="465"/>
      <c r="C4" s="465"/>
      <c r="D4" s="467"/>
      <c r="E4" s="456"/>
      <c r="F4" s="459"/>
      <c r="G4" s="462"/>
      <c r="H4" s="462"/>
      <c r="I4" s="462"/>
      <c r="J4" s="462"/>
      <c r="K4" s="470"/>
      <c r="L4" s="470"/>
      <c r="M4" s="470"/>
      <c r="N4" s="470"/>
      <c r="O4" s="488"/>
      <c r="P4" s="416"/>
      <c r="Q4" s="417"/>
      <c r="R4" s="417"/>
      <c r="S4" s="417"/>
      <c r="T4" s="417"/>
      <c r="U4" s="431"/>
      <c r="V4" s="381"/>
      <c r="W4" s="417"/>
      <c r="X4" s="431"/>
      <c r="Y4" s="381"/>
      <c r="Z4" s="417"/>
      <c r="AA4" s="381"/>
      <c r="AB4" s="417"/>
      <c r="AC4" s="417"/>
      <c r="AD4" s="431"/>
      <c r="AE4" s="411"/>
      <c r="AF4" s="412"/>
      <c r="AG4" s="412"/>
      <c r="AH4" s="413"/>
      <c r="AI4" s="406"/>
      <c r="AJ4" s="398"/>
      <c r="AK4" s="399"/>
      <c r="AL4" s="399"/>
      <c r="AM4" s="399"/>
      <c r="AN4" s="399"/>
      <c r="AO4" s="399"/>
      <c r="AP4" s="399"/>
      <c r="AQ4" s="399"/>
      <c r="AR4" s="399"/>
      <c r="AS4" s="399"/>
      <c r="AT4" s="399"/>
      <c r="AU4" s="399"/>
      <c r="AV4" s="399"/>
      <c r="AW4" s="399"/>
      <c r="AX4" s="399"/>
      <c r="AY4" s="399"/>
      <c r="AZ4" s="399"/>
      <c r="BA4" s="400"/>
      <c r="BB4" s="473"/>
      <c r="BC4" s="477"/>
      <c r="BD4" s="416"/>
      <c r="BE4" s="382"/>
      <c r="BF4" s="434"/>
      <c r="BG4" s="435"/>
      <c r="BH4" s="435"/>
      <c r="BI4" s="436"/>
      <c r="BJ4" s="434"/>
      <c r="BK4" s="435"/>
      <c r="BL4" s="435"/>
      <c r="BM4" s="436"/>
      <c r="BN4" s="434"/>
      <c r="BO4" s="435"/>
      <c r="BP4" s="435"/>
      <c r="BQ4" s="436"/>
      <c r="BR4" s="416"/>
      <c r="BS4" s="417"/>
      <c r="BT4" s="417"/>
      <c r="BU4" s="417"/>
      <c r="BV4" s="381"/>
      <c r="BW4" s="382"/>
      <c r="BX4" s="416"/>
      <c r="BY4" s="417"/>
      <c r="BZ4" s="417"/>
      <c r="CA4" s="417"/>
      <c r="CB4" s="381"/>
      <c r="CC4" s="382"/>
      <c r="CD4" s="434"/>
      <c r="CE4" s="435"/>
      <c r="CF4" s="435"/>
      <c r="CG4" s="436"/>
      <c r="CH4" s="416"/>
      <c r="CI4" s="382"/>
      <c r="CJ4" s="416"/>
      <c r="CK4" s="417"/>
      <c r="CL4" s="417"/>
      <c r="CM4" s="417"/>
      <c r="CN4" s="417"/>
      <c r="CO4" s="417"/>
      <c r="CP4" s="417"/>
      <c r="CQ4" s="417"/>
      <c r="CR4" s="382"/>
    </row>
    <row r="5" spans="1:96" s="6" customFormat="1" ht="27.75" customHeight="1" x14ac:dyDescent="0.4">
      <c r="A5" s="454"/>
      <c r="B5" s="465"/>
      <c r="C5" s="465"/>
      <c r="D5" s="467"/>
      <c r="E5" s="456"/>
      <c r="F5" s="459"/>
      <c r="G5" s="462"/>
      <c r="H5" s="462"/>
      <c r="I5" s="462"/>
      <c r="J5" s="462"/>
      <c r="K5" s="470"/>
      <c r="L5" s="470"/>
      <c r="M5" s="470"/>
      <c r="N5" s="470"/>
      <c r="O5" s="488"/>
      <c r="P5" s="485"/>
      <c r="Q5" s="419"/>
      <c r="R5" s="419"/>
      <c r="S5" s="419"/>
      <c r="T5" s="419"/>
      <c r="U5" s="486"/>
      <c r="V5" s="381"/>
      <c r="W5" s="417"/>
      <c r="X5" s="431"/>
      <c r="Y5" s="418"/>
      <c r="Z5" s="419"/>
      <c r="AA5" s="381"/>
      <c r="AB5" s="417"/>
      <c r="AC5" s="417"/>
      <c r="AD5" s="431"/>
      <c r="AE5" s="411"/>
      <c r="AF5" s="412"/>
      <c r="AG5" s="412"/>
      <c r="AH5" s="413"/>
      <c r="AI5" s="406"/>
      <c r="AJ5" s="403" t="s">
        <v>25</v>
      </c>
      <c r="AK5" s="404"/>
      <c r="AL5" s="404"/>
      <c r="AM5" s="404"/>
      <c r="AN5" s="404"/>
      <c r="AO5" s="404"/>
      <c r="AP5" s="404"/>
      <c r="AQ5" s="404"/>
      <c r="AR5" s="404"/>
      <c r="AS5" s="404"/>
      <c r="AT5" s="404"/>
      <c r="AU5" s="404"/>
      <c r="AV5" s="404"/>
      <c r="AW5" s="404"/>
      <c r="AX5" s="404"/>
      <c r="AY5" s="404"/>
      <c r="AZ5" s="404"/>
      <c r="BA5" s="401" t="s">
        <v>5717</v>
      </c>
      <c r="BB5" s="474"/>
      <c r="BC5" s="477"/>
      <c r="BD5" s="437" t="s">
        <v>26</v>
      </c>
      <c r="BE5" s="439" t="s">
        <v>27</v>
      </c>
      <c r="BF5" s="424" t="s">
        <v>28</v>
      </c>
      <c r="BG5" s="388" t="s">
        <v>29</v>
      </c>
      <c r="BH5" s="388" t="s">
        <v>30</v>
      </c>
      <c r="BI5" s="390" t="s">
        <v>31</v>
      </c>
      <c r="BJ5" s="424" t="s">
        <v>28</v>
      </c>
      <c r="BK5" s="388" t="s">
        <v>29</v>
      </c>
      <c r="BL5" s="388" t="s">
        <v>30</v>
      </c>
      <c r="BM5" s="390" t="s">
        <v>31</v>
      </c>
      <c r="BN5" s="424" t="s">
        <v>28</v>
      </c>
      <c r="BO5" s="388" t="s">
        <v>29</v>
      </c>
      <c r="BP5" s="388" t="s">
        <v>30</v>
      </c>
      <c r="BQ5" s="390" t="s">
        <v>31</v>
      </c>
      <c r="BR5" s="424" t="s">
        <v>28</v>
      </c>
      <c r="BS5" s="388" t="s">
        <v>29</v>
      </c>
      <c r="BT5" s="388" t="s">
        <v>30</v>
      </c>
      <c r="BU5" s="422" t="s">
        <v>31</v>
      </c>
      <c r="BV5" s="381" t="str">
        <f>"["&amp;BU7&amp;"]
×
4,104千円"</f>
        <v>[64]
×
4,104千円</v>
      </c>
      <c r="BW5" s="382"/>
      <c r="BX5" s="424" t="s">
        <v>28</v>
      </c>
      <c r="BY5" s="388" t="s">
        <v>29</v>
      </c>
      <c r="BZ5" s="388" t="s">
        <v>30</v>
      </c>
      <c r="CA5" s="449" t="s">
        <v>31</v>
      </c>
      <c r="CB5" s="381" t="str">
        <f>"["&amp;CA7&amp;"]
×
2,052千円"</f>
        <v>[69]
×
2,052千円</v>
      </c>
      <c r="CC5" s="382"/>
      <c r="CD5" s="424" t="s">
        <v>28</v>
      </c>
      <c r="CE5" s="388" t="s">
        <v>29</v>
      </c>
      <c r="CF5" s="388" t="s">
        <v>30</v>
      </c>
      <c r="CG5" s="390" t="s">
        <v>31</v>
      </c>
      <c r="CH5" s="381" t="str">
        <f>"["&amp;BV7&amp;"]＋["&amp;CB7&amp;"]
－["&amp;AC7&amp;"]"</f>
        <v>[65]＋[70]
－[21]</v>
      </c>
      <c r="CI5" s="382"/>
      <c r="CJ5" s="451" t="s">
        <v>5725</v>
      </c>
      <c r="CK5" s="447" t="s">
        <v>32</v>
      </c>
      <c r="CL5" s="447" t="s">
        <v>33</v>
      </c>
      <c r="CM5" s="447" t="s">
        <v>34</v>
      </c>
      <c r="CN5" s="442" t="s">
        <v>35</v>
      </c>
      <c r="CO5" s="442" t="s">
        <v>5840</v>
      </c>
      <c r="CP5" s="444" t="s">
        <v>36</v>
      </c>
      <c r="CQ5" s="445"/>
      <c r="CR5" s="446"/>
    </row>
    <row r="6" spans="1:96" s="6" customFormat="1" ht="320.25" customHeight="1" thickBot="1" x14ac:dyDescent="0.45">
      <c r="A6" s="454"/>
      <c r="B6" s="465"/>
      <c r="C6" s="465"/>
      <c r="D6" s="467"/>
      <c r="E6" s="457"/>
      <c r="F6" s="460"/>
      <c r="G6" s="463"/>
      <c r="H6" s="463"/>
      <c r="I6" s="463"/>
      <c r="J6" s="463"/>
      <c r="K6" s="471"/>
      <c r="L6" s="471"/>
      <c r="M6" s="471"/>
      <c r="N6" s="471"/>
      <c r="O6" s="489"/>
      <c r="P6" s="498" t="s">
        <v>37</v>
      </c>
      <c r="Q6" s="497"/>
      <c r="R6" s="496" t="s">
        <v>38</v>
      </c>
      <c r="S6" s="497"/>
      <c r="T6" s="496" t="s">
        <v>39</v>
      </c>
      <c r="U6" s="499"/>
      <c r="V6" s="7" t="s">
        <v>40</v>
      </c>
      <c r="W6" s="8" t="s">
        <v>41</v>
      </c>
      <c r="X6" s="16" t="s">
        <v>42</v>
      </c>
      <c r="Y6" s="7" t="s">
        <v>43</v>
      </c>
      <c r="Z6" s="17" t="s">
        <v>44</v>
      </c>
      <c r="AA6" s="7" t="s">
        <v>40</v>
      </c>
      <c r="AB6" s="8" t="s">
        <v>41</v>
      </c>
      <c r="AC6" s="420" t="s">
        <v>45</v>
      </c>
      <c r="AD6" s="421"/>
      <c r="AE6" s="94" t="s">
        <v>46</v>
      </c>
      <c r="AF6" s="92" t="s">
        <v>47</v>
      </c>
      <c r="AG6" s="92" t="s">
        <v>48</v>
      </c>
      <c r="AH6" s="93" t="s">
        <v>49</v>
      </c>
      <c r="AI6" s="407"/>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02"/>
      <c r="BB6" s="475"/>
      <c r="BC6" s="478"/>
      <c r="BD6" s="438"/>
      <c r="BE6" s="440"/>
      <c r="BF6" s="425"/>
      <c r="BG6" s="389"/>
      <c r="BH6" s="389"/>
      <c r="BI6" s="391"/>
      <c r="BJ6" s="425"/>
      <c r="BK6" s="389"/>
      <c r="BL6" s="389"/>
      <c r="BM6" s="391"/>
      <c r="BN6" s="425"/>
      <c r="BO6" s="389"/>
      <c r="BP6" s="389"/>
      <c r="BQ6" s="391"/>
      <c r="BR6" s="425"/>
      <c r="BS6" s="389"/>
      <c r="BT6" s="389"/>
      <c r="BU6" s="423"/>
      <c r="BV6" s="383"/>
      <c r="BW6" s="384"/>
      <c r="BX6" s="425"/>
      <c r="BY6" s="389"/>
      <c r="BZ6" s="389"/>
      <c r="CA6" s="450"/>
      <c r="CB6" s="383"/>
      <c r="CC6" s="384"/>
      <c r="CD6" s="425"/>
      <c r="CE6" s="389"/>
      <c r="CF6" s="389"/>
      <c r="CG6" s="391"/>
      <c r="CH6" s="383"/>
      <c r="CI6" s="384"/>
      <c r="CJ6" s="452"/>
      <c r="CK6" s="448"/>
      <c r="CL6" s="448"/>
      <c r="CM6" s="448"/>
      <c r="CN6" s="443"/>
      <c r="CO6" s="443"/>
      <c r="CP6" s="33" t="s">
        <v>67</v>
      </c>
      <c r="CQ6" s="33" t="s">
        <v>68</v>
      </c>
      <c r="CR6" s="32" t="s">
        <v>69</v>
      </c>
    </row>
    <row r="7" spans="1:96" s="336" customFormat="1" ht="20.25" customHeight="1" x14ac:dyDescent="0.4">
      <c r="A7" s="309"/>
      <c r="B7" s="310"/>
      <c r="C7" s="311"/>
      <c r="D7" s="312"/>
      <c r="E7" s="313"/>
      <c r="F7" s="314">
        <f>IF(F8="","",COUNTIFS($F8:F8,"&lt;&gt;"&amp;""))</f>
        <v>1</v>
      </c>
      <c r="G7" s="314">
        <f>IF(G8="","",COUNTIFS($F8:G8,"&lt;&gt;"&amp;""))</f>
        <v>2</v>
      </c>
      <c r="H7" s="315">
        <f>IF(H8="","",COUNTIFS($F8:H8,"&lt;&gt;"&amp;""))</f>
        <v>3</v>
      </c>
      <c r="I7" s="315">
        <f>IF(I8="","",COUNTIFS($F8:I8,"&lt;&gt;"&amp;""))</f>
        <v>4</v>
      </c>
      <c r="J7" s="315">
        <f>IF(J8="","",COUNTIFS($F8:J8,"&lt;&gt;"&amp;""))</f>
        <v>5</v>
      </c>
      <c r="K7" s="316">
        <f>IF(K8="","",COUNTIFS($F8:K8,"&lt;&gt;"&amp;""))</f>
        <v>6</v>
      </c>
      <c r="L7" s="316">
        <f>IF(L8="","",COUNTIFS($F8:L8,"&lt;&gt;"&amp;""))</f>
        <v>7</v>
      </c>
      <c r="M7" s="314">
        <f>IF(M8="","",COUNTIFS($F8:M8,"&lt;&gt;"&amp;""))</f>
        <v>8</v>
      </c>
      <c r="N7" s="317">
        <f>IF(N8="","",COUNTIFS($F8:N8,"&lt;&gt;"&amp;""))</f>
        <v>9</v>
      </c>
      <c r="O7" s="318">
        <f>IF(O8="","",COUNTIFS($F8:O8,"&lt;&gt;"&amp;""))</f>
        <v>10</v>
      </c>
      <c r="P7" s="492">
        <f>IF(P8="","",COUNTIFS($F8:P8,"&lt;&gt;"&amp;""))</f>
        <v>11</v>
      </c>
      <c r="Q7" s="493"/>
      <c r="R7" s="495">
        <f>IF(R8="","",COUNTIFS($F8:R8,"&lt;&gt;"&amp;""))</f>
        <v>12</v>
      </c>
      <c r="S7" s="493"/>
      <c r="T7" s="495">
        <f>IF(T8="","",COUNTIFS($F8:T8,"&lt;&gt;"&amp;""))</f>
        <v>13</v>
      </c>
      <c r="U7" s="501"/>
      <c r="V7" s="322">
        <f>IF(V8="","",COUNTIFS($F8:V8,"&lt;&gt;"&amp;""))</f>
        <v>14</v>
      </c>
      <c r="W7" s="323">
        <f>IF(W8="","",COUNTIFS($F8:W8,"&lt;&gt;"&amp;""))</f>
        <v>15</v>
      </c>
      <c r="X7" s="324">
        <f>IF(X8="","",COUNTIFS($F8:X8,"&lt;&gt;"&amp;""))</f>
        <v>16</v>
      </c>
      <c r="Y7" s="325">
        <f>IF(Y8="","",COUNTIFS($F8:Y8,"&lt;&gt;"&amp;""))</f>
        <v>17</v>
      </c>
      <c r="Z7" s="320">
        <f>IF(Z8="","",COUNTIFS($F8:Z8,"&lt;&gt;"&amp;""))</f>
        <v>18</v>
      </c>
      <c r="AA7" s="322">
        <f>IF(AA8="","",COUNTIFS($F8:AA8,"&lt;&gt;"&amp;""))</f>
        <v>19</v>
      </c>
      <c r="AB7" s="323">
        <f>IF(AB8="","",COUNTIFS($F8:AB8,"&lt;&gt;"&amp;""))</f>
        <v>20</v>
      </c>
      <c r="AC7" s="428">
        <f>IF(AC8="","",COUNTIFS($F8:AC8,"&lt;&gt;"&amp;""))</f>
        <v>21</v>
      </c>
      <c r="AD7" s="429"/>
      <c r="AE7" s="327">
        <f>IF(AE8="","",COUNTIFS($F8:AE8,"&lt;&gt;"&amp;""))</f>
        <v>22</v>
      </c>
      <c r="AF7" s="323">
        <f>IF(AF8="","",COUNTIFS($F8:AF8,"&lt;&gt;"&amp;""))</f>
        <v>23</v>
      </c>
      <c r="AG7" s="323">
        <f>IF(AG8="","",COUNTIFS($F8:AG8,"&lt;&gt;"&amp;""))</f>
        <v>24</v>
      </c>
      <c r="AH7" s="324">
        <f>IF(AH8="","",COUNTIFS($F8:AH8,"&lt;&gt;"&amp;""))</f>
        <v>25</v>
      </c>
      <c r="AI7" s="328">
        <f>IF(AI8="","",COUNTIFS($F8:AI8,"&lt;&gt;"&amp;""))</f>
        <v>26</v>
      </c>
      <c r="AJ7" s="322">
        <f>IF(AJ8="","",COUNTIFS($F8:AJ8,"&lt;&gt;"&amp;""))</f>
        <v>27</v>
      </c>
      <c r="AK7" s="326">
        <f>IF(AK8="","",COUNTIFS($F8:AK8,"&lt;&gt;"&amp;""))</f>
        <v>28</v>
      </c>
      <c r="AL7" s="326">
        <f>IF(AL8="","",COUNTIFS($F8:AL8,"&lt;&gt;"&amp;""))</f>
        <v>29</v>
      </c>
      <c r="AM7" s="326">
        <f>IF(AM8="","",COUNTIFS($F8:AM8,"&lt;&gt;"&amp;""))</f>
        <v>30</v>
      </c>
      <c r="AN7" s="326">
        <f>IF(AN8="","",COUNTIFS($F8:AN8,"&lt;&gt;"&amp;""))</f>
        <v>31</v>
      </c>
      <c r="AO7" s="326">
        <f>IF(AO8="","",COUNTIFS($F8:AO8,"&lt;&gt;"&amp;""))</f>
        <v>32</v>
      </c>
      <c r="AP7" s="326">
        <f>IF(AP8="","",COUNTIFS($F8:AP8,"&lt;&gt;"&amp;""))</f>
        <v>33</v>
      </c>
      <c r="AQ7" s="326">
        <f>IF(AQ8="","",COUNTIFS($F8:AQ8,"&lt;&gt;"&amp;""))</f>
        <v>34</v>
      </c>
      <c r="AR7" s="326">
        <f>IF(AR8="","",COUNTIFS($F8:AR8,"&lt;&gt;"&amp;""))</f>
        <v>35</v>
      </c>
      <c r="AS7" s="326">
        <f>IF(AS8="","",COUNTIFS($F8:AS8,"&lt;&gt;"&amp;""))</f>
        <v>36</v>
      </c>
      <c r="AT7" s="326">
        <f>IF(AT8="","",COUNTIFS($F8:AT8,"&lt;&gt;"&amp;""))</f>
        <v>37</v>
      </c>
      <c r="AU7" s="326">
        <f>IF(AU8="","",COUNTIFS($F8:AU8,"&lt;&gt;"&amp;""))</f>
        <v>38</v>
      </c>
      <c r="AV7" s="326">
        <f>IF(AV8="","",COUNTIFS($F8:AV8,"&lt;&gt;"&amp;""))</f>
        <v>39</v>
      </c>
      <c r="AW7" s="326">
        <f>IF(AW8="","",COUNTIFS($F8:AW8,"&lt;&gt;"&amp;""))</f>
        <v>40</v>
      </c>
      <c r="AX7" s="326">
        <f>IF(AX8="","",COUNTIFS($F8:AX8,"&lt;&gt;"&amp;""))</f>
        <v>41</v>
      </c>
      <c r="AY7" s="326">
        <f>IF(AY8="","",COUNTIFS($F8:AY8,"&lt;&gt;"&amp;""))</f>
        <v>42</v>
      </c>
      <c r="AZ7" s="326">
        <f>IF(AZ8="","",COUNTIFS($F8:AZ8,"&lt;&gt;"&amp;""))</f>
        <v>43</v>
      </c>
      <c r="BA7" s="329">
        <f>IF(BA8="","",COUNTIFS($F8:BA8,"&lt;&gt;"&amp;""))</f>
        <v>44</v>
      </c>
      <c r="BB7" s="319">
        <f>IF(BB8="","",COUNTIFS($F8:BB8,"&lt;&gt;"&amp;""))</f>
        <v>45</v>
      </c>
      <c r="BC7" s="330">
        <f>IF(BC8="","",COUNTIFS($F8:BC8,"&lt;&gt;"&amp;""))</f>
        <v>46</v>
      </c>
      <c r="BD7" s="331">
        <f>IF(BD8="","",COUNTIFS($F8:BD8,"&lt;&gt;"&amp;""))</f>
        <v>47</v>
      </c>
      <c r="BE7" s="332">
        <f>IF(BE8="","",COUNTIFS($F8:BE8,"&lt;&gt;"&amp;""))</f>
        <v>48</v>
      </c>
      <c r="BF7" s="331">
        <f>IF(BF8="","",COUNTIFS($F8:BF8,"&lt;&gt;"&amp;""))</f>
        <v>49</v>
      </c>
      <c r="BG7" s="323">
        <f>IF(BG8="","",COUNTIFS($F8:BG8,"&lt;&gt;"&amp;""))</f>
        <v>50</v>
      </c>
      <c r="BH7" s="323">
        <f>IF(BH8="","",COUNTIFS($F8:BH8,"&lt;&gt;"&amp;""))</f>
        <v>51</v>
      </c>
      <c r="BI7" s="333">
        <f>IF(BI8="","",COUNTIFS($F8:BI8,"&lt;&gt;"&amp;""))</f>
        <v>52</v>
      </c>
      <c r="BJ7" s="331">
        <f>IF(BJ8="","",COUNTIFS($F8:BJ8,"&lt;&gt;"&amp;""))</f>
        <v>53</v>
      </c>
      <c r="BK7" s="323">
        <f>IF(BK8="","",COUNTIFS($F8:BK8,"&lt;&gt;"&amp;""))</f>
        <v>54</v>
      </c>
      <c r="BL7" s="323">
        <f>IF(BL8="","",COUNTIFS($F8:BL8,"&lt;&gt;"&amp;""))</f>
        <v>55</v>
      </c>
      <c r="BM7" s="333">
        <f>IF(BM8="","",COUNTIFS($F8:BM8,"&lt;&gt;"&amp;""))</f>
        <v>56</v>
      </c>
      <c r="BN7" s="331">
        <f>IF(BN8="","",COUNTIFS($F8:BN8,"&lt;&gt;"&amp;""))</f>
        <v>57</v>
      </c>
      <c r="BO7" s="323">
        <f>IF(BO8="","",COUNTIFS($F8:BO8,"&lt;&gt;"&amp;""))</f>
        <v>58</v>
      </c>
      <c r="BP7" s="323">
        <f>IF(BP8="","",COUNTIFS($F8:BP8,"&lt;&gt;"&amp;""))</f>
        <v>59</v>
      </c>
      <c r="BQ7" s="328">
        <f>IF(BQ8="","",COUNTIFS($F8:BQ8,"&lt;&gt;"&amp;""))</f>
        <v>60</v>
      </c>
      <c r="BR7" s="331">
        <f>IF(BR8="","",COUNTIFS($F8:BR8,"&lt;&gt;"&amp;""))</f>
        <v>61</v>
      </c>
      <c r="BS7" s="323">
        <f>IF(BS8="","",COUNTIFS($F8:BS8,"&lt;&gt;"&amp;""))</f>
        <v>62</v>
      </c>
      <c r="BT7" s="323">
        <f>IF(BT8="","",COUNTIFS($F8:BT8,"&lt;&gt;"&amp;""))</f>
        <v>63</v>
      </c>
      <c r="BU7" s="334">
        <f>IF(BU8="","",COUNTIFS($F8:BU8,"&lt;&gt;"&amp;""))</f>
        <v>64</v>
      </c>
      <c r="BV7" s="375">
        <f>IF(BV8="","",COUNTIFS($F8:BV8,"&lt;&gt;"&amp;""))</f>
        <v>65</v>
      </c>
      <c r="BW7" s="376"/>
      <c r="BX7" s="331">
        <f>IF(BX8="","",COUNTIFS($F8:BX8,"&lt;&gt;"&amp;""))</f>
        <v>66</v>
      </c>
      <c r="BY7" s="323">
        <f>IF(BY8="","",COUNTIFS($F8:BY8,"&lt;&gt;"&amp;""))</f>
        <v>67</v>
      </c>
      <c r="BZ7" s="323">
        <f>IF(BZ8="","",COUNTIFS($F8:BZ8,"&lt;&gt;"&amp;""))</f>
        <v>68</v>
      </c>
      <c r="CA7" s="328">
        <f>IF(CA8="","",COUNTIFS($F8:CA8,"&lt;&gt;"&amp;""))</f>
        <v>69</v>
      </c>
      <c r="CB7" s="375">
        <f>IF(CB8="","",COUNTIFS($F8:CB8,"&lt;&gt;"&amp;""))</f>
        <v>70</v>
      </c>
      <c r="CC7" s="376"/>
      <c r="CD7" s="331">
        <f>IF(CD8="","",COUNTIFS($F8:CD8,"&lt;&gt;"&amp;""))</f>
        <v>71</v>
      </c>
      <c r="CE7" s="323">
        <f>IF(CE8="","",COUNTIFS($F8:CE8,"&lt;&gt;"&amp;""))</f>
        <v>72</v>
      </c>
      <c r="CF7" s="323">
        <f>IF(CF8="","",COUNTIFS($F8:CF8,"&lt;&gt;"&amp;""))</f>
        <v>73</v>
      </c>
      <c r="CG7" s="333">
        <f>IF(CG8="","",COUNTIFS($F8:CG8,"&lt;&gt;"&amp;""))</f>
        <v>74</v>
      </c>
      <c r="CH7" s="375">
        <f>IF(CH8="","",COUNTIFS($F8:CH8,"&lt;&gt;"&amp;""))</f>
        <v>75</v>
      </c>
      <c r="CI7" s="376"/>
      <c r="CJ7" s="335">
        <f>IF(CJ8="","",COUNTIFS($F8:CJ8,"&lt;&gt;"&amp;""))</f>
        <v>76</v>
      </c>
      <c r="CK7" s="321">
        <f>IF(CK8="","",COUNTIFS($F8:CK8,"&lt;&gt;"&amp;""))</f>
        <v>77</v>
      </c>
      <c r="CL7" s="321">
        <f>IF(CL8="","",COUNTIFS($F8:CL8,"&lt;&gt;"&amp;""))</f>
        <v>78</v>
      </c>
      <c r="CM7" s="321">
        <f>IF(CM8="","",COUNTIFS($F8:CM8,"&lt;&gt;"&amp;""))</f>
        <v>79</v>
      </c>
      <c r="CN7" s="321">
        <f>IF(CN8="","",COUNTIFS($F8:CN8,"&lt;&gt;"&amp;""))</f>
        <v>80</v>
      </c>
      <c r="CO7" s="321">
        <f>IF(CO8="","",COUNTIFS($F8:CO8,"&lt;&gt;"&amp;""))</f>
        <v>81</v>
      </c>
      <c r="CP7" s="314">
        <f>IF(CP8="","",COUNTIFS($F8:CP8,"&lt;&gt;"&amp;""))</f>
        <v>82</v>
      </c>
      <c r="CQ7" s="314">
        <f>IF(CQ8="","",COUNTIFS($F8:CQ8,"&lt;&gt;"&amp;""))</f>
        <v>83</v>
      </c>
      <c r="CR7" s="318">
        <f>IF(CR8="","",COUNTIFS($F8:CR8,"&lt;&gt;"&amp;""))</f>
        <v>84</v>
      </c>
    </row>
    <row r="8" spans="1:96" s="352" customFormat="1" ht="20.25" customHeight="1" x14ac:dyDescent="0.4">
      <c r="A8" s="337"/>
      <c r="B8" s="338"/>
      <c r="C8" s="339"/>
      <c r="D8" s="340"/>
      <c r="E8" s="337"/>
      <c r="F8" s="339" t="s">
        <v>70</v>
      </c>
      <c r="G8" s="339" t="s">
        <v>71</v>
      </c>
      <c r="H8" s="341" t="s">
        <v>70</v>
      </c>
      <c r="I8" s="341" t="s">
        <v>71</v>
      </c>
      <c r="J8" s="341" t="s">
        <v>71</v>
      </c>
      <c r="K8" s="341" t="s">
        <v>72</v>
      </c>
      <c r="L8" s="339" t="s">
        <v>73</v>
      </c>
      <c r="M8" s="339" t="s">
        <v>73</v>
      </c>
      <c r="N8" s="339" t="s">
        <v>74</v>
      </c>
      <c r="O8" s="340" t="s">
        <v>74</v>
      </c>
      <c r="P8" s="490" t="s">
        <v>75</v>
      </c>
      <c r="Q8" s="491"/>
      <c r="R8" s="494" t="s">
        <v>75</v>
      </c>
      <c r="S8" s="491"/>
      <c r="T8" s="494" t="s">
        <v>75</v>
      </c>
      <c r="U8" s="500"/>
      <c r="V8" s="344" t="s">
        <v>73</v>
      </c>
      <c r="W8" s="345" t="s">
        <v>75</v>
      </c>
      <c r="X8" s="346" t="s">
        <v>75</v>
      </c>
      <c r="Y8" s="347" t="s">
        <v>73</v>
      </c>
      <c r="Z8" s="343" t="s">
        <v>75</v>
      </c>
      <c r="AA8" s="344" t="s">
        <v>73</v>
      </c>
      <c r="AB8" s="345" t="s">
        <v>75</v>
      </c>
      <c r="AC8" s="426" t="s">
        <v>75</v>
      </c>
      <c r="AD8" s="427"/>
      <c r="AE8" s="344" t="s">
        <v>73</v>
      </c>
      <c r="AF8" s="345" t="s">
        <v>73</v>
      </c>
      <c r="AG8" s="345" t="s">
        <v>73</v>
      </c>
      <c r="AH8" s="346" t="s">
        <v>73</v>
      </c>
      <c r="AI8" s="347" t="s">
        <v>73</v>
      </c>
      <c r="AJ8" s="344" t="s">
        <v>76</v>
      </c>
      <c r="AK8" s="345" t="s">
        <v>77</v>
      </c>
      <c r="AL8" s="345" t="s">
        <v>77</v>
      </c>
      <c r="AM8" s="345" t="s">
        <v>77</v>
      </c>
      <c r="AN8" s="345" t="s">
        <v>77</v>
      </c>
      <c r="AO8" s="345" t="s">
        <v>77</v>
      </c>
      <c r="AP8" s="345" t="s">
        <v>77</v>
      </c>
      <c r="AQ8" s="345" t="s">
        <v>77</v>
      </c>
      <c r="AR8" s="345" t="s">
        <v>77</v>
      </c>
      <c r="AS8" s="345" t="s">
        <v>77</v>
      </c>
      <c r="AT8" s="345" t="s">
        <v>77</v>
      </c>
      <c r="AU8" s="345" t="s">
        <v>77</v>
      </c>
      <c r="AV8" s="345" t="s">
        <v>77</v>
      </c>
      <c r="AW8" s="345" t="s">
        <v>77</v>
      </c>
      <c r="AX8" s="345" t="s">
        <v>77</v>
      </c>
      <c r="AY8" s="345" t="s">
        <v>77</v>
      </c>
      <c r="AZ8" s="345" t="s">
        <v>77</v>
      </c>
      <c r="BA8" s="348" t="s">
        <v>70</v>
      </c>
      <c r="BB8" s="342" t="s">
        <v>75</v>
      </c>
      <c r="BC8" s="349" t="s">
        <v>78</v>
      </c>
      <c r="BD8" s="350" t="s">
        <v>73</v>
      </c>
      <c r="BE8" s="348" t="s">
        <v>75</v>
      </c>
      <c r="BF8" s="350" t="s">
        <v>75</v>
      </c>
      <c r="BG8" s="345" t="s">
        <v>75</v>
      </c>
      <c r="BH8" s="345" t="s">
        <v>75</v>
      </c>
      <c r="BI8" s="351" t="s">
        <v>74</v>
      </c>
      <c r="BJ8" s="350" t="s">
        <v>75</v>
      </c>
      <c r="BK8" s="345" t="s">
        <v>75</v>
      </c>
      <c r="BL8" s="345" t="s">
        <v>75</v>
      </c>
      <c r="BM8" s="351" t="s">
        <v>74</v>
      </c>
      <c r="BN8" s="350" t="s">
        <v>74</v>
      </c>
      <c r="BO8" s="345" t="s">
        <v>74</v>
      </c>
      <c r="BP8" s="345" t="s">
        <v>74</v>
      </c>
      <c r="BQ8" s="347" t="s">
        <v>74</v>
      </c>
      <c r="BR8" s="350" t="s">
        <v>75</v>
      </c>
      <c r="BS8" s="345" t="s">
        <v>75</v>
      </c>
      <c r="BT8" s="345" t="s">
        <v>75</v>
      </c>
      <c r="BU8" s="347" t="s">
        <v>74</v>
      </c>
      <c r="BV8" s="377" t="s">
        <v>74</v>
      </c>
      <c r="BW8" s="378"/>
      <c r="BX8" s="350" t="s">
        <v>75</v>
      </c>
      <c r="BY8" s="345" t="s">
        <v>75</v>
      </c>
      <c r="BZ8" s="345" t="s">
        <v>75</v>
      </c>
      <c r="CA8" s="347" t="s">
        <v>74</v>
      </c>
      <c r="CB8" s="377" t="s">
        <v>74</v>
      </c>
      <c r="CC8" s="378"/>
      <c r="CD8" s="350" t="s">
        <v>74</v>
      </c>
      <c r="CE8" s="345" t="s">
        <v>74</v>
      </c>
      <c r="CF8" s="345" t="s">
        <v>74</v>
      </c>
      <c r="CG8" s="351" t="s">
        <v>74</v>
      </c>
      <c r="CH8" s="377" t="s">
        <v>74</v>
      </c>
      <c r="CI8" s="378"/>
      <c r="CJ8" s="337" t="s">
        <v>73</v>
      </c>
      <c r="CK8" s="338" t="s">
        <v>73</v>
      </c>
      <c r="CL8" s="338" t="s">
        <v>73</v>
      </c>
      <c r="CM8" s="338" t="s">
        <v>73</v>
      </c>
      <c r="CN8" s="338" t="s">
        <v>73</v>
      </c>
      <c r="CO8" s="338" t="s">
        <v>73</v>
      </c>
      <c r="CP8" s="339" t="s">
        <v>73</v>
      </c>
      <c r="CQ8" s="339" t="s">
        <v>73</v>
      </c>
      <c r="CR8" s="340" t="s">
        <v>73</v>
      </c>
    </row>
    <row r="9" spans="1:96" s="284" customFormat="1" ht="40.15" customHeight="1" thickBot="1" x14ac:dyDescent="0.45">
      <c r="A9" s="238">
        <v>5</v>
      </c>
      <c r="B9" s="239" t="s">
        <v>1142</v>
      </c>
      <c r="C9" s="240" t="s">
        <v>1144</v>
      </c>
      <c r="D9" s="241">
        <v>5368</v>
      </c>
      <c r="E9" s="242" t="s">
        <v>79</v>
      </c>
      <c r="F9" s="243" t="s">
        <v>80</v>
      </c>
      <c r="G9" s="244" t="s">
        <v>81</v>
      </c>
      <c r="H9" s="245" t="s">
        <v>82</v>
      </c>
      <c r="I9" s="245" t="s">
        <v>83</v>
      </c>
      <c r="J9" s="246" t="s">
        <v>84</v>
      </c>
      <c r="K9" s="245" t="s">
        <v>85</v>
      </c>
      <c r="L9" s="247" t="s">
        <v>86</v>
      </c>
      <c r="M9" s="243" t="s">
        <v>87</v>
      </c>
      <c r="N9" s="248" t="s">
        <v>1141</v>
      </c>
      <c r="O9" s="249" t="s">
        <v>1143</v>
      </c>
      <c r="P9" s="250">
        <v>-20000</v>
      </c>
      <c r="Q9" s="251" t="s">
        <v>88</v>
      </c>
      <c r="R9" s="252">
        <v>-25000</v>
      </c>
      <c r="S9" s="253" t="s">
        <v>88</v>
      </c>
      <c r="T9" s="252">
        <v>-28000</v>
      </c>
      <c r="U9" s="254" t="s">
        <v>88</v>
      </c>
      <c r="V9" s="255" t="s">
        <v>89</v>
      </c>
      <c r="W9" s="256">
        <v>20</v>
      </c>
      <c r="X9" s="257">
        <v>10</v>
      </c>
      <c r="Y9" s="258" t="s">
        <v>90</v>
      </c>
      <c r="Z9" s="259"/>
      <c r="AA9" s="255" t="s">
        <v>89</v>
      </c>
      <c r="AB9" s="256">
        <v>5</v>
      </c>
      <c r="AC9" s="260">
        <v>9120</v>
      </c>
      <c r="AD9" s="254" t="s">
        <v>88</v>
      </c>
      <c r="AE9" s="261" t="s">
        <v>91</v>
      </c>
      <c r="AF9" s="262" t="s">
        <v>92</v>
      </c>
      <c r="AG9" s="262" t="s">
        <v>92</v>
      </c>
      <c r="AH9" s="263" t="s">
        <v>91</v>
      </c>
      <c r="AI9" s="264" t="s">
        <v>93</v>
      </c>
      <c r="AJ9" s="255"/>
      <c r="AK9" s="265" t="s">
        <v>94</v>
      </c>
      <c r="AL9" s="265"/>
      <c r="AM9" s="265"/>
      <c r="AN9" s="265"/>
      <c r="AO9" s="265"/>
      <c r="AP9" s="265"/>
      <c r="AQ9" s="265"/>
      <c r="AR9" s="265"/>
      <c r="AS9" s="265"/>
      <c r="AT9" s="265"/>
      <c r="AU9" s="265"/>
      <c r="AV9" s="265" t="s">
        <v>94</v>
      </c>
      <c r="AW9" s="265"/>
      <c r="AX9" s="265"/>
      <c r="AY9" s="265"/>
      <c r="AZ9" s="265"/>
      <c r="BA9" s="266" t="s">
        <v>95</v>
      </c>
      <c r="BB9" s="267">
        <v>0.70499999999999996</v>
      </c>
      <c r="BC9" s="268">
        <v>46296</v>
      </c>
      <c r="BD9" s="269" t="s">
        <v>96</v>
      </c>
      <c r="BE9" s="270"/>
      <c r="BF9" s="271">
        <v>50</v>
      </c>
      <c r="BG9" s="256">
        <v>50</v>
      </c>
      <c r="BH9" s="256">
        <v>50</v>
      </c>
      <c r="BI9" s="272">
        <f>SUM(BF9:BH9)</f>
        <v>150</v>
      </c>
      <c r="BJ9" s="271">
        <v>40</v>
      </c>
      <c r="BK9" s="256">
        <v>40</v>
      </c>
      <c r="BL9" s="256">
        <v>40</v>
      </c>
      <c r="BM9" s="272">
        <f>SUM(BJ9:BL9)</f>
        <v>120</v>
      </c>
      <c r="BN9" s="273">
        <f>BR9+BX9</f>
        <v>10</v>
      </c>
      <c r="BO9" s="274">
        <f t="shared" ref="BO9" si="0">BS9+BY9</f>
        <v>5</v>
      </c>
      <c r="BP9" s="274">
        <f t="shared" ref="BP9" si="1">BT9+BZ9</f>
        <v>10</v>
      </c>
      <c r="BQ9" s="272">
        <f>SUM(BN9:BP9)</f>
        <v>25</v>
      </c>
      <c r="BR9" s="271">
        <v>5</v>
      </c>
      <c r="BS9" s="256">
        <v>5</v>
      </c>
      <c r="BT9" s="256">
        <v>5</v>
      </c>
      <c r="BU9" s="275">
        <f>SUM(BR9:BT9)</f>
        <v>15</v>
      </c>
      <c r="BV9" s="276">
        <f>BU9*4104</f>
        <v>61560</v>
      </c>
      <c r="BW9" s="277" t="s">
        <v>88</v>
      </c>
      <c r="BX9" s="271">
        <v>5</v>
      </c>
      <c r="BY9" s="256"/>
      <c r="BZ9" s="256">
        <v>5</v>
      </c>
      <c r="CA9" s="275">
        <f>SUM(BX9:BZ9)</f>
        <v>10</v>
      </c>
      <c r="CB9" s="276">
        <f>CA9*2052</f>
        <v>20520</v>
      </c>
      <c r="CC9" s="277" t="s">
        <v>88</v>
      </c>
      <c r="CD9" s="273">
        <f>BF9-BJ9-BN9</f>
        <v>0</v>
      </c>
      <c r="CE9" s="274">
        <f t="shared" ref="CE9" si="2">BG9-BK9-BO9</f>
        <v>5</v>
      </c>
      <c r="CF9" s="274">
        <f t="shared" ref="CF9" si="3">BH9-BL9-BP9</f>
        <v>0</v>
      </c>
      <c r="CG9" s="272">
        <f>SUM(CD9:CF9)</f>
        <v>5</v>
      </c>
      <c r="CH9" s="278">
        <f>(BV9+CB9)-AC9</f>
        <v>72960</v>
      </c>
      <c r="CI9" s="277" t="s">
        <v>88</v>
      </c>
      <c r="CJ9" s="279" t="s">
        <v>97</v>
      </c>
      <c r="CK9" s="280" t="s">
        <v>98</v>
      </c>
      <c r="CL9" s="280" t="s">
        <v>99</v>
      </c>
      <c r="CM9" s="281" t="s">
        <v>100</v>
      </c>
      <c r="CN9" s="281" t="s">
        <v>101</v>
      </c>
      <c r="CO9" s="281" t="s">
        <v>102</v>
      </c>
      <c r="CP9" s="282" t="s">
        <v>103</v>
      </c>
      <c r="CQ9" s="283" t="s">
        <v>104</v>
      </c>
      <c r="CR9" s="281" t="s">
        <v>105</v>
      </c>
    </row>
    <row r="10" spans="1:96" s="49" customFormat="1" ht="40.15" customHeight="1" thickBot="1" x14ac:dyDescent="0.45">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0" t="e">
        <f>VLOOKUP($F$2&amp;$M10,医療圏と構想区域!$F$2:$K$1893,3,FALSE)</f>
        <v>#N/A</v>
      </c>
      <c r="O10" s="361" t="e">
        <f>VLOOKUP($F$2&amp;$M10,医療圏と構想区域!$F$2:$K$1893,5,FALSE)</f>
        <v>#N/A</v>
      </c>
      <c r="P10" s="85"/>
      <c r="Q10" s="364" t="s">
        <v>88</v>
      </c>
      <c r="R10" s="86"/>
      <c r="S10" s="365" t="s">
        <v>88</v>
      </c>
      <c r="T10" s="86"/>
      <c r="U10" s="366" t="s">
        <v>88</v>
      </c>
      <c r="V10" s="357"/>
      <c r="W10" s="78"/>
      <c r="X10" s="80"/>
      <c r="Y10" s="82"/>
      <c r="Z10" s="81"/>
      <c r="AA10" s="357"/>
      <c r="AB10" s="78"/>
      <c r="AC10" s="372"/>
      <c r="AD10" s="366" t="s">
        <v>88</v>
      </c>
      <c r="AE10" s="353"/>
      <c r="AF10" s="354"/>
      <c r="AG10" s="354"/>
      <c r="AH10" s="355"/>
      <c r="AI10" s="356"/>
      <c r="AJ10" s="357"/>
      <c r="AK10" s="358"/>
      <c r="AL10" s="358"/>
      <c r="AM10" s="358"/>
      <c r="AN10" s="358"/>
      <c r="AO10" s="358"/>
      <c r="AP10" s="358"/>
      <c r="AQ10" s="358"/>
      <c r="AR10" s="358"/>
      <c r="AS10" s="358"/>
      <c r="AT10" s="358"/>
      <c r="AU10" s="358"/>
      <c r="AV10" s="358"/>
      <c r="AW10" s="358"/>
      <c r="AX10" s="358"/>
      <c r="AY10" s="358"/>
      <c r="AZ10" s="358"/>
      <c r="BA10" s="359"/>
      <c r="BB10" s="69"/>
      <c r="BC10" s="83"/>
      <c r="BD10" s="70"/>
      <c r="BE10" s="87"/>
      <c r="BF10" s="77"/>
      <c r="BG10" s="78"/>
      <c r="BH10" s="78"/>
      <c r="BI10" s="84">
        <f>SUM(BF10:BH10)</f>
        <v>0</v>
      </c>
      <c r="BJ10" s="77"/>
      <c r="BK10" s="78"/>
      <c r="BL10" s="78"/>
      <c r="BM10" s="84">
        <f>SUM(BJ10:BL10)</f>
        <v>0</v>
      </c>
      <c r="BN10" s="362">
        <f>BR10+BX10</f>
        <v>0</v>
      </c>
      <c r="BO10" s="363">
        <f>BS10+BY10</f>
        <v>0</v>
      </c>
      <c r="BP10" s="363">
        <f>BT10+BZ10</f>
        <v>0</v>
      </c>
      <c r="BQ10" s="84">
        <f>SUM(BN10:BP10)</f>
        <v>0</v>
      </c>
      <c r="BR10" s="77"/>
      <c r="BS10" s="78"/>
      <c r="BT10" s="78"/>
      <c r="BU10" s="367">
        <f>SUM(BR10:BT10)</f>
        <v>0</v>
      </c>
      <c r="BV10" s="368">
        <f>BU10*4104</f>
        <v>0</v>
      </c>
      <c r="BW10" s="369" t="s">
        <v>88</v>
      </c>
      <c r="BX10" s="77"/>
      <c r="BY10" s="78"/>
      <c r="BZ10" s="78"/>
      <c r="CA10" s="367">
        <f>SUM(BX10:BZ10)</f>
        <v>0</v>
      </c>
      <c r="CB10" s="368">
        <f>CA10*2052</f>
        <v>0</v>
      </c>
      <c r="CC10" s="369" t="s">
        <v>88</v>
      </c>
      <c r="CD10" s="362">
        <f>BF10-BJ10-BN10</f>
        <v>0</v>
      </c>
      <c r="CE10" s="363">
        <f t="shared" ref="CE10:CF10" si="4">BG10-BK10-BO10</f>
        <v>0</v>
      </c>
      <c r="CF10" s="363">
        <f t="shared" si="4"/>
        <v>0</v>
      </c>
      <c r="CG10" s="84">
        <f>SUM(CD10:CF10)</f>
        <v>0</v>
      </c>
      <c r="CH10" s="370">
        <f>(BV10+CB10)-AC10</f>
        <v>0</v>
      </c>
      <c r="CI10" s="369" t="s">
        <v>88</v>
      </c>
      <c r="CJ10" s="91"/>
      <c r="CK10" s="79"/>
      <c r="CL10" s="79"/>
      <c r="CM10" s="90"/>
      <c r="CN10" s="90"/>
      <c r="CO10" s="79"/>
      <c r="CP10" s="88"/>
      <c r="CQ10" s="89"/>
      <c r="CR10" s="90"/>
    </row>
    <row r="11" spans="1:96" s="287" customFormat="1" ht="40.15" customHeight="1" x14ac:dyDescent="0.4">
      <c r="A11" s="285"/>
      <c r="B11" s="286"/>
      <c r="C11" s="286"/>
      <c r="E11" s="482" t="s">
        <v>5843</v>
      </c>
      <c r="F11" s="482"/>
      <c r="G11" s="482"/>
      <c r="H11" s="482"/>
      <c r="I11" s="482"/>
      <c r="J11" s="482"/>
      <c r="K11" s="288"/>
      <c r="L11" s="289"/>
      <c r="M11" s="288"/>
      <c r="N11" s="288"/>
      <c r="O11" s="288"/>
      <c r="P11" s="290"/>
      <c r="Q11" s="290"/>
      <c r="R11" s="290"/>
      <c r="S11" s="290"/>
      <c r="T11" s="290"/>
      <c r="U11" s="290"/>
      <c r="V11" s="291"/>
      <c r="W11" s="292"/>
      <c r="X11" s="292"/>
      <c r="Y11" s="293"/>
      <c r="Z11" s="294"/>
      <c r="AA11" s="392" t="str">
        <f>IF(AND(AA10="有",OR(AB10&lt;=0,AC10&lt;=1140)),"◆申請した、又は申請予定の場合、必ず申請病床数と支給額も記載してください。","")</f>
        <v/>
      </c>
      <c r="AB11" s="393"/>
      <c r="AC11" s="393"/>
      <c r="AD11" s="394"/>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6"/>
      <c r="BC11" s="297"/>
      <c r="BD11" s="298"/>
      <c r="BE11" s="293"/>
      <c r="BF11" s="294"/>
      <c r="BG11" s="294"/>
      <c r="BH11" s="294"/>
      <c r="BI11" s="294"/>
      <c r="BJ11" s="385" t="str">
        <f>IF(OR(BM10&gt;=BI10,BJ10&gt;BF10,BK10&gt;BG10,BL10&gt;BH10),"◆Aの病床数＞Bの病床数
　としてください。","")</f>
        <v>◆Aの病床数＞Bの病床数
　としてください。</v>
      </c>
      <c r="BK11" s="386"/>
      <c r="BL11" s="386"/>
      <c r="BM11" s="387"/>
      <c r="BN11" s="293"/>
      <c r="BO11" s="293"/>
      <c r="BP11" s="293"/>
      <c r="BQ11" s="293"/>
      <c r="BR11" s="385" t="str">
        <f>IF(MIN(CD10:CF10)&lt;0,"◆削減した病床数より多い数を記載しています。
　病床種別ごとに、(A-B) ≧ (D+E)となるようにしてください。","")</f>
        <v/>
      </c>
      <c r="BS11" s="386"/>
      <c r="BT11" s="386"/>
      <c r="BU11" s="386"/>
      <c r="BV11" s="386"/>
      <c r="BW11" s="386"/>
      <c r="BX11" s="386"/>
      <c r="BY11" s="386"/>
      <c r="BZ11" s="386"/>
      <c r="CA11" s="386"/>
      <c r="CB11" s="386"/>
      <c r="CC11" s="387"/>
      <c r="CD11" s="293"/>
      <c r="CE11" s="293"/>
      <c r="CF11" s="293"/>
      <c r="CG11" s="293"/>
      <c r="CH11" s="294"/>
      <c r="CI11" s="293"/>
      <c r="CJ11" s="298"/>
      <c r="CK11" s="298"/>
      <c r="CL11" s="298"/>
      <c r="CM11" s="298"/>
      <c r="CN11" s="298"/>
      <c r="CO11" s="298"/>
      <c r="CP11" s="298"/>
      <c r="CQ11" s="298"/>
      <c r="CR11" s="298"/>
    </row>
    <row r="12" spans="1:96" s="288" customFormat="1" ht="22.5" x14ac:dyDescent="0.4">
      <c r="A12" s="299"/>
      <c r="B12" s="300"/>
      <c r="C12" s="300"/>
      <c r="E12" s="482" t="s">
        <v>5726</v>
      </c>
      <c r="F12" s="482"/>
      <c r="G12" s="482"/>
      <c r="H12" s="482"/>
      <c r="I12" s="482"/>
      <c r="J12" s="482"/>
      <c r="K12" s="482"/>
      <c r="L12" s="482"/>
      <c r="M12" s="482"/>
      <c r="N12" s="482"/>
      <c r="O12" s="482"/>
      <c r="P12" s="482"/>
      <c r="Q12" s="482"/>
      <c r="R12" s="482"/>
      <c r="S12" s="482"/>
      <c r="T12" s="482"/>
      <c r="U12" s="482"/>
      <c r="V12" s="482"/>
      <c r="W12" s="482"/>
      <c r="X12" s="482"/>
      <c r="Y12" s="292"/>
      <c r="Z12" s="292"/>
      <c r="AA12" s="291"/>
      <c r="AB12" s="292"/>
      <c r="AC12" s="292"/>
      <c r="AD12" s="292"/>
      <c r="AE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301"/>
      <c r="BC12" s="302"/>
      <c r="BD12" s="303"/>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303"/>
      <c r="CK12" s="303"/>
      <c r="CL12" s="303"/>
      <c r="CM12" s="303"/>
      <c r="CN12" s="303"/>
      <c r="CO12" s="303"/>
      <c r="CP12" s="303"/>
      <c r="CQ12" s="303"/>
      <c r="CR12" s="303"/>
    </row>
    <row r="13" spans="1:96" s="288" customFormat="1" ht="22.5" x14ac:dyDescent="0.4">
      <c r="A13" s="299"/>
      <c r="B13" s="300"/>
      <c r="C13" s="300"/>
      <c r="E13" s="482" t="s">
        <v>5727</v>
      </c>
      <c r="F13" s="483"/>
      <c r="G13" s="483"/>
      <c r="H13" s="483"/>
      <c r="I13" s="483"/>
      <c r="J13" s="483"/>
      <c r="K13" s="483"/>
      <c r="L13" s="483"/>
      <c r="M13" s="483"/>
      <c r="N13" s="483"/>
      <c r="O13" s="483"/>
      <c r="P13" s="483"/>
      <c r="Q13" s="483"/>
      <c r="R13" s="290"/>
      <c r="S13" s="290"/>
      <c r="T13" s="290"/>
      <c r="U13" s="290"/>
      <c r="V13" s="291"/>
      <c r="W13" s="292"/>
      <c r="X13" s="292"/>
      <c r="Y13" s="292"/>
      <c r="Z13" s="292"/>
      <c r="AA13" s="291"/>
      <c r="AB13" s="292"/>
      <c r="AC13" s="292"/>
      <c r="AD13" s="292"/>
      <c r="AE13" s="291"/>
      <c r="AF13" s="291"/>
      <c r="AG13" s="291"/>
      <c r="AH13" s="291"/>
      <c r="AJ13" s="291"/>
      <c r="AK13" s="291"/>
      <c r="AL13" s="291"/>
      <c r="AM13" s="291"/>
      <c r="AN13" s="291"/>
      <c r="AO13" s="291"/>
      <c r="AP13" s="291"/>
      <c r="AQ13" s="291"/>
      <c r="AR13" s="291"/>
      <c r="AS13" s="291"/>
      <c r="AT13" s="291"/>
      <c r="AU13" s="291"/>
      <c r="AV13" s="291"/>
      <c r="AW13" s="291"/>
      <c r="AX13" s="291"/>
      <c r="AY13" s="291"/>
      <c r="AZ13" s="291"/>
      <c r="BA13" s="291"/>
      <c r="BC13" s="302"/>
      <c r="BD13" s="303"/>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303"/>
      <c r="CK13" s="303"/>
      <c r="CL13" s="303"/>
      <c r="CM13" s="303"/>
      <c r="CN13" s="303"/>
      <c r="CO13" s="303"/>
      <c r="CP13" s="303"/>
      <c r="CQ13" s="303"/>
      <c r="CR13" s="303"/>
    </row>
    <row r="14" spans="1:96" s="288" customFormat="1" ht="22.5" x14ac:dyDescent="0.4">
      <c r="A14" s="299"/>
      <c r="B14" s="300"/>
      <c r="C14" s="300"/>
      <c r="E14" s="484" t="s">
        <v>5728</v>
      </c>
      <c r="F14" s="484"/>
      <c r="G14" s="484"/>
      <c r="H14" s="484"/>
      <c r="I14" s="484"/>
      <c r="J14" s="484"/>
      <c r="K14" s="484"/>
      <c r="L14" s="484"/>
      <c r="M14" s="484"/>
      <c r="N14" s="484"/>
      <c r="O14" s="484"/>
      <c r="P14" s="484"/>
      <c r="Q14" s="484"/>
      <c r="R14" s="484"/>
      <c r="S14" s="484"/>
      <c r="T14" s="484"/>
      <c r="U14" s="484"/>
      <c r="V14" s="304"/>
      <c r="W14" s="304"/>
      <c r="X14" s="304"/>
      <c r="Y14" s="292"/>
      <c r="Z14" s="292"/>
      <c r="AA14" s="291"/>
      <c r="AB14" s="292"/>
      <c r="AC14" s="292"/>
      <c r="AD14" s="292"/>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301"/>
      <c r="BC14" s="302"/>
      <c r="BD14" s="303"/>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303"/>
      <c r="CK14" s="303"/>
      <c r="CL14" s="303"/>
      <c r="CM14" s="303"/>
      <c r="CN14" s="303"/>
      <c r="CO14" s="303"/>
      <c r="CP14" s="303"/>
      <c r="CQ14" s="303"/>
      <c r="CR14" s="303"/>
    </row>
    <row r="15" spans="1:96" ht="22.5" x14ac:dyDescent="0.4">
      <c r="A15" s="305"/>
      <c r="B15" s="305"/>
      <c r="C15" s="305"/>
      <c r="D15" s="305"/>
      <c r="E15" s="484" t="s">
        <v>5729</v>
      </c>
      <c r="F15" s="479"/>
      <c r="G15" s="479"/>
      <c r="H15" s="479"/>
      <c r="I15" s="479"/>
      <c r="J15" s="479"/>
      <c r="K15" s="479"/>
      <c r="L15" s="479"/>
      <c r="M15" s="479"/>
      <c r="N15" s="479"/>
      <c r="O15" s="479"/>
      <c r="P15" s="479"/>
      <c r="Q15" s="479"/>
      <c r="R15" s="479"/>
      <c r="S15" s="479"/>
      <c r="T15" s="479"/>
      <c r="U15" s="479"/>
      <c r="V15" s="306"/>
      <c r="W15" s="306"/>
      <c r="X15" s="306"/>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row>
    <row r="16" spans="1:96" s="307" customFormat="1" ht="24.75" customHeight="1" x14ac:dyDescent="0.4">
      <c r="E16" s="479" t="s">
        <v>5730</v>
      </c>
      <c r="F16" s="479"/>
      <c r="G16" s="479"/>
      <c r="H16" s="479"/>
      <c r="I16" s="479"/>
      <c r="J16" s="479"/>
      <c r="K16" s="479"/>
      <c r="L16" s="479"/>
      <c r="M16" s="479"/>
      <c r="N16" s="479"/>
      <c r="O16" s="479"/>
      <c r="P16" s="479"/>
      <c r="Q16" s="479"/>
      <c r="R16" s="479"/>
      <c r="S16" s="479"/>
      <c r="T16" s="479"/>
      <c r="U16" s="308"/>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5:24" s="307" customFormat="1" ht="22.5" x14ac:dyDescent="0.4">
      <c r="F17" s="479" t="s">
        <v>5731</v>
      </c>
      <c r="G17" s="479"/>
      <c r="H17" s="479"/>
      <c r="I17" s="479"/>
      <c r="J17" s="479"/>
      <c r="K17" s="479"/>
      <c r="L17" s="479"/>
      <c r="M17" s="479"/>
      <c r="N17" s="479"/>
      <c r="O17" s="479"/>
      <c r="P17" s="479"/>
      <c r="Q17" s="306"/>
      <c r="R17" s="306"/>
      <c r="S17" s="306"/>
      <c r="T17" s="306"/>
      <c r="U17" s="306"/>
    </row>
    <row r="18" spans="5:24" s="307" customFormat="1" ht="22.5" x14ac:dyDescent="0.4">
      <c r="F18" s="479" t="s">
        <v>5732</v>
      </c>
      <c r="G18" s="479"/>
      <c r="H18" s="479"/>
      <c r="I18" s="479"/>
      <c r="J18" s="479"/>
      <c r="K18" s="479"/>
      <c r="L18" s="479"/>
      <c r="M18" s="479"/>
      <c r="N18" s="479"/>
      <c r="O18" s="479"/>
      <c r="P18" s="479"/>
      <c r="Q18" s="306"/>
      <c r="R18" s="306"/>
      <c r="S18" s="306"/>
      <c r="T18" s="306"/>
      <c r="U18" s="306"/>
    </row>
    <row r="19" spans="5:24" s="307" customFormat="1" ht="18.75" customHeight="1" x14ac:dyDescent="0.4">
      <c r="E19" s="479" t="s">
        <v>5733</v>
      </c>
      <c r="F19" s="479"/>
      <c r="G19" s="479"/>
      <c r="H19" s="479"/>
      <c r="I19" s="479"/>
      <c r="J19" s="479"/>
      <c r="K19" s="479"/>
      <c r="L19" s="479"/>
      <c r="M19" s="479"/>
      <c r="N19" s="479"/>
      <c r="O19" s="479"/>
      <c r="P19" s="479"/>
      <c r="Q19" s="479"/>
      <c r="R19" s="3"/>
      <c r="S19" s="3"/>
      <c r="T19" s="3"/>
      <c r="U19" s="3"/>
      <c r="V19" s="2"/>
      <c r="W19" s="2"/>
      <c r="X19" s="2"/>
    </row>
    <row r="20" spans="5:24" ht="168.75" customHeight="1" x14ac:dyDescent="0.4">
      <c r="E20" s="480" t="s">
        <v>5734</v>
      </c>
      <c r="F20" s="481"/>
      <c r="G20" s="481"/>
      <c r="H20" s="481"/>
      <c r="I20" s="481"/>
      <c r="J20" s="481"/>
      <c r="K20" s="481"/>
      <c r="L20" s="481"/>
      <c r="M20" s="481"/>
      <c r="N20" s="481"/>
      <c r="O20" s="481"/>
      <c r="P20" s="481"/>
      <c r="Q20" s="481"/>
      <c r="R20" s="481"/>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NUViae6qb1VFN1C5R5pCmgc2kMhkHvsBTtsxfdatSJd5T7ERZQCgiOUXtDnNq8y7SE8Z4QdF4wgLDsQtJlYhOQ==" saltValue="jzBIy4WJHr2/MOKHF89hKg=="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CH7:CI7"/>
    <mergeCell ref="CH8:CI8"/>
    <mergeCell ref="CB3:CC4"/>
    <mergeCell ref="CB5:CC6"/>
    <mergeCell ref="CB8:CC8"/>
    <mergeCell ref="CB7:CC7"/>
    <mergeCell ref="BV3:BW4"/>
    <mergeCell ref="BV5:BW6"/>
    <mergeCell ref="BR11:CC11"/>
    <mergeCell ref="CF5:CF6"/>
    <mergeCell ref="CG5:CG6"/>
    <mergeCell ref="BV8:BW8"/>
    <mergeCell ref="BV7:BW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zoomScale="55" zoomScaleNormal="85" zoomScaleSheetLayoutView="55" workbookViewId="0">
      <pane xSplit="6" topLeftCell="U1" activePane="topRight" state="frozen"/>
      <selection activeCell="K3" sqref="K3:AD6"/>
      <selection pane="topRight" activeCell="AH36" sqref="AH36"/>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68" t="s">
        <v>177</v>
      </c>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row>
    <row r="2" spans="1:53" s="6" customFormat="1" ht="68.25" customHeight="1" x14ac:dyDescent="0.4">
      <c r="A2" s="502" t="s">
        <v>1</v>
      </c>
      <c r="B2" s="505" t="s">
        <v>3</v>
      </c>
      <c r="C2" s="505" t="s">
        <v>4</v>
      </c>
      <c r="D2" s="508" t="s">
        <v>5</v>
      </c>
      <c r="E2" s="511" t="s">
        <v>6</v>
      </c>
      <c r="F2" s="514" t="s">
        <v>7</v>
      </c>
      <c r="G2" s="517" t="s">
        <v>178</v>
      </c>
      <c r="H2" s="519" t="s">
        <v>5835</v>
      </c>
      <c r="I2" s="409"/>
      <c r="J2" s="409"/>
      <c r="K2" s="409"/>
      <c r="L2" s="409"/>
      <c r="M2" s="409"/>
      <c r="N2" s="409"/>
      <c r="O2" s="409"/>
      <c r="P2" s="409"/>
      <c r="Q2" s="409"/>
      <c r="R2" s="409"/>
      <c r="S2" s="409"/>
      <c r="T2" s="409"/>
      <c r="U2" s="409"/>
      <c r="V2" s="409"/>
      <c r="W2" s="520"/>
      <c r="X2" s="28"/>
      <c r="Y2" s="519" t="s">
        <v>5833</v>
      </c>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520"/>
      <c r="BA2" s="23"/>
    </row>
    <row r="3" spans="1:53" s="6" customFormat="1" ht="68.25" customHeight="1" x14ac:dyDescent="0.4">
      <c r="A3" s="503"/>
      <c r="B3" s="506"/>
      <c r="C3" s="506"/>
      <c r="D3" s="509"/>
      <c r="E3" s="512"/>
      <c r="F3" s="515"/>
      <c r="G3" s="411"/>
      <c r="H3" s="540" t="s">
        <v>179</v>
      </c>
      <c r="I3" s="538" t="s">
        <v>5838</v>
      </c>
      <c r="J3" s="543" t="s">
        <v>5837</v>
      </c>
      <c r="K3" s="544"/>
      <c r="L3" s="545" t="s">
        <v>180</v>
      </c>
      <c r="M3" s="548" t="s">
        <v>5841</v>
      </c>
      <c r="N3" s="521" t="s">
        <v>5836</v>
      </c>
      <c r="O3" s="521"/>
      <c r="P3" s="521"/>
      <c r="Q3" s="521"/>
      <c r="R3" s="521"/>
      <c r="S3" s="521"/>
      <c r="T3" s="521"/>
      <c r="U3" s="521"/>
      <c r="V3" s="521" t="s">
        <v>181</v>
      </c>
      <c r="W3" s="523"/>
      <c r="X3" s="28"/>
      <c r="Y3" s="536" t="s">
        <v>179</v>
      </c>
      <c r="Z3" s="538" t="s">
        <v>5838</v>
      </c>
      <c r="AA3" s="521" t="s">
        <v>5837</v>
      </c>
      <c r="AB3" s="521"/>
      <c r="AC3" s="522" t="s">
        <v>182</v>
      </c>
      <c r="AD3" s="522"/>
      <c r="AE3" s="522"/>
      <c r="AF3" s="522"/>
      <c r="AG3" s="522"/>
      <c r="AH3" s="522"/>
      <c r="AI3" s="522"/>
      <c r="AJ3" s="523"/>
      <c r="AK3" s="521" t="s">
        <v>5735</v>
      </c>
      <c r="AL3" s="521"/>
      <c r="AM3" s="521"/>
      <c r="AN3" s="521"/>
      <c r="AO3" s="521"/>
      <c r="AP3" s="521"/>
      <c r="AQ3" s="521"/>
      <c r="AR3" s="523"/>
      <c r="AS3" s="522" t="s">
        <v>5842</v>
      </c>
      <c r="AT3" s="522"/>
      <c r="AU3" s="522"/>
      <c r="AV3" s="522"/>
      <c r="AW3" s="522"/>
      <c r="AX3" s="522"/>
      <c r="AY3" s="522"/>
      <c r="AZ3" s="523"/>
    </row>
    <row r="4" spans="1:53" s="6" customFormat="1" ht="78.75" customHeight="1" x14ac:dyDescent="0.4">
      <c r="A4" s="503"/>
      <c r="B4" s="506"/>
      <c r="C4" s="506"/>
      <c r="D4" s="509"/>
      <c r="E4" s="512"/>
      <c r="F4" s="515"/>
      <c r="G4" s="411"/>
      <c r="H4" s="541"/>
      <c r="I4" s="530"/>
      <c r="J4" s="530" t="s">
        <v>183</v>
      </c>
      <c r="K4" s="411" t="s">
        <v>5834</v>
      </c>
      <c r="L4" s="546"/>
      <c r="M4" s="549"/>
      <c r="N4" s="532" t="s">
        <v>184</v>
      </c>
      <c r="O4" s="26"/>
      <c r="P4" s="26"/>
      <c r="Q4" s="26"/>
      <c r="R4" s="26"/>
      <c r="S4" s="27"/>
      <c r="T4" s="534" t="s">
        <v>30</v>
      </c>
      <c r="U4" s="526" t="s">
        <v>31</v>
      </c>
      <c r="V4" s="526" t="s">
        <v>185</v>
      </c>
      <c r="W4" s="528" t="s">
        <v>5839</v>
      </c>
      <c r="X4" s="225"/>
      <c r="Y4" s="536"/>
      <c r="Z4" s="530"/>
      <c r="AA4" s="521" t="s">
        <v>183</v>
      </c>
      <c r="AB4" s="411" t="s">
        <v>5834</v>
      </c>
      <c r="AC4" s="524" t="s">
        <v>184</v>
      </c>
      <c r="AD4" s="34"/>
      <c r="AE4" s="34"/>
      <c r="AF4" s="34"/>
      <c r="AG4" s="34"/>
      <c r="AH4" s="35"/>
      <c r="AI4" s="526" t="s">
        <v>30</v>
      </c>
      <c r="AJ4" s="528" t="s">
        <v>31</v>
      </c>
      <c r="AK4" s="524" t="s">
        <v>184</v>
      </c>
      <c r="AL4" s="34"/>
      <c r="AM4" s="34"/>
      <c r="AN4" s="34"/>
      <c r="AO4" s="34"/>
      <c r="AP4" s="35"/>
      <c r="AQ4" s="526" t="s">
        <v>30</v>
      </c>
      <c r="AR4" s="528" t="s">
        <v>31</v>
      </c>
      <c r="AS4" s="524" t="s">
        <v>184</v>
      </c>
      <c r="AT4" s="34"/>
      <c r="AU4" s="34"/>
      <c r="AV4" s="34"/>
      <c r="AW4" s="34"/>
      <c r="AX4" s="35"/>
      <c r="AY4" s="526" t="s">
        <v>30</v>
      </c>
      <c r="AZ4" s="528" t="s">
        <v>31</v>
      </c>
    </row>
    <row r="5" spans="1:53" s="6" customFormat="1" ht="236.25" customHeight="1" thickBot="1" x14ac:dyDescent="0.45">
      <c r="A5" s="504"/>
      <c r="B5" s="507"/>
      <c r="C5" s="507"/>
      <c r="D5" s="510"/>
      <c r="E5" s="513"/>
      <c r="F5" s="516"/>
      <c r="G5" s="518"/>
      <c r="H5" s="542"/>
      <c r="I5" s="531"/>
      <c r="J5" s="531"/>
      <c r="K5" s="518"/>
      <c r="L5" s="547"/>
      <c r="M5" s="550"/>
      <c r="N5" s="533"/>
      <c r="O5" s="19" t="s">
        <v>186</v>
      </c>
      <c r="P5" s="20" t="s">
        <v>187</v>
      </c>
      <c r="Q5" s="20" t="s">
        <v>188</v>
      </c>
      <c r="R5" s="20" t="s">
        <v>189</v>
      </c>
      <c r="S5" s="21" t="s">
        <v>190</v>
      </c>
      <c r="T5" s="525"/>
      <c r="U5" s="527"/>
      <c r="V5" s="527"/>
      <c r="W5" s="529"/>
      <c r="X5" s="225"/>
      <c r="Y5" s="537"/>
      <c r="Z5" s="531"/>
      <c r="AA5" s="535"/>
      <c r="AB5" s="518"/>
      <c r="AC5" s="525"/>
      <c r="AD5" s="19" t="s">
        <v>186</v>
      </c>
      <c r="AE5" s="20" t="s">
        <v>187</v>
      </c>
      <c r="AF5" s="20" t="s">
        <v>188</v>
      </c>
      <c r="AG5" s="20" t="s">
        <v>189</v>
      </c>
      <c r="AH5" s="21" t="s">
        <v>190</v>
      </c>
      <c r="AI5" s="527"/>
      <c r="AJ5" s="529">
        <f t="shared" ref="AJ5" si="0">COLUMN(AJ5)-3</f>
        <v>33</v>
      </c>
      <c r="AK5" s="525"/>
      <c r="AL5" s="19" t="s">
        <v>186</v>
      </c>
      <c r="AM5" s="20" t="s">
        <v>187</v>
      </c>
      <c r="AN5" s="20" t="s">
        <v>188</v>
      </c>
      <c r="AO5" s="20" t="s">
        <v>189</v>
      </c>
      <c r="AP5" s="21" t="s">
        <v>190</v>
      </c>
      <c r="AQ5" s="527"/>
      <c r="AR5" s="529">
        <f t="shared" ref="AR5" si="1">COLUMN(AR5)-3</f>
        <v>41</v>
      </c>
      <c r="AS5" s="525"/>
      <c r="AT5" s="19" t="s">
        <v>186</v>
      </c>
      <c r="AU5" s="20" t="s">
        <v>187</v>
      </c>
      <c r="AV5" s="20" t="s">
        <v>188</v>
      </c>
      <c r="AW5" s="20" t="s">
        <v>189</v>
      </c>
      <c r="AX5" s="21" t="s">
        <v>190</v>
      </c>
      <c r="AY5" s="527"/>
      <c r="AZ5" s="529">
        <f t="shared" ref="AZ5" si="2">COLUMN(AZ5)-3</f>
        <v>49</v>
      </c>
    </row>
    <row r="6" spans="1:53" s="15" customFormat="1" ht="24.75" thickBot="1" x14ac:dyDescent="0.45">
      <c r="A6" s="99"/>
      <c r="B6" s="100"/>
      <c r="C6" s="100"/>
      <c r="D6" s="101"/>
      <c r="E6" s="10"/>
      <c r="F6" s="11">
        <f>IF(F7="","",COUNTIFS($F7:F7,"&lt;&gt;"&amp;""))</f>
        <v>1</v>
      </c>
      <c r="G6" s="190">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0">
        <f>IF(U7="","",COUNTIFS($F7:U7,"&lt;&gt;"&amp;""))</f>
        <v>16</v>
      </c>
      <c r="V6" s="9" t="str">
        <f>IF(V7="","",COUNTIFS($F7:V7,"&lt;&gt;"&amp;""))</f>
        <v/>
      </c>
      <c r="W6" s="14" t="str">
        <f>IF(W7="","",COUNTIFS($F7:W7,"&lt;&gt;"&amp;""))</f>
        <v/>
      </c>
      <c r="X6" s="189"/>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1" t="s">
        <v>74</v>
      </c>
      <c r="H7" s="118" t="s">
        <v>5743</v>
      </c>
      <c r="I7" s="126" t="s">
        <v>72</v>
      </c>
      <c r="J7" s="117" t="s">
        <v>72</v>
      </c>
      <c r="K7" s="119" t="s">
        <v>73</v>
      </c>
      <c r="L7" s="129" t="s">
        <v>75</v>
      </c>
      <c r="M7" s="169" t="s">
        <v>72</v>
      </c>
      <c r="N7" s="120" t="s">
        <v>5744</v>
      </c>
      <c r="O7" s="121" t="s">
        <v>75</v>
      </c>
      <c r="P7" s="122" t="s">
        <v>75</v>
      </c>
      <c r="Q7" s="122" t="s">
        <v>75</v>
      </c>
      <c r="R7" s="122" t="s">
        <v>75</v>
      </c>
      <c r="S7" s="123" t="s">
        <v>75</v>
      </c>
      <c r="T7" s="117" t="s">
        <v>75</v>
      </c>
      <c r="U7" s="221" t="s">
        <v>74</v>
      </c>
      <c r="V7" s="120"/>
      <c r="W7" s="124"/>
      <c r="X7" s="189"/>
      <c r="Y7" s="118" t="s">
        <v>5743</v>
      </c>
      <c r="Z7" s="126" t="s">
        <v>72</v>
      </c>
      <c r="AA7" s="117" t="s">
        <v>72</v>
      </c>
      <c r="AB7" s="119" t="s">
        <v>73</v>
      </c>
      <c r="AC7" s="170" t="s">
        <v>74</v>
      </c>
      <c r="AD7" s="171" t="s">
        <v>75</v>
      </c>
      <c r="AE7" s="172" t="s">
        <v>75</v>
      </c>
      <c r="AF7" s="172" t="s">
        <v>75</v>
      </c>
      <c r="AG7" s="172" t="s">
        <v>75</v>
      </c>
      <c r="AH7" s="173" t="s">
        <v>75</v>
      </c>
      <c r="AI7" s="170" t="s">
        <v>75</v>
      </c>
      <c r="AJ7" s="174" t="s">
        <v>74</v>
      </c>
      <c r="AK7" s="175" t="s">
        <v>74</v>
      </c>
      <c r="AL7" s="171" t="s">
        <v>75</v>
      </c>
      <c r="AM7" s="172" t="s">
        <v>75</v>
      </c>
      <c r="AN7" s="172" t="s">
        <v>75</v>
      </c>
      <c r="AO7" s="172" t="s">
        <v>75</v>
      </c>
      <c r="AP7" s="173" t="s">
        <v>75</v>
      </c>
      <c r="AQ7" s="170" t="s">
        <v>75</v>
      </c>
      <c r="AR7" s="174" t="s">
        <v>74</v>
      </c>
      <c r="AS7" s="175" t="s">
        <v>74</v>
      </c>
      <c r="AT7" s="171" t="s">
        <v>75</v>
      </c>
      <c r="AU7" s="172" t="s">
        <v>75</v>
      </c>
      <c r="AV7" s="172" t="s">
        <v>75</v>
      </c>
      <c r="AW7" s="172" t="s">
        <v>75</v>
      </c>
      <c r="AX7" s="173" t="s">
        <v>75</v>
      </c>
      <c r="AY7" s="170" t="s">
        <v>75</v>
      </c>
      <c r="AZ7" s="174" t="s">
        <v>74</v>
      </c>
    </row>
    <row r="8" spans="1:53" s="219"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4" t="s">
        <v>5737</v>
      </c>
      <c r="F8" s="195" t="str">
        <f>IF($H8&lt;&gt;"",'【別添様式１】医療機関の基本的情報（医療機関→都道府県）'!F$9,"")</f>
        <v>〇〇〇病院</v>
      </c>
      <c r="G8" s="192" t="str">
        <f>IF($H8&lt;&gt;"",'【別添様式１】医療機関の基本的情報（医療機関→都道府県）'!G$9,"")</f>
        <v>12345678901</v>
      </c>
      <c r="H8" s="196" t="s">
        <v>5738</v>
      </c>
      <c r="I8" s="197" t="s">
        <v>5815</v>
      </c>
      <c r="J8" s="198" t="s">
        <v>5766</v>
      </c>
      <c r="K8" s="199"/>
      <c r="L8" s="200">
        <v>0.67900000000000005</v>
      </c>
      <c r="M8" s="201"/>
      <c r="N8" s="202">
        <f t="shared" ref="N8:N39" si="3">SUM(O8:S8)</f>
        <v>25</v>
      </c>
      <c r="O8" s="203"/>
      <c r="P8" s="204">
        <v>25</v>
      </c>
      <c r="Q8" s="204"/>
      <c r="R8" s="204"/>
      <c r="S8" s="205"/>
      <c r="T8" s="206"/>
      <c r="U8" s="207">
        <f t="shared" ref="U8:U39" si="4">N8+T8</f>
        <v>25</v>
      </c>
      <c r="V8" s="208" t="s">
        <v>5829</v>
      </c>
      <c r="W8" s="209"/>
      <c r="X8" s="210"/>
      <c r="Y8" s="211" t="s">
        <v>5738</v>
      </c>
      <c r="Z8" s="197" t="s">
        <v>5815</v>
      </c>
      <c r="AA8" s="198" t="s">
        <v>5828</v>
      </c>
      <c r="AB8" s="212"/>
      <c r="AC8" s="213">
        <f t="shared" ref="AC8:AC40" si="5">SUM(AD8:AH8)</f>
        <v>10</v>
      </c>
      <c r="AD8" s="214"/>
      <c r="AE8" s="215">
        <v>10</v>
      </c>
      <c r="AF8" s="215"/>
      <c r="AG8" s="215"/>
      <c r="AH8" s="216"/>
      <c r="AI8" s="217"/>
      <c r="AJ8" s="218">
        <f t="shared" ref="AJ8:AJ39" si="6">AC8+AI8</f>
        <v>10</v>
      </c>
      <c r="AK8" s="213">
        <f t="shared" ref="AK8:AK9" si="7">SUM(AL8:AP8)</f>
        <v>8</v>
      </c>
      <c r="AL8" s="214"/>
      <c r="AM8" s="215">
        <v>8</v>
      </c>
      <c r="AN8" s="215"/>
      <c r="AO8" s="215"/>
      <c r="AP8" s="216"/>
      <c r="AQ8" s="217"/>
      <c r="AR8" s="218">
        <f t="shared" ref="AR8:AR39" si="8">AK8+AQ8</f>
        <v>8</v>
      </c>
      <c r="AS8" s="213">
        <f t="shared" ref="AS8:AS40" si="9">SUM(AT8:AX8)</f>
        <v>0</v>
      </c>
      <c r="AT8" s="214"/>
      <c r="AU8" s="215">
        <v>0</v>
      </c>
      <c r="AV8" s="215"/>
      <c r="AW8" s="215"/>
      <c r="AX8" s="216"/>
      <c r="AY8" s="217"/>
      <c r="AZ8" s="218">
        <f>AS8+AY8</f>
        <v>0</v>
      </c>
    </row>
    <row r="9" spans="1:53" s="219"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4" t="s">
        <v>5745</v>
      </c>
      <c r="F9" s="195" t="str">
        <f>IF($H9&lt;&gt;"",'【別添様式１】医療機関の基本的情報（医療機関→都道府県）'!F$9,"")</f>
        <v>〇〇〇病院</v>
      </c>
      <c r="G9" s="192" t="str">
        <f>IF($H9&lt;&gt;"",'【別添様式１】医療機関の基本的情報（医療機関→都道府県）'!G$9,"")</f>
        <v>12345678901</v>
      </c>
      <c r="H9" s="196" t="s">
        <v>5746</v>
      </c>
      <c r="I9" s="197" t="s">
        <v>5740</v>
      </c>
      <c r="J9" s="198" t="s">
        <v>5827</v>
      </c>
      <c r="K9" s="199" t="s">
        <v>5800</v>
      </c>
      <c r="L9" s="200"/>
      <c r="M9" s="201" t="s">
        <v>89</v>
      </c>
      <c r="N9" s="202">
        <f t="shared" si="3"/>
        <v>0</v>
      </c>
      <c r="O9" s="203"/>
      <c r="P9" s="204"/>
      <c r="Q9" s="204"/>
      <c r="R9" s="204"/>
      <c r="S9" s="205"/>
      <c r="T9" s="206">
        <v>20</v>
      </c>
      <c r="U9" s="207">
        <f t="shared" si="4"/>
        <v>20</v>
      </c>
      <c r="V9" s="208" t="s">
        <v>52</v>
      </c>
      <c r="W9" s="209"/>
      <c r="X9" s="210"/>
      <c r="Y9" s="211" t="s">
        <v>5746</v>
      </c>
      <c r="Z9" s="197" t="s">
        <v>5740</v>
      </c>
      <c r="AA9" s="198" t="s">
        <v>5827</v>
      </c>
      <c r="AB9" s="212" t="s">
        <v>5800</v>
      </c>
      <c r="AC9" s="213">
        <f t="shared" si="5"/>
        <v>0</v>
      </c>
      <c r="AD9" s="214"/>
      <c r="AE9" s="215"/>
      <c r="AF9" s="215"/>
      <c r="AG9" s="215"/>
      <c r="AH9" s="216"/>
      <c r="AI9" s="217">
        <v>5</v>
      </c>
      <c r="AJ9" s="218">
        <f t="shared" si="6"/>
        <v>5</v>
      </c>
      <c r="AK9" s="213">
        <f t="shared" si="7"/>
        <v>0</v>
      </c>
      <c r="AL9" s="214"/>
      <c r="AM9" s="215"/>
      <c r="AN9" s="215"/>
      <c r="AO9" s="215"/>
      <c r="AP9" s="216"/>
      <c r="AQ9" s="217">
        <v>5</v>
      </c>
      <c r="AR9" s="218">
        <f t="shared" si="8"/>
        <v>5</v>
      </c>
      <c r="AS9" s="213">
        <f t="shared" si="9"/>
        <v>0</v>
      </c>
      <c r="AT9" s="214"/>
      <c r="AU9" s="215"/>
      <c r="AV9" s="215"/>
      <c r="AW9" s="215"/>
      <c r="AX9" s="216"/>
      <c r="AY9" s="217">
        <v>3</v>
      </c>
      <c r="AZ9" s="218">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3" t="str">
        <f>IF($H10&lt;&gt;"",'【別添様式１】医療機関の基本的情報（医療機関→都道府県）'!G$10,"")</f>
        <v/>
      </c>
      <c r="H10" s="134"/>
      <c r="I10" s="135"/>
      <c r="J10" s="136"/>
      <c r="K10" s="137"/>
      <c r="L10" s="138"/>
      <c r="M10" s="139"/>
      <c r="N10" s="233">
        <f t="shared" si="3"/>
        <v>0</v>
      </c>
      <c r="O10" s="140"/>
      <c r="P10" s="141"/>
      <c r="Q10" s="141"/>
      <c r="R10" s="141"/>
      <c r="S10" s="142"/>
      <c r="T10" s="143"/>
      <c r="U10" s="222">
        <f t="shared" si="4"/>
        <v>0</v>
      </c>
      <c r="V10" s="236"/>
      <c r="W10" s="186"/>
      <c r="X10" s="226"/>
      <c r="Y10" s="144"/>
      <c r="Z10" s="135"/>
      <c r="AA10" s="136"/>
      <c r="AB10" s="145"/>
      <c r="AC10" s="228">
        <f t="shared" si="5"/>
        <v>0</v>
      </c>
      <c r="AD10" s="176"/>
      <c r="AE10" s="177"/>
      <c r="AF10" s="177"/>
      <c r="AG10" s="177"/>
      <c r="AH10" s="178"/>
      <c r="AI10" s="373"/>
      <c r="AJ10" s="230">
        <f t="shared" si="6"/>
        <v>0</v>
      </c>
      <c r="AK10" s="228">
        <f t="shared" ref="AK10:AK40" si="10">SUM(AL10:AP10)</f>
        <v>0</v>
      </c>
      <c r="AL10" s="176"/>
      <c r="AM10" s="177"/>
      <c r="AN10" s="177"/>
      <c r="AO10" s="177"/>
      <c r="AP10" s="178"/>
      <c r="AQ10" s="373"/>
      <c r="AR10" s="230">
        <f t="shared" si="8"/>
        <v>0</v>
      </c>
      <c r="AS10" s="228">
        <f t="shared" si="9"/>
        <v>0</v>
      </c>
      <c r="AT10" s="176"/>
      <c r="AU10" s="177"/>
      <c r="AV10" s="177"/>
      <c r="AW10" s="177"/>
      <c r="AX10" s="178"/>
      <c r="AY10" s="373"/>
      <c r="AZ10" s="230">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3" t="str">
        <f>IF($H11&lt;&gt;"",'【別添様式１】医療機関の基本的情報（医療機関→都道府県）'!G$10,"")</f>
        <v/>
      </c>
      <c r="H11" s="146"/>
      <c r="I11" s="147"/>
      <c r="J11" s="136"/>
      <c r="K11" s="137"/>
      <c r="L11" s="148"/>
      <c r="M11" s="149"/>
      <c r="N11" s="234">
        <f t="shared" si="3"/>
        <v>0</v>
      </c>
      <c r="O11" s="150"/>
      <c r="P11" s="151"/>
      <c r="Q11" s="151"/>
      <c r="R11" s="151"/>
      <c r="S11" s="152"/>
      <c r="T11" s="153"/>
      <c r="U11" s="223">
        <f t="shared" si="4"/>
        <v>0</v>
      </c>
      <c r="V11" s="236"/>
      <c r="W11" s="187"/>
      <c r="X11" s="226"/>
      <c r="Y11" s="144"/>
      <c r="Z11" s="135"/>
      <c r="AA11" s="136"/>
      <c r="AB11" s="145"/>
      <c r="AC11" s="229">
        <f t="shared" si="5"/>
        <v>0</v>
      </c>
      <c r="AD11" s="179"/>
      <c r="AE11" s="180"/>
      <c r="AF11" s="180"/>
      <c r="AG11" s="180"/>
      <c r="AH11" s="181"/>
      <c r="AI11" s="373"/>
      <c r="AJ11" s="231">
        <f t="shared" si="6"/>
        <v>0</v>
      </c>
      <c r="AK11" s="229">
        <f t="shared" si="10"/>
        <v>0</v>
      </c>
      <c r="AL11" s="179"/>
      <c r="AM11" s="180"/>
      <c r="AN11" s="180"/>
      <c r="AO11" s="180"/>
      <c r="AP11" s="181"/>
      <c r="AQ11" s="373"/>
      <c r="AR11" s="231">
        <f t="shared" si="8"/>
        <v>0</v>
      </c>
      <c r="AS11" s="229">
        <f t="shared" si="9"/>
        <v>0</v>
      </c>
      <c r="AT11" s="179"/>
      <c r="AU11" s="180"/>
      <c r="AV11" s="180"/>
      <c r="AW11" s="180"/>
      <c r="AX11" s="181"/>
      <c r="AY11" s="373"/>
      <c r="AZ11" s="231">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3" t="str">
        <f>IF($H12&lt;&gt;"",'【別添様式１】医療機関の基本的情報（医療機関→都道府県）'!G$10,"")</f>
        <v/>
      </c>
      <c r="H12" s="134"/>
      <c r="I12" s="135"/>
      <c r="J12" s="136"/>
      <c r="K12" s="137"/>
      <c r="L12" s="148"/>
      <c r="M12" s="149"/>
      <c r="N12" s="234">
        <f t="shared" si="3"/>
        <v>0</v>
      </c>
      <c r="O12" s="150"/>
      <c r="P12" s="151"/>
      <c r="Q12" s="151"/>
      <c r="R12" s="151"/>
      <c r="S12" s="152"/>
      <c r="T12" s="153"/>
      <c r="U12" s="223">
        <f t="shared" si="4"/>
        <v>0</v>
      </c>
      <c r="V12" s="236"/>
      <c r="W12" s="187"/>
      <c r="X12" s="226"/>
      <c r="Y12" s="144"/>
      <c r="Z12" s="135"/>
      <c r="AA12" s="136"/>
      <c r="AB12" s="145"/>
      <c r="AC12" s="229">
        <f t="shared" si="5"/>
        <v>0</v>
      </c>
      <c r="AD12" s="179"/>
      <c r="AE12" s="180"/>
      <c r="AF12" s="180"/>
      <c r="AG12" s="180"/>
      <c r="AH12" s="181"/>
      <c r="AI12" s="373"/>
      <c r="AJ12" s="231">
        <f t="shared" si="6"/>
        <v>0</v>
      </c>
      <c r="AK12" s="229">
        <f t="shared" si="10"/>
        <v>0</v>
      </c>
      <c r="AL12" s="179"/>
      <c r="AM12" s="180"/>
      <c r="AN12" s="180"/>
      <c r="AO12" s="180"/>
      <c r="AP12" s="181"/>
      <c r="AQ12" s="373"/>
      <c r="AR12" s="231">
        <f t="shared" si="8"/>
        <v>0</v>
      </c>
      <c r="AS12" s="229">
        <f t="shared" si="9"/>
        <v>0</v>
      </c>
      <c r="AT12" s="179"/>
      <c r="AU12" s="180"/>
      <c r="AV12" s="180"/>
      <c r="AW12" s="180"/>
      <c r="AX12" s="181"/>
      <c r="AY12" s="373"/>
      <c r="AZ12" s="231">
        <f t="shared" ref="AZ12:AZ39" si="11">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3" t="str">
        <f>IF($H13&lt;&gt;"",'【別添様式１】医療機関の基本的情報（医療機関→都道府県）'!G$10,"")</f>
        <v/>
      </c>
      <c r="H13" s="134"/>
      <c r="I13" s="135"/>
      <c r="J13" s="136"/>
      <c r="K13" s="137"/>
      <c r="L13" s="148"/>
      <c r="M13" s="149"/>
      <c r="N13" s="234">
        <f t="shared" si="3"/>
        <v>0</v>
      </c>
      <c r="O13" s="150"/>
      <c r="P13" s="151"/>
      <c r="Q13" s="151"/>
      <c r="R13" s="151"/>
      <c r="S13" s="152"/>
      <c r="T13" s="153"/>
      <c r="U13" s="223">
        <f t="shared" si="4"/>
        <v>0</v>
      </c>
      <c r="V13" s="236"/>
      <c r="W13" s="187"/>
      <c r="X13" s="226"/>
      <c r="Y13" s="144"/>
      <c r="Z13" s="135"/>
      <c r="AA13" s="136"/>
      <c r="AB13" s="145"/>
      <c r="AC13" s="229">
        <f t="shared" si="5"/>
        <v>0</v>
      </c>
      <c r="AD13" s="179"/>
      <c r="AE13" s="180"/>
      <c r="AF13" s="180"/>
      <c r="AG13" s="180"/>
      <c r="AH13" s="181"/>
      <c r="AI13" s="373"/>
      <c r="AJ13" s="231">
        <f t="shared" si="6"/>
        <v>0</v>
      </c>
      <c r="AK13" s="229">
        <f t="shared" si="10"/>
        <v>0</v>
      </c>
      <c r="AL13" s="179"/>
      <c r="AM13" s="180"/>
      <c r="AN13" s="180"/>
      <c r="AO13" s="180"/>
      <c r="AP13" s="181"/>
      <c r="AQ13" s="373"/>
      <c r="AR13" s="231">
        <f t="shared" si="8"/>
        <v>0</v>
      </c>
      <c r="AS13" s="229">
        <f t="shared" si="9"/>
        <v>0</v>
      </c>
      <c r="AT13" s="179"/>
      <c r="AU13" s="180"/>
      <c r="AV13" s="180"/>
      <c r="AW13" s="180"/>
      <c r="AX13" s="181"/>
      <c r="AY13" s="373"/>
      <c r="AZ13" s="231">
        <f t="shared" si="11"/>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3" t="str">
        <f>IF($H14&lt;&gt;"",'【別添様式１】医療機関の基本的情報（医療機関→都道府県）'!G$10,"")</f>
        <v/>
      </c>
      <c r="H14" s="134"/>
      <c r="I14" s="135"/>
      <c r="J14" s="136"/>
      <c r="K14" s="137"/>
      <c r="L14" s="148"/>
      <c r="M14" s="149"/>
      <c r="N14" s="234">
        <f t="shared" si="3"/>
        <v>0</v>
      </c>
      <c r="O14" s="150"/>
      <c r="P14" s="151"/>
      <c r="Q14" s="151"/>
      <c r="R14" s="151"/>
      <c r="S14" s="152"/>
      <c r="T14" s="153"/>
      <c r="U14" s="223">
        <f t="shared" si="4"/>
        <v>0</v>
      </c>
      <c r="V14" s="236"/>
      <c r="W14" s="187"/>
      <c r="X14" s="226"/>
      <c r="Y14" s="144"/>
      <c r="Z14" s="135"/>
      <c r="AA14" s="136"/>
      <c r="AB14" s="145"/>
      <c r="AC14" s="229">
        <f t="shared" si="5"/>
        <v>0</v>
      </c>
      <c r="AD14" s="179"/>
      <c r="AE14" s="180"/>
      <c r="AF14" s="180"/>
      <c r="AG14" s="180"/>
      <c r="AH14" s="181"/>
      <c r="AI14" s="373"/>
      <c r="AJ14" s="231">
        <f t="shared" si="6"/>
        <v>0</v>
      </c>
      <c r="AK14" s="229">
        <f t="shared" si="10"/>
        <v>0</v>
      </c>
      <c r="AL14" s="179"/>
      <c r="AM14" s="180"/>
      <c r="AN14" s="180"/>
      <c r="AO14" s="180"/>
      <c r="AP14" s="181"/>
      <c r="AQ14" s="373"/>
      <c r="AR14" s="231">
        <f t="shared" si="8"/>
        <v>0</v>
      </c>
      <c r="AS14" s="229">
        <f t="shared" si="9"/>
        <v>0</v>
      </c>
      <c r="AT14" s="179"/>
      <c r="AU14" s="180"/>
      <c r="AV14" s="180"/>
      <c r="AW14" s="180"/>
      <c r="AX14" s="181"/>
      <c r="AY14" s="373"/>
      <c r="AZ14" s="231">
        <f t="shared" si="11"/>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3" t="str">
        <f>IF($H15&lt;&gt;"",'【別添様式１】医療機関の基本的情報（医療機関→都道府県）'!G$10,"")</f>
        <v/>
      </c>
      <c r="H15" s="146"/>
      <c r="I15" s="147"/>
      <c r="J15" s="136"/>
      <c r="K15" s="137"/>
      <c r="L15" s="148"/>
      <c r="M15" s="149"/>
      <c r="N15" s="234">
        <f t="shared" si="3"/>
        <v>0</v>
      </c>
      <c r="O15" s="150"/>
      <c r="P15" s="151"/>
      <c r="Q15" s="151"/>
      <c r="R15" s="151"/>
      <c r="S15" s="152"/>
      <c r="T15" s="153"/>
      <c r="U15" s="223">
        <f t="shared" si="4"/>
        <v>0</v>
      </c>
      <c r="V15" s="236"/>
      <c r="W15" s="187"/>
      <c r="X15" s="226"/>
      <c r="Y15" s="144"/>
      <c r="Z15" s="135"/>
      <c r="AA15" s="136"/>
      <c r="AB15" s="145"/>
      <c r="AC15" s="229">
        <f t="shared" si="5"/>
        <v>0</v>
      </c>
      <c r="AD15" s="179"/>
      <c r="AE15" s="180"/>
      <c r="AF15" s="180"/>
      <c r="AG15" s="180"/>
      <c r="AH15" s="181"/>
      <c r="AI15" s="373"/>
      <c r="AJ15" s="231">
        <f t="shared" si="6"/>
        <v>0</v>
      </c>
      <c r="AK15" s="229">
        <f t="shared" si="10"/>
        <v>0</v>
      </c>
      <c r="AL15" s="179"/>
      <c r="AM15" s="180"/>
      <c r="AN15" s="180"/>
      <c r="AO15" s="180"/>
      <c r="AP15" s="181"/>
      <c r="AQ15" s="373"/>
      <c r="AR15" s="231">
        <f t="shared" si="8"/>
        <v>0</v>
      </c>
      <c r="AS15" s="229">
        <f t="shared" si="9"/>
        <v>0</v>
      </c>
      <c r="AT15" s="179"/>
      <c r="AU15" s="180"/>
      <c r="AV15" s="180"/>
      <c r="AW15" s="180"/>
      <c r="AX15" s="181"/>
      <c r="AY15" s="373"/>
      <c r="AZ15" s="231">
        <f t="shared" si="11"/>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3" t="str">
        <f>IF($H16&lt;&gt;"",'【別添様式１】医療機関の基本的情報（医療機関→都道府県）'!G$10,"")</f>
        <v/>
      </c>
      <c r="H16" s="134"/>
      <c r="I16" s="135"/>
      <c r="J16" s="136"/>
      <c r="K16" s="137"/>
      <c r="L16" s="148"/>
      <c r="M16" s="149"/>
      <c r="N16" s="234">
        <f t="shared" si="3"/>
        <v>0</v>
      </c>
      <c r="O16" s="150"/>
      <c r="P16" s="151"/>
      <c r="Q16" s="151"/>
      <c r="R16" s="151"/>
      <c r="S16" s="152"/>
      <c r="T16" s="153"/>
      <c r="U16" s="223">
        <f t="shared" si="4"/>
        <v>0</v>
      </c>
      <c r="V16" s="236"/>
      <c r="W16" s="187"/>
      <c r="X16" s="226"/>
      <c r="Y16" s="144"/>
      <c r="Z16" s="135"/>
      <c r="AA16" s="136"/>
      <c r="AB16" s="145"/>
      <c r="AC16" s="229">
        <f t="shared" si="5"/>
        <v>0</v>
      </c>
      <c r="AD16" s="179"/>
      <c r="AE16" s="180"/>
      <c r="AF16" s="180"/>
      <c r="AG16" s="180"/>
      <c r="AH16" s="181"/>
      <c r="AI16" s="373"/>
      <c r="AJ16" s="231">
        <f t="shared" si="6"/>
        <v>0</v>
      </c>
      <c r="AK16" s="229">
        <f t="shared" si="10"/>
        <v>0</v>
      </c>
      <c r="AL16" s="179"/>
      <c r="AM16" s="180"/>
      <c r="AN16" s="180"/>
      <c r="AO16" s="180"/>
      <c r="AP16" s="181"/>
      <c r="AQ16" s="373"/>
      <c r="AR16" s="231">
        <f t="shared" si="8"/>
        <v>0</v>
      </c>
      <c r="AS16" s="229">
        <f t="shared" si="9"/>
        <v>0</v>
      </c>
      <c r="AT16" s="179"/>
      <c r="AU16" s="180"/>
      <c r="AV16" s="180"/>
      <c r="AW16" s="180"/>
      <c r="AX16" s="181"/>
      <c r="AY16" s="373"/>
      <c r="AZ16" s="231">
        <f t="shared" si="11"/>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3" t="str">
        <f>IF($H17&lt;&gt;"",'【別添様式１】医療機関の基本的情報（医療機関→都道府県）'!G$10,"")</f>
        <v/>
      </c>
      <c r="H17" s="134"/>
      <c r="I17" s="135"/>
      <c r="J17" s="136"/>
      <c r="K17" s="137"/>
      <c r="L17" s="148"/>
      <c r="M17" s="149"/>
      <c r="N17" s="234">
        <f t="shared" si="3"/>
        <v>0</v>
      </c>
      <c r="O17" s="150"/>
      <c r="P17" s="151"/>
      <c r="Q17" s="151"/>
      <c r="R17" s="151"/>
      <c r="S17" s="152"/>
      <c r="T17" s="153"/>
      <c r="U17" s="223">
        <f t="shared" si="4"/>
        <v>0</v>
      </c>
      <c r="V17" s="236"/>
      <c r="W17" s="187"/>
      <c r="X17" s="226"/>
      <c r="Y17" s="144"/>
      <c r="Z17" s="135"/>
      <c r="AA17" s="136"/>
      <c r="AB17" s="145"/>
      <c r="AC17" s="229">
        <f t="shared" si="5"/>
        <v>0</v>
      </c>
      <c r="AD17" s="179"/>
      <c r="AE17" s="180"/>
      <c r="AF17" s="180"/>
      <c r="AG17" s="180"/>
      <c r="AH17" s="181"/>
      <c r="AI17" s="373"/>
      <c r="AJ17" s="231">
        <f t="shared" si="6"/>
        <v>0</v>
      </c>
      <c r="AK17" s="229">
        <f t="shared" si="10"/>
        <v>0</v>
      </c>
      <c r="AL17" s="179"/>
      <c r="AM17" s="180"/>
      <c r="AN17" s="180"/>
      <c r="AO17" s="180"/>
      <c r="AP17" s="181"/>
      <c r="AQ17" s="373"/>
      <c r="AR17" s="231">
        <f t="shared" si="8"/>
        <v>0</v>
      </c>
      <c r="AS17" s="229">
        <f t="shared" si="9"/>
        <v>0</v>
      </c>
      <c r="AT17" s="179"/>
      <c r="AU17" s="180"/>
      <c r="AV17" s="180"/>
      <c r="AW17" s="180"/>
      <c r="AX17" s="181"/>
      <c r="AY17" s="373"/>
      <c r="AZ17" s="231">
        <f t="shared" si="11"/>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3" t="str">
        <f>IF($H18&lt;&gt;"",'【別添様式１】医療機関の基本的情報（医療機関→都道府県）'!G$10,"")</f>
        <v/>
      </c>
      <c r="H18" s="134"/>
      <c r="I18" s="135"/>
      <c r="J18" s="136"/>
      <c r="K18" s="137"/>
      <c r="L18" s="148"/>
      <c r="M18" s="149"/>
      <c r="N18" s="234">
        <f t="shared" si="3"/>
        <v>0</v>
      </c>
      <c r="O18" s="150"/>
      <c r="P18" s="151"/>
      <c r="Q18" s="151"/>
      <c r="R18" s="151"/>
      <c r="S18" s="152"/>
      <c r="T18" s="153"/>
      <c r="U18" s="223">
        <f t="shared" si="4"/>
        <v>0</v>
      </c>
      <c r="V18" s="236"/>
      <c r="W18" s="187"/>
      <c r="X18" s="226"/>
      <c r="Y18" s="144"/>
      <c r="Z18" s="135"/>
      <c r="AA18" s="136"/>
      <c r="AB18" s="145"/>
      <c r="AC18" s="229">
        <f t="shared" si="5"/>
        <v>0</v>
      </c>
      <c r="AD18" s="179"/>
      <c r="AE18" s="180"/>
      <c r="AF18" s="180"/>
      <c r="AG18" s="180"/>
      <c r="AH18" s="181"/>
      <c r="AI18" s="373"/>
      <c r="AJ18" s="231">
        <f t="shared" si="6"/>
        <v>0</v>
      </c>
      <c r="AK18" s="229">
        <f t="shared" si="10"/>
        <v>0</v>
      </c>
      <c r="AL18" s="179"/>
      <c r="AM18" s="180"/>
      <c r="AN18" s="180"/>
      <c r="AO18" s="180"/>
      <c r="AP18" s="181"/>
      <c r="AQ18" s="373"/>
      <c r="AR18" s="231">
        <f t="shared" si="8"/>
        <v>0</v>
      </c>
      <c r="AS18" s="229">
        <f t="shared" si="9"/>
        <v>0</v>
      </c>
      <c r="AT18" s="179"/>
      <c r="AU18" s="180"/>
      <c r="AV18" s="180"/>
      <c r="AW18" s="180"/>
      <c r="AX18" s="181"/>
      <c r="AY18" s="373"/>
      <c r="AZ18" s="231">
        <f t="shared" si="11"/>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3" t="str">
        <f>IF($H19&lt;&gt;"",'【別添様式１】医療機関の基本的情報（医療機関→都道府県）'!G$10,"")</f>
        <v/>
      </c>
      <c r="H19" s="134"/>
      <c r="I19" s="135"/>
      <c r="J19" s="136"/>
      <c r="K19" s="137"/>
      <c r="L19" s="148"/>
      <c r="M19" s="149"/>
      <c r="N19" s="234">
        <f t="shared" si="3"/>
        <v>0</v>
      </c>
      <c r="O19" s="150"/>
      <c r="P19" s="151"/>
      <c r="Q19" s="151"/>
      <c r="R19" s="151"/>
      <c r="S19" s="152"/>
      <c r="T19" s="153"/>
      <c r="U19" s="223">
        <f t="shared" si="4"/>
        <v>0</v>
      </c>
      <c r="V19" s="236"/>
      <c r="W19" s="187"/>
      <c r="X19" s="226"/>
      <c r="Y19" s="144"/>
      <c r="Z19" s="135"/>
      <c r="AA19" s="136"/>
      <c r="AB19" s="145"/>
      <c r="AC19" s="229">
        <f t="shared" si="5"/>
        <v>0</v>
      </c>
      <c r="AD19" s="179"/>
      <c r="AE19" s="180"/>
      <c r="AF19" s="180"/>
      <c r="AG19" s="180"/>
      <c r="AH19" s="181"/>
      <c r="AI19" s="373"/>
      <c r="AJ19" s="231">
        <f t="shared" si="6"/>
        <v>0</v>
      </c>
      <c r="AK19" s="229">
        <f t="shared" si="10"/>
        <v>0</v>
      </c>
      <c r="AL19" s="179"/>
      <c r="AM19" s="180"/>
      <c r="AN19" s="180"/>
      <c r="AO19" s="180"/>
      <c r="AP19" s="181"/>
      <c r="AQ19" s="373"/>
      <c r="AR19" s="231">
        <f t="shared" si="8"/>
        <v>0</v>
      </c>
      <c r="AS19" s="229">
        <f t="shared" si="9"/>
        <v>0</v>
      </c>
      <c r="AT19" s="179"/>
      <c r="AU19" s="180"/>
      <c r="AV19" s="180"/>
      <c r="AW19" s="180"/>
      <c r="AX19" s="181"/>
      <c r="AY19" s="373"/>
      <c r="AZ19" s="231">
        <f t="shared" si="11"/>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3" t="str">
        <f>IF($H20&lt;&gt;"",'【別添様式１】医療機関の基本的情報（医療機関→都道府県）'!G$10,"")</f>
        <v/>
      </c>
      <c r="H20" s="146"/>
      <c r="I20" s="147"/>
      <c r="J20" s="136"/>
      <c r="K20" s="137"/>
      <c r="L20" s="148"/>
      <c r="M20" s="149"/>
      <c r="N20" s="234">
        <f t="shared" si="3"/>
        <v>0</v>
      </c>
      <c r="O20" s="150"/>
      <c r="P20" s="151"/>
      <c r="Q20" s="151"/>
      <c r="R20" s="151"/>
      <c r="S20" s="152"/>
      <c r="T20" s="153"/>
      <c r="U20" s="223">
        <f t="shared" si="4"/>
        <v>0</v>
      </c>
      <c r="V20" s="236"/>
      <c r="W20" s="187"/>
      <c r="X20" s="226"/>
      <c r="Y20" s="144"/>
      <c r="Z20" s="135"/>
      <c r="AA20" s="136"/>
      <c r="AB20" s="145"/>
      <c r="AC20" s="229">
        <f t="shared" si="5"/>
        <v>0</v>
      </c>
      <c r="AD20" s="179"/>
      <c r="AE20" s="180"/>
      <c r="AF20" s="180"/>
      <c r="AG20" s="180"/>
      <c r="AH20" s="181"/>
      <c r="AI20" s="373"/>
      <c r="AJ20" s="231">
        <f t="shared" si="6"/>
        <v>0</v>
      </c>
      <c r="AK20" s="229">
        <f t="shared" si="10"/>
        <v>0</v>
      </c>
      <c r="AL20" s="179"/>
      <c r="AM20" s="180"/>
      <c r="AN20" s="180"/>
      <c r="AO20" s="180"/>
      <c r="AP20" s="181"/>
      <c r="AQ20" s="373"/>
      <c r="AR20" s="231">
        <f t="shared" si="8"/>
        <v>0</v>
      </c>
      <c r="AS20" s="229">
        <f t="shared" si="9"/>
        <v>0</v>
      </c>
      <c r="AT20" s="179"/>
      <c r="AU20" s="180"/>
      <c r="AV20" s="180"/>
      <c r="AW20" s="180"/>
      <c r="AX20" s="181"/>
      <c r="AY20" s="373"/>
      <c r="AZ20" s="231">
        <f t="shared" si="11"/>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3" t="str">
        <f>IF($H21&lt;&gt;"",'【別添様式１】医療機関の基本的情報（医療機関→都道府県）'!G$10,"")</f>
        <v/>
      </c>
      <c r="H21" s="134"/>
      <c r="I21" s="135"/>
      <c r="J21" s="136"/>
      <c r="K21" s="137"/>
      <c r="L21" s="148"/>
      <c r="M21" s="149"/>
      <c r="N21" s="234">
        <f t="shared" si="3"/>
        <v>0</v>
      </c>
      <c r="O21" s="150"/>
      <c r="P21" s="151"/>
      <c r="Q21" s="151"/>
      <c r="R21" s="151"/>
      <c r="S21" s="152"/>
      <c r="T21" s="153"/>
      <c r="U21" s="223">
        <f t="shared" si="4"/>
        <v>0</v>
      </c>
      <c r="V21" s="236"/>
      <c r="W21" s="187"/>
      <c r="X21" s="226"/>
      <c r="Y21" s="144"/>
      <c r="Z21" s="135"/>
      <c r="AA21" s="136"/>
      <c r="AB21" s="145"/>
      <c r="AC21" s="229">
        <f t="shared" si="5"/>
        <v>0</v>
      </c>
      <c r="AD21" s="179"/>
      <c r="AE21" s="180"/>
      <c r="AF21" s="180"/>
      <c r="AG21" s="180"/>
      <c r="AH21" s="181"/>
      <c r="AI21" s="373"/>
      <c r="AJ21" s="231">
        <f t="shared" si="6"/>
        <v>0</v>
      </c>
      <c r="AK21" s="229">
        <f t="shared" si="10"/>
        <v>0</v>
      </c>
      <c r="AL21" s="179"/>
      <c r="AM21" s="180"/>
      <c r="AN21" s="180"/>
      <c r="AO21" s="180"/>
      <c r="AP21" s="181"/>
      <c r="AQ21" s="373"/>
      <c r="AR21" s="231">
        <f t="shared" si="8"/>
        <v>0</v>
      </c>
      <c r="AS21" s="229">
        <f t="shared" si="9"/>
        <v>0</v>
      </c>
      <c r="AT21" s="179"/>
      <c r="AU21" s="180"/>
      <c r="AV21" s="180"/>
      <c r="AW21" s="180"/>
      <c r="AX21" s="181"/>
      <c r="AY21" s="373"/>
      <c r="AZ21" s="231">
        <f t="shared" si="11"/>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3" t="str">
        <f>IF($H22&lt;&gt;"",'【別添様式１】医療機関の基本的情報（医療機関→都道府県）'!G$10,"")</f>
        <v/>
      </c>
      <c r="H22" s="134"/>
      <c r="I22" s="135"/>
      <c r="J22" s="136"/>
      <c r="K22" s="137"/>
      <c r="L22" s="148"/>
      <c r="M22" s="149"/>
      <c r="N22" s="234">
        <f t="shared" si="3"/>
        <v>0</v>
      </c>
      <c r="O22" s="150"/>
      <c r="P22" s="151"/>
      <c r="Q22" s="151"/>
      <c r="R22" s="151"/>
      <c r="S22" s="152"/>
      <c r="T22" s="153"/>
      <c r="U22" s="223">
        <f t="shared" si="4"/>
        <v>0</v>
      </c>
      <c r="V22" s="236"/>
      <c r="W22" s="187"/>
      <c r="X22" s="226"/>
      <c r="Y22" s="144"/>
      <c r="Z22" s="135"/>
      <c r="AA22" s="136"/>
      <c r="AB22" s="145"/>
      <c r="AC22" s="229">
        <f t="shared" si="5"/>
        <v>0</v>
      </c>
      <c r="AD22" s="179"/>
      <c r="AE22" s="180"/>
      <c r="AF22" s="180"/>
      <c r="AG22" s="180"/>
      <c r="AH22" s="181"/>
      <c r="AI22" s="373"/>
      <c r="AJ22" s="231">
        <f t="shared" si="6"/>
        <v>0</v>
      </c>
      <c r="AK22" s="229">
        <f t="shared" si="10"/>
        <v>0</v>
      </c>
      <c r="AL22" s="179"/>
      <c r="AM22" s="180"/>
      <c r="AN22" s="180"/>
      <c r="AO22" s="180"/>
      <c r="AP22" s="181"/>
      <c r="AQ22" s="373"/>
      <c r="AR22" s="231">
        <f t="shared" si="8"/>
        <v>0</v>
      </c>
      <c r="AS22" s="229">
        <f t="shared" si="9"/>
        <v>0</v>
      </c>
      <c r="AT22" s="179"/>
      <c r="AU22" s="180"/>
      <c r="AV22" s="180"/>
      <c r="AW22" s="180"/>
      <c r="AX22" s="181"/>
      <c r="AY22" s="373"/>
      <c r="AZ22" s="231">
        <f t="shared" si="11"/>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3" t="str">
        <f>IF($H23&lt;&gt;"",'【別添様式１】医療機関の基本的情報（医療機関→都道府県）'!G$10,"")</f>
        <v/>
      </c>
      <c r="H23" s="134"/>
      <c r="I23" s="135"/>
      <c r="J23" s="136"/>
      <c r="K23" s="137"/>
      <c r="L23" s="148"/>
      <c r="M23" s="149"/>
      <c r="N23" s="234">
        <f t="shared" si="3"/>
        <v>0</v>
      </c>
      <c r="O23" s="150"/>
      <c r="P23" s="151"/>
      <c r="Q23" s="151"/>
      <c r="R23" s="151"/>
      <c r="S23" s="152"/>
      <c r="T23" s="153"/>
      <c r="U23" s="223">
        <f t="shared" si="4"/>
        <v>0</v>
      </c>
      <c r="V23" s="236"/>
      <c r="W23" s="187"/>
      <c r="X23" s="226"/>
      <c r="Y23" s="144"/>
      <c r="Z23" s="135"/>
      <c r="AA23" s="136"/>
      <c r="AB23" s="145"/>
      <c r="AC23" s="229">
        <f t="shared" si="5"/>
        <v>0</v>
      </c>
      <c r="AD23" s="179"/>
      <c r="AE23" s="180"/>
      <c r="AF23" s="180"/>
      <c r="AG23" s="180"/>
      <c r="AH23" s="181"/>
      <c r="AI23" s="373"/>
      <c r="AJ23" s="231">
        <f t="shared" si="6"/>
        <v>0</v>
      </c>
      <c r="AK23" s="229">
        <f t="shared" si="10"/>
        <v>0</v>
      </c>
      <c r="AL23" s="179"/>
      <c r="AM23" s="180"/>
      <c r="AN23" s="180"/>
      <c r="AO23" s="180"/>
      <c r="AP23" s="181"/>
      <c r="AQ23" s="373"/>
      <c r="AR23" s="231">
        <f t="shared" si="8"/>
        <v>0</v>
      </c>
      <c r="AS23" s="229">
        <f t="shared" si="9"/>
        <v>0</v>
      </c>
      <c r="AT23" s="179"/>
      <c r="AU23" s="180"/>
      <c r="AV23" s="180"/>
      <c r="AW23" s="180"/>
      <c r="AX23" s="181"/>
      <c r="AY23" s="373"/>
      <c r="AZ23" s="231">
        <f t="shared" si="11"/>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3" t="str">
        <f>IF($H24&lt;&gt;"",'【別添様式１】医療機関の基本的情報（医療機関→都道府県）'!G$10,"")</f>
        <v/>
      </c>
      <c r="H24" s="146"/>
      <c r="I24" s="147"/>
      <c r="J24" s="136"/>
      <c r="K24" s="137"/>
      <c r="L24" s="148"/>
      <c r="M24" s="149"/>
      <c r="N24" s="234">
        <f t="shared" si="3"/>
        <v>0</v>
      </c>
      <c r="O24" s="150"/>
      <c r="P24" s="151"/>
      <c r="Q24" s="151"/>
      <c r="R24" s="151"/>
      <c r="S24" s="152"/>
      <c r="T24" s="153"/>
      <c r="U24" s="223">
        <f t="shared" si="4"/>
        <v>0</v>
      </c>
      <c r="V24" s="236"/>
      <c r="W24" s="187"/>
      <c r="X24" s="226"/>
      <c r="Y24" s="144"/>
      <c r="Z24" s="135"/>
      <c r="AA24" s="136"/>
      <c r="AB24" s="145"/>
      <c r="AC24" s="229">
        <f t="shared" si="5"/>
        <v>0</v>
      </c>
      <c r="AD24" s="179"/>
      <c r="AE24" s="180"/>
      <c r="AF24" s="180"/>
      <c r="AG24" s="180"/>
      <c r="AH24" s="181"/>
      <c r="AI24" s="373"/>
      <c r="AJ24" s="231">
        <f t="shared" si="6"/>
        <v>0</v>
      </c>
      <c r="AK24" s="229">
        <f t="shared" si="10"/>
        <v>0</v>
      </c>
      <c r="AL24" s="179"/>
      <c r="AM24" s="180"/>
      <c r="AN24" s="180"/>
      <c r="AO24" s="180"/>
      <c r="AP24" s="181"/>
      <c r="AQ24" s="373"/>
      <c r="AR24" s="231">
        <f t="shared" si="8"/>
        <v>0</v>
      </c>
      <c r="AS24" s="229">
        <f t="shared" si="9"/>
        <v>0</v>
      </c>
      <c r="AT24" s="179"/>
      <c r="AU24" s="180"/>
      <c r="AV24" s="180"/>
      <c r="AW24" s="180"/>
      <c r="AX24" s="181"/>
      <c r="AY24" s="373"/>
      <c r="AZ24" s="231">
        <f t="shared" si="11"/>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3" t="str">
        <f>IF($H25&lt;&gt;"",'【別添様式１】医療機関の基本的情報（医療機関→都道府県）'!G$10,"")</f>
        <v/>
      </c>
      <c r="H25" s="134"/>
      <c r="I25" s="135"/>
      <c r="J25" s="136"/>
      <c r="K25" s="137"/>
      <c r="L25" s="148"/>
      <c r="M25" s="149"/>
      <c r="N25" s="234">
        <f t="shared" si="3"/>
        <v>0</v>
      </c>
      <c r="O25" s="150"/>
      <c r="P25" s="151"/>
      <c r="Q25" s="151"/>
      <c r="R25" s="151"/>
      <c r="S25" s="152"/>
      <c r="T25" s="153"/>
      <c r="U25" s="223">
        <f t="shared" si="4"/>
        <v>0</v>
      </c>
      <c r="V25" s="236"/>
      <c r="W25" s="187"/>
      <c r="X25" s="226"/>
      <c r="Y25" s="144"/>
      <c r="Z25" s="135"/>
      <c r="AA25" s="136"/>
      <c r="AB25" s="145"/>
      <c r="AC25" s="229">
        <f t="shared" si="5"/>
        <v>0</v>
      </c>
      <c r="AD25" s="179"/>
      <c r="AE25" s="180"/>
      <c r="AF25" s="180"/>
      <c r="AG25" s="180"/>
      <c r="AH25" s="181"/>
      <c r="AI25" s="373"/>
      <c r="AJ25" s="231">
        <f t="shared" si="6"/>
        <v>0</v>
      </c>
      <c r="AK25" s="229">
        <f t="shared" si="10"/>
        <v>0</v>
      </c>
      <c r="AL25" s="179"/>
      <c r="AM25" s="180"/>
      <c r="AN25" s="180"/>
      <c r="AO25" s="180"/>
      <c r="AP25" s="181"/>
      <c r="AQ25" s="373"/>
      <c r="AR25" s="231">
        <f t="shared" si="8"/>
        <v>0</v>
      </c>
      <c r="AS25" s="229">
        <f t="shared" si="9"/>
        <v>0</v>
      </c>
      <c r="AT25" s="179"/>
      <c r="AU25" s="180"/>
      <c r="AV25" s="180"/>
      <c r="AW25" s="180"/>
      <c r="AX25" s="181"/>
      <c r="AY25" s="373"/>
      <c r="AZ25" s="231">
        <f t="shared" si="11"/>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3" t="str">
        <f>IF($H26&lt;&gt;"",'【別添様式１】医療機関の基本的情報（医療機関→都道府県）'!G$10,"")</f>
        <v/>
      </c>
      <c r="H26" s="134"/>
      <c r="I26" s="135"/>
      <c r="J26" s="136"/>
      <c r="K26" s="137"/>
      <c r="L26" s="148"/>
      <c r="M26" s="149"/>
      <c r="N26" s="234">
        <f t="shared" si="3"/>
        <v>0</v>
      </c>
      <c r="O26" s="150"/>
      <c r="P26" s="151"/>
      <c r="Q26" s="151"/>
      <c r="R26" s="151"/>
      <c r="S26" s="152"/>
      <c r="T26" s="153"/>
      <c r="U26" s="223">
        <f t="shared" si="4"/>
        <v>0</v>
      </c>
      <c r="V26" s="236"/>
      <c r="W26" s="187"/>
      <c r="X26" s="226"/>
      <c r="Y26" s="144"/>
      <c r="Z26" s="135"/>
      <c r="AA26" s="136"/>
      <c r="AB26" s="145"/>
      <c r="AC26" s="229">
        <f t="shared" si="5"/>
        <v>0</v>
      </c>
      <c r="AD26" s="179"/>
      <c r="AE26" s="180"/>
      <c r="AF26" s="180"/>
      <c r="AG26" s="180"/>
      <c r="AH26" s="181"/>
      <c r="AI26" s="373"/>
      <c r="AJ26" s="231">
        <f t="shared" si="6"/>
        <v>0</v>
      </c>
      <c r="AK26" s="229">
        <f t="shared" si="10"/>
        <v>0</v>
      </c>
      <c r="AL26" s="179"/>
      <c r="AM26" s="180"/>
      <c r="AN26" s="180"/>
      <c r="AO26" s="180"/>
      <c r="AP26" s="181"/>
      <c r="AQ26" s="373"/>
      <c r="AR26" s="231">
        <f t="shared" si="8"/>
        <v>0</v>
      </c>
      <c r="AS26" s="229">
        <f t="shared" si="9"/>
        <v>0</v>
      </c>
      <c r="AT26" s="179"/>
      <c r="AU26" s="180"/>
      <c r="AV26" s="180"/>
      <c r="AW26" s="180"/>
      <c r="AX26" s="181"/>
      <c r="AY26" s="373"/>
      <c r="AZ26" s="231">
        <f t="shared" si="11"/>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3" t="str">
        <f>IF($H27&lt;&gt;"",'【別添様式１】医療機関の基本的情報（医療機関→都道府県）'!G$10,"")</f>
        <v/>
      </c>
      <c r="H27" s="134"/>
      <c r="I27" s="135"/>
      <c r="J27" s="136"/>
      <c r="K27" s="137"/>
      <c r="L27" s="148"/>
      <c r="M27" s="149"/>
      <c r="N27" s="234">
        <f t="shared" si="3"/>
        <v>0</v>
      </c>
      <c r="O27" s="150"/>
      <c r="P27" s="151"/>
      <c r="Q27" s="151"/>
      <c r="R27" s="151"/>
      <c r="S27" s="152"/>
      <c r="T27" s="153"/>
      <c r="U27" s="223">
        <f t="shared" si="4"/>
        <v>0</v>
      </c>
      <c r="V27" s="236"/>
      <c r="W27" s="187"/>
      <c r="X27" s="226"/>
      <c r="Y27" s="144"/>
      <c r="Z27" s="135"/>
      <c r="AA27" s="136"/>
      <c r="AB27" s="145"/>
      <c r="AC27" s="229">
        <f t="shared" si="5"/>
        <v>0</v>
      </c>
      <c r="AD27" s="179"/>
      <c r="AE27" s="180"/>
      <c r="AF27" s="180"/>
      <c r="AG27" s="180"/>
      <c r="AH27" s="181"/>
      <c r="AI27" s="373"/>
      <c r="AJ27" s="231">
        <f t="shared" si="6"/>
        <v>0</v>
      </c>
      <c r="AK27" s="229">
        <f t="shared" si="10"/>
        <v>0</v>
      </c>
      <c r="AL27" s="179"/>
      <c r="AM27" s="180"/>
      <c r="AN27" s="180"/>
      <c r="AO27" s="180"/>
      <c r="AP27" s="181"/>
      <c r="AQ27" s="373"/>
      <c r="AR27" s="231">
        <f t="shared" si="8"/>
        <v>0</v>
      </c>
      <c r="AS27" s="229">
        <f t="shared" si="9"/>
        <v>0</v>
      </c>
      <c r="AT27" s="179"/>
      <c r="AU27" s="180"/>
      <c r="AV27" s="180"/>
      <c r="AW27" s="180"/>
      <c r="AX27" s="181"/>
      <c r="AY27" s="373"/>
      <c r="AZ27" s="231">
        <f t="shared" si="11"/>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3" t="str">
        <f>IF($H28&lt;&gt;"",'【別添様式１】医療機関の基本的情報（医療機関→都道府県）'!G$10,"")</f>
        <v/>
      </c>
      <c r="H28" s="134"/>
      <c r="I28" s="135"/>
      <c r="J28" s="136"/>
      <c r="K28" s="137"/>
      <c r="L28" s="148"/>
      <c r="M28" s="149"/>
      <c r="N28" s="234">
        <f t="shared" si="3"/>
        <v>0</v>
      </c>
      <c r="O28" s="150"/>
      <c r="P28" s="151"/>
      <c r="Q28" s="151"/>
      <c r="R28" s="151"/>
      <c r="S28" s="152"/>
      <c r="T28" s="153"/>
      <c r="U28" s="223">
        <f t="shared" si="4"/>
        <v>0</v>
      </c>
      <c r="V28" s="236"/>
      <c r="W28" s="187"/>
      <c r="X28" s="226"/>
      <c r="Y28" s="144"/>
      <c r="Z28" s="135"/>
      <c r="AA28" s="136"/>
      <c r="AB28" s="145"/>
      <c r="AC28" s="229">
        <f t="shared" si="5"/>
        <v>0</v>
      </c>
      <c r="AD28" s="179"/>
      <c r="AE28" s="180"/>
      <c r="AF28" s="180"/>
      <c r="AG28" s="180"/>
      <c r="AH28" s="181"/>
      <c r="AI28" s="373"/>
      <c r="AJ28" s="231">
        <f t="shared" si="6"/>
        <v>0</v>
      </c>
      <c r="AK28" s="229">
        <f t="shared" si="10"/>
        <v>0</v>
      </c>
      <c r="AL28" s="179"/>
      <c r="AM28" s="180"/>
      <c r="AN28" s="180"/>
      <c r="AO28" s="180"/>
      <c r="AP28" s="181"/>
      <c r="AQ28" s="373"/>
      <c r="AR28" s="231">
        <f t="shared" si="8"/>
        <v>0</v>
      </c>
      <c r="AS28" s="229">
        <f t="shared" si="9"/>
        <v>0</v>
      </c>
      <c r="AT28" s="179"/>
      <c r="AU28" s="180"/>
      <c r="AV28" s="180"/>
      <c r="AW28" s="180"/>
      <c r="AX28" s="181"/>
      <c r="AY28" s="373"/>
      <c r="AZ28" s="231">
        <f t="shared" si="11"/>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3" t="str">
        <f>IF($H29&lt;&gt;"",'【別添様式１】医療機関の基本的情報（医療機関→都道府県）'!G$10,"")</f>
        <v/>
      </c>
      <c r="H29" s="134"/>
      <c r="I29" s="135"/>
      <c r="J29" s="136"/>
      <c r="K29" s="137"/>
      <c r="L29" s="148"/>
      <c r="M29" s="149"/>
      <c r="N29" s="234">
        <f t="shared" si="3"/>
        <v>0</v>
      </c>
      <c r="O29" s="150"/>
      <c r="P29" s="151"/>
      <c r="Q29" s="151"/>
      <c r="R29" s="151"/>
      <c r="S29" s="152"/>
      <c r="T29" s="153"/>
      <c r="U29" s="223">
        <f t="shared" si="4"/>
        <v>0</v>
      </c>
      <c r="V29" s="236"/>
      <c r="W29" s="187"/>
      <c r="X29" s="226"/>
      <c r="Y29" s="144"/>
      <c r="Z29" s="135"/>
      <c r="AA29" s="136"/>
      <c r="AB29" s="145"/>
      <c r="AC29" s="229">
        <f t="shared" si="5"/>
        <v>0</v>
      </c>
      <c r="AD29" s="179"/>
      <c r="AE29" s="180"/>
      <c r="AF29" s="180"/>
      <c r="AG29" s="180"/>
      <c r="AH29" s="181"/>
      <c r="AI29" s="373"/>
      <c r="AJ29" s="231">
        <f t="shared" si="6"/>
        <v>0</v>
      </c>
      <c r="AK29" s="229">
        <f t="shared" si="10"/>
        <v>0</v>
      </c>
      <c r="AL29" s="179"/>
      <c r="AM29" s="180"/>
      <c r="AN29" s="180"/>
      <c r="AO29" s="180"/>
      <c r="AP29" s="181"/>
      <c r="AQ29" s="373"/>
      <c r="AR29" s="231">
        <f t="shared" si="8"/>
        <v>0</v>
      </c>
      <c r="AS29" s="229">
        <f t="shared" si="9"/>
        <v>0</v>
      </c>
      <c r="AT29" s="179"/>
      <c r="AU29" s="180"/>
      <c r="AV29" s="180"/>
      <c r="AW29" s="180"/>
      <c r="AX29" s="181"/>
      <c r="AY29" s="373"/>
      <c r="AZ29" s="231">
        <f t="shared" si="11"/>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3" t="str">
        <f>IF($H30&lt;&gt;"",'【別添様式１】医療機関の基本的情報（医療機関→都道府県）'!G$10,"")</f>
        <v/>
      </c>
      <c r="H30" s="134"/>
      <c r="I30" s="135"/>
      <c r="J30" s="136"/>
      <c r="K30" s="137"/>
      <c r="L30" s="148"/>
      <c r="M30" s="149"/>
      <c r="N30" s="234">
        <f t="shared" si="3"/>
        <v>0</v>
      </c>
      <c r="O30" s="150"/>
      <c r="P30" s="151"/>
      <c r="Q30" s="151"/>
      <c r="R30" s="151"/>
      <c r="S30" s="152"/>
      <c r="T30" s="153"/>
      <c r="U30" s="223">
        <f t="shared" si="4"/>
        <v>0</v>
      </c>
      <c r="V30" s="236"/>
      <c r="W30" s="187"/>
      <c r="X30" s="226"/>
      <c r="Y30" s="144"/>
      <c r="Z30" s="135"/>
      <c r="AA30" s="136"/>
      <c r="AB30" s="145"/>
      <c r="AC30" s="229">
        <f t="shared" si="5"/>
        <v>0</v>
      </c>
      <c r="AD30" s="179"/>
      <c r="AE30" s="180"/>
      <c r="AF30" s="180"/>
      <c r="AG30" s="180"/>
      <c r="AH30" s="181"/>
      <c r="AI30" s="373"/>
      <c r="AJ30" s="231">
        <f t="shared" si="6"/>
        <v>0</v>
      </c>
      <c r="AK30" s="229">
        <f t="shared" si="10"/>
        <v>0</v>
      </c>
      <c r="AL30" s="179"/>
      <c r="AM30" s="180"/>
      <c r="AN30" s="180"/>
      <c r="AO30" s="180"/>
      <c r="AP30" s="181"/>
      <c r="AQ30" s="373"/>
      <c r="AR30" s="231">
        <f t="shared" si="8"/>
        <v>0</v>
      </c>
      <c r="AS30" s="229">
        <f t="shared" si="9"/>
        <v>0</v>
      </c>
      <c r="AT30" s="179"/>
      <c r="AU30" s="180"/>
      <c r="AV30" s="180"/>
      <c r="AW30" s="180"/>
      <c r="AX30" s="181"/>
      <c r="AY30" s="373"/>
      <c r="AZ30" s="231">
        <f t="shared" si="11"/>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3" t="str">
        <f>IF($H31&lt;&gt;"",'【別添様式１】医療機関の基本的情報（医療機関→都道府県）'!G$10,"")</f>
        <v/>
      </c>
      <c r="H31" s="146"/>
      <c r="I31" s="147"/>
      <c r="J31" s="136"/>
      <c r="K31" s="137"/>
      <c r="L31" s="148"/>
      <c r="M31" s="149"/>
      <c r="N31" s="234">
        <f t="shared" si="3"/>
        <v>0</v>
      </c>
      <c r="O31" s="150"/>
      <c r="P31" s="151"/>
      <c r="Q31" s="151"/>
      <c r="R31" s="151"/>
      <c r="S31" s="152"/>
      <c r="T31" s="153"/>
      <c r="U31" s="223">
        <f t="shared" si="4"/>
        <v>0</v>
      </c>
      <c r="V31" s="236"/>
      <c r="W31" s="187"/>
      <c r="X31" s="226"/>
      <c r="Y31" s="144"/>
      <c r="Z31" s="135"/>
      <c r="AA31" s="136"/>
      <c r="AB31" s="145"/>
      <c r="AC31" s="229">
        <f t="shared" si="5"/>
        <v>0</v>
      </c>
      <c r="AD31" s="179"/>
      <c r="AE31" s="180"/>
      <c r="AF31" s="180"/>
      <c r="AG31" s="180"/>
      <c r="AH31" s="181"/>
      <c r="AI31" s="373"/>
      <c r="AJ31" s="231">
        <f t="shared" si="6"/>
        <v>0</v>
      </c>
      <c r="AK31" s="229">
        <f t="shared" si="10"/>
        <v>0</v>
      </c>
      <c r="AL31" s="179"/>
      <c r="AM31" s="180"/>
      <c r="AN31" s="180"/>
      <c r="AO31" s="180"/>
      <c r="AP31" s="181"/>
      <c r="AQ31" s="373"/>
      <c r="AR31" s="231">
        <f t="shared" si="8"/>
        <v>0</v>
      </c>
      <c r="AS31" s="229">
        <f t="shared" si="9"/>
        <v>0</v>
      </c>
      <c r="AT31" s="179"/>
      <c r="AU31" s="180"/>
      <c r="AV31" s="180"/>
      <c r="AW31" s="180"/>
      <c r="AX31" s="181"/>
      <c r="AY31" s="373"/>
      <c r="AZ31" s="231">
        <f t="shared" si="11"/>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3" t="str">
        <f>IF($H32&lt;&gt;"",'【別添様式１】医療機関の基本的情報（医療機関→都道府県）'!G$10,"")</f>
        <v/>
      </c>
      <c r="H32" s="134"/>
      <c r="I32" s="135"/>
      <c r="J32" s="136"/>
      <c r="K32" s="137"/>
      <c r="L32" s="148"/>
      <c r="M32" s="149"/>
      <c r="N32" s="234">
        <f t="shared" si="3"/>
        <v>0</v>
      </c>
      <c r="O32" s="150"/>
      <c r="P32" s="151"/>
      <c r="Q32" s="151"/>
      <c r="R32" s="151"/>
      <c r="S32" s="152"/>
      <c r="T32" s="153"/>
      <c r="U32" s="223">
        <f t="shared" si="4"/>
        <v>0</v>
      </c>
      <c r="V32" s="236"/>
      <c r="W32" s="187"/>
      <c r="X32" s="226"/>
      <c r="Y32" s="144"/>
      <c r="Z32" s="135"/>
      <c r="AA32" s="136"/>
      <c r="AB32" s="145"/>
      <c r="AC32" s="229">
        <f t="shared" si="5"/>
        <v>0</v>
      </c>
      <c r="AD32" s="179"/>
      <c r="AE32" s="180"/>
      <c r="AF32" s="180"/>
      <c r="AG32" s="180"/>
      <c r="AH32" s="181"/>
      <c r="AI32" s="373"/>
      <c r="AJ32" s="231">
        <f t="shared" si="6"/>
        <v>0</v>
      </c>
      <c r="AK32" s="229">
        <f t="shared" si="10"/>
        <v>0</v>
      </c>
      <c r="AL32" s="179"/>
      <c r="AM32" s="180"/>
      <c r="AN32" s="180"/>
      <c r="AO32" s="180"/>
      <c r="AP32" s="181"/>
      <c r="AQ32" s="373"/>
      <c r="AR32" s="231">
        <f t="shared" si="8"/>
        <v>0</v>
      </c>
      <c r="AS32" s="229">
        <f t="shared" si="9"/>
        <v>0</v>
      </c>
      <c r="AT32" s="179"/>
      <c r="AU32" s="180"/>
      <c r="AV32" s="180"/>
      <c r="AW32" s="180"/>
      <c r="AX32" s="181"/>
      <c r="AY32" s="373"/>
      <c r="AZ32" s="231">
        <f t="shared" si="11"/>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3" t="str">
        <f>IF($H33&lt;&gt;"",'【別添様式１】医療機関の基本的情報（医療機関→都道府県）'!G$10,"")</f>
        <v/>
      </c>
      <c r="H33" s="134"/>
      <c r="I33" s="135"/>
      <c r="J33" s="136"/>
      <c r="K33" s="137"/>
      <c r="L33" s="148"/>
      <c r="M33" s="149"/>
      <c r="N33" s="234">
        <f t="shared" si="3"/>
        <v>0</v>
      </c>
      <c r="O33" s="150"/>
      <c r="P33" s="151"/>
      <c r="Q33" s="151"/>
      <c r="R33" s="151"/>
      <c r="S33" s="152"/>
      <c r="T33" s="153"/>
      <c r="U33" s="223">
        <f t="shared" si="4"/>
        <v>0</v>
      </c>
      <c r="V33" s="236"/>
      <c r="W33" s="187"/>
      <c r="X33" s="226"/>
      <c r="Y33" s="144"/>
      <c r="Z33" s="135"/>
      <c r="AA33" s="136"/>
      <c r="AB33" s="145"/>
      <c r="AC33" s="229">
        <f t="shared" si="5"/>
        <v>0</v>
      </c>
      <c r="AD33" s="179"/>
      <c r="AE33" s="180"/>
      <c r="AF33" s="180"/>
      <c r="AG33" s="180"/>
      <c r="AH33" s="181"/>
      <c r="AI33" s="373"/>
      <c r="AJ33" s="231">
        <f t="shared" si="6"/>
        <v>0</v>
      </c>
      <c r="AK33" s="229">
        <f t="shared" si="10"/>
        <v>0</v>
      </c>
      <c r="AL33" s="179"/>
      <c r="AM33" s="180"/>
      <c r="AN33" s="180"/>
      <c r="AO33" s="180"/>
      <c r="AP33" s="181"/>
      <c r="AQ33" s="373"/>
      <c r="AR33" s="231">
        <f t="shared" si="8"/>
        <v>0</v>
      </c>
      <c r="AS33" s="229">
        <f t="shared" si="9"/>
        <v>0</v>
      </c>
      <c r="AT33" s="179"/>
      <c r="AU33" s="180"/>
      <c r="AV33" s="180"/>
      <c r="AW33" s="180"/>
      <c r="AX33" s="181"/>
      <c r="AY33" s="373"/>
      <c r="AZ33" s="231">
        <f t="shared" si="11"/>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3" t="str">
        <f>IF($H34&lt;&gt;"",'【別添様式１】医療機関の基本的情報（医療機関→都道府県）'!G$10,"")</f>
        <v/>
      </c>
      <c r="H34" s="134"/>
      <c r="I34" s="135"/>
      <c r="J34" s="136"/>
      <c r="K34" s="137"/>
      <c r="L34" s="148"/>
      <c r="M34" s="149"/>
      <c r="N34" s="234">
        <f t="shared" si="3"/>
        <v>0</v>
      </c>
      <c r="O34" s="150"/>
      <c r="P34" s="151"/>
      <c r="Q34" s="151"/>
      <c r="R34" s="151"/>
      <c r="S34" s="152"/>
      <c r="T34" s="153"/>
      <c r="U34" s="223">
        <f t="shared" si="4"/>
        <v>0</v>
      </c>
      <c r="V34" s="236"/>
      <c r="W34" s="187"/>
      <c r="X34" s="226"/>
      <c r="Y34" s="144"/>
      <c r="Z34" s="135"/>
      <c r="AA34" s="136"/>
      <c r="AB34" s="145"/>
      <c r="AC34" s="229">
        <f t="shared" si="5"/>
        <v>0</v>
      </c>
      <c r="AD34" s="179"/>
      <c r="AE34" s="180"/>
      <c r="AF34" s="180"/>
      <c r="AG34" s="180"/>
      <c r="AH34" s="181"/>
      <c r="AI34" s="373"/>
      <c r="AJ34" s="231">
        <f t="shared" si="6"/>
        <v>0</v>
      </c>
      <c r="AK34" s="229">
        <f t="shared" si="10"/>
        <v>0</v>
      </c>
      <c r="AL34" s="179"/>
      <c r="AM34" s="180"/>
      <c r="AN34" s="180"/>
      <c r="AO34" s="180"/>
      <c r="AP34" s="181"/>
      <c r="AQ34" s="373"/>
      <c r="AR34" s="231">
        <f t="shared" si="8"/>
        <v>0</v>
      </c>
      <c r="AS34" s="229">
        <f t="shared" si="9"/>
        <v>0</v>
      </c>
      <c r="AT34" s="179"/>
      <c r="AU34" s="180"/>
      <c r="AV34" s="180"/>
      <c r="AW34" s="180"/>
      <c r="AX34" s="181"/>
      <c r="AY34" s="373"/>
      <c r="AZ34" s="231">
        <f t="shared" si="11"/>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3" t="str">
        <f>IF($H35&lt;&gt;"",'【別添様式１】医療機関の基本的情報（医療機関→都道府県）'!G$10,"")</f>
        <v/>
      </c>
      <c r="H35" s="134"/>
      <c r="I35" s="135"/>
      <c r="J35" s="136"/>
      <c r="K35" s="137"/>
      <c r="L35" s="148"/>
      <c r="M35" s="149"/>
      <c r="N35" s="234">
        <f t="shared" si="3"/>
        <v>0</v>
      </c>
      <c r="O35" s="150"/>
      <c r="P35" s="151"/>
      <c r="Q35" s="151"/>
      <c r="R35" s="151"/>
      <c r="S35" s="152"/>
      <c r="T35" s="153"/>
      <c r="U35" s="223">
        <f t="shared" si="4"/>
        <v>0</v>
      </c>
      <c r="V35" s="236"/>
      <c r="W35" s="187"/>
      <c r="X35" s="226"/>
      <c r="Y35" s="144"/>
      <c r="Z35" s="135"/>
      <c r="AA35" s="136"/>
      <c r="AB35" s="145"/>
      <c r="AC35" s="229">
        <f t="shared" si="5"/>
        <v>0</v>
      </c>
      <c r="AD35" s="179"/>
      <c r="AE35" s="180"/>
      <c r="AF35" s="180"/>
      <c r="AG35" s="180"/>
      <c r="AH35" s="181"/>
      <c r="AI35" s="373"/>
      <c r="AJ35" s="231">
        <f t="shared" si="6"/>
        <v>0</v>
      </c>
      <c r="AK35" s="229">
        <f t="shared" si="10"/>
        <v>0</v>
      </c>
      <c r="AL35" s="179"/>
      <c r="AM35" s="180"/>
      <c r="AN35" s="180"/>
      <c r="AO35" s="180"/>
      <c r="AP35" s="181"/>
      <c r="AQ35" s="373"/>
      <c r="AR35" s="231">
        <f t="shared" si="8"/>
        <v>0</v>
      </c>
      <c r="AS35" s="229">
        <f t="shared" si="9"/>
        <v>0</v>
      </c>
      <c r="AT35" s="179"/>
      <c r="AU35" s="180"/>
      <c r="AV35" s="180"/>
      <c r="AW35" s="180"/>
      <c r="AX35" s="181"/>
      <c r="AY35" s="373"/>
      <c r="AZ35" s="231">
        <f t="shared" si="11"/>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3" t="str">
        <f>IF($H36&lt;&gt;"",'【別添様式１】医療機関の基本的情報（医療機関→都道府県）'!G$10,"")</f>
        <v/>
      </c>
      <c r="H36" s="134"/>
      <c r="I36" s="135"/>
      <c r="J36" s="136"/>
      <c r="K36" s="137"/>
      <c r="L36" s="148"/>
      <c r="M36" s="149"/>
      <c r="N36" s="234">
        <f t="shared" si="3"/>
        <v>0</v>
      </c>
      <c r="O36" s="150"/>
      <c r="P36" s="151"/>
      <c r="Q36" s="151"/>
      <c r="R36" s="151"/>
      <c r="S36" s="152"/>
      <c r="T36" s="153"/>
      <c r="U36" s="223">
        <f t="shared" si="4"/>
        <v>0</v>
      </c>
      <c r="V36" s="236"/>
      <c r="W36" s="187"/>
      <c r="X36" s="226"/>
      <c r="Y36" s="144"/>
      <c r="Z36" s="135"/>
      <c r="AA36" s="136"/>
      <c r="AB36" s="145"/>
      <c r="AC36" s="229">
        <f t="shared" si="5"/>
        <v>0</v>
      </c>
      <c r="AD36" s="179"/>
      <c r="AE36" s="180"/>
      <c r="AF36" s="180"/>
      <c r="AG36" s="180"/>
      <c r="AH36" s="181"/>
      <c r="AI36" s="373"/>
      <c r="AJ36" s="231">
        <f t="shared" si="6"/>
        <v>0</v>
      </c>
      <c r="AK36" s="229">
        <f t="shared" si="10"/>
        <v>0</v>
      </c>
      <c r="AL36" s="179"/>
      <c r="AM36" s="180"/>
      <c r="AN36" s="180"/>
      <c r="AO36" s="180"/>
      <c r="AP36" s="181"/>
      <c r="AQ36" s="373"/>
      <c r="AR36" s="231">
        <f t="shared" si="8"/>
        <v>0</v>
      </c>
      <c r="AS36" s="229">
        <f t="shared" si="9"/>
        <v>0</v>
      </c>
      <c r="AT36" s="179"/>
      <c r="AU36" s="180"/>
      <c r="AV36" s="180"/>
      <c r="AW36" s="180"/>
      <c r="AX36" s="181"/>
      <c r="AY36" s="373"/>
      <c r="AZ36" s="231">
        <f t="shared" si="11"/>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3" t="str">
        <f>IF($H37&lt;&gt;"",'【別添様式１】医療機関の基本的情報（医療機関→都道府県）'!G$10,"")</f>
        <v/>
      </c>
      <c r="H37" s="134"/>
      <c r="I37" s="135"/>
      <c r="J37" s="136"/>
      <c r="K37" s="137"/>
      <c r="L37" s="148"/>
      <c r="M37" s="149"/>
      <c r="N37" s="234">
        <f t="shared" si="3"/>
        <v>0</v>
      </c>
      <c r="O37" s="150"/>
      <c r="P37" s="151"/>
      <c r="Q37" s="151"/>
      <c r="R37" s="151"/>
      <c r="S37" s="152"/>
      <c r="T37" s="153"/>
      <c r="U37" s="223">
        <f t="shared" si="4"/>
        <v>0</v>
      </c>
      <c r="V37" s="236"/>
      <c r="W37" s="187"/>
      <c r="X37" s="226"/>
      <c r="Y37" s="144"/>
      <c r="Z37" s="135"/>
      <c r="AA37" s="136"/>
      <c r="AB37" s="145"/>
      <c r="AC37" s="229">
        <f t="shared" si="5"/>
        <v>0</v>
      </c>
      <c r="AD37" s="179"/>
      <c r="AE37" s="180"/>
      <c r="AF37" s="180"/>
      <c r="AG37" s="180"/>
      <c r="AH37" s="181"/>
      <c r="AI37" s="373"/>
      <c r="AJ37" s="231">
        <f t="shared" si="6"/>
        <v>0</v>
      </c>
      <c r="AK37" s="229">
        <f t="shared" si="10"/>
        <v>0</v>
      </c>
      <c r="AL37" s="179"/>
      <c r="AM37" s="180"/>
      <c r="AN37" s="180"/>
      <c r="AO37" s="180"/>
      <c r="AP37" s="181"/>
      <c r="AQ37" s="373"/>
      <c r="AR37" s="231">
        <f t="shared" si="8"/>
        <v>0</v>
      </c>
      <c r="AS37" s="229">
        <f t="shared" si="9"/>
        <v>0</v>
      </c>
      <c r="AT37" s="179"/>
      <c r="AU37" s="180"/>
      <c r="AV37" s="180"/>
      <c r="AW37" s="180"/>
      <c r="AX37" s="181"/>
      <c r="AY37" s="373"/>
      <c r="AZ37" s="231">
        <f t="shared" si="11"/>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3" t="str">
        <f>IF($H38&lt;&gt;"",'【別添様式１】医療機関の基本的情報（医療機関→都道府県）'!G$10,"")</f>
        <v/>
      </c>
      <c r="H38" s="134"/>
      <c r="I38" s="135"/>
      <c r="J38" s="136"/>
      <c r="K38" s="137"/>
      <c r="L38" s="148"/>
      <c r="M38" s="149"/>
      <c r="N38" s="234">
        <f t="shared" si="3"/>
        <v>0</v>
      </c>
      <c r="O38" s="150"/>
      <c r="P38" s="151"/>
      <c r="Q38" s="151"/>
      <c r="R38" s="151"/>
      <c r="S38" s="152"/>
      <c r="T38" s="153"/>
      <c r="U38" s="223">
        <f t="shared" si="4"/>
        <v>0</v>
      </c>
      <c r="V38" s="236"/>
      <c r="W38" s="187"/>
      <c r="X38" s="226"/>
      <c r="Y38" s="144"/>
      <c r="Z38" s="135"/>
      <c r="AA38" s="136"/>
      <c r="AB38" s="145"/>
      <c r="AC38" s="229">
        <f t="shared" si="5"/>
        <v>0</v>
      </c>
      <c r="AD38" s="179"/>
      <c r="AE38" s="180"/>
      <c r="AF38" s="180"/>
      <c r="AG38" s="180"/>
      <c r="AH38" s="181"/>
      <c r="AI38" s="373"/>
      <c r="AJ38" s="231">
        <f t="shared" si="6"/>
        <v>0</v>
      </c>
      <c r="AK38" s="229">
        <f t="shared" si="10"/>
        <v>0</v>
      </c>
      <c r="AL38" s="179"/>
      <c r="AM38" s="180"/>
      <c r="AN38" s="180"/>
      <c r="AO38" s="180"/>
      <c r="AP38" s="181"/>
      <c r="AQ38" s="373"/>
      <c r="AR38" s="231">
        <f t="shared" si="8"/>
        <v>0</v>
      </c>
      <c r="AS38" s="229">
        <f t="shared" si="9"/>
        <v>0</v>
      </c>
      <c r="AT38" s="179"/>
      <c r="AU38" s="180"/>
      <c r="AV38" s="180"/>
      <c r="AW38" s="180"/>
      <c r="AX38" s="181"/>
      <c r="AY38" s="373"/>
      <c r="AZ38" s="231">
        <f t="shared" si="11"/>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3" t="str">
        <f>IF($H39&lt;&gt;"",'【別添様式１】医療機関の基本的情報（医療機関→都道府県）'!G$10,"")</f>
        <v/>
      </c>
      <c r="H39" s="134"/>
      <c r="I39" s="135"/>
      <c r="J39" s="136"/>
      <c r="K39" s="137"/>
      <c r="L39" s="148"/>
      <c r="M39" s="149"/>
      <c r="N39" s="234">
        <f t="shared" si="3"/>
        <v>0</v>
      </c>
      <c r="O39" s="150"/>
      <c r="P39" s="151"/>
      <c r="Q39" s="151"/>
      <c r="R39" s="151"/>
      <c r="S39" s="152"/>
      <c r="T39" s="153"/>
      <c r="U39" s="223">
        <f t="shared" si="4"/>
        <v>0</v>
      </c>
      <c r="V39" s="237"/>
      <c r="W39" s="188"/>
      <c r="X39" s="226"/>
      <c r="Y39" s="144"/>
      <c r="Z39" s="135"/>
      <c r="AA39" s="136"/>
      <c r="AB39" s="145"/>
      <c r="AC39" s="229">
        <f t="shared" si="5"/>
        <v>0</v>
      </c>
      <c r="AD39" s="179"/>
      <c r="AE39" s="180"/>
      <c r="AF39" s="180"/>
      <c r="AG39" s="180"/>
      <c r="AH39" s="181"/>
      <c r="AI39" s="373"/>
      <c r="AJ39" s="231">
        <f t="shared" si="6"/>
        <v>0</v>
      </c>
      <c r="AK39" s="229">
        <f t="shared" si="10"/>
        <v>0</v>
      </c>
      <c r="AL39" s="179"/>
      <c r="AM39" s="180"/>
      <c r="AN39" s="180"/>
      <c r="AO39" s="180"/>
      <c r="AP39" s="181"/>
      <c r="AQ39" s="373"/>
      <c r="AR39" s="231">
        <f t="shared" si="8"/>
        <v>0</v>
      </c>
      <c r="AS39" s="229">
        <f t="shared" si="9"/>
        <v>0</v>
      </c>
      <c r="AT39" s="179"/>
      <c r="AU39" s="180"/>
      <c r="AV39" s="180"/>
      <c r="AW39" s="180"/>
      <c r="AX39" s="181"/>
      <c r="AY39" s="373"/>
      <c r="AZ39" s="231">
        <f t="shared" si="11"/>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5">
        <f t="shared" ref="N40:U40" si="12">SUM(N10:N39)</f>
        <v>0</v>
      </c>
      <c r="O40" s="158">
        <f>SUM(O10:O39)</f>
        <v>0</v>
      </c>
      <c r="P40" s="159">
        <f t="shared" si="12"/>
        <v>0</v>
      </c>
      <c r="Q40" s="159">
        <f t="shared" si="12"/>
        <v>0</v>
      </c>
      <c r="R40" s="159">
        <f t="shared" si="12"/>
        <v>0</v>
      </c>
      <c r="S40" s="160">
        <f t="shared" si="12"/>
        <v>0</v>
      </c>
      <c r="T40" s="161">
        <f t="shared" si="12"/>
        <v>0</v>
      </c>
      <c r="U40" s="224">
        <f t="shared" si="12"/>
        <v>0</v>
      </c>
      <c r="V40" s="156"/>
      <c r="W40" s="162"/>
      <c r="X40" s="227"/>
      <c r="Y40" s="156"/>
      <c r="Z40" s="154"/>
      <c r="AA40" s="157"/>
      <c r="AB40" s="163"/>
      <c r="AC40" s="374">
        <f t="shared" si="5"/>
        <v>0</v>
      </c>
      <c r="AD40" s="182">
        <f t="shared" ref="AD40:AJ40" si="13">SUM(AD10:AD39)</f>
        <v>0</v>
      </c>
      <c r="AE40" s="183">
        <f t="shared" si="13"/>
        <v>0</v>
      </c>
      <c r="AF40" s="183">
        <f t="shared" si="13"/>
        <v>0</v>
      </c>
      <c r="AG40" s="183">
        <f t="shared" si="13"/>
        <v>0</v>
      </c>
      <c r="AH40" s="184">
        <f t="shared" si="13"/>
        <v>0</v>
      </c>
      <c r="AI40" s="185">
        <f t="shared" si="13"/>
        <v>0</v>
      </c>
      <c r="AJ40" s="232">
        <f t="shared" si="13"/>
        <v>0</v>
      </c>
      <c r="AK40" s="374">
        <f t="shared" si="10"/>
        <v>0</v>
      </c>
      <c r="AL40" s="182">
        <f t="shared" ref="AL40:AR40" si="14">SUM(AL10:AL39)</f>
        <v>0</v>
      </c>
      <c r="AM40" s="183">
        <f t="shared" si="14"/>
        <v>0</v>
      </c>
      <c r="AN40" s="183">
        <f t="shared" si="14"/>
        <v>0</v>
      </c>
      <c r="AO40" s="183">
        <f t="shared" si="14"/>
        <v>0</v>
      </c>
      <c r="AP40" s="184">
        <f t="shared" si="14"/>
        <v>0</v>
      </c>
      <c r="AQ40" s="185">
        <f t="shared" si="14"/>
        <v>0</v>
      </c>
      <c r="AR40" s="232">
        <f t="shared" si="14"/>
        <v>0</v>
      </c>
      <c r="AS40" s="374">
        <f t="shared" si="9"/>
        <v>0</v>
      </c>
      <c r="AT40" s="182">
        <f t="shared" ref="AT40:AZ40" si="15">SUM(AT10:AT39)</f>
        <v>0</v>
      </c>
      <c r="AU40" s="183">
        <f t="shared" si="15"/>
        <v>0</v>
      </c>
      <c r="AV40" s="183">
        <f t="shared" si="15"/>
        <v>0</v>
      </c>
      <c r="AW40" s="183">
        <f t="shared" si="15"/>
        <v>0</v>
      </c>
      <c r="AX40" s="184">
        <f t="shared" si="15"/>
        <v>0</v>
      </c>
      <c r="AY40" s="185">
        <f>SUM(AY10:AY39)</f>
        <v>0</v>
      </c>
      <c r="AZ40" s="232">
        <f t="shared" si="15"/>
        <v>0</v>
      </c>
    </row>
    <row r="41" spans="1:52" s="49" customFormat="1" ht="134.25" customHeight="1" x14ac:dyDescent="0.4">
      <c r="A41" s="164"/>
      <c r="B41" s="165"/>
      <c r="C41" s="165"/>
      <c r="D41" s="166"/>
      <c r="F41" s="167"/>
      <c r="G41" s="167"/>
      <c r="H41" s="539" t="s">
        <v>191</v>
      </c>
      <c r="I41" s="539"/>
      <c r="J41" s="539"/>
      <c r="K41" s="539"/>
      <c r="L41" s="539"/>
      <c r="M41" s="539"/>
      <c r="N41" s="539"/>
      <c r="O41" s="539"/>
      <c r="P41" s="539"/>
      <c r="Q41" s="539"/>
      <c r="R41" s="539"/>
      <c r="S41" s="539"/>
      <c r="T41" s="539"/>
      <c r="U41" s="539"/>
      <c r="V41" s="539"/>
      <c r="W41" s="539"/>
      <c r="X41" s="168"/>
      <c r="Y41" s="167"/>
      <c r="Z41" s="167"/>
      <c r="AA41" s="167"/>
      <c r="AB41" s="167"/>
      <c r="AC41" s="167"/>
      <c r="AD41" s="167"/>
      <c r="AE41" s="167"/>
      <c r="AF41" s="167"/>
      <c r="AG41" s="167"/>
      <c r="AH41" s="167"/>
      <c r="AI41" s="167"/>
      <c r="AJ41" s="168"/>
      <c r="AK41" s="167"/>
      <c r="AL41" s="167"/>
      <c r="AM41" s="167"/>
      <c r="AN41" s="167"/>
      <c r="AO41" s="167"/>
      <c r="AP41" s="167"/>
      <c r="AQ41" s="167"/>
      <c r="AR41" s="168"/>
      <c r="AS41" s="167"/>
      <c r="AT41" s="167"/>
      <c r="AU41" s="167"/>
      <c r="AV41" s="167"/>
      <c r="AW41" s="167"/>
      <c r="AX41" s="167"/>
      <c r="AY41" s="167"/>
      <c r="AZ41" s="168"/>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bzczrRZWSIJzvcoWDUyMRwYS2owyZUhm3eKvBsivu2OOhEb46TMB6qvqdXNG3WtbZEBFcVX9G2WQku8xDpbaAA==" saltValue="jx6pMNB7DTrqzkJWYU21rA==" spinCount="100000" sheet="1" formatCells="0" selectLockedCells="1"/>
  <mergeCells count="42">
    <mergeCell ref="H41:W41"/>
    <mergeCell ref="AK4:AK5"/>
    <mergeCell ref="AQ4:AQ5"/>
    <mergeCell ref="AR4:AR5"/>
    <mergeCell ref="AS4:AS5"/>
    <mergeCell ref="H3:H5"/>
    <mergeCell ref="I3:I5"/>
    <mergeCell ref="J3:K3"/>
    <mergeCell ref="L3:L5"/>
    <mergeCell ref="M3:M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AC40 AK40 AS40 AK8:AK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5739</v>
      </c>
      <c r="Q3" s="128" t="s">
        <v>5832</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5830</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5815</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5816</v>
      </c>
      <c r="Q7" s="39">
        <v>2</v>
      </c>
    </row>
    <row r="8" spans="1:17" x14ac:dyDescent="0.4">
      <c r="A8" s="37" t="s">
        <v>207</v>
      </c>
      <c r="B8" s="40">
        <v>3</v>
      </c>
      <c r="C8" s="39">
        <f>COUNTIFS(医療圏と構想区域!$B$2:$B$1893,$A8)</f>
        <v>33</v>
      </c>
      <c r="D8" s="40">
        <f t="shared" ref="D8:D52" si="0">D7+C7</f>
        <v>228</v>
      </c>
      <c r="F8" s="37" t="s">
        <v>109</v>
      </c>
      <c r="G8" s="40">
        <v>3</v>
      </c>
      <c r="P8" s="39" t="s">
        <v>5817</v>
      </c>
      <c r="Q8" s="39">
        <v>3</v>
      </c>
    </row>
    <row r="9" spans="1:17" x14ac:dyDescent="0.4">
      <c r="A9" s="37" t="s">
        <v>137</v>
      </c>
      <c r="B9" s="40">
        <v>4</v>
      </c>
      <c r="C9" s="39">
        <f>COUNTIFS(医療圏と構想区域!$B$2:$B$1893,$A9)</f>
        <v>39</v>
      </c>
      <c r="D9" s="40">
        <f t="shared" si="0"/>
        <v>261</v>
      </c>
      <c r="F9" s="37" t="s">
        <v>110</v>
      </c>
      <c r="G9" s="40">
        <v>4</v>
      </c>
      <c r="P9" s="39" t="s">
        <v>5818</v>
      </c>
      <c r="Q9" s="39">
        <v>4</v>
      </c>
    </row>
    <row r="10" spans="1:17" x14ac:dyDescent="0.4">
      <c r="A10" s="37" t="s">
        <v>2</v>
      </c>
      <c r="B10" s="40">
        <v>5</v>
      </c>
      <c r="C10" s="39">
        <f>COUNTIFS(医療圏と構想区域!$B$2:$B$1893,$A10)</f>
        <v>25</v>
      </c>
      <c r="D10" s="40">
        <f t="shared" si="0"/>
        <v>300</v>
      </c>
      <c r="F10" s="37" t="s">
        <v>111</v>
      </c>
      <c r="G10" s="40">
        <v>5</v>
      </c>
      <c r="P10" s="39" t="s">
        <v>5740</v>
      </c>
      <c r="Q10" s="39">
        <v>5</v>
      </c>
    </row>
    <row r="11" spans="1:17" x14ac:dyDescent="0.4">
      <c r="A11" s="37" t="s">
        <v>138</v>
      </c>
      <c r="B11" s="40">
        <v>6</v>
      </c>
      <c r="C11" s="39">
        <f>COUNTIFS(医療圏と構想区域!$B$2:$B$1893,$A11)</f>
        <v>35</v>
      </c>
      <c r="D11" s="40">
        <f t="shared" si="0"/>
        <v>325</v>
      </c>
      <c r="F11" s="37" t="s">
        <v>112</v>
      </c>
      <c r="G11" s="40">
        <v>6</v>
      </c>
      <c r="P11" s="39" t="s">
        <v>5741</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5742</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5811</v>
      </c>
      <c r="D1" s="36" t="s">
        <v>5814</v>
      </c>
      <c r="H1" s="36" t="s">
        <v>5813</v>
      </c>
      <c r="L1" s="36" t="s">
        <v>5812</v>
      </c>
    </row>
    <row r="3" spans="1:16" x14ac:dyDescent="0.4">
      <c r="A3" s="127" t="s">
        <v>106</v>
      </c>
      <c r="B3" s="128" t="s">
        <v>5831</v>
      </c>
      <c r="D3" s="127" t="s">
        <v>106</v>
      </c>
      <c r="E3" s="128" t="s">
        <v>5831</v>
      </c>
      <c r="F3" s="130"/>
      <c r="H3" s="127" t="s">
        <v>106</v>
      </c>
      <c r="I3" s="128" t="s">
        <v>5831</v>
      </c>
      <c r="J3" s="130"/>
      <c r="L3" s="127" t="s">
        <v>106</v>
      </c>
      <c r="M3" s="128" t="s">
        <v>5831</v>
      </c>
      <c r="O3" s="127" t="s">
        <v>106</v>
      </c>
      <c r="P3" s="128" t="s">
        <v>5831</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5827</v>
      </c>
      <c r="B6" s="39">
        <v>0</v>
      </c>
      <c r="D6" s="131" t="s">
        <v>5827</v>
      </c>
      <c r="E6" s="39">
        <v>0</v>
      </c>
      <c r="F6" s="39"/>
      <c r="H6" s="131" t="s">
        <v>5827</v>
      </c>
      <c r="I6" s="39">
        <v>0</v>
      </c>
      <c r="J6" s="39"/>
      <c r="L6" s="131" t="s">
        <v>5827</v>
      </c>
      <c r="M6" s="39">
        <v>0</v>
      </c>
      <c r="O6" s="131" t="s">
        <v>5827</v>
      </c>
      <c r="P6" s="39">
        <v>0</v>
      </c>
    </row>
    <row r="7" spans="1:16" x14ac:dyDescent="0.4">
      <c r="A7" s="37" t="s">
        <v>5747</v>
      </c>
      <c r="B7" s="39">
        <v>1</v>
      </c>
      <c r="D7" s="37" t="s">
        <v>5777</v>
      </c>
      <c r="E7" s="39">
        <v>31</v>
      </c>
      <c r="F7" s="39">
        <v>1</v>
      </c>
      <c r="H7" s="37" t="s">
        <v>134</v>
      </c>
      <c r="I7" s="39">
        <v>42</v>
      </c>
      <c r="J7" s="39">
        <v>1</v>
      </c>
      <c r="L7" s="37" t="s">
        <v>5809</v>
      </c>
      <c r="M7" s="39">
        <v>75</v>
      </c>
      <c r="O7" s="37" t="s">
        <v>5820</v>
      </c>
      <c r="P7" s="39">
        <v>99</v>
      </c>
    </row>
    <row r="8" spans="1:16" x14ac:dyDescent="0.4">
      <c r="A8" s="37" t="s">
        <v>5748</v>
      </c>
      <c r="B8" s="39">
        <v>2</v>
      </c>
      <c r="D8" s="37" t="s">
        <v>5778</v>
      </c>
      <c r="E8" s="39">
        <v>32</v>
      </c>
      <c r="F8" s="39">
        <v>1</v>
      </c>
      <c r="H8" s="37" t="s">
        <v>133</v>
      </c>
      <c r="I8" s="39">
        <v>51</v>
      </c>
      <c r="J8" s="39">
        <v>1</v>
      </c>
      <c r="L8" s="37" t="s">
        <v>5810</v>
      </c>
      <c r="M8" s="39">
        <v>76</v>
      </c>
    </row>
    <row r="9" spans="1:16" x14ac:dyDescent="0.4">
      <c r="A9" s="37" t="s">
        <v>5749</v>
      </c>
      <c r="B9" s="39">
        <v>3</v>
      </c>
      <c r="D9" s="37" t="s">
        <v>5780</v>
      </c>
      <c r="E9" s="39">
        <v>34</v>
      </c>
      <c r="F9" s="39">
        <v>1</v>
      </c>
      <c r="H9" s="37" t="s">
        <v>5792</v>
      </c>
      <c r="I9" s="39">
        <v>52</v>
      </c>
      <c r="J9" s="39">
        <v>1</v>
      </c>
      <c r="L9" s="37" t="s">
        <v>5820</v>
      </c>
      <c r="M9" s="39">
        <v>99</v>
      </c>
    </row>
    <row r="10" spans="1:16" x14ac:dyDescent="0.4">
      <c r="A10" s="37" t="s">
        <v>5750</v>
      </c>
      <c r="B10" s="39">
        <v>4</v>
      </c>
      <c r="D10" s="37" t="s">
        <v>5781</v>
      </c>
      <c r="E10" s="39">
        <v>35</v>
      </c>
      <c r="F10" s="39">
        <v>1</v>
      </c>
      <c r="H10" s="37" t="s">
        <v>5793</v>
      </c>
      <c r="I10" s="39">
        <v>53</v>
      </c>
      <c r="J10" s="39">
        <v>1</v>
      </c>
    </row>
    <row r="11" spans="1:16" x14ac:dyDescent="0.4">
      <c r="A11" s="37" t="s">
        <v>5751</v>
      </c>
      <c r="B11" s="39">
        <v>5</v>
      </c>
      <c r="D11" s="37" t="s">
        <v>5788</v>
      </c>
      <c r="E11" s="39">
        <v>44</v>
      </c>
      <c r="F11" s="39">
        <v>1</v>
      </c>
      <c r="H11" s="37" t="s">
        <v>5794</v>
      </c>
      <c r="I11" s="39">
        <v>54</v>
      </c>
      <c r="J11" s="39">
        <v>1</v>
      </c>
    </row>
    <row r="12" spans="1:16" x14ac:dyDescent="0.4">
      <c r="A12" s="37" t="s">
        <v>5752</v>
      </c>
      <c r="B12" s="39">
        <v>6</v>
      </c>
      <c r="D12" s="37" t="s">
        <v>5789</v>
      </c>
      <c r="E12" s="39">
        <v>45</v>
      </c>
      <c r="F12" s="39">
        <v>1</v>
      </c>
      <c r="H12" s="37" t="s">
        <v>5795</v>
      </c>
      <c r="I12" s="39">
        <v>55</v>
      </c>
      <c r="J12" s="39">
        <v>1</v>
      </c>
    </row>
    <row r="13" spans="1:16" x14ac:dyDescent="0.4">
      <c r="A13" s="37" t="s">
        <v>5753</v>
      </c>
      <c r="B13" s="39">
        <v>7</v>
      </c>
      <c r="D13" s="37" t="s">
        <v>5790</v>
      </c>
      <c r="E13" s="39">
        <v>46</v>
      </c>
      <c r="F13" s="39">
        <v>1</v>
      </c>
      <c r="H13" s="37" t="s">
        <v>5796</v>
      </c>
      <c r="I13" s="39">
        <v>56</v>
      </c>
      <c r="J13" s="39">
        <v>1</v>
      </c>
    </row>
    <row r="14" spans="1:16" x14ac:dyDescent="0.4">
      <c r="A14" s="37" t="s">
        <v>5754</v>
      </c>
      <c r="B14" s="39">
        <v>8</v>
      </c>
      <c r="D14" s="37" t="s">
        <v>5820</v>
      </c>
      <c r="E14" s="39">
        <v>99</v>
      </c>
      <c r="H14" s="37" t="s">
        <v>5797</v>
      </c>
      <c r="I14" s="39">
        <v>57</v>
      </c>
      <c r="J14" s="39">
        <v>1</v>
      </c>
    </row>
    <row r="15" spans="1:16" x14ac:dyDescent="0.4">
      <c r="A15" s="37" t="s">
        <v>5755</v>
      </c>
      <c r="B15" s="39">
        <v>9</v>
      </c>
      <c r="H15" s="37" t="s">
        <v>5798</v>
      </c>
      <c r="I15" s="39">
        <v>58</v>
      </c>
      <c r="J15" s="39">
        <v>1</v>
      </c>
    </row>
    <row r="16" spans="1:16" x14ac:dyDescent="0.4">
      <c r="A16" s="37" t="s">
        <v>5756</v>
      </c>
      <c r="B16" s="39">
        <v>10</v>
      </c>
      <c r="H16" s="37" t="s">
        <v>5821</v>
      </c>
      <c r="I16" s="39">
        <v>59</v>
      </c>
      <c r="J16" s="39">
        <v>1</v>
      </c>
    </row>
    <row r="17" spans="1:10" x14ac:dyDescent="0.4">
      <c r="A17" s="37" t="s">
        <v>5757</v>
      </c>
      <c r="B17" s="39">
        <v>11</v>
      </c>
      <c r="H17" s="37" t="s">
        <v>5822</v>
      </c>
      <c r="I17" s="39">
        <v>60</v>
      </c>
      <c r="J17" s="39">
        <v>1</v>
      </c>
    </row>
    <row r="18" spans="1:10" x14ac:dyDescent="0.4">
      <c r="A18" s="37" t="s">
        <v>5758</v>
      </c>
      <c r="B18" s="39">
        <v>12</v>
      </c>
      <c r="H18" s="37" t="s">
        <v>5823</v>
      </c>
      <c r="I18" s="39">
        <v>61</v>
      </c>
      <c r="J18" s="39">
        <v>1</v>
      </c>
    </row>
    <row r="19" spans="1:10" x14ac:dyDescent="0.4">
      <c r="A19" s="37" t="s">
        <v>5759</v>
      </c>
      <c r="B19" s="39">
        <v>13</v>
      </c>
      <c r="H19" s="37" t="s">
        <v>5824</v>
      </c>
      <c r="I19" s="39">
        <v>62</v>
      </c>
      <c r="J19" s="39">
        <v>1</v>
      </c>
    </row>
    <row r="20" spans="1:10" x14ac:dyDescent="0.4">
      <c r="A20" s="37" t="s">
        <v>5760</v>
      </c>
      <c r="B20" s="39">
        <v>14</v>
      </c>
      <c r="H20" s="37" t="s">
        <v>5825</v>
      </c>
      <c r="I20" s="39">
        <v>63</v>
      </c>
      <c r="J20" s="39">
        <v>1</v>
      </c>
    </row>
    <row r="21" spans="1:10" x14ac:dyDescent="0.4">
      <c r="A21" s="37" t="s">
        <v>5761</v>
      </c>
      <c r="B21" s="39">
        <v>15</v>
      </c>
      <c r="H21" s="37" t="s">
        <v>5826</v>
      </c>
      <c r="I21" s="39">
        <v>64</v>
      </c>
      <c r="J21" s="39">
        <v>1</v>
      </c>
    </row>
    <row r="22" spans="1:10" x14ac:dyDescent="0.4">
      <c r="A22" s="37" t="s">
        <v>5762</v>
      </c>
      <c r="B22" s="39">
        <v>16</v>
      </c>
      <c r="H22" s="37" t="s">
        <v>5799</v>
      </c>
      <c r="I22" s="39">
        <v>65</v>
      </c>
      <c r="J22" s="39">
        <v>1</v>
      </c>
    </row>
    <row r="23" spans="1:10" x14ac:dyDescent="0.4">
      <c r="A23" s="37" t="s">
        <v>5763</v>
      </c>
      <c r="B23" s="39">
        <v>17</v>
      </c>
      <c r="H23" s="37" t="s">
        <v>5800</v>
      </c>
      <c r="I23" s="39">
        <v>66</v>
      </c>
      <c r="J23" s="39">
        <v>1</v>
      </c>
    </row>
    <row r="24" spans="1:10" x14ac:dyDescent="0.4">
      <c r="A24" s="37" t="s">
        <v>5764</v>
      </c>
      <c r="B24" s="39">
        <v>18</v>
      </c>
      <c r="H24" s="37" t="s">
        <v>5801</v>
      </c>
      <c r="I24" s="39">
        <v>67</v>
      </c>
      <c r="J24" s="39">
        <v>1</v>
      </c>
    </row>
    <row r="25" spans="1:10" x14ac:dyDescent="0.4">
      <c r="A25" s="37" t="s">
        <v>5765</v>
      </c>
      <c r="B25" s="39">
        <v>19</v>
      </c>
      <c r="H25" s="37" t="s">
        <v>5802</v>
      </c>
      <c r="I25" s="39">
        <v>68</v>
      </c>
      <c r="J25" s="39">
        <v>1</v>
      </c>
    </row>
    <row r="26" spans="1:10" x14ac:dyDescent="0.4">
      <c r="A26" s="37" t="s">
        <v>5766</v>
      </c>
      <c r="B26" s="39">
        <v>20</v>
      </c>
      <c r="H26" s="37" t="s">
        <v>5803</v>
      </c>
      <c r="I26" s="39">
        <v>69</v>
      </c>
      <c r="J26" s="39">
        <v>1</v>
      </c>
    </row>
    <row r="27" spans="1:10" x14ac:dyDescent="0.4">
      <c r="A27" s="37" t="s">
        <v>5767</v>
      </c>
      <c r="B27" s="39">
        <v>21</v>
      </c>
      <c r="H27" s="37" t="s">
        <v>5804</v>
      </c>
      <c r="I27" s="39">
        <v>70</v>
      </c>
      <c r="J27" s="39">
        <v>1</v>
      </c>
    </row>
    <row r="28" spans="1:10" x14ac:dyDescent="0.4">
      <c r="A28" s="37" t="s">
        <v>5768</v>
      </c>
      <c r="B28" s="39">
        <v>22</v>
      </c>
      <c r="H28" s="37" t="s">
        <v>5805</v>
      </c>
      <c r="I28" s="39">
        <v>71</v>
      </c>
      <c r="J28" s="39">
        <v>1</v>
      </c>
    </row>
    <row r="29" spans="1:10" x14ac:dyDescent="0.4">
      <c r="A29" s="37" t="s">
        <v>5769</v>
      </c>
      <c r="B29" s="39">
        <v>23</v>
      </c>
      <c r="H29" s="37" t="s">
        <v>5806</v>
      </c>
      <c r="I29" s="39">
        <v>72</v>
      </c>
      <c r="J29" s="39">
        <v>1</v>
      </c>
    </row>
    <row r="30" spans="1:10" x14ac:dyDescent="0.4">
      <c r="A30" s="37" t="s">
        <v>5770</v>
      </c>
      <c r="B30" s="39">
        <v>24</v>
      </c>
      <c r="H30" s="37" t="s">
        <v>5807</v>
      </c>
      <c r="I30" s="39">
        <v>73</v>
      </c>
      <c r="J30" s="39">
        <v>1</v>
      </c>
    </row>
    <row r="31" spans="1:10" x14ac:dyDescent="0.4">
      <c r="A31" s="37" t="s">
        <v>5771</v>
      </c>
      <c r="B31" s="39">
        <v>25</v>
      </c>
      <c r="H31" s="37" t="s">
        <v>5808</v>
      </c>
      <c r="I31" s="39">
        <v>74</v>
      </c>
      <c r="J31" s="39">
        <v>1</v>
      </c>
    </row>
    <row r="32" spans="1:10" x14ac:dyDescent="0.4">
      <c r="A32" s="37" t="s">
        <v>5772</v>
      </c>
      <c r="B32" s="39">
        <v>26</v>
      </c>
      <c r="H32" s="37" t="s">
        <v>5820</v>
      </c>
      <c r="I32" s="39">
        <v>99</v>
      </c>
    </row>
    <row r="33" spans="1:2" x14ac:dyDescent="0.4">
      <c r="A33" s="37" t="s">
        <v>5773</v>
      </c>
      <c r="B33" s="39">
        <v>27</v>
      </c>
    </row>
    <row r="34" spans="1:2" x14ac:dyDescent="0.4">
      <c r="A34" s="37" t="s">
        <v>5774</v>
      </c>
      <c r="B34" s="39">
        <v>28</v>
      </c>
    </row>
    <row r="35" spans="1:2" x14ac:dyDescent="0.4">
      <c r="A35" s="37" t="s">
        <v>5775</v>
      </c>
      <c r="B35" s="39">
        <v>29</v>
      </c>
    </row>
    <row r="36" spans="1:2" x14ac:dyDescent="0.4">
      <c r="A36" s="37" t="s">
        <v>5776</v>
      </c>
      <c r="B36" s="39">
        <v>30</v>
      </c>
    </row>
    <row r="37" spans="1:2" x14ac:dyDescent="0.4">
      <c r="A37" s="37" t="s">
        <v>5777</v>
      </c>
      <c r="B37" s="39">
        <v>31</v>
      </c>
    </row>
    <row r="38" spans="1:2" x14ac:dyDescent="0.4">
      <c r="A38" s="37" t="s">
        <v>5778</v>
      </c>
      <c r="B38" s="39">
        <v>32</v>
      </c>
    </row>
    <row r="39" spans="1:2" x14ac:dyDescent="0.4">
      <c r="A39" s="37" t="s">
        <v>5779</v>
      </c>
      <c r="B39" s="39">
        <v>33</v>
      </c>
    </row>
    <row r="40" spans="1:2" x14ac:dyDescent="0.4">
      <c r="A40" s="37" t="s">
        <v>5780</v>
      </c>
      <c r="B40" s="39">
        <v>34</v>
      </c>
    </row>
    <row r="41" spans="1:2" x14ac:dyDescent="0.4">
      <c r="A41" s="37" t="s">
        <v>5781</v>
      </c>
      <c r="B41" s="39">
        <v>35</v>
      </c>
    </row>
    <row r="42" spans="1:2" x14ac:dyDescent="0.4">
      <c r="A42" s="37" t="s">
        <v>5782</v>
      </c>
      <c r="B42" s="39">
        <v>36</v>
      </c>
    </row>
    <row r="43" spans="1:2" x14ac:dyDescent="0.4">
      <c r="A43" s="37" t="s">
        <v>5783</v>
      </c>
      <c r="B43" s="39">
        <v>37</v>
      </c>
    </row>
    <row r="44" spans="1:2" x14ac:dyDescent="0.4">
      <c r="A44" s="37" t="s">
        <v>5784</v>
      </c>
      <c r="B44" s="39">
        <v>38</v>
      </c>
    </row>
    <row r="45" spans="1:2" x14ac:dyDescent="0.4">
      <c r="A45" s="37" t="s">
        <v>5785</v>
      </c>
      <c r="B45" s="39">
        <v>39</v>
      </c>
    </row>
    <row r="46" spans="1:2" x14ac:dyDescent="0.4">
      <c r="A46" s="37" t="s">
        <v>5786</v>
      </c>
      <c r="B46" s="39">
        <v>40</v>
      </c>
    </row>
    <row r="47" spans="1:2" x14ac:dyDescent="0.4">
      <c r="A47" s="37" t="s">
        <v>5819</v>
      </c>
      <c r="B47" s="39">
        <v>41</v>
      </c>
    </row>
    <row r="48" spans="1:2" x14ac:dyDescent="0.4">
      <c r="A48" s="37" t="s">
        <v>134</v>
      </c>
      <c r="B48" s="39">
        <v>42</v>
      </c>
    </row>
    <row r="49" spans="1:2" x14ac:dyDescent="0.4">
      <c r="A49" s="37" t="s">
        <v>5787</v>
      </c>
      <c r="B49" s="39">
        <v>43</v>
      </c>
    </row>
    <row r="50" spans="1:2" x14ac:dyDescent="0.4">
      <c r="A50" s="37" t="s">
        <v>5791</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5820</v>
      </c>
      <c r="B55" s="39">
        <v>99</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D33B3-AB8F-4205-90C3-835C0F154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81C7D7-08B9-4AEF-878F-E8A2DC8B4771}">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B8B37E21-C7E4-463E-A2D3-9616141E17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ies>
</file>