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spreadsheetml.chartsheet+xml" PartName="/xl/chartsheets/sheet1.xml"/>
  <Override ContentType="application/vnd.openxmlformats-officedocument.spreadsheetml.chartsheet+xml" PartName="/xl/chartsheets/sheet2.xml"/>
  <Override ContentType="application/vnd.openxmlformats-officedocument.spreadsheetml.chartsheet+xml" PartName="/xl/chartsheets/sheet3.xml"/>
  <Override ContentType="application/vnd.openxmlformats-officedocument.spreadsheetml.chartsheet+xml" PartName="/xl/chartsheets/sheet4.xml"/>
  <Override ContentType="application/vnd.openxmlformats-officedocument.spreadsheetml.chartsheet+xml" PartName="/xl/chartsheets/shee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SS200014\kikaku\産業連関表\01産業連関作表\2020連関表‗作表整理版\08_分析シート\"/>
    </mc:Choice>
  </mc:AlternateContent>
  <xr:revisionPtr revIDLastSave="0" documentId="13_ncr:1_{F4ADAF95-8030-4ED7-BEBE-B06FF99EBFEC}" xr6:coauthVersionLast="47" xr6:coauthVersionMax="47" xr10:uidLastSave="{00000000-0000-0000-0000-000000000000}"/>
  <bookViews>
    <workbookView xWindow="-120" yWindow="-120" windowWidth="29040" windowHeight="15720" tabRatio="879" xr2:uid="{00000000-000D-0000-FFFF-FFFF00000000}"/>
  </bookViews>
  <sheets>
    <sheet name="使い方" sheetId="4" r:id="rId1"/>
    <sheet name="入力" sheetId="17" r:id="rId2"/>
    <sheet name="結果" sheetId="5" r:id="rId3"/>
    <sheet name="雇用" sheetId="6" r:id="rId4"/>
    <sheet name="税" sheetId="7" r:id="rId5"/>
    <sheet name="G1" sheetId="8" r:id="rId6"/>
    <sheet name="G2" sheetId="9" r:id="rId7"/>
    <sheet name="G3" sheetId="10" r:id="rId8"/>
    <sheet name="G4" sheetId="11" r:id="rId9"/>
    <sheet name="G5" sheetId="12" r:id="rId10"/>
    <sheet name="体系図" sheetId="13" r:id="rId11"/>
    <sheet name="効果内訳" sheetId="20" r:id="rId12"/>
    <sheet name="１次効果" sheetId="14" r:id="rId13"/>
    <sheet name="２次効果" sheetId="15" r:id="rId14"/>
    <sheet name="係数" sheetId="16" r:id="rId15"/>
    <sheet name="マージン率" sheetId="19" r:id="rId16"/>
  </sheets>
  <definedNames>
    <definedName name="_xlnm.Print_Area" localSheetId="12">'１次効果'!$A$1:$AT$283</definedName>
    <definedName name="_xlnm.Print_Area" localSheetId="14">係数!$B$1:$P$35</definedName>
    <definedName name="_xlnm.Print_Area" localSheetId="2">結果!$B$1:$AT$39</definedName>
    <definedName name="_xlnm.Print_Area" localSheetId="3">雇用!$B$1:$AP$26</definedName>
    <definedName name="_xlnm.Print_Area" localSheetId="10">体系図!$B$1:$Y$199</definedName>
    <definedName name="_xlnm.Print_Titles" localSheetId="14">係数!$B:$C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6" i="6" l="1"/>
  <c r="AR16" i="6"/>
  <c r="C195" i="14" l="1"/>
  <c r="K2" i="6" l="1"/>
  <c r="O2" i="5"/>
  <c r="B241" i="14" l="1"/>
  <c r="C241" i="14"/>
  <c r="B242" i="14"/>
  <c r="C242" i="14"/>
  <c r="B243" i="14"/>
  <c r="C243" i="14"/>
  <c r="B244" i="14"/>
  <c r="C244" i="14"/>
  <c r="B245" i="14"/>
  <c r="C245" i="14"/>
  <c r="B246" i="14"/>
  <c r="C246" i="14"/>
  <c r="B247" i="14"/>
  <c r="C247" i="14"/>
  <c r="B248" i="14"/>
  <c r="C248" i="14"/>
  <c r="B249" i="14"/>
  <c r="C249" i="14"/>
  <c r="B250" i="14"/>
  <c r="C250" i="14"/>
  <c r="B251" i="14"/>
  <c r="C251" i="14"/>
  <c r="B252" i="14"/>
  <c r="C252" i="14"/>
  <c r="B253" i="14"/>
  <c r="C253" i="14"/>
  <c r="B254" i="14"/>
  <c r="C254" i="14"/>
  <c r="B255" i="14"/>
  <c r="C255" i="14"/>
  <c r="B256" i="14"/>
  <c r="C256" i="14"/>
  <c r="B257" i="14"/>
  <c r="C257" i="14"/>
  <c r="B258" i="14"/>
  <c r="C258" i="14"/>
  <c r="B259" i="14"/>
  <c r="C259" i="14"/>
  <c r="B260" i="14"/>
  <c r="C260" i="14"/>
  <c r="B261" i="14"/>
  <c r="C261" i="14"/>
  <c r="B262" i="14"/>
  <c r="C262" i="14"/>
  <c r="B263" i="14"/>
  <c r="C263" i="14"/>
  <c r="B264" i="14"/>
  <c r="C264" i="14"/>
  <c r="B265" i="14"/>
  <c r="C265" i="14"/>
  <c r="B266" i="14"/>
  <c r="C266" i="14"/>
  <c r="B267" i="14"/>
  <c r="C267" i="14"/>
  <c r="B268" i="14"/>
  <c r="C268" i="14"/>
  <c r="B269" i="14"/>
  <c r="C269" i="14"/>
  <c r="B270" i="14"/>
  <c r="C270" i="14"/>
  <c r="B271" i="14"/>
  <c r="C271" i="14"/>
  <c r="B272" i="14"/>
  <c r="C272" i="14"/>
  <c r="B273" i="14"/>
  <c r="C273" i="14"/>
  <c r="B274" i="14"/>
  <c r="C274" i="14"/>
  <c r="B275" i="14"/>
  <c r="C275" i="14"/>
  <c r="B276" i="14"/>
  <c r="C276" i="14"/>
  <c r="B277" i="14"/>
  <c r="C277" i="14"/>
  <c r="B278" i="14"/>
  <c r="C278" i="14"/>
  <c r="B279" i="14"/>
  <c r="C279" i="14"/>
  <c r="B280" i="14"/>
  <c r="C280" i="14"/>
  <c r="B281" i="14"/>
  <c r="C281" i="14"/>
  <c r="B282" i="14"/>
  <c r="C282" i="14"/>
  <c r="B147" i="14"/>
  <c r="C147" i="14"/>
  <c r="B148" i="14"/>
  <c r="C148" i="14"/>
  <c r="B149" i="14"/>
  <c r="C149" i="14"/>
  <c r="B150" i="14"/>
  <c r="C150" i="14"/>
  <c r="B151" i="14"/>
  <c r="C151" i="14"/>
  <c r="B152" i="14"/>
  <c r="C152" i="14"/>
  <c r="B153" i="14"/>
  <c r="C153" i="14"/>
  <c r="B154" i="14"/>
  <c r="C154" i="14"/>
  <c r="B155" i="14"/>
  <c r="C155" i="14"/>
  <c r="B156" i="14"/>
  <c r="C156" i="14"/>
  <c r="B157" i="14"/>
  <c r="C157" i="14"/>
  <c r="B158" i="14"/>
  <c r="C158" i="14"/>
  <c r="B159" i="14"/>
  <c r="C159" i="14"/>
  <c r="B160" i="14"/>
  <c r="C160" i="14"/>
  <c r="B161" i="14"/>
  <c r="C161" i="14"/>
  <c r="B162" i="14"/>
  <c r="C162" i="14"/>
  <c r="B163" i="14"/>
  <c r="C163" i="14"/>
  <c r="B164" i="14"/>
  <c r="C164" i="14"/>
  <c r="B165" i="14"/>
  <c r="C165" i="14"/>
  <c r="B166" i="14"/>
  <c r="C166" i="14"/>
  <c r="B167" i="14"/>
  <c r="C167" i="14"/>
  <c r="B168" i="14"/>
  <c r="C168" i="14"/>
  <c r="B169" i="14"/>
  <c r="C169" i="14"/>
  <c r="B170" i="14"/>
  <c r="C170" i="14"/>
  <c r="B171" i="14"/>
  <c r="C171" i="14"/>
  <c r="B172" i="14"/>
  <c r="C172" i="14"/>
  <c r="B173" i="14"/>
  <c r="C173" i="14"/>
  <c r="B174" i="14"/>
  <c r="C174" i="14"/>
  <c r="B175" i="14"/>
  <c r="C175" i="14"/>
  <c r="B176" i="14"/>
  <c r="C176" i="14"/>
  <c r="B177" i="14"/>
  <c r="C177" i="14"/>
  <c r="B178" i="14"/>
  <c r="C178" i="14"/>
  <c r="B179" i="14"/>
  <c r="C179" i="14"/>
  <c r="B180" i="14"/>
  <c r="C180" i="14"/>
  <c r="B181" i="14"/>
  <c r="C181" i="14"/>
  <c r="B182" i="14"/>
  <c r="C182" i="14"/>
  <c r="B183" i="14"/>
  <c r="C183" i="14"/>
  <c r="B184" i="14"/>
  <c r="C184" i="14"/>
  <c r="B185" i="14"/>
  <c r="C185" i="14"/>
  <c r="B186" i="14"/>
  <c r="C186" i="14"/>
  <c r="B187" i="14"/>
  <c r="C187" i="14"/>
  <c r="B188" i="14"/>
  <c r="C188" i="14"/>
  <c r="B101" i="14"/>
  <c r="C101" i="14"/>
  <c r="B102" i="14"/>
  <c r="C102" i="14"/>
  <c r="B103" i="14"/>
  <c r="C103" i="14"/>
  <c r="B104" i="14"/>
  <c r="C104" i="14"/>
  <c r="B105" i="14"/>
  <c r="C105" i="14"/>
  <c r="B106" i="14"/>
  <c r="C106" i="14"/>
  <c r="B107" i="14"/>
  <c r="C107" i="14"/>
  <c r="B108" i="14"/>
  <c r="C108" i="14"/>
  <c r="B109" i="14"/>
  <c r="C109" i="14"/>
  <c r="B110" i="14"/>
  <c r="C110" i="14"/>
  <c r="B111" i="14"/>
  <c r="C111" i="14"/>
  <c r="B112" i="14"/>
  <c r="C112" i="14"/>
  <c r="B113" i="14"/>
  <c r="C113" i="14"/>
  <c r="B114" i="14"/>
  <c r="C114" i="14"/>
  <c r="B115" i="14"/>
  <c r="C115" i="14"/>
  <c r="B116" i="14"/>
  <c r="C116" i="14"/>
  <c r="B117" i="14"/>
  <c r="C117" i="14"/>
  <c r="B118" i="14"/>
  <c r="C118" i="14"/>
  <c r="B119" i="14"/>
  <c r="C119" i="14"/>
  <c r="B120" i="14"/>
  <c r="C120" i="14"/>
  <c r="B121" i="14"/>
  <c r="C121" i="14"/>
  <c r="B122" i="14"/>
  <c r="C122" i="14"/>
  <c r="B123" i="14"/>
  <c r="C123" i="14"/>
  <c r="B124" i="14"/>
  <c r="C124" i="14"/>
  <c r="B125" i="14"/>
  <c r="C125" i="14"/>
  <c r="B126" i="14"/>
  <c r="C126" i="14"/>
  <c r="B127" i="14"/>
  <c r="C127" i="14"/>
  <c r="B128" i="14"/>
  <c r="C128" i="14"/>
  <c r="B129" i="14"/>
  <c r="C129" i="14"/>
  <c r="B130" i="14"/>
  <c r="C130" i="14"/>
  <c r="B131" i="14"/>
  <c r="C131" i="14"/>
  <c r="B132" i="14"/>
  <c r="C132" i="14"/>
  <c r="B133" i="14"/>
  <c r="C133" i="14"/>
  <c r="B134" i="14"/>
  <c r="C134" i="14"/>
  <c r="B135" i="14"/>
  <c r="C135" i="14"/>
  <c r="B136" i="14"/>
  <c r="C136" i="14"/>
  <c r="B137" i="14"/>
  <c r="C137" i="14"/>
  <c r="B138" i="14"/>
  <c r="C138" i="14"/>
  <c r="B139" i="14"/>
  <c r="C139" i="14"/>
  <c r="B140" i="14"/>
  <c r="C140" i="14"/>
  <c r="B141" i="14"/>
  <c r="C141" i="14"/>
  <c r="C100" i="14"/>
  <c r="B100" i="14"/>
  <c r="E98" i="14"/>
  <c r="F98" i="14"/>
  <c r="G98" i="14"/>
  <c r="H98" i="14"/>
  <c r="I98" i="14"/>
  <c r="J98" i="14"/>
  <c r="K98" i="14"/>
  <c r="L98" i="14"/>
  <c r="M98" i="14"/>
  <c r="N98" i="14"/>
  <c r="O98" i="14"/>
  <c r="P98" i="14"/>
  <c r="Q98" i="14"/>
  <c r="R98" i="14"/>
  <c r="S98" i="14"/>
  <c r="T98" i="14"/>
  <c r="U98" i="14"/>
  <c r="V98" i="14"/>
  <c r="W98" i="14"/>
  <c r="X98" i="14"/>
  <c r="Y98" i="14"/>
  <c r="Z98" i="14"/>
  <c r="AA98" i="14"/>
  <c r="AB98" i="14"/>
  <c r="AC98" i="14"/>
  <c r="AD98" i="14"/>
  <c r="AE98" i="14"/>
  <c r="AF98" i="14"/>
  <c r="AG98" i="14"/>
  <c r="AH98" i="14"/>
  <c r="AI98" i="14"/>
  <c r="AJ98" i="14"/>
  <c r="AK98" i="14"/>
  <c r="AL98" i="14"/>
  <c r="AM98" i="14"/>
  <c r="AN98" i="14"/>
  <c r="AO98" i="14"/>
  <c r="AP98" i="14"/>
  <c r="AQ98" i="14"/>
  <c r="AR98" i="14"/>
  <c r="AS98" i="14"/>
  <c r="E99" i="14"/>
  <c r="F99" i="14"/>
  <c r="G99" i="14"/>
  <c r="H99" i="14"/>
  <c r="I99" i="14"/>
  <c r="J99" i="14"/>
  <c r="K99" i="14"/>
  <c r="L99" i="14"/>
  <c r="M99" i="14"/>
  <c r="N99" i="14"/>
  <c r="O99" i="14"/>
  <c r="P99" i="14"/>
  <c r="Q99" i="14"/>
  <c r="R99" i="14"/>
  <c r="S99" i="14"/>
  <c r="T99" i="14"/>
  <c r="U99" i="14"/>
  <c r="V99" i="14"/>
  <c r="W99" i="14"/>
  <c r="X99" i="14"/>
  <c r="Y99" i="14"/>
  <c r="Z99" i="14"/>
  <c r="AA99" i="14"/>
  <c r="AB99" i="14"/>
  <c r="AC99" i="14"/>
  <c r="AD99" i="14"/>
  <c r="AE99" i="14"/>
  <c r="AF99" i="14"/>
  <c r="AG99" i="14"/>
  <c r="AH99" i="14"/>
  <c r="AI99" i="14"/>
  <c r="AJ99" i="14"/>
  <c r="AK99" i="14"/>
  <c r="AL99" i="14"/>
  <c r="AM99" i="14"/>
  <c r="AN99" i="14"/>
  <c r="AO99" i="14"/>
  <c r="AP99" i="14"/>
  <c r="AQ99" i="14"/>
  <c r="AR99" i="14"/>
  <c r="AS99" i="14"/>
  <c r="D99" i="14"/>
  <c r="D98" i="14"/>
  <c r="E2" i="16"/>
  <c r="F2" i="16"/>
  <c r="G2" i="16"/>
  <c r="H2" i="16"/>
  <c r="I2" i="16"/>
  <c r="J2" i="16"/>
  <c r="K2" i="16"/>
  <c r="L2" i="16"/>
  <c r="M2" i="16"/>
  <c r="N2" i="16"/>
  <c r="O2" i="16"/>
  <c r="P2" i="16"/>
  <c r="Q2" i="16"/>
  <c r="R2" i="16"/>
  <c r="S2" i="16"/>
  <c r="T2" i="16"/>
  <c r="U2" i="16"/>
  <c r="V2" i="16"/>
  <c r="W2" i="16"/>
  <c r="X2" i="16"/>
  <c r="Y2" i="16"/>
  <c r="Z2" i="16"/>
  <c r="AA2" i="16"/>
  <c r="AB2" i="16"/>
  <c r="AC2" i="16"/>
  <c r="AD2" i="16"/>
  <c r="AE2" i="16"/>
  <c r="AF2" i="16"/>
  <c r="AG2" i="16"/>
  <c r="AH2" i="16"/>
  <c r="AI2" i="16"/>
  <c r="AJ2" i="16"/>
  <c r="AK2" i="16"/>
  <c r="AL2" i="16"/>
  <c r="AM2" i="16"/>
  <c r="AN2" i="16"/>
  <c r="AO2" i="16"/>
  <c r="AP2" i="16"/>
  <c r="AQ2" i="16"/>
  <c r="AR2" i="16"/>
  <c r="AS2" i="16"/>
  <c r="E3" i="16"/>
  <c r="F3" i="16"/>
  <c r="G3" i="16"/>
  <c r="H3" i="16"/>
  <c r="I3" i="16"/>
  <c r="J3" i="16"/>
  <c r="K3" i="16"/>
  <c r="L3" i="16"/>
  <c r="M3" i="16"/>
  <c r="N3" i="16"/>
  <c r="O3" i="16"/>
  <c r="P3" i="16"/>
  <c r="Q3" i="16"/>
  <c r="R3" i="16"/>
  <c r="S3" i="16"/>
  <c r="T3" i="16"/>
  <c r="U3" i="16"/>
  <c r="V3" i="16"/>
  <c r="W3" i="16"/>
  <c r="X3" i="16"/>
  <c r="Y3" i="16"/>
  <c r="Z3" i="16"/>
  <c r="AA3" i="16"/>
  <c r="AB3" i="16"/>
  <c r="AC3" i="16"/>
  <c r="AD3" i="16"/>
  <c r="AE3" i="16"/>
  <c r="AF3" i="16"/>
  <c r="AG3" i="16"/>
  <c r="AH3" i="16"/>
  <c r="AI3" i="16"/>
  <c r="AJ3" i="16"/>
  <c r="AK3" i="16"/>
  <c r="AL3" i="16"/>
  <c r="AM3" i="16"/>
  <c r="AN3" i="16"/>
  <c r="AO3" i="16"/>
  <c r="AP3" i="16"/>
  <c r="AQ3" i="16"/>
  <c r="AR3" i="16"/>
  <c r="AS3" i="16"/>
  <c r="D3" i="16"/>
  <c r="D2" i="16"/>
  <c r="N188" i="15" l="1"/>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47" i="15"/>
  <c r="B147" i="15"/>
  <c r="B103" i="15"/>
  <c r="C103" i="15"/>
  <c r="B104" i="15"/>
  <c r="C104" i="15"/>
  <c r="B105" i="15"/>
  <c r="C105" i="15"/>
  <c r="B106" i="15"/>
  <c r="C106" i="15"/>
  <c r="B107" i="15"/>
  <c r="C107" i="15"/>
  <c r="B108" i="15"/>
  <c r="C108" i="15"/>
  <c r="B109" i="15"/>
  <c r="C109" i="15"/>
  <c r="B110" i="15"/>
  <c r="C110" i="15"/>
  <c r="B111" i="15"/>
  <c r="C111" i="15"/>
  <c r="B112" i="15"/>
  <c r="C112" i="15"/>
  <c r="B113" i="15"/>
  <c r="C113" i="15"/>
  <c r="B114" i="15"/>
  <c r="C114" i="15"/>
  <c r="B115" i="15"/>
  <c r="C115" i="15"/>
  <c r="B116" i="15"/>
  <c r="C116" i="15"/>
  <c r="B117" i="15"/>
  <c r="C117" i="15"/>
  <c r="B118" i="15"/>
  <c r="C118" i="15"/>
  <c r="B119" i="15"/>
  <c r="C119" i="15"/>
  <c r="B120" i="15"/>
  <c r="C120" i="15"/>
  <c r="B121" i="15"/>
  <c r="C121" i="15"/>
  <c r="B122" i="15"/>
  <c r="C122" i="15"/>
  <c r="B123" i="15"/>
  <c r="C123" i="15"/>
  <c r="B124" i="15"/>
  <c r="C124" i="15"/>
  <c r="B125" i="15"/>
  <c r="C125" i="15"/>
  <c r="B126" i="15"/>
  <c r="C126" i="15"/>
  <c r="B127" i="15"/>
  <c r="C127" i="15"/>
  <c r="B128" i="15"/>
  <c r="C128" i="15"/>
  <c r="B129" i="15"/>
  <c r="C129" i="15"/>
  <c r="B130" i="15"/>
  <c r="C130" i="15"/>
  <c r="B131" i="15"/>
  <c r="C131" i="15"/>
  <c r="B132" i="15"/>
  <c r="C132" i="15"/>
  <c r="B133" i="15"/>
  <c r="C133" i="15"/>
  <c r="B134" i="15"/>
  <c r="C134" i="15"/>
  <c r="B135" i="15"/>
  <c r="C135" i="15"/>
  <c r="B136" i="15"/>
  <c r="C136" i="15"/>
  <c r="B137" i="15"/>
  <c r="C137" i="15"/>
  <c r="B138" i="15"/>
  <c r="C138" i="15"/>
  <c r="B139" i="15"/>
  <c r="C139" i="15"/>
  <c r="B140" i="15"/>
  <c r="C140" i="15"/>
  <c r="B141" i="15"/>
  <c r="C141" i="15"/>
  <c r="B142" i="15"/>
  <c r="C142" i="15"/>
  <c r="B143" i="15"/>
  <c r="C143" i="15"/>
  <c r="C102" i="15"/>
  <c r="B102" i="15"/>
  <c r="E100" i="15"/>
  <c r="F100" i="15"/>
  <c r="G100" i="15"/>
  <c r="H100" i="15"/>
  <c r="I100" i="15"/>
  <c r="J100" i="15"/>
  <c r="K100" i="15"/>
  <c r="L100" i="15"/>
  <c r="M100" i="15"/>
  <c r="N100" i="15"/>
  <c r="O100" i="15"/>
  <c r="P100" i="15"/>
  <c r="Q100" i="15"/>
  <c r="R100" i="15"/>
  <c r="S100" i="15"/>
  <c r="T100" i="15"/>
  <c r="U100" i="15"/>
  <c r="V100" i="15"/>
  <c r="W100" i="15"/>
  <c r="X100" i="15"/>
  <c r="Y100" i="15"/>
  <c r="Z100" i="15"/>
  <c r="AA100" i="15"/>
  <c r="AB100" i="15"/>
  <c r="AC100" i="15"/>
  <c r="AD100" i="15"/>
  <c r="AE100" i="15"/>
  <c r="AF100" i="15"/>
  <c r="AG100" i="15"/>
  <c r="AH100" i="15"/>
  <c r="AI100" i="15"/>
  <c r="AJ100" i="15"/>
  <c r="AK100" i="15"/>
  <c r="AL100" i="15"/>
  <c r="AM100" i="15"/>
  <c r="AN100" i="15"/>
  <c r="AO100" i="15"/>
  <c r="AP100" i="15"/>
  <c r="AQ100" i="15"/>
  <c r="AR100" i="15"/>
  <c r="AS100" i="15"/>
  <c r="E101" i="15"/>
  <c r="F101" i="15"/>
  <c r="G101" i="15"/>
  <c r="H101" i="15"/>
  <c r="I101" i="15"/>
  <c r="J101" i="15"/>
  <c r="K101" i="15"/>
  <c r="L101" i="15"/>
  <c r="M101" i="15"/>
  <c r="N101" i="15"/>
  <c r="O101" i="15"/>
  <c r="P101" i="15"/>
  <c r="Q101" i="15"/>
  <c r="R101" i="15"/>
  <c r="S101" i="15"/>
  <c r="T101" i="15"/>
  <c r="U101" i="15"/>
  <c r="V101" i="15"/>
  <c r="W101" i="15"/>
  <c r="X101" i="15"/>
  <c r="Y101" i="15"/>
  <c r="Z101" i="15"/>
  <c r="AA101" i="15"/>
  <c r="AB101" i="15"/>
  <c r="AC101" i="15"/>
  <c r="AD101" i="15"/>
  <c r="AE101" i="15"/>
  <c r="AF101" i="15"/>
  <c r="AG101" i="15"/>
  <c r="AH101" i="15"/>
  <c r="AI101" i="15"/>
  <c r="AJ101" i="15"/>
  <c r="AK101" i="15"/>
  <c r="AL101" i="15"/>
  <c r="AM101" i="15"/>
  <c r="AN101" i="15"/>
  <c r="AO101" i="15"/>
  <c r="AP101" i="15"/>
  <c r="AQ101" i="15"/>
  <c r="AR101" i="15"/>
  <c r="AS101" i="15"/>
  <c r="D101" i="15"/>
  <c r="D100"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C19" i="15"/>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I282" i="14"/>
  <c r="I281" i="14"/>
  <c r="I280" i="14"/>
  <c r="I279" i="14"/>
  <c r="I278" i="14"/>
  <c r="I277" i="14"/>
  <c r="I276" i="14"/>
  <c r="I275" i="14"/>
  <c r="I274" i="14"/>
  <c r="I273" i="14"/>
  <c r="I272" i="14"/>
  <c r="I271" i="14"/>
  <c r="I270" i="14"/>
  <c r="I269" i="14"/>
  <c r="I268" i="14"/>
  <c r="I267" i="14"/>
  <c r="I266" i="14"/>
  <c r="I265" i="14"/>
  <c r="I264" i="14"/>
  <c r="I263" i="14"/>
  <c r="I262" i="14"/>
  <c r="I261" i="14"/>
  <c r="I260" i="14"/>
  <c r="I259" i="14"/>
  <c r="I258" i="14"/>
  <c r="I257" i="14"/>
  <c r="I256" i="14"/>
  <c r="I255" i="14"/>
  <c r="I254" i="14"/>
  <c r="I253" i="14"/>
  <c r="I252" i="14"/>
  <c r="I251" i="14"/>
  <c r="I250" i="14"/>
  <c r="I249" i="14"/>
  <c r="I248" i="14"/>
  <c r="I247" i="14"/>
  <c r="I246" i="14"/>
  <c r="I245" i="14"/>
  <c r="I244" i="14"/>
  <c r="I243" i="14"/>
  <c r="I242" i="14"/>
  <c r="I241" i="14"/>
  <c r="G188" i="14"/>
  <c r="G187" i="14"/>
  <c r="G186" i="14"/>
  <c r="G185" i="14"/>
  <c r="G184" i="14"/>
  <c r="G183" i="14"/>
  <c r="G182" i="14"/>
  <c r="G181" i="14"/>
  <c r="G180" i="14"/>
  <c r="G179" i="14"/>
  <c r="G178" i="14"/>
  <c r="G177" i="14"/>
  <c r="G176" i="14"/>
  <c r="G175" i="14"/>
  <c r="G174" i="14"/>
  <c r="G173" i="14"/>
  <c r="G172" i="14"/>
  <c r="G171" i="14"/>
  <c r="G170" i="14"/>
  <c r="G169" i="14"/>
  <c r="G168" i="14"/>
  <c r="G167" i="14"/>
  <c r="G166" i="14"/>
  <c r="G165" i="14"/>
  <c r="G164" i="14"/>
  <c r="G163" i="14"/>
  <c r="G162" i="14"/>
  <c r="G161" i="14"/>
  <c r="G160" i="14"/>
  <c r="G159" i="14"/>
  <c r="G158" i="14"/>
  <c r="G157" i="14"/>
  <c r="G156" i="14"/>
  <c r="G155" i="14"/>
  <c r="G154" i="14"/>
  <c r="G153" i="14"/>
  <c r="G152" i="14"/>
  <c r="G151" i="14"/>
  <c r="G150" i="14"/>
  <c r="G149" i="14"/>
  <c r="G148" i="14"/>
  <c r="G147" i="14"/>
  <c r="U34" i="13"/>
  <c r="C20" i="6"/>
  <c r="G25" i="5"/>
  <c r="S25" i="5"/>
  <c r="W25" i="5"/>
  <c r="AI25" i="5"/>
  <c r="I16" i="5"/>
  <c r="AE17" i="5"/>
  <c r="E5" i="5"/>
  <c r="E16" i="5" s="1"/>
  <c r="F5" i="5"/>
  <c r="F32" i="5" s="1"/>
  <c r="G5" i="5"/>
  <c r="G16" i="5" s="1"/>
  <c r="H5" i="5"/>
  <c r="H24" i="5" s="1"/>
  <c r="I5" i="5"/>
  <c r="I24" i="5" s="1"/>
  <c r="J5" i="5"/>
  <c r="I6" i="6" s="1"/>
  <c r="K5" i="5"/>
  <c r="K24" i="5" s="1"/>
  <c r="L5" i="5"/>
  <c r="L24" i="5" s="1"/>
  <c r="M5" i="5"/>
  <c r="M16" i="5" s="1"/>
  <c r="N5" i="5"/>
  <c r="M14" i="6" s="1"/>
  <c r="O5" i="5"/>
  <c r="O24" i="5" s="1"/>
  <c r="P5" i="5"/>
  <c r="P24" i="5" s="1"/>
  <c r="Q5" i="5"/>
  <c r="Q16" i="5" s="1"/>
  <c r="R5" i="5"/>
  <c r="Q19" i="6" s="1"/>
  <c r="S5" i="5"/>
  <c r="S24" i="5" s="1"/>
  <c r="T5" i="5"/>
  <c r="T24" i="5" s="1"/>
  <c r="U5" i="5"/>
  <c r="V5" i="5"/>
  <c r="V32" i="5" s="1"/>
  <c r="W5" i="5"/>
  <c r="W24" i="5" s="1"/>
  <c r="X5" i="5"/>
  <c r="X24" i="5" s="1"/>
  <c r="Y5" i="5"/>
  <c r="Y24" i="5" s="1"/>
  <c r="Z5" i="5"/>
  <c r="Y6" i="6" s="1"/>
  <c r="AA5" i="5"/>
  <c r="AA24" i="5" s="1"/>
  <c r="AB5" i="5"/>
  <c r="AB24" i="5" s="1"/>
  <c r="AC5" i="5"/>
  <c r="AC16" i="5" s="1"/>
  <c r="AD5" i="5"/>
  <c r="AC14" i="6" s="1"/>
  <c r="AE5" i="5"/>
  <c r="AE24" i="5" s="1"/>
  <c r="AF5" i="5"/>
  <c r="AF24" i="5" s="1"/>
  <c r="AG5" i="5"/>
  <c r="AG16" i="5" s="1"/>
  <c r="AH5" i="5"/>
  <c r="AG19" i="6" s="1"/>
  <c r="AI5" i="5"/>
  <c r="AI24" i="5" s="1"/>
  <c r="AJ5" i="5"/>
  <c r="AJ24" i="5" s="1"/>
  <c r="AK5" i="5"/>
  <c r="AL5" i="5"/>
  <c r="AL32" i="5" s="1"/>
  <c r="AM5" i="5"/>
  <c r="AM24" i="5" s="1"/>
  <c r="AN5" i="5"/>
  <c r="AN24" i="5" s="1"/>
  <c r="AO5" i="5"/>
  <c r="AO24" i="5" s="1"/>
  <c r="AP5" i="5"/>
  <c r="AO6" i="6" s="1"/>
  <c r="AQ5" i="5"/>
  <c r="AQ24" i="5" s="1"/>
  <c r="AR5" i="5"/>
  <c r="AR24" i="5" s="1"/>
  <c r="AS5" i="5"/>
  <c r="AS16" i="5" s="1"/>
  <c r="E6" i="5"/>
  <c r="F6" i="5"/>
  <c r="F25" i="5" s="1"/>
  <c r="G6" i="5"/>
  <c r="G17" i="5" s="1"/>
  <c r="H6" i="5"/>
  <c r="G20" i="6" s="1"/>
  <c r="I6" i="5"/>
  <c r="J6" i="5"/>
  <c r="J25" i="5" s="1"/>
  <c r="K6" i="5"/>
  <c r="K25" i="5" s="1"/>
  <c r="L6" i="5"/>
  <c r="L33" i="5" s="1"/>
  <c r="M6" i="5"/>
  <c r="M25" i="5" s="1"/>
  <c r="N6" i="5"/>
  <c r="N25" i="5" s="1"/>
  <c r="O6" i="5"/>
  <c r="O25" i="5" s="1"/>
  <c r="P6" i="5"/>
  <c r="Q6" i="5"/>
  <c r="R6" i="5"/>
  <c r="R25" i="5" s="1"/>
  <c r="S6" i="5"/>
  <c r="S17" i="5" s="1"/>
  <c r="T6" i="5"/>
  <c r="S15" i="6" s="1"/>
  <c r="U6" i="5"/>
  <c r="V6" i="5"/>
  <c r="V25" i="5" s="1"/>
  <c r="W6" i="5"/>
  <c r="W17" i="5" s="1"/>
  <c r="X6" i="5"/>
  <c r="W20" i="6" s="1"/>
  <c r="Y6" i="5"/>
  <c r="Y25" i="5" s="1"/>
  <c r="Z6" i="5"/>
  <c r="Z25" i="5" s="1"/>
  <c r="AA6" i="5"/>
  <c r="AA25" i="5" s="1"/>
  <c r="AB6" i="5"/>
  <c r="AC6" i="5"/>
  <c r="AD6" i="5"/>
  <c r="AD25" i="5" s="1"/>
  <c r="AE6" i="5"/>
  <c r="AE25" i="5" s="1"/>
  <c r="AF6" i="5"/>
  <c r="AE7" i="6" s="1"/>
  <c r="AG6" i="5"/>
  <c r="AH6" i="5"/>
  <c r="AH25" i="5" s="1"/>
  <c r="AI6" i="5"/>
  <c r="AI17" i="5" s="1"/>
  <c r="AJ6" i="5"/>
  <c r="AK6" i="5"/>
  <c r="AK25" i="5" s="1"/>
  <c r="AL6" i="5"/>
  <c r="AL25" i="5" s="1"/>
  <c r="AM6" i="5"/>
  <c r="AM17" i="5" s="1"/>
  <c r="AN6" i="5"/>
  <c r="AO6" i="5"/>
  <c r="AP6" i="5"/>
  <c r="AP25" i="5" s="1"/>
  <c r="AQ6" i="5"/>
  <c r="AQ25" i="5" s="1"/>
  <c r="AR6" i="5"/>
  <c r="AS6" i="5"/>
  <c r="D5" i="5"/>
  <c r="D16" i="5" s="1"/>
  <c r="D6" i="5"/>
  <c r="C15" i="6" s="1"/>
  <c r="R6" i="17"/>
  <c r="S8" i="17"/>
  <c r="R13" i="17"/>
  <c r="S18" i="17"/>
  <c r="R21" i="17"/>
  <c r="S26" i="17"/>
  <c r="R29" i="17"/>
  <c r="R37" i="17"/>
  <c r="R43" i="17"/>
  <c r="R45" i="17"/>
  <c r="M7" i="17"/>
  <c r="N8" i="17"/>
  <c r="M9" i="17"/>
  <c r="M13" i="17"/>
  <c r="M17" i="17"/>
  <c r="N18" i="17"/>
  <c r="M19" i="17"/>
  <c r="N20" i="17"/>
  <c r="M21" i="17"/>
  <c r="M31" i="17"/>
  <c r="M35" i="17"/>
  <c r="M37" i="17"/>
  <c r="M39" i="17"/>
  <c r="M43" i="17"/>
  <c r="B7" i="17"/>
  <c r="B7" i="15" s="1"/>
  <c r="C7" i="17"/>
  <c r="C7" i="15" s="1"/>
  <c r="B8" i="17"/>
  <c r="C8" i="17"/>
  <c r="C8" i="15" s="1"/>
  <c r="B9" i="17"/>
  <c r="U26" i="13" s="1"/>
  <c r="H25" i="20" s="1"/>
  <c r="C9" i="17"/>
  <c r="B10" i="17"/>
  <c r="C10" i="17"/>
  <c r="C10" i="15" s="1"/>
  <c r="B11" i="17"/>
  <c r="B11" i="15" s="1"/>
  <c r="C11" i="17"/>
  <c r="C11" i="15" s="1"/>
  <c r="B12" i="17"/>
  <c r="C12" i="17"/>
  <c r="C12" i="15" s="1"/>
  <c r="B13" i="17"/>
  <c r="G13" i="17" s="1"/>
  <c r="C13" i="17"/>
  <c r="B14" i="17"/>
  <c r="C14" i="17"/>
  <c r="C14" i="15" s="1"/>
  <c r="B15" i="17"/>
  <c r="B15" i="15" s="1"/>
  <c r="C15" i="17"/>
  <c r="C15" i="15" s="1"/>
  <c r="B16" i="17"/>
  <c r="R16" i="17" s="1"/>
  <c r="C16" i="17"/>
  <c r="C16" i="15" s="1"/>
  <c r="B17" i="17"/>
  <c r="G17" i="17" s="1"/>
  <c r="C17" i="17"/>
  <c r="B18" i="17"/>
  <c r="C18" i="17"/>
  <c r="C18" i="15" s="1"/>
  <c r="B19" i="17"/>
  <c r="B19" i="15" s="1"/>
  <c r="C19" i="17"/>
  <c r="B20" i="17"/>
  <c r="C20" i="17"/>
  <c r="C20" i="15" s="1"/>
  <c r="B21" i="17"/>
  <c r="G21" i="17" s="1"/>
  <c r="C21" i="17"/>
  <c r="B22" i="17"/>
  <c r="C22" i="17"/>
  <c r="C22" i="15" s="1"/>
  <c r="B23" i="17"/>
  <c r="B23" i="15" s="1"/>
  <c r="C23" i="17"/>
  <c r="C23" i="15" s="1"/>
  <c r="B24" i="17"/>
  <c r="R24" i="17" s="1"/>
  <c r="C24" i="17"/>
  <c r="C24" i="15" s="1"/>
  <c r="B25" i="17"/>
  <c r="G25" i="17" s="1"/>
  <c r="C25" i="17"/>
  <c r="B26" i="17"/>
  <c r="C26" i="17"/>
  <c r="C26" i="15" s="1"/>
  <c r="B27" i="17"/>
  <c r="B27" i="15" s="1"/>
  <c r="C27" i="17"/>
  <c r="C27" i="15" s="1"/>
  <c r="B28" i="17"/>
  <c r="C28" i="17"/>
  <c r="C28" i="15" s="1"/>
  <c r="B29" i="17"/>
  <c r="G29" i="17" s="1"/>
  <c r="C29" i="17"/>
  <c r="H29" i="17" s="1"/>
  <c r="B30" i="17"/>
  <c r="C30" i="17"/>
  <c r="C30" i="15" s="1"/>
  <c r="B31" i="17"/>
  <c r="B31" i="15" s="1"/>
  <c r="C31" i="17"/>
  <c r="H31" i="17" s="1"/>
  <c r="B32" i="17"/>
  <c r="C32" i="17"/>
  <c r="C32" i="15" s="1"/>
  <c r="B33" i="17"/>
  <c r="G33" i="17" s="1"/>
  <c r="C33" i="17"/>
  <c r="H33" i="17" s="1"/>
  <c r="B34" i="17"/>
  <c r="C34" i="17"/>
  <c r="C34" i="15" s="1"/>
  <c r="B35" i="17"/>
  <c r="B35" i="15" s="1"/>
  <c r="C35" i="17"/>
  <c r="H35" i="17" s="1"/>
  <c r="B36" i="17"/>
  <c r="C36" i="17"/>
  <c r="C36" i="15" s="1"/>
  <c r="B37" i="17"/>
  <c r="G37" i="17" s="1"/>
  <c r="C37" i="17"/>
  <c r="H37" i="17" s="1"/>
  <c r="B38" i="17"/>
  <c r="C38" i="17"/>
  <c r="C38" i="15" s="1"/>
  <c r="B39" i="17"/>
  <c r="B39" i="15" s="1"/>
  <c r="C39" i="17"/>
  <c r="H39" i="17" s="1"/>
  <c r="B40" i="17"/>
  <c r="C40" i="17"/>
  <c r="C40" i="15" s="1"/>
  <c r="B41" i="17"/>
  <c r="G41" i="17" s="1"/>
  <c r="C41" i="17"/>
  <c r="H41" i="17" s="1"/>
  <c r="B42" i="17"/>
  <c r="C42" i="17"/>
  <c r="C42" i="15" s="1"/>
  <c r="B43" i="17"/>
  <c r="B43" i="15" s="1"/>
  <c r="C43" i="17"/>
  <c r="H43" i="17" s="1"/>
  <c r="B44" i="17"/>
  <c r="C44" i="17"/>
  <c r="C44" i="15" s="1"/>
  <c r="B45" i="17"/>
  <c r="G45" i="17" s="1"/>
  <c r="C45" i="17"/>
  <c r="H45" i="17" s="1"/>
  <c r="B46" i="17"/>
  <c r="C46" i="17"/>
  <c r="C46" i="15" s="1"/>
  <c r="B47" i="17"/>
  <c r="B47" i="15" s="1"/>
  <c r="C47" i="17"/>
  <c r="H47" i="17" s="1"/>
  <c r="C6" i="17"/>
  <c r="B6" i="17"/>
  <c r="G6" i="17" s="1"/>
  <c r="B8" i="14"/>
  <c r="C8" i="14"/>
  <c r="B9" i="14"/>
  <c r="C9" i="14"/>
  <c r="B10" i="14"/>
  <c r="C10" i="14"/>
  <c r="B11" i="14"/>
  <c r="C11" i="14"/>
  <c r="B12" i="14"/>
  <c r="C12" i="14"/>
  <c r="B13" i="14"/>
  <c r="C13" i="14"/>
  <c r="B14" i="14"/>
  <c r="C14" i="14"/>
  <c r="B15" i="14"/>
  <c r="C15" i="14"/>
  <c r="B16" i="14"/>
  <c r="C16" i="14"/>
  <c r="B17" i="14"/>
  <c r="C17" i="14"/>
  <c r="B18" i="14"/>
  <c r="C18" i="14"/>
  <c r="B19" i="14"/>
  <c r="C19" i="14"/>
  <c r="B20" i="14"/>
  <c r="C20" i="14"/>
  <c r="B21" i="14"/>
  <c r="C21" i="14"/>
  <c r="B22" i="14"/>
  <c r="C22" i="14"/>
  <c r="B23" i="14"/>
  <c r="C23" i="14"/>
  <c r="B24" i="14"/>
  <c r="C24" i="14"/>
  <c r="B25" i="14"/>
  <c r="C25" i="14"/>
  <c r="B26" i="14"/>
  <c r="C26" i="14"/>
  <c r="B27" i="14"/>
  <c r="C27" i="14"/>
  <c r="B28" i="14"/>
  <c r="C28" i="14"/>
  <c r="B29" i="14"/>
  <c r="C29" i="14"/>
  <c r="B30" i="14"/>
  <c r="C30" i="14"/>
  <c r="B31" i="14"/>
  <c r="C31" i="14"/>
  <c r="B32" i="14"/>
  <c r="C32" i="14"/>
  <c r="B33" i="14"/>
  <c r="C33" i="14"/>
  <c r="B34" i="14"/>
  <c r="C34" i="14"/>
  <c r="B35" i="14"/>
  <c r="C35" i="14"/>
  <c r="B36" i="14"/>
  <c r="C36" i="14"/>
  <c r="B37" i="14"/>
  <c r="C37" i="14"/>
  <c r="B38" i="14"/>
  <c r="C38" i="14"/>
  <c r="B39" i="14"/>
  <c r="C39" i="14"/>
  <c r="B40" i="14"/>
  <c r="C40" i="14"/>
  <c r="B41" i="14"/>
  <c r="C41" i="14"/>
  <c r="B42" i="14"/>
  <c r="C42" i="14"/>
  <c r="B43" i="14"/>
  <c r="C43" i="14"/>
  <c r="B44" i="14"/>
  <c r="C44" i="14"/>
  <c r="B45" i="14"/>
  <c r="C45" i="14"/>
  <c r="B46" i="14"/>
  <c r="C46" i="14"/>
  <c r="B47" i="14"/>
  <c r="C47" i="14"/>
  <c r="B48" i="14"/>
  <c r="C48" i="14"/>
  <c r="C7" i="14"/>
  <c r="B7" i="14"/>
  <c r="C49" i="14"/>
  <c r="M27" i="17" l="1"/>
  <c r="M25" i="17"/>
  <c r="N12" i="17"/>
  <c r="R35" i="17"/>
  <c r="U58" i="13"/>
  <c r="H57" i="20" s="1"/>
  <c r="C47" i="15"/>
  <c r="M33" i="17"/>
  <c r="N16" i="17"/>
  <c r="M47" i="17"/>
  <c r="M23" i="17"/>
  <c r="M11" i="17"/>
  <c r="R33" i="17"/>
  <c r="O17" i="5"/>
  <c r="U50" i="13"/>
  <c r="H49" i="20" s="1"/>
  <c r="C43" i="15"/>
  <c r="M45" i="17"/>
  <c r="N22" i="17"/>
  <c r="N10" i="17"/>
  <c r="R31" i="17"/>
  <c r="AO16" i="5"/>
  <c r="U42" i="13"/>
  <c r="H41" i="20" s="1"/>
  <c r="C39" i="15"/>
  <c r="M41" i="17"/>
  <c r="AM25" i="5"/>
  <c r="C31" i="15"/>
  <c r="R47" i="17"/>
  <c r="R41" i="17"/>
  <c r="AC24" i="5"/>
  <c r="C35" i="15"/>
  <c r="M15" i="17"/>
  <c r="M29" i="17"/>
  <c r="N14" i="17"/>
  <c r="R39" i="17"/>
  <c r="H33" i="5"/>
  <c r="C6" i="15"/>
  <c r="S6" i="17"/>
  <c r="H6" i="17"/>
  <c r="N6" i="17"/>
  <c r="B46" i="15"/>
  <c r="G46" i="17"/>
  <c r="R46" i="17"/>
  <c r="M46" i="17"/>
  <c r="U63" i="13"/>
  <c r="H62" i="20" s="1"/>
  <c r="B44" i="15"/>
  <c r="U61" i="13"/>
  <c r="G44" i="17"/>
  <c r="R44" i="17"/>
  <c r="M44" i="17"/>
  <c r="B42" i="15"/>
  <c r="U59" i="13"/>
  <c r="H58" i="20" s="1"/>
  <c r="G42" i="17"/>
  <c r="R42" i="17"/>
  <c r="M42" i="17"/>
  <c r="B40" i="15"/>
  <c r="U57" i="13"/>
  <c r="U156" i="13" s="1"/>
  <c r="G40" i="17"/>
  <c r="R40" i="17"/>
  <c r="M40" i="17"/>
  <c r="B38" i="15"/>
  <c r="G38" i="17"/>
  <c r="R38" i="17"/>
  <c r="M38" i="17"/>
  <c r="U55" i="13"/>
  <c r="H54" i="20" s="1"/>
  <c r="B36" i="15"/>
  <c r="U53" i="13"/>
  <c r="G36" i="17"/>
  <c r="R36" i="17"/>
  <c r="M36" i="17"/>
  <c r="B34" i="15"/>
  <c r="U51" i="13"/>
  <c r="G34" i="17"/>
  <c r="R34" i="17"/>
  <c r="M34" i="17"/>
  <c r="B32" i="15"/>
  <c r="U49" i="13"/>
  <c r="U148" i="13" s="1"/>
  <c r="G32" i="17"/>
  <c r="R32" i="17"/>
  <c r="M32" i="17"/>
  <c r="B30" i="15"/>
  <c r="G30" i="17"/>
  <c r="R30" i="17"/>
  <c r="M30" i="17"/>
  <c r="U47" i="13"/>
  <c r="B28" i="15"/>
  <c r="U45" i="13"/>
  <c r="G28" i="17"/>
  <c r="R28" i="17"/>
  <c r="M28" i="17"/>
  <c r="B26" i="15"/>
  <c r="U43" i="13"/>
  <c r="G26" i="17"/>
  <c r="M26" i="17"/>
  <c r="R26" i="17"/>
  <c r="B24" i="15"/>
  <c r="U41" i="13"/>
  <c r="G24" i="17"/>
  <c r="M24" i="17"/>
  <c r="B22" i="15"/>
  <c r="R22" i="17"/>
  <c r="G22" i="17"/>
  <c r="M22" i="17"/>
  <c r="U39" i="13"/>
  <c r="B20" i="15"/>
  <c r="U37" i="13"/>
  <c r="U136" i="13" s="1"/>
  <c r="G20" i="17"/>
  <c r="R20" i="17"/>
  <c r="M20" i="17"/>
  <c r="B18" i="15"/>
  <c r="U35" i="13"/>
  <c r="G18" i="17"/>
  <c r="M18" i="17"/>
  <c r="R18" i="17"/>
  <c r="B16" i="15"/>
  <c r="U33" i="13"/>
  <c r="U132" i="13" s="1"/>
  <c r="M16" i="17"/>
  <c r="G16" i="17"/>
  <c r="B14" i="15"/>
  <c r="R14" i="17"/>
  <c r="G14" i="17"/>
  <c r="M14" i="17"/>
  <c r="U31" i="13"/>
  <c r="B12" i="15"/>
  <c r="U29" i="13"/>
  <c r="U128" i="13" s="1"/>
  <c r="G12" i="17"/>
  <c r="R12" i="17"/>
  <c r="M12" i="17"/>
  <c r="B10" i="15"/>
  <c r="U27" i="13"/>
  <c r="H26" i="20" s="1"/>
  <c r="R10" i="17"/>
  <c r="G10" i="17"/>
  <c r="M10" i="17"/>
  <c r="B8" i="15"/>
  <c r="U25" i="13"/>
  <c r="G8" i="17"/>
  <c r="R8" i="17"/>
  <c r="M8" i="17"/>
  <c r="U149" i="13"/>
  <c r="H33" i="20"/>
  <c r="U133" i="13"/>
  <c r="H27" i="17"/>
  <c r="S27" i="17"/>
  <c r="H23" i="17"/>
  <c r="S23" i="17"/>
  <c r="H21" i="17"/>
  <c r="S21" i="17"/>
  <c r="H19" i="17"/>
  <c r="S19" i="17"/>
  <c r="H17" i="17"/>
  <c r="S17" i="17"/>
  <c r="H15" i="17"/>
  <c r="S15" i="17"/>
  <c r="H13" i="17"/>
  <c r="S13" i="17"/>
  <c r="H11" i="17"/>
  <c r="S11" i="17"/>
  <c r="H9" i="17"/>
  <c r="S9" i="17"/>
  <c r="H7" i="17"/>
  <c r="S7" i="17"/>
  <c r="N46" i="17"/>
  <c r="N44" i="17"/>
  <c r="N42" i="17"/>
  <c r="N40" i="17"/>
  <c r="N38" i="17"/>
  <c r="N36" i="17"/>
  <c r="N34" i="17"/>
  <c r="N32" i="17"/>
  <c r="N30" i="17"/>
  <c r="N28" i="17"/>
  <c r="N26" i="17"/>
  <c r="N24" i="17"/>
  <c r="S46" i="17"/>
  <c r="S44" i="17"/>
  <c r="S42" i="17"/>
  <c r="S40" i="17"/>
  <c r="S38" i="17"/>
  <c r="S36" i="17"/>
  <c r="S34" i="17"/>
  <c r="S32" i="17"/>
  <c r="S30" i="17"/>
  <c r="S28" i="17"/>
  <c r="R23" i="17"/>
  <c r="S20" i="17"/>
  <c r="R15" i="17"/>
  <c r="S12" i="17"/>
  <c r="H46" i="17"/>
  <c r="H42" i="17"/>
  <c r="H38" i="17"/>
  <c r="H34" i="17"/>
  <c r="H30" i="17"/>
  <c r="H26" i="17"/>
  <c r="H22" i="17"/>
  <c r="H18" i="17"/>
  <c r="H14" i="17"/>
  <c r="H10" i="17"/>
  <c r="Q24" i="5"/>
  <c r="K7" i="6"/>
  <c r="H25" i="17"/>
  <c r="S25" i="17"/>
  <c r="U64" i="13"/>
  <c r="B63" i="20" s="1"/>
  <c r="G47" i="17"/>
  <c r="U60" i="13"/>
  <c r="B59" i="20" s="1"/>
  <c r="G43" i="17"/>
  <c r="U56" i="13"/>
  <c r="B55" i="20" s="1"/>
  <c r="G39" i="17"/>
  <c r="U52" i="13"/>
  <c r="B51" i="20" s="1"/>
  <c r="G35" i="17"/>
  <c r="U48" i="13"/>
  <c r="B47" i="20" s="1"/>
  <c r="G31" i="17"/>
  <c r="U44" i="13"/>
  <c r="B43" i="20" s="1"/>
  <c r="G27" i="17"/>
  <c r="U40" i="13"/>
  <c r="B39" i="20" s="1"/>
  <c r="G23" i="17"/>
  <c r="U36" i="13"/>
  <c r="B35" i="20" s="1"/>
  <c r="G19" i="17"/>
  <c r="U32" i="13"/>
  <c r="B31" i="20" s="1"/>
  <c r="G15" i="17"/>
  <c r="U28" i="13"/>
  <c r="B27" i="20" s="1"/>
  <c r="G11" i="17"/>
  <c r="R11" i="17"/>
  <c r="G9" i="17"/>
  <c r="R9" i="17"/>
  <c r="U24" i="13"/>
  <c r="B23" i="20" s="1"/>
  <c r="G7" i="17"/>
  <c r="R7" i="17"/>
  <c r="M6" i="17"/>
  <c r="R25" i="17"/>
  <c r="S22" i="17"/>
  <c r="R17" i="17"/>
  <c r="S14" i="17"/>
  <c r="AR33" i="5"/>
  <c r="AQ7" i="6"/>
  <c r="AM20" i="6"/>
  <c r="AN33" i="5"/>
  <c r="AI15" i="6"/>
  <c r="AI20" i="6"/>
  <c r="AB33" i="5"/>
  <c r="AA7" i="6"/>
  <c r="O7" i="6"/>
  <c r="O15" i="6"/>
  <c r="AK24" i="5"/>
  <c r="AK16" i="5"/>
  <c r="U24" i="5"/>
  <c r="U16" i="5"/>
  <c r="Y16" i="5"/>
  <c r="AS24" i="5"/>
  <c r="M24" i="5"/>
  <c r="AE15" i="6"/>
  <c r="U62" i="13"/>
  <c r="U54" i="13"/>
  <c r="U46" i="13"/>
  <c r="U38" i="13"/>
  <c r="B37" i="20" s="1"/>
  <c r="U30" i="13"/>
  <c r="U157" i="13"/>
  <c r="U125" i="13"/>
  <c r="C45" i="15"/>
  <c r="C41" i="15"/>
  <c r="C37" i="15"/>
  <c r="C33" i="15"/>
  <c r="C29" i="15"/>
  <c r="C25" i="15"/>
  <c r="C21" i="15"/>
  <c r="C17" i="15"/>
  <c r="C13" i="15"/>
  <c r="C9" i="15"/>
  <c r="U141" i="13"/>
  <c r="B6" i="15"/>
  <c r="U23" i="13"/>
  <c r="N47" i="17"/>
  <c r="N45" i="17"/>
  <c r="N43" i="17"/>
  <c r="N41" i="17"/>
  <c r="N39" i="17"/>
  <c r="N37" i="17"/>
  <c r="N35" i="17"/>
  <c r="N33" i="17"/>
  <c r="N31" i="17"/>
  <c r="N29" i="17"/>
  <c r="N27" i="17"/>
  <c r="N25" i="17"/>
  <c r="N23" i="17"/>
  <c r="N21" i="17"/>
  <c r="N19" i="17"/>
  <c r="N17" i="17"/>
  <c r="N15" i="17"/>
  <c r="N13" i="17"/>
  <c r="N11" i="17"/>
  <c r="N9" i="17"/>
  <c r="N7" i="17"/>
  <c r="S47" i="17"/>
  <c r="S45" i="17"/>
  <c r="S43" i="17"/>
  <c r="S41" i="17"/>
  <c r="S39" i="17"/>
  <c r="S37" i="17"/>
  <c r="S35" i="17"/>
  <c r="S33" i="17"/>
  <c r="S31" i="17"/>
  <c r="S29" i="17"/>
  <c r="R27" i="17"/>
  <c r="S24" i="17"/>
  <c r="R19" i="17"/>
  <c r="S16" i="17"/>
  <c r="S10" i="17"/>
  <c r="H44" i="17"/>
  <c r="H40" i="17"/>
  <c r="H36" i="17"/>
  <c r="H32" i="17"/>
  <c r="H28" i="17"/>
  <c r="H24" i="17"/>
  <c r="H20" i="17"/>
  <c r="H16" i="17"/>
  <c r="H12" i="17"/>
  <c r="H8" i="17"/>
  <c r="AG24" i="5"/>
  <c r="X33" i="5"/>
  <c r="S20" i="6"/>
  <c r="B45" i="15"/>
  <c r="B41" i="15"/>
  <c r="B37" i="15"/>
  <c r="B33" i="15"/>
  <c r="B29" i="15"/>
  <c r="B25" i="15"/>
  <c r="B21" i="15"/>
  <c r="B17" i="15"/>
  <c r="B13" i="15"/>
  <c r="B9" i="15"/>
  <c r="AQ17" i="5"/>
  <c r="AA17" i="5"/>
  <c r="K17" i="5"/>
  <c r="U160" i="13"/>
  <c r="U144" i="13"/>
  <c r="U140" i="13"/>
  <c r="U124" i="13"/>
  <c r="B53" i="20"/>
  <c r="B49" i="20"/>
  <c r="B45" i="20"/>
  <c r="B41" i="20"/>
  <c r="B33" i="20"/>
  <c r="B25" i="20"/>
  <c r="H63" i="20"/>
  <c r="H47" i="20"/>
  <c r="H31" i="20"/>
  <c r="U159" i="13"/>
  <c r="U139" i="13"/>
  <c r="H50" i="20"/>
  <c r="H46" i="20"/>
  <c r="H34" i="20"/>
  <c r="AN20" i="6"/>
  <c r="AN15" i="6"/>
  <c r="AN7" i="6"/>
  <c r="AO33" i="5"/>
  <c r="AB20" i="6"/>
  <c r="AB15" i="6"/>
  <c r="AB7" i="6"/>
  <c r="AC33" i="5"/>
  <c r="T20" i="6"/>
  <c r="T15" i="6"/>
  <c r="T7" i="6"/>
  <c r="U33" i="5"/>
  <c r="H20" i="6"/>
  <c r="H15" i="6"/>
  <c r="H7" i="6"/>
  <c r="I33" i="5"/>
  <c r="R32" i="5"/>
  <c r="AK6" i="6"/>
  <c r="AO14" i="6"/>
  <c r="Y14" i="6"/>
  <c r="I14" i="6"/>
  <c r="M19" i="6"/>
  <c r="AR19" i="6"/>
  <c r="AR14" i="6"/>
  <c r="AR6" i="6"/>
  <c r="AS32" i="5"/>
  <c r="AN19" i="6"/>
  <c r="AN14" i="6"/>
  <c r="AN6" i="6"/>
  <c r="AO32" i="5"/>
  <c r="AJ19" i="6"/>
  <c r="AJ14" i="6"/>
  <c r="AJ6" i="6"/>
  <c r="AK32" i="5"/>
  <c r="AF19" i="6"/>
  <c r="AF14" i="6"/>
  <c r="AF6" i="6"/>
  <c r="AG32" i="5"/>
  <c r="AB19" i="6"/>
  <c r="AB14" i="6"/>
  <c r="AB6" i="6"/>
  <c r="AC32" i="5"/>
  <c r="X19" i="6"/>
  <c r="X14" i="6"/>
  <c r="X6" i="6"/>
  <c r="Y32" i="5"/>
  <c r="T19" i="6"/>
  <c r="T14" i="6"/>
  <c r="T6" i="6"/>
  <c r="U32" i="5"/>
  <c r="P19" i="6"/>
  <c r="P14" i="6"/>
  <c r="P6" i="6"/>
  <c r="Q32" i="5"/>
  <c r="L19" i="6"/>
  <c r="L14" i="6"/>
  <c r="L6" i="6"/>
  <c r="M32" i="5"/>
  <c r="H19" i="6"/>
  <c r="H14" i="6"/>
  <c r="H6" i="6"/>
  <c r="I32" i="5"/>
  <c r="D19" i="6"/>
  <c r="D14" i="6"/>
  <c r="D6" i="6"/>
  <c r="E32" i="5"/>
  <c r="E24" i="5"/>
  <c r="AP17" i="5"/>
  <c r="AL17" i="5"/>
  <c r="AH17" i="5"/>
  <c r="AD17" i="5"/>
  <c r="Z17" i="5"/>
  <c r="V17" i="5"/>
  <c r="R17" i="5"/>
  <c r="N17" i="5"/>
  <c r="J17" i="5"/>
  <c r="F17" i="5"/>
  <c r="AR16" i="5"/>
  <c r="AN16" i="5"/>
  <c r="AJ16" i="5"/>
  <c r="AF16" i="5"/>
  <c r="AB16" i="5"/>
  <c r="X16" i="5"/>
  <c r="T16" i="5"/>
  <c r="P16" i="5"/>
  <c r="L16" i="5"/>
  <c r="H16" i="5"/>
  <c r="AJ33" i="5"/>
  <c r="T33" i="5"/>
  <c r="D33" i="5"/>
  <c r="AD32" i="5"/>
  <c r="N32" i="5"/>
  <c r="AM7" i="6"/>
  <c r="W7" i="6"/>
  <c r="G7" i="6"/>
  <c r="AG6" i="6"/>
  <c r="Q6" i="6"/>
  <c r="AQ15" i="6"/>
  <c r="AA15" i="6"/>
  <c r="K15" i="6"/>
  <c r="AK14" i="6"/>
  <c r="U14" i="6"/>
  <c r="E14" i="6"/>
  <c r="AE20" i="6"/>
  <c r="O20" i="6"/>
  <c r="AO19" i="6"/>
  <c r="Y19" i="6"/>
  <c r="I19" i="6"/>
  <c r="AR20" i="6"/>
  <c r="AR15" i="6"/>
  <c r="AR7" i="6"/>
  <c r="AS33" i="5"/>
  <c r="AF20" i="6"/>
  <c r="AF15" i="6"/>
  <c r="AF7" i="6"/>
  <c r="AG33" i="5"/>
  <c r="P20" i="6"/>
  <c r="P15" i="6"/>
  <c r="P7" i="6"/>
  <c r="Q33" i="5"/>
  <c r="D20" i="6"/>
  <c r="D15" i="6"/>
  <c r="D7" i="6"/>
  <c r="E33" i="5"/>
  <c r="U6" i="6"/>
  <c r="AC19" i="6"/>
  <c r="AP20" i="6"/>
  <c r="AP15" i="6"/>
  <c r="AP7" i="6"/>
  <c r="AQ33" i="5"/>
  <c r="AL20" i="6"/>
  <c r="AL15" i="6"/>
  <c r="AL7" i="6"/>
  <c r="AM33" i="5"/>
  <c r="AH20" i="6"/>
  <c r="AH15" i="6"/>
  <c r="AH7" i="6"/>
  <c r="AI33" i="5"/>
  <c r="AD20" i="6"/>
  <c r="AD15" i="6"/>
  <c r="AD7" i="6"/>
  <c r="AE33" i="5"/>
  <c r="Z20" i="6"/>
  <c r="Z15" i="6"/>
  <c r="Z7" i="6"/>
  <c r="AA33" i="5"/>
  <c r="V20" i="6"/>
  <c r="V15" i="6"/>
  <c r="V7" i="6"/>
  <c r="W33" i="5"/>
  <c r="R20" i="6"/>
  <c r="R15" i="6"/>
  <c r="R7" i="6"/>
  <c r="S33" i="5"/>
  <c r="N20" i="6"/>
  <c r="N15" i="6"/>
  <c r="N7" i="6"/>
  <c r="O33" i="5"/>
  <c r="J20" i="6"/>
  <c r="J15" i="6"/>
  <c r="J7" i="6"/>
  <c r="K33" i="5"/>
  <c r="F20" i="6"/>
  <c r="F15" i="6"/>
  <c r="F7" i="6"/>
  <c r="G33" i="5"/>
  <c r="AQ19" i="6"/>
  <c r="AQ14" i="6"/>
  <c r="AQ6" i="6"/>
  <c r="AR32" i="5"/>
  <c r="AM19" i="6"/>
  <c r="AM14" i="6"/>
  <c r="AM6" i="6"/>
  <c r="AN32" i="5"/>
  <c r="AI19" i="6"/>
  <c r="AI14" i="6"/>
  <c r="AI6" i="6"/>
  <c r="AJ32" i="5"/>
  <c r="AE19" i="6"/>
  <c r="AE14" i="6"/>
  <c r="AE6" i="6"/>
  <c r="AF32" i="5"/>
  <c r="AA19" i="6"/>
  <c r="AA14" i="6"/>
  <c r="AA6" i="6"/>
  <c r="AB32" i="5"/>
  <c r="W19" i="6"/>
  <c r="W14" i="6"/>
  <c r="W6" i="6"/>
  <c r="X32" i="5"/>
  <c r="S19" i="6"/>
  <c r="S14" i="6"/>
  <c r="S6" i="6"/>
  <c r="T32" i="5"/>
  <c r="O19" i="6"/>
  <c r="O14" i="6"/>
  <c r="O6" i="6"/>
  <c r="P32" i="5"/>
  <c r="K19" i="6"/>
  <c r="K14" i="6"/>
  <c r="K6" i="6"/>
  <c r="L32" i="5"/>
  <c r="G19" i="6"/>
  <c r="G14" i="6"/>
  <c r="G6" i="6"/>
  <c r="H32" i="5"/>
  <c r="AS17" i="5"/>
  <c r="AO17" i="5"/>
  <c r="AK17" i="5"/>
  <c r="AG17" i="5"/>
  <c r="AC17" i="5"/>
  <c r="Y17" i="5"/>
  <c r="U17" i="5"/>
  <c r="Q17" i="5"/>
  <c r="M17" i="5"/>
  <c r="I17" i="5"/>
  <c r="E17" i="5"/>
  <c r="AQ16" i="5"/>
  <c r="AM16" i="5"/>
  <c r="AI16" i="5"/>
  <c r="AE16" i="5"/>
  <c r="AA16" i="5"/>
  <c r="W16" i="5"/>
  <c r="S16" i="5"/>
  <c r="O16" i="5"/>
  <c r="K16" i="5"/>
  <c r="AS25" i="5"/>
  <c r="AO25" i="5"/>
  <c r="AG25" i="5"/>
  <c r="AC25" i="5"/>
  <c r="U25" i="5"/>
  <c r="Q25" i="5"/>
  <c r="I25" i="5"/>
  <c r="E25" i="5"/>
  <c r="F24" i="5"/>
  <c r="AF33" i="5"/>
  <c r="P33" i="5"/>
  <c r="AP32" i="5"/>
  <c r="Z32" i="5"/>
  <c r="J32" i="5"/>
  <c r="AI7" i="6"/>
  <c r="S7" i="6"/>
  <c r="C7" i="6"/>
  <c r="AC6" i="6"/>
  <c r="M6" i="6"/>
  <c r="AM15" i="6"/>
  <c r="W15" i="6"/>
  <c r="G15" i="6"/>
  <c r="AG14" i="6"/>
  <c r="Q14" i="6"/>
  <c r="AQ20" i="6"/>
  <c r="AA20" i="6"/>
  <c r="K20" i="6"/>
  <c r="AK19" i="6"/>
  <c r="U19" i="6"/>
  <c r="E19" i="6"/>
  <c r="AJ20" i="6"/>
  <c r="AJ15" i="6"/>
  <c r="AJ7" i="6"/>
  <c r="AK33" i="5"/>
  <c r="X20" i="6"/>
  <c r="X15" i="6"/>
  <c r="X7" i="6"/>
  <c r="Y33" i="5"/>
  <c r="L20" i="6"/>
  <c r="L15" i="6"/>
  <c r="L7" i="6"/>
  <c r="M33" i="5"/>
  <c r="AH32" i="5"/>
  <c r="E6" i="6"/>
  <c r="C19" i="6"/>
  <c r="C14" i="6"/>
  <c r="C6" i="6"/>
  <c r="D32" i="5"/>
  <c r="D24" i="5"/>
  <c r="AO20" i="6"/>
  <c r="AO15" i="6"/>
  <c r="AO7" i="6"/>
  <c r="AP33" i="5"/>
  <c r="AK20" i="6"/>
  <c r="AK15" i="6"/>
  <c r="AK7" i="6"/>
  <c r="AL33" i="5"/>
  <c r="AG20" i="6"/>
  <c r="AG15" i="6"/>
  <c r="AG7" i="6"/>
  <c r="AH33" i="5"/>
  <c r="AC20" i="6"/>
  <c r="AC15" i="6"/>
  <c r="AC7" i="6"/>
  <c r="AD33" i="5"/>
  <c r="Y20" i="6"/>
  <c r="Y15" i="6"/>
  <c r="Y7" i="6"/>
  <c r="Z33" i="5"/>
  <c r="U20" i="6"/>
  <c r="U15" i="6"/>
  <c r="U7" i="6"/>
  <c r="V33" i="5"/>
  <c r="Q20" i="6"/>
  <c r="Q15" i="6"/>
  <c r="Q7" i="6"/>
  <c r="R33" i="5"/>
  <c r="M20" i="6"/>
  <c r="M15" i="6"/>
  <c r="M7" i="6"/>
  <c r="N33" i="5"/>
  <c r="I20" i="6"/>
  <c r="I15" i="6"/>
  <c r="I7" i="6"/>
  <c r="J33" i="5"/>
  <c r="E20" i="6"/>
  <c r="E15" i="6"/>
  <c r="E7" i="6"/>
  <c r="F33" i="5"/>
  <c r="AP19" i="6"/>
  <c r="AP14" i="6"/>
  <c r="AP6" i="6"/>
  <c r="AQ32" i="5"/>
  <c r="AL19" i="6"/>
  <c r="AL14" i="6"/>
  <c r="AL6" i="6"/>
  <c r="AM32" i="5"/>
  <c r="AH19" i="6"/>
  <c r="AH14" i="6"/>
  <c r="AH6" i="6"/>
  <c r="AI32" i="5"/>
  <c r="AD19" i="6"/>
  <c r="AD14" i="6"/>
  <c r="AD6" i="6"/>
  <c r="AE32" i="5"/>
  <c r="Z19" i="6"/>
  <c r="Z14" i="6"/>
  <c r="Z6" i="6"/>
  <c r="AA32" i="5"/>
  <c r="V19" i="6"/>
  <c r="V14" i="6"/>
  <c r="V6" i="6"/>
  <c r="W32" i="5"/>
  <c r="R19" i="6"/>
  <c r="R14" i="6"/>
  <c r="R6" i="6"/>
  <c r="S32" i="5"/>
  <c r="N19" i="6"/>
  <c r="N14" i="6"/>
  <c r="N6" i="6"/>
  <c r="O32" i="5"/>
  <c r="J19" i="6"/>
  <c r="J14" i="6"/>
  <c r="J6" i="6"/>
  <c r="K32" i="5"/>
  <c r="F19" i="6"/>
  <c r="F14" i="6"/>
  <c r="F6" i="6"/>
  <c r="G32" i="5"/>
  <c r="G24" i="5"/>
  <c r="AR17" i="5"/>
  <c r="AN17" i="5"/>
  <c r="AJ17" i="5"/>
  <c r="AF17" i="5"/>
  <c r="AB17" i="5"/>
  <c r="X17" i="5"/>
  <c r="T17" i="5"/>
  <c r="P17" i="5"/>
  <c r="L17" i="5"/>
  <c r="H17" i="5"/>
  <c r="D17" i="5"/>
  <c r="AP16" i="5"/>
  <c r="AL16" i="5"/>
  <c r="AH16" i="5"/>
  <c r="AD16" i="5"/>
  <c r="Z16" i="5"/>
  <c r="V16" i="5"/>
  <c r="R16" i="5"/>
  <c r="N16" i="5"/>
  <c r="J16" i="5"/>
  <c r="F16" i="5"/>
  <c r="AR25" i="5"/>
  <c r="AN25" i="5"/>
  <c r="AJ25" i="5"/>
  <c r="AF25" i="5"/>
  <c r="AB25" i="5"/>
  <c r="X25" i="5"/>
  <c r="T25" i="5"/>
  <c r="P25" i="5"/>
  <c r="L25" i="5"/>
  <c r="H25" i="5"/>
  <c r="D25" i="5"/>
  <c r="AP24" i="5"/>
  <c r="AL24" i="5"/>
  <c r="AH24" i="5"/>
  <c r="AD24" i="5"/>
  <c r="Z24" i="5"/>
  <c r="V24" i="5"/>
  <c r="R24" i="5"/>
  <c r="N24" i="5"/>
  <c r="J24" i="5"/>
  <c r="J47" i="17"/>
  <c r="I47" i="17"/>
  <c r="J46" i="17"/>
  <c r="I46" i="17"/>
  <c r="J45" i="17"/>
  <c r="I45" i="17"/>
  <c r="J44" i="17"/>
  <c r="I44" i="17"/>
  <c r="J43" i="17"/>
  <c r="I43" i="17"/>
  <c r="J42" i="17"/>
  <c r="I42" i="17"/>
  <c r="J41" i="17"/>
  <c r="I41" i="17"/>
  <c r="O41" i="17" s="1"/>
  <c r="J40" i="17"/>
  <c r="I40" i="17"/>
  <c r="J39" i="17"/>
  <c r="I39" i="17"/>
  <c r="J38" i="17"/>
  <c r="I38" i="17"/>
  <c r="J37" i="17"/>
  <c r="I37" i="17"/>
  <c r="J36" i="17"/>
  <c r="I36" i="17"/>
  <c r="J34" i="17"/>
  <c r="I34" i="17"/>
  <c r="O34" i="17" s="1"/>
  <c r="J33" i="17"/>
  <c r="I33" i="17"/>
  <c r="J31" i="17"/>
  <c r="I31" i="17"/>
  <c r="J30" i="17"/>
  <c r="I30" i="17"/>
  <c r="J29" i="17"/>
  <c r="I29" i="17"/>
  <c r="J28" i="17"/>
  <c r="I28" i="17"/>
  <c r="J27" i="17"/>
  <c r="I27" i="17"/>
  <c r="O27" i="17" s="1"/>
  <c r="J26" i="17"/>
  <c r="I26" i="17"/>
  <c r="J25" i="17"/>
  <c r="I25" i="17"/>
  <c r="J24" i="17"/>
  <c r="I24" i="17"/>
  <c r="J23" i="17"/>
  <c r="I23" i="17"/>
  <c r="J22" i="17"/>
  <c r="I22" i="17"/>
  <c r="J21" i="17"/>
  <c r="I21" i="17"/>
  <c r="O21" i="17" s="1"/>
  <c r="J20" i="17"/>
  <c r="I20" i="17"/>
  <c r="J19" i="17"/>
  <c r="I19" i="17"/>
  <c r="J18" i="17"/>
  <c r="I18" i="17"/>
  <c r="J17" i="17"/>
  <c r="I17" i="17"/>
  <c r="J16" i="17"/>
  <c r="I16" i="17"/>
  <c r="J15" i="17"/>
  <c r="I15" i="17"/>
  <c r="O15" i="17" s="1"/>
  <c r="J14" i="17"/>
  <c r="I14" i="17"/>
  <c r="J13" i="17"/>
  <c r="I13" i="17"/>
  <c r="J12" i="17"/>
  <c r="I12" i="17"/>
  <c r="J11" i="17"/>
  <c r="I11" i="17"/>
  <c r="J10" i="17"/>
  <c r="I10" i="17"/>
  <c r="J9" i="17"/>
  <c r="I9" i="17"/>
  <c r="O9" i="17" s="1"/>
  <c r="J8" i="17"/>
  <c r="I8" i="17"/>
  <c r="J7" i="17"/>
  <c r="I7" i="17"/>
  <c r="J6" i="17"/>
  <c r="I6" i="17"/>
  <c r="D48" i="17"/>
  <c r="O11" i="17" l="1"/>
  <c r="O17" i="17"/>
  <c r="O23" i="17"/>
  <c r="O29" i="17"/>
  <c r="O37" i="17"/>
  <c r="O47" i="17"/>
  <c r="O43" i="17"/>
  <c r="U123" i="13"/>
  <c r="U143" i="13"/>
  <c r="U151" i="13"/>
  <c r="U155" i="13"/>
  <c r="H23" i="20"/>
  <c r="H27" i="20"/>
  <c r="O7" i="17"/>
  <c r="T7" i="17" s="1"/>
  <c r="E7" i="5" s="1"/>
  <c r="D8" i="14" s="1"/>
  <c r="O13" i="17"/>
  <c r="T13" i="17" s="1"/>
  <c r="K7" i="5" s="1"/>
  <c r="D14" i="14" s="1"/>
  <c r="O19" i="17"/>
  <c r="T19" i="17" s="1"/>
  <c r="Q7" i="5" s="1"/>
  <c r="D20" i="14" s="1"/>
  <c r="O25" i="17"/>
  <c r="O31" i="17"/>
  <c r="T31" i="17" s="1"/>
  <c r="AC7" i="5" s="1"/>
  <c r="D32" i="14" s="1"/>
  <c r="O39" i="17"/>
  <c r="T39" i="17" s="1"/>
  <c r="AK7" i="5" s="1"/>
  <c r="D40" i="14" s="1"/>
  <c r="O45" i="17"/>
  <c r="H43" i="20"/>
  <c r="B57" i="20"/>
  <c r="U127" i="13"/>
  <c r="H51" i="20"/>
  <c r="U135" i="13"/>
  <c r="H59" i="20"/>
  <c r="H61" i="20"/>
  <c r="U161" i="13"/>
  <c r="U150" i="13"/>
  <c r="B50" i="20"/>
  <c r="H29" i="20"/>
  <c r="U129" i="13"/>
  <c r="U138" i="13"/>
  <c r="B38" i="20"/>
  <c r="U142" i="13"/>
  <c r="B42" i="20"/>
  <c r="H22" i="20"/>
  <c r="B22" i="20"/>
  <c r="B24" i="20"/>
  <c r="H24" i="20"/>
  <c r="U130" i="13"/>
  <c r="B30" i="20"/>
  <c r="U134" i="13"/>
  <c r="B34" i="20"/>
  <c r="B44" i="20"/>
  <c r="H44" i="20"/>
  <c r="B52" i="20"/>
  <c r="H52" i="20"/>
  <c r="B60" i="20"/>
  <c r="H60" i="20"/>
  <c r="H42" i="20"/>
  <c r="U131" i="13"/>
  <c r="U147" i="13"/>
  <c r="U163" i="13"/>
  <c r="H35" i="20"/>
  <c r="U122" i="13"/>
  <c r="H45" i="20"/>
  <c r="U145" i="13"/>
  <c r="U126" i="13"/>
  <c r="B26" i="20"/>
  <c r="B36" i="20"/>
  <c r="H36" i="20"/>
  <c r="B32" i="20"/>
  <c r="H32" i="20"/>
  <c r="U158" i="13"/>
  <c r="B58" i="20"/>
  <c r="H38" i="20"/>
  <c r="H37" i="20"/>
  <c r="U137" i="13"/>
  <c r="H30" i="20"/>
  <c r="H39" i="20"/>
  <c r="H55" i="20"/>
  <c r="B29" i="20"/>
  <c r="B61" i="20"/>
  <c r="U152" i="13"/>
  <c r="H53" i="20"/>
  <c r="U153" i="13"/>
  <c r="B28" i="20"/>
  <c r="H28" i="20"/>
  <c r="B40" i="20"/>
  <c r="H40" i="20"/>
  <c r="U146" i="13"/>
  <c r="B46" i="20"/>
  <c r="B48" i="20"/>
  <c r="H48" i="20"/>
  <c r="U154" i="13"/>
  <c r="B54" i="20"/>
  <c r="B56" i="20"/>
  <c r="H56" i="20"/>
  <c r="U162" i="13"/>
  <c r="B62" i="20"/>
  <c r="O8" i="17"/>
  <c r="T8" i="17" s="1"/>
  <c r="F7" i="5" s="1"/>
  <c r="D9" i="14" s="1"/>
  <c r="O12" i="17"/>
  <c r="T12" i="17" s="1"/>
  <c r="J7" i="5" s="1"/>
  <c r="D13" i="14" s="1"/>
  <c r="O16" i="17"/>
  <c r="T16" i="17" s="1"/>
  <c r="N7" i="5" s="1"/>
  <c r="D17" i="14" s="1"/>
  <c r="O20" i="17"/>
  <c r="T20" i="17" s="1"/>
  <c r="R7" i="5" s="1"/>
  <c r="D21" i="14" s="1"/>
  <c r="O22" i="17"/>
  <c r="T22" i="17" s="1"/>
  <c r="T7" i="5" s="1"/>
  <c r="D23" i="14" s="1"/>
  <c r="O26" i="17"/>
  <c r="T26" i="17" s="1"/>
  <c r="X7" i="5" s="1"/>
  <c r="D27" i="14" s="1"/>
  <c r="O28" i="17"/>
  <c r="T28" i="17" s="1"/>
  <c r="Z7" i="5" s="1"/>
  <c r="D29" i="14" s="1"/>
  <c r="O33" i="17"/>
  <c r="T33" i="17" s="1"/>
  <c r="AE7" i="5" s="1"/>
  <c r="D34" i="14" s="1"/>
  <c r="O38" i="17"/>
  <c r="T38" i="17" s="1"/>
  <c r="AJ7" i="5" s="1"/>
  <c r="D39" i="14" s="1"/>
  <c r="O40" i="17"/>
  <c r="T40" i="17" s="1"/>
  <c r="AL7" i="5" s="1"/>
  <c r="D41" i="14" s="1"/>
  <c r="O44" i="17"/>
  <c r="T44" i="17" s="1"/>
  <c r="AP7" i="5" s="1"/>
  <c r="D45" i="14" s="1"/>
  <c r="O10" i="17"/>
  <c r="T10" i="17" s="1"/>
  <c r="H7" i="5" s="1"/>
  <c r="D11" i="14" s="1"/>
  <c r="O14" i="17"/>
  <c r="T14" i="17" s="1"/>
  <c r="L7" i="5" s="1"/>
  <c r="D15" i="14" s="1"/>
  <c r="O18" i="17"/>
  <c r="T18" i="17" s="1"/>
  <c r="P7" i="5" s="1"/>
  <c r="D19" i="14" s="1"/>
  <c r="O24" i="17"/>
  <c r="T24" i="17" s="1"/>
  <c r="V7" i="5" s="1"/>
  <c r="D25" i="14" s="1"/>
  <c r="O30" i="17"/>
  <c r="T30" i="17" s="1"/>
  <c r="AB7" i="5" s="1"/>
  <c r="D31" i="14" s="1"/>
  <c r="O36" i="17"/>
  <c r="T36" i="17" s="1"/>
  <c r="AH7" i="5" s="1"/>
  <c r="D37" i="14" s="1"/>
  <c r="O42" i="17"/>
  <c r="T42" i="17" s="1"/>
  <c r="AN7" i="5" s="1"/>
  <c r="D43" i="14" s="1"/>
  <c r="O46" i="17"/>
  <c r="T46" i="17" s="1"/>
  <c r="AR7" i="5" s="1"/>
  <c r="D47" i="14" s="1"/>
  <c r="I48" i="17"/>
  <c r="O32" i="17" s="1"/>
  <c r="T32" i="17" s="1"/>
  <c r="AD7" i="5" s="1"/>
  <c r="D33" i="14" s="1"/>
  <c r="T34" i="17"/>
  <c r="AF7" i="5" s="1"/>
  <c r="D35" i="14" s="1"/>
  <c r="T15" i="17"/>
  <c r="M7" i="5" s="1"/>
  <c r="D16" i="14" s="1"/>
  <c r="T23" i="17"/>
  <c r="U7" i="5" s="1"/>
  <c r="D24" i="14" s="1"/>
  <c r="T47" i="17"/>
  <c r="AS7" i="5" s="1"/>
  <c r="D48" i="14" s="1"/>
  <c r="AS97" i="14" s="1"/>
  <c r="T11" i="17"/>
  <c r="I7" i="5" s="1"/>
  <c r="D12" i="14" s="1"/>
  <c r="T27" i="17"/>
  <c r="Y7" i="5" s="1"/>
  <c r="D28" i="14" s="1"/>
  <c r="T43" i="17"/>
  <c r="AO7" i="5" s="1"/>
  <c r="D44" i="14" s="1"/>
  <c r="J48" i="17"/>
  <c r="O35" i="17" s="1"/>
  <c r="O6" i="17"/>
  <c r="T29" i="17"/>
  <c r="AA7" i="5" s="1"/>
  <c r="D30" i="14" s="1"/>
  <c r="T45" i="17"/>
  <c r="AQ7" i="5" s="1"/>
  <c r="D46" i="14" s="1"/>
  <c r="T21" i="17"/>
  <c r="S7" i="5" s="1"/>
  <c r="D22" i="14" s="1"/>
  <c r="T37" i="17"/>
  <c r="AI7" i="5" s="1"/>
  <c r="D38" i="14" s="1"/>
  <c r="T9" i="17"/>
  <c r="G7" i="5" s="1"/>
  <c r="D10" i="14" s="1"/>
  <c r="T17" i="17"/>
  <c r="O7" i="5" s="1"/>
  <c r="D18" i="14" s="1"/>
  <c r="T25" i="17"/>
  <c r="W7" i="5" s="1"/>
  <c r="D26" i="14" s="1"/>
  <c r="T41" i="17"/>
  <c r="AM7" i="5" s="1"/>
  <c r="D42" i="14" s="1"/>
  <c r="O48" i="17" l="1"/>
  <c r="T35" i="17"/>
  <c r="AG7" i="5" s="1"/>
  <c r="D36" i="14" s="1"/>
  <c r="T6" i="17"/>
  <c r="D7" i="5" s="1"/>
  <c r="D7" i="14" s="1"/>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T48" i="17" l="1"/>
  <c r="AT7" i="5" s="1"/>
  <c r="D49" i="14" s="1"/>
  <c r="AT97" i="14" s="1"/>
  <c r="I97" i="14" l="1"/>
  <c r="U97" i="14"/>
  <c r="Y97" i="14"/>
  <c r="AK97" i="14"/>
  <c r="AO97" i="14"/>
  <c r="O97" i="14"/>
  <c r="S97" i="14"/>
  <c r="W97" i="14"/>
  <c r="AI97" i="14"/>
  <c r="AQ97" i="14"/>
  <c r="AJ97" i="14"/>
  <c r="N97" i="14"/>
  <c r="R97" i="14"/>
  <c r="V97" i="14"/>
  <c r="AD97" i="14"/>
  <c r="AH97" i="14"/>
  <c r="G97" i="14"/>
  <c r="AM97" i="14"/>
  <c r="P97" i="14"/>
  <c r="AF97" i="14"/>
  <c r="AN97" i="14"/>
  <c r="G177" i="13"/>
  <c r="G175" i="13"/>
  <c r="G173" i="13"/>
  <c r="G171" i="13"/>
  <c r="G169" i="13"/>
  <c r="G167" i="13"/>
  <c r="G165" i="13"/>
  <c r="G163" i="13"/>
  <c r="G161" i="13"/>
  <c r="G159" i="13"/>
  <c r="G157" i="13"/>
  <c r="G155" i="13"/>
  <c r="G153" i="13"/>
  <c r="G151" i="13"/>
  <c r="G149" i="13"/>
  <c r="G147" i="13"/>
  <c r="G145" i="13"/>
  <c r="G143" i="13"/>
  <c r="G141" i="13"/>
  <c r="G139" i="13"/>
  <c r="G179" i="13"/>
  <c r="J51" i="13"/>
  <c r="J154" i="13" s="1"/>
  <c r="J50" i="13"/>
  <c r="J153" i="13" s="1"/>
  <c r="J49" i="13"/>
  <c r="J152" i="13" s="1"/>
  <c r="J48" i="13"/>
  <c r="J151" i="13" s="1"/>
  <c r="J47" i="13"/>
  <c r="J150" i="13" s="1"/>
  <c r="J46" i="13"/>
  <c r="J149" i="13" s="1"/>
  <c r="J45" i="13"/>
  <c r="J148" i="13" s="1"/>
  <c r="J44" i="13"/>
  <c r="J147" i="13" s="1"/>
  <c r="J43" i="13"/>
  <c r="J146" i="13" s="1"/>
  <c r="J42" i="13"/>
  <c r="J145" i="13" s="1"/>
  <c r="J41" i="13"/>
  <c r="J144" i="13" s="1"/>
  <c r="J40" i="13"/>
  <c r="J143" i="13" s="1"/>
  <c r="J39" i="13"/>
  <c r="J142" i="13" s="1"/>
  <c r="J38" i="13"/>
  <c r="J141" i="13" s="1"/>
  <c r="J37" i="13"/>
  <c r="J140" i="13" s="1"/>
  <c r="J36" i="13"/>
  <c r="J139" i="13" s="1"/>
  <c r="J35" i="13"/>
  <c r="J138" i="13" s="1"/>
  <c r="J34" i="13"/>
  <c r="J137" i="13" s="1"/>
  <c r="J33" i="13"/>
  <c r="J136" i="13" s="1"/>
  <c r="J32" i="13"/>
  <c r="J135" i="13" s="1"/>
  <c r="J31" i="13"/>
  <c r="J134" i="13" s="1"/>
  <c r="J30" i="13"/>
  <c r="J133" i="13" s="1"/>
  <c r="J29" i="13"/>
  <c r="J132" i="13" s="1"/>
  <c r="J28" i="13"/>
  <c r="J131" i="13" s="1"/>
  <c r="J27" i="13"/>
  <c r="J130" i="13" s="1"/>
  <c r="J26" i="13"/>
  <c r="J129" i="13" s="1"/>
  <c r="J25" i="13"/>
  <c r="J128" i="13" s="1"/>
  <c r="J24" i="13"/>
  <c r="J127" i="13" s="1"/>
  <c r="J23" i="13"/>
  <c r="J126" i="13" s="1"/>
  <c r="J22" i="13"/>
  <c r="J125" i="13" s="1"/>
  <c r="J21" i="13"/>
  <c r="J124" i="13" s="1"/>
  <c r="J20" i="13"/>
  <c r="J123" i="13" s="1"/>
  <c r="J19" i="13"/>
  <c r="J122" i="13" s="1"/>
  <c r="J18" i="13"/>
  <c r="J121" i="13" s="1"/>
  <c r="J17" i="13"/>
  <c r="J120" i="13" s="1"/>
  <c r="J16" i="13"/>
  <c r="J119" i="13" s="1"/>
  <c r="J15" i="13"/>
  <c r="J118" i="13" s="1"/>
  <c r="J14" i="13"/>
  <c r="J117" i="13" s="1"/>
  <c r="J13" i="13"/>
  <c r="J116" i="13" s="1"/>
  <c r="J12" i="13"/>
  <c r="J115" i="13" s="1"/>
  <c r="J11" i="13"/>
  <c r="J114" i="13" s="1"/>
  <c r="J10" i="13"/>
  <c r="J113" i="13" s="1"/>
  <c r="J9" i="13"/>
  <c r="J112" i="13" s="1"/>
  <c r="J96" i="13"/>
  <c r="J199" i="13" s="1"/>
  <c r="J95" i="13"/>
  <c r="J198" i="13" s="1"/>
  <c r="J94" i="13"/>
  <c r="J197" i="13" s="1"/>
  <c r="J93" i="13"/>
  <c r="J196" i="13" s="1"/>
  <c r="J92" i="13"/>
  <c r="J195" i="13" s="1"/>
  <c r="J91" i="13"/>
  <c r="J194" i="13" s="1"/>
  <c r="J90" i="13"/>
  <c r="J193" i="13" s="1"/>
  <c r="J89" i="13"/>
  <c r="J192" i="13" s="1"/>
  <c r="J88" i="13"/>
  <c r="J191" i="13" s="1"/>
  <c r="J87" i="13"/>
  <c r="J190" i="13" s="1"/>
  <c r="J86" i="13"/>
  <c r="J189" i="13" s="1"/>
  <c r="J85" i="13"/>
  <c r="J188" i="13" s="1"/>
  <c r="J84" i="13"/>
  <c r="J187" i="13" s="1"/>
  <c r="J83" i="13"/>
  <c r="J186" i="13" s="1"/>
  <c r="J82" i="13"/>
  <c r="J185" i="13" s="1"/>
  <c r="J81" i="13"/>
  <c r="J184" i="13" s="1"/>
  <c r="J80" i="13"/>
  <c r="J183" i="13" s="1"/>
  <c r="J79" i="13"/>
  <c r="J182" i="13" s="1"/>
  <c r="J78" i="13"/>
  <c r="J181" i="13" s="1"/>
  <c r="J77" i="13"/>
  <c r="J180" i="13" s="1"/>
  <c r="J76" i="13"/>
  <c r="J179" i="13" s="1"/>
  <c r="J75" i="13"/>
  <c r="J178" i="13" s="1"/>
  <c r="J74" i="13"/>
  <c r="J177" i="13" s="1"/>
  <c r="J73" i="13"/>
  <c r="J176" i="13" s="1"/>
  <c r="J72" i="13"/>
  <c r="J175" i="13" s="1"/>
  <c r="J71" i="13"/>
  <c r="J174" i="13" s="1"/>
  <c r="J70" i="13"/>
  <c r="J173" i="13" s="1"/>
  <c r="J69" i="13"/>
  <c r="J172" i="13" s="1"/>
  <c r="J68" i="13"/>
  <c r="J171" i="13" s="1"/>
  <c r="J67" i="13"/>
  <c r="J170" i="13" s="1"/>
  <c r="J66" i="13"/>
  <c r="J169" i="13" s="1"/>
  <c r="J65" i="13"/>
  <c r="J168" i="13" s="1"/>
  <c r="J64" i="13"/>
  <c r="J167" i="13" s="1"/>
  <c r="J63" i="13"/>
  <c r="J166" i="13" s="1"/>
  <c r="J62" i="13"/>
  <c r="J165" i="13" s="1"/>
  <c r="J61" i="13"/>
  <c r="J164" i="13" s="1"/>
  <c r="J60" i="13"/>
  <c r="J163" i="13" s="1"/>
  <c r="J59" i="13"/>
  <c r="J162" i="13" s="1"/>
  <c r="J58" i="13"/>
  <c r="J161" i="13" s="1"/>
  <c r="J57" i="13"/>
  <c r="J160" i="13" s="1"/>
  <c r="J56" i="13"/>
  <c r="J159" i="13" s="1"/>
  <c r="J55" i="13"/>
  <c r="J158" i="13" s="1"/>
  <c r="J54" i="13"/>
  <c r="J157" i="13" s="1"/>
  <c r="AS18" i="5"/>
  <c r="AS26" i="5" s="1"/>
  <c r="AQ18" i="5"/>
  <c r="AQ26" i="5" s="1"/>
  <c r="AM18" i="5"/>
  <c r="AM34" i="5" s="1"/>
  <c r="AL18" i="5"/>
  <c r="AL26" i="5" s="1"/>
  <c r="AK18" i="5"/>
  <c r="AK26" i="5" s="1"/>
  <c r="AH18" i="5"/>
  <c r="AH26" i="5" s="1"/>
  <c r="AF18" i="5"/>
  <c r="AF26" i="5" s="1"/>
  <c r="AA18" i="5"/>
  <c r="AA26" i="5" s="1"/>
  <c r="W18" i="5"/>
  <c r="W34" i="5" s="1"/>
  <c r="U18" i="5"/>
  <c r="U26" i="5" s="1"/>
  <c r="R18" i="5"/>
  <c r="R26" i="5" s="1"/>
  <c r="Q18" i="5"/>
  <c r="Q26" i="5" s="1"/>
  <c r="P18" i="5"/>
  <c r="P26" i="5" s="1"/>
  <c r="K18" i="5"/>
  <c r="K34" i="5" s="1"/>
  <c r="I18" i="5"/>
  <c r="I26" i="5" s="1"/>
  <c r="E18" i="5"/>
  <c r="E26" i="5" s="1"/>
  <c r="AK34" i="5"/>
  <c r="G75" i="13"/>
  <c r="G178" i="13"/>
  <c r="G176" i="13"/>
  <c r="G174" i="13"/>
  <c r="G172" i="13"/>
  <c r="G170" i="13"/>
  <c r="G168" i="13"/>
  <c r="G166" i="13"/>
  <c r="G164" i="13"/>
  <c r="G162" i="13"/>
  <c r="G160" i="13"/>
  <c r="G158" i="13"/>
  <c r="G156" i="13"/>
  <c r="G154" i="13"/>
  <c r="G152" i="13"/>
  <c r="G150" i="13"/>
  <c r="G148" i="13"/>
  <c r="G146" i="13"/>
  <c r="G144" i="13"/>
  <c r="G142" i="13"/>
  <c r="G140" i="13"/>
  <c r="G138" i="13"/>
  <c r="F44" i="16"/>
  <c r="E44" i="16"/>
  <c r="D44" i="16"/>
  <c r="F43" i="16"/>
  <c r="E43" i="16"/>
  <c r="D43" i="16"/>
  <c r="F42" i="16"/>
  <c r="E42" i="16"/>
  <c r="D42" i="16"/>
  <c r="F41" i="16"/>
  <c r="E41" i="16"/>
  <c r="D41" i="16"/>
  <c r="F40" i="16"/>
  <c r="E40" i="16"/>
  <c r="D40" i="16"/>
  <c r="F39" i="16"/>
  <c r="E39" i="16"/>
  <c r="F38" i="16"/>
  <c r="E38" i="16"/>
  <c r="D38" i="16"/>
  <c r="F37" i="16"/>
  <c r="E37" i="16"/>
  <c r="D37" i="16"/>
  <c r="D39" i="16"/>
  <c r="P34" i="16"/>
  <c r="O34" i="16"/>
  <c r="N34" i="16"/>
  <c r="M34" i="16"/>
  <c r="L34" i="16"/>
  <c r="K34" i="16"/>
  <c r="J34" i="16"/>
  <c r="I34" i="16"/>
  <c r="H34" i="16"/>
  <c r="G34" i="16"/>
  <c r="F34" i="16"/>
  <c r="E34" i="16"/>
  <c r="D34" i="16"/>
  <c r="P33" i="16"/>
  <c r="O33" i="16"/>
  <c r="N33" i="16"/>
  <c r="M33" i="16"/>
  <c r="L33" i="16"/>
  <c r="K33" i="16"/>
  <c r="J33" i="16"/>
  <c r="I33" i="16"/>
  <c r="H33" i="16"/>
  <c r="G33" i="16"/>
  <c r="F33" i="16"/>
  <c r="E33" i="16"/>
  <c r="D33" i="16"/>
  <c r="P32" i="16"/>
  <c r="O32" i="16"/>
  <c r="N32" i="16"/>
  <c r="M32" i="16"/>
  <c r="L32" i="16"/>
  <c r="K32" i="16"/>
  <c r="J32" i="16"/>
  <c r="I32" i="16"/>
  <c r="H32" i="16"/>
  <c r="G32" i="16"/>
  <c r="F32" i="16"/>
  <c r="E32" i="16"/>
  <c r="D32" i="16"/>
  <c r="P31" i="16"/>
  <c r="O31" i="16"/>
  <c r="N31" i="16"/>
  <c r="M31" i="16"/>
  <c r="L31" i="16"/>
  <c r="K31" i="16"/>
  <c r="J31" i="16"/>
  <c r="I31" i="16"/>
  <c r="H31" i="16"/>
  <c r="G31" i="16"/>
  <c r="F31" i="16"/>
  <c r="E31" i="16"/>
  <c r="D31" i="16"/>
  <c r="P30" i="16"/>
  <c r="O30" i="16"/>
  <c r="N30" i="16"/>
  <c r="M30" i="16"/>
  <c r="L30" i="16"/>
  <c r="K30" i="16"/>
  <c r="J30" i="16"/>
  <c r="I30" i="16"/>
  <c r="H30" i="16"/>
  <c r="G30" i="16"/>
  <c r="F30" i="16"/>
  <c r="E30" i="16"/>
  <c r="D30" i="16"/>
  <c r="P29" i="16"/>
  <c r="O29" i="16"/>
  <c r="N29" i="16"/>
  <c r="M29" i="16"/>
  <c r="L29" i="16"/>
  <c r="K29" i="16"/>
  <c r="J29" i="16"/>
  <c r="I29" i="16"/>
  <c r="H29" i="16"/>
  <c r="G29" i="16"/>
  <c r="F29" i="16"/>
  <c r="E29" i="16"/>
  <c r="P28" i="16"/>
  <c r="O28" i="16"/>
  <c r="N28" i="16"/>
  <c r="M28" i="16"/>
  <c r="L28" i="16"/>
  <c r="K28" i="16"/>
  <c r="J28" i="16"/>
  <c r="I28" i="16"/>
  <c r="H28" i="16"/>
  <c r="G28" i="16"/>
  <c r="F28" i="16"/>
  <c r="E28" i="16"/>
  <c r="D28" i="16"/>
  <c r="P27" i="16"/>
  <c r="O27" i="16"/>
  <c r="N27" i="16"/>
  <c r="M27" i="16"/>
  <c r="L27" i="16"/>
  <c r="K27" i="16"/>
  <c r="J27" i="16"/>
  <c r="I27" i="16"/>
  <c r="H27" i="16"/>
  <c r="G27" i="16"/>
  <c r="F27" i="16"/>
  <c r="E27" i="16"/>
  <c r="D27" i="16"/>
  <c r="P24" i="16"/>
  <c r="O24" i="16"/>
  <c r="N24" i="16"/>
  <c r="M24" i="16"/>
  <c r="L24" i="16"/>
  <c r="K24" i="16"/>
  <c r="J24" i="16"/>
  <c r="I24" i="16"/>
  <c r="H24" i="16"/>
  <c r="G24" i="16"/>
  <c r="F24" i="16"/>
  <c r="E24" i="16"/>
  <c r="P23" i="16"/>
  <c r="O23" i="16"/>
  <c r="N23" i="16"/>
  <c r="M23" i="16"/>
  <c r="L23" i="16"/>
  <c r="K23" i="16"/>
  <c r="J23" i="16"/>
  <c r="I23" i="16"/>
  <c r="H23" i="16"/>
  <c r="G23" i="16"/>
  <c r="F23" i="16"/>
  <c r="E23" i="16"/>
  <c r="P22" i="16"/>
  <c r="O22" i="16"/>
  <c r="N22" i="16"/>
  <c r="M22" i="16"/>
  <c r="L22" i="16"/>
  <c r="K22" i="16"/>
  <c r="J22" i="16"/>
  <c r="I22" i="16"/>
  <c r="H22" i="16"/>
  <c r="G22" i="16"/>
  <c r="F22" i="16"/>
  <c r="E22" i="16"/>
  <c r="P21" i="16"/>
  <c r="O21" i="16"/>
  <c r="N21" i="16"/>
  <c r="M21" i="16"/>
  <c r="L21" i="16"/>
  <c r="K21" i="16"/>
  <c r="J21" i="16"/>
  <c r="I21" i="16"/>
  <c r="H21" i="16"/>
  <c r="G21" i="16"/>
  <c r="F21" i="16"/>
  <c r="E21" i="16"/>
  <c r="P20" i="16"/>
  <c r="O20" i="16"/>
  <c r="N20" i="16"/>
  <c r="M20" i="16"/>
  <c r="L20" i="16"/>
  <c r="K20" i="16"/>
  <c r="J20" i="16"/>
  <c r="I20" i="16"/>
  <c r="H20" i="16"/>
  <c r="G20" i="16"/>
  <c r="F20" i="16"/>
  <c r="E20" i="16"/>
  <c r="P19" i="16"/>
  <c r="O19" i="16"/>
  <c r="N19" i="16"/>
  <c r="M19" i="16"/>
  <c r="L19" i="16"/>
  <c r="K19" i="16"/>
  <c r="J19" i="16"/>
  <c r="I19" i="16"/>
  <c r="H19" i="16"/>
  <c r="G19" i="16"/>
  <c r="F19" i="16"/>
  <c r="E19" i="16"/>
  <c r="P18" i="16"/>
  <c r="O18" i="16"/>
  <c r="N18" i="16"/>
  <c r="M18" i="16"/>
  <c r="L18" i="16"/>
  <c r="K18" i="16"/>
  <c r="J18" i="16"/>
  <c r="I18" i="16"/>
  <c r="H18" i="16"/>
  <c r="G18" i="16"/>
  <c r="F18" i="16"/>
  <c r="E18" i="16"/>
  <c r="P17" i="16"/>
  <c r="O17" i="16"/>
  <c r="N17" i="16"/>
  <c r="M17" i="16"/>
  <c r="L17" i="16"/>
  <c r="K17" i="16"/>
  <c r="J17" i="16"/>
  <c r="I17" i="16"/>
  <c r="H17" i="16"/>
  <c r="G17" i="16"/>
  <c r="F17" i="16"/>
  <c r="E17" i="16"/>
  <c r="D24" i="16"/>
  <c r="D23" i="16"/>
  <c r="D22" i="16"/>
  <c r="D21" i="16"/>
  <c r="D20" i="16"/>
  <c r="D18" i="16"/>
  <c r="D17" i="16"/>
  <c r="AP18" i="5" l="1"/>
  <c r="AP26" i="5" s="1"/>
  <c r="F18" i="5"/>
  <c r="F26" i="5" s="1"/>
  <c r="D97" i="14"/>
  <c r="H18" i="5"/>
  <c r="H26" i="5" s="1"/>
  <c r="F97" i="14"/>
  <c r="J18" i="5"/>
  <c r="J26" i="5" s="1"/>
  <c r="H97" i="14"/>
  <c r="AC18" i="5"/>
  <c r="AC34" i="5" s="1"/>
  <c r="AA97" i="14"/>
  <c r="M18" i="5"/>
  <c r="M26" i="5" s="1"/>
  <c r="K97" i="14"/>
  <c r="S18" i="5"/>
  <c r="S34" i="5" s="1"/>
  <c r="Q97" i="14"/>
  <c r="V18" i="5"/>
  <c r="V26" i="5" s="1"/>
  <c r="T97" i="14"/>
  <c r="O18" i="5"/>
  <c r="O26" i="5" s="1"/>
  <c r="M97" i="14"/>
  <c r="T18" i="5"/>
  <c r="T26" i="5" s="1"/>
  <c r="Y18" i="5"/>
  <c r="Y26" i="5" s="1"/>
  <c r="AJ18" i="5"/>
  <c r="AJ26" i="5" s="1"/>
  <c r="AO18" i="5"/>
  <c r="AO26" i="5" s="1"/>
  <c r="AD18" i="5"/>
  <c r="AD26" i="5" s="1"/>
  <c r="AB97" i="14"/>
  <c r="AN18" i="5"/>
  <c r="AN26" i="5" s="1"/>
  <c r="AL97" i="14"/>
  <c r="AI18" i="5"/>
  <c r="AI34" i="5" s="1"/>
  <c r="AG97" i="14"/>
  <c r="X18" i="5"/>
  <c r="X26" i="5" s="1"/>
  <c r="AE18" i="5"/>
  <c r="AE26" i="5" s="1"/>
  <c r="AC97" i="14"/>
  <c r="N18" i="5"/>
  <c r="N26" i="5" s="1"/>
  <c r="L97" i="14"/>
  <c r="AR18" i="5"/>
  <c r="AR26" i="5" s="1"/>
  <c r="AP97" i="14"/>
  <c r="AB18" i="5"/>
  <c r="AB26" i="5" s="1"/>
  <c r="Z97" i="14"/>
  <c r="L18" i="5"/>
  <c r="L26" i="5" s="1"/>
  <c r="J97" i="14"/>
  <c r="Z18" i="5"/>
  <c r="Z26" i="5" s="1"/>
  <c r="X97" i="14"/>
  <c r="AG18" i="5"/>
  <c r="AG26" i="5" s="1"/>
  <c r="AE97" i="14"/>
  <c r="G18" i="5"/>
  <c r="G34" i="5" s="1"/>
  <c r="E97" i="14"/>
  <c r="U34" i="5"/>
  <c r="E34" i="5"/>
  <c r="W26" i="5"/>
  <c r="AM26" i="5"/>
  <c r="I34" i="5"/>
  <c r="Q34" i="5"/>
  <c r="P34" i="5"/>
  <c r="AS34" i="5"/>
  <c r="AH34" i="5"/>
  <c r="AL34" i="5"/>
  <c r="AP34" i="5"/>
  <c r="F34" i="5"/>
  <c r="R34" i="5"/>
  <c r="AA34" i="5"/>
  <c r="AQ34" i="5"/>
  <c r="K26" i="5"/>
  <c r="AF34" i="5"/>
  <c r="Z34" i="5" l="1"/>
  <c r="AI26" i="5"/>
  <c r="Y34" i="5"/>
  <c r="AE34" i="5"/>
  <c r="V34" i="5"/>
  <c r="AD34" i="5"/>
  <c r="J34" i="5"/>
  <c r="M34" i="5"/>
  <c r="AB34" i="5"/>
  <c r="T34" i="5"/>
  <c r="AN34" i="5"/>
  <c r="N34" i="5"/>
  <c r="AR34" i="5"/>
  <c r="H34" i="5"/>
  <c r="S26" i="5"/>
  <c r="G26" i="5"/>
  <c r="AC26" i="5"/>
  <c r="O34" i="5"/>
  <c r="AO34" i="5"/>
  <c r="AJ34" i="5"/>
  <c r="X34" i="5"/>
  <c r="AG34" i="5"/>
  <c r="L34" i="5"/>
  <c r="D8" i="7"/>
  <c r="D7" i="7"/>
  <c r="D4" i="7"/>
  <c r="D16" i="6"/>
  <c r="AM16" i="6" l="1"/>
  <c r="W16" i="6"/>
  <c r="G16" i="6"/>
  <c r="AE16" i="6"/>
  <c r="O16" i="6"/>
  <c r="AA16" i="6"/>
  <c r="K16" i="6"/>
  <c r="AI16" i="6"/>
  <c r="S16" i="6"/>
  <c r="C16" i="6"/>
  <c r="AP16" i="6"/>
  <c r="AL16" i="6"/>
  <c r="AH16" i="6"/>
  <c r="AD16" i="6"/>
  <c r="Z16" i="6"/>
  <c r="V16" i="6"/>
  <c r="R16" i="6"/>
  <c r="N16" i="6"/>
  <c r="J16" i="6"/>
  <c r="F16" i="6"/>
  <c r="AO16" i="6"/>
  <c r="AK16" i="6"/>
  <c r="AG16" i="6"/>
  <c r="AC16" i="6"/>
  <c r="Y16" i="6"/>
  <c r="U16" i="6"/>
  <c r="Q16" i="6"/>
  <c r="M16" i="6"/>
  <c r="I16" i="6"/>
  <c r="E16" i="6"/>
  <c r="AN16" i="6"/>
  <c r="AJ16" i="6"/>
  <c r="AF16" i="6"/>
  <c r="AB16" i="6"/>
  <c r="X16" i="6"/>
  <c r="T16" i="6"/>
  <c r="P16" i="6"/>
  <c r="L16" i="6"/>
  <c r="H16" i="6"/>
  <c r="AR8" i="6" l="1"/>
  <c r="AR21" i="6" s="1"/>
  <c r="AQ8" i="6"/>
  <c r="AQ21" i="6" s="1"/>
  <c r="AP8" i="6"/>
  <c r="AP21" i="6" s="1"/>
  <c r="AO8" i="6"/>
  <c r="AO21" i="6" s="1"/>
  <c r="AN8" i="6"/>
  <c r="AN21" i="6" s="1"/>
  <c r="AM8" i="6"/>
  <c r="AM21" i="6" s="1"/>
  <c r="AL8" i="6"/>
  <c r="AL21" i="6" s="1"/>
  <c r="AK8" i="6"/>
  <c r="AK21" i="6" s="1"/>
  <c r="AJ8" i="6"/>
  <c r="AJ21" i="6" s="1"/>
  <c r="AI8" i="6"/>
  <c r="AI21" i="6" s="1"/>
  <c r="AH8" i="6"/>
  <c r="AH21" i="6" s="1"/>
  <c r="AG8" i="6"/>
  <c r="AG21" i="6" s="1"/>
  <c r="AF8" i="6"/>
  <c r="AF21" i="6" s="1"/>
  <c r="AE8" i="6"/>
  <c r="AE21" i="6" s="1"/>
  <c r="AD8" i="6"/>
  <c r="AD21" i="6" s="1"/>
  <c r="AC8" i="6"/>
  <c r="AC21" i="6" s="1"/>
  <c r="AB8" i="6"/>
  <c r="AB21" i="6" s="1"/>
  <c r="AA8" i="6"/>
  <c r="AA21" i="6" s="1"/>
  <c r="Z8" i="6"/>
  <c r="Z21" i="6" s="1"/>
  <c r="Y8" i="6"/>
  <c r="Y21" i="6" s="1"/>
  <c r="X8" i="6"/>
  <c r="X21" i="6" s="1"/>
  <c r="W8" i="6"/>
  <c r="W21" i="6" s="1"/>
  <c r="V8" i="6"/>
  <c r="V21" i="6" s="1"/>
  <c r="U8" i="6"/>
  <c r="U21" i="6" s="1"/>
  <c r="T8" i="6"/>
  <c r="T21" i="6" s="1"/>
  <c r="S8" i="6"/>
  <c r="S21" i="6" s="1"/>
  <c r="R8" i="6"/>
  <c r="R21" i="6" s="1"/>
  <c r="Q8" i="6"/>
  <c r="Q21" i="6" s="1"/>
  <c r="P8" i="6"/>
  <c r="P21" i="6" s="1"/>
  <c r="O8" i="6"/>
  <c r="O21" i="6" s="1"/>
  <c r="N8" i="6"/>
  <c r="N21" i="6" s="1"/>
  <c r="M8" i="6"/>
  <c r="M21" i="6" s="1"/>
  <c r="L8" i="6"/>
  <c r="L21" i="6" s="1"/>
  <c r="K8" i="6"/>
  <c r="K21" i="6" s="1"/>
  <c r="J8" i="6"/>
  <c r="J21" i="6" s="1"/>
  <c r="I8" i="6"/>
  <c r="I21" i="6" s="1"/>
  <c r="H8" i="6"/>
  <c r="H21" i="6" s="1"/>
  <c r="G8" i="6"/>
  <c r="G21" i="6" s="1"/>
  <c r="F8" i="6"/>
  <c r="F21" i="6" s="1"/>
  <c r="E8" i="6"/>
  <c r="E21" i="6" s="1"/>
  <c r="D8" i="6"/>
  <c r="D21" i="6" s="1"/>
  <c r="P135" i="15"/>
  <c r="R132" i="15"/>
  <c r="Z130" i="15"/>
  <c r="D129" i="15"/>
  <c r="X127" i="15"/>
  <c r="AR125" i="15"/>
  <c r="V124" i="15"/>
  <c r="X123" i="15"/>
  <c r="AH122" i="15"/>
  <c r="F122" i="15"/>
  <c r="AA121" i="15"/>
  <c r="Z120" i="15"/>
  <c r="E120" i="15"/>
  <c r="D119" i="15"/>
  <c r="Y118" i="15"/>
  <c r="H118" i="15"/>
  <c r="AH117" i="15"/>
  <c r="R117" i="15"/>
  <c r="AR116" i="15"/>
  <c r="AB116" i="15"/>
  <c r="L116" i="15"/>
  <c r="AL115" i="15"/>
  <c r="V115" i="15"/>
  <c r="F115" i="15"/>
  <c r="AF114" i="15"/>
  <c r="P114" i="15"/>
  <c r="AP113" i="15"/>
  <c r="Z113" i="15"/>
  <c r="R113" i="15"/>
  <c r="L113" i="15"/>
  <c r="G113" i="15"/>
  <c r="AR112" i="15"/>
  <c r="AL112" i="15"/>
  <c r="AG112" i="15"/>
  <c r="AB112" i="15"/>
  <c r="V112" i="15"/>
  <c r="Q112" i="15"/>
  <c r="L112" i="15"/>
  <c r="F112" i="15"/>
  <c r="AQ111" i="15"/>
  <c r="AL111" i="15"/>
  <c r="AF111" i="15"/>
  <c r="AA111" i="15"/>
  <c r="V111" i="15"/>
  <c r="P111" i="15"/>
  <c r="K111" i="15"/>
  <c r="F111" i="15"/>
  <c r="AP110" i="15"/>
  <c r="AK110" i="15"/>
  <c r="AF110" i="15"/>
  <c r="Z110" i="15"/>
  <c r="U110" i="15"/>
  <c r="P110" i="15"/>
  <c r="J110" i="15"/>
  <c r="E110" i="15"/>
  <c r="AP109" i="15"/>
  <c r="AJ109" i="15"/>
  <c r="AE109" i="15"/>
  <c r="Z109" i="15"/>
  <c r="T109" i="15"/>
  <c r="O109" i="15"/>
  <c r="J109" i="15"/>
  <c r="D109" i="15"/>
  <c r="AO108" i="15"/>
  <c r="AJ108" i="15"/>
  <c r="AD108" i="15"/>
  <c r="Z108" i="15"/>
  <c r="V108" i="15"/>
  <c r="R108" i="15"/>
  <c r="N108" i="15"/>
  <c r="J108" i="15"/>
  <c r="F108" i="15"/>
  <c r="AR107" i="15"/>
  <c r="AN107" i="15"/>
  <c r="AJ107" i="15"/>
  <c r="AF107" i="15"/>
  <c r="AB107" i="15"/>
  <c r="X107" i="15"/>
  <c r="T107" i="15"/>
  <c r="P107" i="15"/>
  <c r="L107" i="15"/>
  <c r="H107" i="15"/>
  <c r="D107" i="15"/>
  <c r="AP106" i="15"/>
  <c r="AL106" i="15"/>
  <c r="AH106" i="15"/>
  <c r="AD106" i="15"/>
  <c r="Z106" i="15"/>
  <c r="V106" i="15"/>
  <c r="R106" i="15"/>
  <c r="N106" i="15"/>
  <c r="J106" i="15"/>
  <c r="F106" i="15"/>
  <c r="AR105" i="15"/>
  <c r="AN105" i="15"/>
  <c r="AJ105" i="15"/>
  <c r="AF105" i="15"/>
  <c r="AB105" i="15"/>
  <c r="X105" i="15"/>
  <c r="T105" i="15"/>
  <c r="P105" i="15"/>
  <c r="L105" i="15"/>
  <c r="H105" i="15"/>
  <c r="D105" i="15"/>
  <c r="AP104" i="15"/>
  <c r="AL104" i="15"/>
  <c r="AH104" i="15"/>
  <c r="AD104" i="15"/>
  <c r="Z104" i="15"/>
  <c r="V104" i="15"/>
  <c r="R104" i="15"/>
  <c r="N104" i="15"/>
  <c r="J104" i="15"/>
  <c r="F104" i="15"/>
  <c r="AR103" i="15"/>
  <c r="AN103" i="15"/>
  <c r="AJ103" i="15"/>
  <c r="AF103" i="15"/>
  <c r="AB103" i="15"/>
  <c r="X103" i="15"/>
  <c r="T103" i="15"/>
  <c r="P103" i="15"/>
  <c r="L103" i="15"/>
  <c r="H103" i="15"/>
  <c r="D103" i="15"/>
  <c r="AP102" i="15"/>
  <c r="AL102" i="15"/>
  <c r="AH102" i="15"/>
  <c r="AD102" i="15"/>
  <c r="Z102" i="15"/>
  <c r="V102" i="15"/>
  <c r="R102" i="15"/>
  <c r="N102" i="15"/>
  <c r="J102" i="15"/>
  <c r="F102" i="15"/>
  <c r="AS143" i="15"/>
  <c r="AR143" i="15"/>
  <c r="AQ143" i="15"/>
  <c r="AP143" i="15"/>
  <c r="AO143" i="15"/>
  <c r="AN143" i="15"/>
  <c r="AM143" i="15"/>
  <c r="AL143" i="15"/>
  <c r="AK143" i="15"/>
  <c r="AJ143" i="15"/>
  <c r="AI143" i="15"/>
  <c r="AH143" i="15"/>
  <c r="AG143" i="15"/>
  <c r="AF143" i="15"/>
  <c r="AE143" i="15"/>
  <c r="AD143" i="15"/>
  <c r="AC143" i="15"/>
  <c r="AB143" i="15"/>
  <c r="AA143" i="15"/>
  <c r="Z143" i="15"/>
  <c r="Y143" i="15"/>
  <c r="X143" i="15"/>
  <c r="W143" i="15"/>
  <c r="V143" i="15"/>
  <c r="U143" i="15"/>
  <c r="T143" i="15"/>
  <c r="S143" i="15"/>
  <c r="R143" i="15"/>
  <c r="Q143" i="15"/>
  <c r="P143" i="15"/>
  <c r="O143" i="15"/>
  <c r="N143" i="15"/>
  <c r="M143" i="15"/>
  <c r="L143" i="15"/>
  <c r="K143" i="15"/>
  <c r="J143" i="15"/>
  <c r="I143" i="15"/>
  <c r="H143" i="15"/>
  <c r="G143" i="15"/>
  <c r="F143" i="15"/>
  <c r="E143" i="15"/>
  <c r="D143" i="15"/>
  <c r="AS142" i="15"/>
  <c r="AR142" i="15"/>
  <c r="AQ142" i="15"/>
  <c r="AP142" i="15"/>
  <c r="AO142" i="15"/>
  <c r="AN142" i="15"/>
  <c r="AM142" i="15"/>
  <c r="AL142" i="15"/>
  <c r="AK142" i="15"/>
  <c r="AJ142" i="15"/>
  <c r="AI142" i="15"/>
  <c r="AH142" i="15"/>
  <c r="AG142" i="15"/>
  <c r="AF142" i="15"/>
  <c r="AE142" i="15"/>
  <c r="AD142" i="15"/>
  <c r="AC142" i="15"/>
  <c r="AB142" i="15"/>
  <c r="AA142" i="15"/>
  <c r="Z142" i="15"/>
  <c r="Y142" i="15"/>
  <c r="X142" i="15"/>
  <c r="W142" i="15"/>
  <c r="V142" i="15"/>
  <c r="U142" i="15"/>
  <c r="T142" i="15"/>
  <c r="S142" i="15"/>
  <c r="R142" i="15"/>
  <c r="Q142" i="15"/>
  <c r="P142" i="15"/>
  <c r="O142" i="15"/>
  <c r="N142" i="15"/>
  <c r="M142" i="15"/>
  <c r="L142" i="15"/>
  <c r="K142" i="15"/>
  <c r="J142" i="15"/>
  <c r="I142" i="15"/>
  <c r="H142" i="15"/>
  <c r="G142" i="15"/>
  <c r="F142" i="15"/>
  <c r="E142" i="15"/>
  <c r="D142" i="15"/>
  <c r="AS141" i="15"/>
  <c r="AR141" i="15"/>
  <c r="AQ141" i="15"/>
  <c r="AP141" i="15"/>
  <c r="AO141" i="15"/>
  <c r="AN141" i="15"/>
  <c r="AM141" i="15"/>
  <c r="AL141" i="15"/>
  <c r="AK141" i="15"/>
  <c r="AJ141" i="15"/>
  <c r="AI141" i="15"/>
  <c r="AH141" i="15"/>
  <c r="AG141" i="15"/>
  <c r="AF141" i="15"/>
  <c r="AE141" i="15"/>
  <c r="AD141" i="15"/>
  <c r="AC141" i="15"/>
  <c r="AB141" i="15"/>
  <c r="AA141" i="15"/>
  <c r="Z141" i="15"/>
  <c r="Y141" i="15"/>
  <c r="X141" i="15"/>
  <c r="W141" i="15"/>
  <c r="V141" i="15"/>
  <c r="U141" i="15"/>
  <c r="T141" i="15"/>
  <c r="S141" i="15"/>
  <c r="R141" i="15"/>
  <c r="Q141" i="15"/>
  <c r="P141" i="15"/>
  <c r="O141" i="15"/>
  <c r="N141" i="15"/>
  <c r="M141" i="15"/>
  <c r="L141" i="15"/>
  <c r="K141" i="15"/>
  <c r="J141" i="15"/>
  <c r="I141" i="15"/>
  <c r="H141" i="15"/>
  <c r="G141" i="15"/>
  <c r="F141" i="15"/>
  <c r="E141" i="15"/>
  <c r="D141" i="15"/>
  <c r="AS140" i="15"/>
  <c r="AR140" i="15"/>
  <c r="AQ140" i="15"/>
  <c r="AP140" i="15"/>
  <c r="AO140" i="15"/>
  <c r="AN140" i="15"/>
  <c r="AM140" i="15"/>
  <c r="AL140" i="15"/>
  <c r="AK140" i="15"/>
  <c r="AJ140" i="15"/>
  <c r="AI140" i="15"/>
  <c r="AH140" i="15"/>
  <c r="AG140" i="15"/>
  <c r="AF140" i="15"/>
  <c r="AE140" i="15"/>
  <c r="AD140" i="15"/>
  <c r="AC140" i="15"/>
  <c r="AB140" i="15"/>
  <c r="AA140" i="15"/>
  <c r="Z140" i="15"/>
  <c r="Y140" i="15"/>
  <c r="X140" i="15"/>
  <c r="W140" i="15"/>
  <c r="V140" i="15"/>
  <c r="U140" i="15"/>
  <c r="T140" i="15"/>
  <c r="S140" i="15"/>
  <c r="R140" i="15"/>
  <c r="Q140" i="15"/>
  <c r="P140" i="15"/>
  <c r="O140" i="15"/>
  <c r="N140" i="15"/>
  <c r="M140" i="15"/>
  <c r="L140" i="15"/>
  <c r="K140" i="15"/>
  <c r="J140" i="15"/>
  <c r="I140" i="15"/>
  <c r="H140" i="15"/>
  <c r="G140" i="15"/>
  <c r="F140" i="15"/>
  <c r="E140" i="15"/>
  <c r="D140" i="15"/>
  <c r="AS139" i="15"/>
  <c r="AR139" i="15"/>
  <c r="AQ139" i="15"/>
  <c r="AP139" i="15"/>
  <c r="AO139" i="15"/>
  <c r="AN139" i="15"/>
  <c r="AM139" i="15"/>
  <c r="AL139" i="15"/>
  <c r="AK139" i="15"/>
  <c r="AJ139" i="15"/>
  <c r="AI139" i="15"/>
  <c r="AH139" i="15"/>
  <c r="AG139" i="15"/>
  <c r="AF139" i="15"/>
  <c r="AE139" i="15"/>
  <c r="AD139" i="15"/>
  <c r="AC139" i="15"/>
  <c r="AB139" i="15"/>
  <c r="AA139" i="15"/>
  <c r="Z139" i="15"/>
  <c r="Y139" i="15"/>
  <c r="X139" i="15"/>
  <c r="W139" i="15"/>
  <c r="V139" i="15"/>
  <c r="U139" i="15"/>
  <c r="T139" i="15"/>
  <c r="S139" i="15"/>
  <c r="R139" i="15"/>
  <c r="Q139" i="15"/>
  <c r="P139" i="15"/>
  <c r="O139" i="15"/>
  <c r="N139" i="15"/>
  <c r="M139" i="15"/>
  <c r="L139" i="15"/>
  <c r="K139" i="15"/>
  <c r="J139" i="15"/>
  <c r="I139" i="15"/>
  <c r="H139" i="15"/>
  <c r="G139" i="15"/>
  <c r="F139" i="15"/>
  <c r="E139" i="15"/>
  <c r="D139" i="15"/>
  <c r="AS138" i="15"/>
  <c r="AR138" i="15"/>
  <c r="AQ138" i="15"/>
  <c r="AP138" i="15"/>
  <c r="AO138" i="15"/>
  <c r="AN138" i="15"/>
  <c r="AM138" i="15"/>
  <c r="AL138" i="15"/>
  <c r="AK138" i="15"/>
  <c r="AJ138" i="15"/>
  <c r="AI138" i="15"/>
  <c r="AH138" i="15"/>
  <c r="AG138" i="15"/>
  <c r="AF138" i="15"/>
  <c r="AE138" i="15"/>
  <c r="AD138" i="15"/>
  <c r="AC138" i="15"/>
  <c r="AB138" i="15"/>
  <c r="AA138" i="15"/>
  <c r="Z138" i="15"/>
  <c r="Y138" i="15"/>
  <c r="X138" i="15"/>
  <c r="W138" i="15"/>
  <c r="V138" i="15"/>
  <c r="U138" i="15"/>
  <c r="T138" i="15"/>
  <c r="S138" i="15"/>
  <c r="R138" i="15"/>
  <c r="Q138" i="15"/>
  <c r="P138" i="15"/>
  <c r="O138" i="15"/>
  <c r="N138" i="15"/>
  <c r="M138" i="15"/>
  <c r="L138" i="15"/>
  <c r="K138" i="15"/>
  <c r="J138" i="15"/>
  <c r="I138" i="15"/>
  <c r="H138" i="15"/>
  <c r="G138" i="15"/>
  <c r="F138" i="15"/>
  <c r="E138" i="15"/>
  <c r="D138" i="15"/>
  <c r="AS137" i="15"/>
  <c r="AR137" i="15"/>
  <c r="AQ137" i="15"/>
  <c r="AP137" i="15"/>
  <c r="AO137" i="15"/>
  <c r="AN137" i="15"/>
  <c r="AM137" i="15"/>
  <c r="AL137" i="15"/>
  <c r="AK137" i="15"/>
  <c r="AJ137" i="15"/>
  <c r="AI137" i="15"/>
  <c r="AH137" i="15"/>
  <c r="AG137" i="15"/>
  <c r="AF137" i="15"/>
  <c r="AE137" i="15"/>
  <c r="AD137" i="15"/>
  <c r="AC137" i="15"/>
  <c r="AB137" i="15"/>
  <c r="AA137" i="15"/>
  <c r="Z137" i="15"/>
  <c r="Y137" i="15"/>
  <c r="X137" i="15"/>
  <c r="W137" i="15"/>
  <c r="V137" i="15"/>
  <c r="U137" i="15"/>
  <c r="T137" i="15"/>
  <c r="S137" i="15"/>
  <c r="R137" i="15"/>
  <c r="Q137" i="15"/>
  <c r="P137" i="15"/>
  <c r="O137" i="15"/>
  <c r="N137" i="15"/>
  <c r="M137" i="15"/>
  <c r="L137" i="15"/>
  <c r="K137" i="15"/>
  <c r="J137" i="15"/>
  <c r="I137" i="15"/>
  <c r="H137" i="15"/>
  <c r="G137" i="15"/>
  <c r="F137" i="15"/>
  <c r="E137" i="15"/>
  <c r="D137" i="15"/>
  <c r="AS136" i="15"/>
  <c r="AR136" i="15"/>
  <c r="AQ136" i="15"/>
  <c r="AP136" i="15"/>
  <c r="AO136" i="15"/>
  <c r="AN136" i="15"/>
  <c r="AM136" i="15"/>
  <c r="AL136" i="15"/>
  <c r="AK136" i="15"/>
  <c r="AJ136" i="15"/>
  <c r="AI136" i="15"/>
  <c r="AH136" i="15"/>
  <c r="AG136" i="15"/>
  <c r="AF136" i="15"/>
  <c r="AE136" i="15"/>
  <c r="AD136" i="15"/>
  <c r="AC136" i="15"/>
  <c r="AB136" i="15"/>
  <c r="AA136" i="15"/>
  <c r="Z136" i="15"/>
  <c r="Y136" i="15"/>
  <c r="X136" i="15"/>
  <c r="W136" i="15"/>
  <c r="V136" i="15"/>
  <c r="U136" i="15"/>
  <c r="T136" i="15"/>
  <c r="S136" i="15"/>
  <c r="R136" i="15"/>
  <c r="Q136" i="15"/>
  <c r="P136" i="15"/>
  <c r="O136" i="15"/>
  <c r="N136" i="15"/>
  <c r="M136" i="15"/>
  <c r="L136" i="15"/>
  <c r="K136" i="15"/>
  <c r="J136" i="15"/>
  <c r="I136" i="15"/>
  <c r="H136" i="15"/>
  <c r="G136" i="15"/>
  <c r="F136" i="15"/>
  <c r="E136" i="15"/>
  <c r="D136" i="15"/>
  <c r="AS135" i="15"/>
  <c r="AR135" i="15"/>
  <c r="AQ135" i="15"/>
  <c r="AP135" i="15"/>
  <c r="AO135" i="15"/>
  <c r="AN135" i="15"/>
  <c r="AM135" i="15"/>
  <c r="AL135" i="15"/>
  <c r="AK135" i="15"/>
  <c r="AJ135" i="15"/>
  <c r="AI135" i="15"/>
  <c r="AH135" i="15"/>
  <c r="AG135" i="15"/>
  <c r="AF135" i="15"/>
  <c r="AE135" i="15"/>
  <c r="AD135" i="15"/>
  <c r="AC135" i="15"/>
  <c r="AB135" i="15"/>
  <c r="AA135" i="15"/>
  <c r="Z135" i="15"/>
  <c r="Y135" i="15"/>
  <c r="X135" i="15"/>
  <c r="W135" i="15"/>
  <c r="V135" i="15"/>
  <c r="U135" i="15"/>
  <c r="T135" i="15"/>
  <c r="S135" i="15"/>
  <c r="R135" i="15"/>
  <c r="Q135" i="15"/>
  <c r="O135" i="15"/>
  <c r="N135" i="15"/>
  <c r="M135" i="15"/>
  <c r="L135" i="15"/>
  <c r="K135" i="15"/>
  <c r="J135" i="15"/>
  <c r="I135" i="15"/>
  <c r="H135" i="15"/>
  <c r="G135" i="15"/>
  <c r="F135" i="15"/>
  <c r="E135" i="15"/>
  <c r="D135" i="15"/>
  <c r="AS134" i="15"/>
  <c r="AR134" i="15"/>
  <c r="AQ134" i="15"/>
  <c r="AP134" i="15"/>
  <c r="AO134" i="15"/>
  <c r="AN134" i="15"/>
  <c r="AM134" i="15"/>
  <c r="AL134" i="15"/>
  <c r="AK134" i="15"/>
  <c r="AJ134" i="15"/>
  <c r="AI134" i="15"/>
  <c r="AH134" i="15"/>
  <c r="AG134" i="15"/>
  <c r="AF134" i="15"/>
  <c r="AE134" i="15"/>
  <c r="AD134" i="15"/>
  <c r="AC134" i="15"/>
  <c r="AB134" i="15"/>
  <c r="AA134" i="15"/>
  <c r="Z134" i="15"/>
  <c r="Y134" i="15"/>
  <c r="X134" i="15"/>
  <c r="W134" i="15"/>
  <c r="V134" i="15"/>
  <c r="U134" i="15"/>
  <c r="T134" i="15"/>
  <c r="S134" i="15"/>
  <c r="R134" i="15"/>
  <c r="Q134" i="15"/>
  <c r="P134" i="15"/>
  <c r="O134" i="15"/>
  <c r="N134" i="15"/>
  <c r="M134" i="15"/>
  <c r="L134" i="15"/>
  <c r="K134" i="15"/>
  <c r="J134" i="15"/>
  <c r="I134" i="15"/>
  <c r="H134" i="15"/>
  <c r="G134" i="15"/>
  <c r="F134" i="15"/>
  <c r="E134" i="15"/>
  <c r="D134" i="15"/>
  <c r="AS133" i="15"/>
  <c r="AR133" i="15"/>
  <c r="AQ133" i="15"/>
  <c r="AP133" i="15"/>
  <c r="AO133" i="15"/>
  <c r="AN133" i="15"/>
  <c r="AM133" i="15"/>
  <c r="AL133" i="15"/>
  <c r="AK133" i="15"/>
  <c r="AJ133" i="15"/>
  <c r="AI133" i="15"/>
  <c r="AH133" i="15"/>
  <c r="AG133" i="15"/>
  <c r="AF133" i="15"/>
  <c r="AE133" i="15"/>
  <c r="AD133" i="15"/>
  <c r="AC133" i="15"/>
  <c r="AB133" i="15"/>
  <c r="AA133" i="15"/>
  <c r="Z133" i="15"/>
  <c r="Y133" i="15"/>
  <c r="X133" i="15"/>
  <c r="W133" i="15"/>
  <c r="V133" i="15"/>
  <c r="U133" i="15"/>
  <c r="T133" i="15"/>
  <c r="S133" i="15"/>
  <c r="R133" i="15"/>
  <c r="Q133" i="15"/>
  <c r="P133" i="15"/>
  <c r="O133" i="15"/>
  <c r="N133" i="15"/>
  <c r="M133" i="15"/>
  <c r="L133" i="15"/>
  <c r="K133" i="15"/>
  <c r="J133" i="15"/>
  <c r="I133" i="15"/>
  <c r="H133" i="15"/>
  <c r="G133" i="15"/>
  <c r="F133" i="15"/>
  <c r="E133" i="15"/>
  <c r="D133" i="15"/>
  <c r="AS132" i="15"/>
  <c r="AR132" i="15"/>
  <c r="AQ132" i="15"/>
  <c r="AP132" i="15"/>
  <c r="AO132" i="15"/>
  <c r="AN132" i="15"/>
  <c r="AM132" i="15"/>
  <c r="AL132" i="15"/>
  <c r="AK132" i="15"/>
  <c r="AJ132" i="15"/>
  <c r="AI132" i="15"/>
  <c r="AH132" i="15"/>
  <c r="AG132" i="15"/>
  <c r="AF132" i="15"/>
  <c r="AE132" i="15"/>
  <c r="AD132" i="15"/>
  <c r="AC132" i="15"/>
  <c r="AB132" i="15"/>
  <c r="AA132" i="15"/>
  <c r="Z132" i="15"/>
  <c r="Y132" i="15"/>
  <c r="X132" i="15"/>
  <c r="W132" i="15"/>
  <c r="V132" i="15"/>
  <c r="U132" i="15"/>
  <c r="T132" i="15"/>
  <c r="S132" i="15"/>
  <c r="Q132" i="15"/>
  <c r="P132" i="15"/>
  <c r="O132" i="15"/>
  <c r="N132" i="15"/>
  <c r="M132" i="15"/>
  <c r="L132" i="15"/>
  <c r="K132" i="15"/>
  <c r="J132" i="15"/>
  <c r="I132" i="15"/>
  <c r="H132" i="15"/>
  <c r="G132" i="15"/>
  <c r="F132" i="15"/>
  <c r="E132" i="15"/>
  <c r="D132" i="15"/>
  <c r="AS131" i="15"/>
  <c r="AR131" i="15"/>
  <c r="AQ131" i="15"/>
  <c r="AP131" i="15"/>
  <c r="AO131" i="15"/>
  <c r="AN131" i="15"/>
  <c r="AM131" i="15"/>
  <c r="AL131" i="15"/>
  <c r="AK131" i="15"/>
  <c r="AJ131" i="15"/>
  <c r="AI131" i="15"/>
  <c r="AH131" i="15"/>
  <c r="AG131" i="15"/>
  <c r="AF131" i="15"/>
  <c r="AE131" i="15"/>
  <c r="AD131" i="15"/>
  <c r="AC131" i="15"/>
  <c r="AB131" i="15"/>
  <c r="AA131" i="15"/>
  <c r="Z131" i="15"/>
  <c r="Y131" i="15"/>
  <c r="X131" i="15"/>
  <c r="W131" i="15"/>
  <c r="V131" i="15"/>
  <c r="U131" i="15"/>
  <c r="T131" i="15"/>
  <c r="S131" i="15"/>
  <c r="R131" i="15"/>
  <c r="Q131" i="15"/>
  <c r="P131" i="15"/>
  <c r="O131" i="15"/>
  <c r="N131" i="15"/>
  <c r="M131" i="15"/>
  <c r="L131" i="15"/>
  <c r="K131" i="15"/>
  <c r="J131" i="15"/>
  <c r="I131" i="15"/>
  <c r="H131" i="15"/>
  <c r="G131" i="15"/>
  <c r="F131" i="15"/>
  <c r="E131" i="15"/>
  <c r="D131" i="15"/>
  <c r="AS130" i="15"/>
  <c r="AR130" i="15"/>
  <c r="AQ130" i="15"/>
  <c r="AP130" i="15"/>
  <c r="AO130" i="15"/>
  <c r="AN130" i="15"/>
  <c r="AM130" i="15"/>
  <c r="AL130" i="15"/>
  <c r="AK130" i="15"/>
  <c r="AJ130" i="15"/>
  <c r="AI130" i="15"/>
  <c r="AH130" i="15"/>
  <c r="AG130" i="15"/>
  <c r="AF130" i="15"/>
  <c r="AE130" i="15"/>
  <c r="AD130" i="15"/>
  <c r="AC130" i="15"/>
  <c r="AB130" i="15"/>
  <c r="AA130" i="15"/>
  <c r="Y130" i="15"/>
  <c r="X130" i="15"/>
  <c r="W130" i="15"/>
  <c r="V130" i="15"/>
  <c r="U130" i="15"/>
  <c r="T130" i="15"/>
  <c r="S130" i="15"/>
  <c r="R130" i="15"/>
  <c r="Q130" i="15"/>
  <c r="P130" i="15"/>
  <c r="O130" i="15"/>
  <c r="N130" i="15"/>
  <c r="M130" i="15"/>
  <c r="L130" i="15"/>
  <c r="K130" i="15"/>
  <c r="J130" i="15"/>
  <c r="I130" i="15"/>
  <c r="H130" i="15"/>
  <c r="G130" i="15"/>
  <c r="F130" i="15"/>
  <c r="E130" i="15"/>
  <c r="D130" i="15"/>
  <c r="AS129" i="15"/>
  <c r="AR129" i="15"/>
  <c r="AQ129" i="15"/>
  <c r="AP129" i="15"/>
  <c r="AO129" i="15"/>
  <c r="AN129" i="15"/>
  <c r="AM129" i="15"/>
  <c r="AL129" i="15"/>
  <c r="AK129" i="15"/>
  <c r="AJ129" i="15"/>
  <c r="AI129" i="15"/>
  <c r="AH129" i="15"/>
  <c r="AG129" i="15"/>
  <c r="AF129" i="15"/>
  <c r="AE129" i="15"/>
  <c r="AD129" i="15"/>
  <c r="AC129" i="15"/>
  <c r="AB129" i="15"/>
  <c r="AA129" i="15"/>
  <c r="Z129" i="15"/>
  <c r="Y129" i="15"/>
  <c r="X129" i="15"/>
  <c r="W129" i="15"/>
  <c r="V129" i="15"/>
  <c r="U129" i="15"/>
  <c r="T129" i="15"/>
  <c r="S129" i="15"/>
  <c r="R129" i="15"/>
  <c r="Q129" i="15"/>
  <c r="P129" i="15"/>
  <c r="O129" i="15"/>
  <c r="N129" i="15"/>
  <c r="M129" i="15"/>
  <c r="L129" i="15"/>
  <c r="K129" i="15"/>
  <c r="J129" i="15"/>
  <c r="I129" i="15"/>
  <c r="H129" i="15"/>
  <c r="G129" i="15"/>
  <c r="F129" i="15"/>
  <c r="E129" i="15"/>
  <c r="AS128" i="15"/>
  <c r="AR128" i="15"/>
  <c r="AQ128" i="15"/>
  <c r="AP128" i="15"/>
  <c r="AO128" i="15"/>
  <c r="AN128" i="15"/>
  <c r="AM128" i="15"/>
  <c r="AL128" i="15"/>
  <c r="AK128" i="15"/>
  <c r="AJ128" i="15"/>
  <c r="AI128" i="15"/>
  <c r="AH128" i="15"/>
  <c r="AG128" i="15"/>
  <c r="AF128" i="15"/>
  <c r="AE128" i="15"/>
  <c r="AD128" i="15"/>
  <c r="AC128" i="15"/>
  <c r="AB128" i="15"/>
  <c r="AA128" i="15"/>
  <c r="Z128" i="15"/>
  <c r="Y128" i="15"/>
  <c r="X128" i="15"/>
  <c r="W128" i="15"/>
  <c r="V128" i="15"/>
  <c r="U128" i="15"/>
  <c r="T128" i="15"/>
  <c r="S128" i="15"/>
  <c r="R128" i="15"/>
  <c r="Q128" i="15"/>
  <c r="P128" i="15"/>
  <c r="O128" i="15"/>
  <c r="N128" i="15"/>
  <c r="M128" i="15"/>
  <c r="L128" i="15"/>
  <c r="K128" i="15"/>
  <c r="J128" i="15"/>
  <c r="I128" i="15"/>
  <c r="H128" i="15"/>
  <c r="G128" i="15"/>
  <c r="F128" i="15"/>
  <c r="E128" i="15"/>
  <c r="D128" i="15"/>
  <c r="AS127" i="15"/>
  <c r="AR127" i="15"/>
  <c r="AQ127" i="15"/>
  <c r="AP127" i="15"/>
  <c r="AO127" i="15"/>
  <c r="AN127" i="15"/>
  <c r="AM127" i="15"/>
  <c r="AL127" i="15"/>
  <c r="AK127" i="15"/>
  <c r="AJ127" i="15"/>
  <c r="AI127" i="15"/>
  <c r="AH127" i="15"/>
  <c r="AG127" i="15"/>
  <c r="AF127" i="15"/>
  <c r="AE127" i="15"/>
  <c r="AD127" i="15"/>
  <c r="AC127" i="15"/>
  <c r="AB127" i="15"/>
  <c r="AA127" i="15"/>
  <c r="Z127" i="15"/>
  <c r="Y127" i="15"/>
  <c r="W127" i="15"/>
  <c r="V127" i="15"/>
  <c r="U127" i="15"/>
  <c r="T127" i="15"/>
  <c r="S127" i="15"/>
  <c r="R127" i="15"/>
  <c r="Q127" i="15"/>
  <c r="P127" i="15"/>
  <c r="O127" i="15"/>
  <c r="N127" i="15"/>
  <c r="M127" i="15"/>
  <c r="L127" i="15"/>
  <c r="K127" i="15"/>
  <c r="J127" i="15"/>
  <c r="I127" i="15"/>
  <c r="H127" i="15"/>
  <c r="G127" i="15"/>
  <c r="F127" i="15"/>
  <c r="E127" i="15"/>
  <c r="D127" i="15"/>
  <c r="AS126" i="15"/>
  <c r="AR126" i="15"/>
  <c r="AQ126" i="15"/>
  <c r="AP126" i="15"/>
  <c r="AO126" i="15"/>
  <c r="AN126" i="15"/>
  <c r="AM126" i="15"/>
  <c r="AL126" i="15"/>
  <c r="AK126" i="15"/>
  <c r="AJ126" i="15"/>
  <c r="AI126" i="15"/>
  <c r="AH126" i="15"/>
  <c r="AG126" i="15"/>
  <c r="AF126" i="15"/>
  <c r="AE126" i="15"/>
  <c r="AD126" i="15"/>
  <c r="AC126" i="15"/>
  <c r="AB126" i="15"/>
  <c r="AA126" i="15"/>
  <c r="Z126" i="15"/>
  <c r="Y126" i="15"/>
  <c r="X126" i="15"/>
  <c r="W126" i="15"/>
  <c r="V126" i="15"/>
  <c r="U126" i="15"/>
  <c r="T126" i="15"/>
  <c r="S126" i="15"/>
  <c r="R126" i="15"/>
  <c r="Q126" i="15"/>
  <c r="P126" i="15"/>
  <c r="O126" i="15"/>
  <c r="N126" i="15"/>
  <c r="M126" i="15"/>
  <c r="L126" i="15"/>
  <c r="K126" i="15"/>
  <c r="J126" i="15"/>
  <c r="I126" i="15"/>
  <c r="H126" i="15"/>
  <c r="G126" i="15"/>
  <c r="F126" i="15"/>
  <c r="E126" i="15"/>
  <c r="D126" i="15"/>
  <c r="AS125" i="15"/>
  <c r="AQ125" i="15"/>
  <c r="AP125" i="15"/>
  <c r="AO125" i="15"/>
  <c r="AN125" i="15"/>
  <c r="AM125" i="15"/>
  <c r="AL125" i="15"/>
  <c r="AK125" i="15"/>
  <c r="AJ125" i="15"/>
  <c r="AI125" i="15"/>
  <c r="AH125" i="15"/>
  <c r="AG125" i="15"/>
  <c r="AF125" i="15"/>
  <c r="AE125" i="15"/>
  <c r="AD125" i="15"/>
  <c r="AC125" i="15"/>
  <c r="AB125" i="15"/>
  <c r="AA125" i="15"/>
  <c r="Z125" i="15"/>
  <c r="Y125" i="15"/>
  <c r="X125" i="15"/>
  <c r="W125" i="15"/>
  <c r="V125" i="15"/>
  <c r="U125" i="15"/>
  <c r="T125" i="15"/>
  <c r="S125" i="15"/>
  <c r="R125" i="15"/>
  <c r="Q125" i="15"/>
  <c r="P125" i="15"/>
  <c r="O125" i="15"/>
  <c r="N125" i="15"/>
  <c r="M125" i="15"/>
  <c r="L125" i="15"/>
  <c r="K125" i="15"/>
  <c r="J125" i="15"/>
  <c r="I125" i="15"/>
  <c r="H125" i="15"/>
  <c r="G125" i="15"/>
  <c r="F125" i="15"/>
  <c r="E125" i="15"/>
  <c r="D125" i="15"/>
  <c r="AS124" i="15"/>
  <c r="AR124" i="15"/>
  <c r="AQ124" i="15"/>
  <c r="AP124" i="15"/>
  <c r="AO124" i="15"/>
  <c r="AN124" i="15"/>
  <c r="AM124" i="15"/>
  <c r="AL124" i="15"/>
  <c r="AK124" i="15"/>
  <c r="AJ124" i="15"/>
  <c r="AI124" i="15"/>
  <c r="AH124" i="15"/>
  <c r="AG124" i="15"/>
  <c r="AF124" i="15"/>
  <c r="AE124" i="15"/>
  <c r="AD124" i="15"/>
  <c r="AC124" i="15"/>
  <c r="AB124" i="15"/>
  <c r="AA124" i="15"/>
  <c r="Z124" i="15"/>
  <c r="Y124" i="15"/>
  <c r="X124" i="15"/>
  <c r="W124" i="15"/>
  <c r="U124" i="15"/>
  <c r="T124" i="15"/>
  <c r="S124" i="15"/>
  <c r="R124" i="15"/>
  <c r="Q124" i="15"/>
  <c r="P124" i="15"/>
  <c r="O124" i="15"/>
  <c r="N124" i="15"/>
  <c r="M124" i="15"/>
  <c r="L124" i="15"/>
  <c r="K124" i="15"/>
  <c r="J124" i="15"/>
  <c r="I124" i="15"/>
  <c r="H124" i="15"/>
  <c r="G124" i="15"/>
  <c r="F124" i="15"/>
  <c r="E124" i="15"/>
  <c r="D124" i="15"/>
  <c r="AS123" i="15"/>
  <c r="AR123" i="15"/>
  <c r="AQ123" i="15"/>
  <c r="AP123" i="15"/>
  <c r="AO123" i="15"/>
  <c r="AN123" i="15"/>
  <c r="AM123" i="15"/>
  <c r="AL123" i="15"/>
  <c r="AK123" i="15"/>
  <c r="AJ123" i="15"/>
  <c r="AI123" i="15"/>
  <c r="AH123" i="15"/>
  <c r="AG123" i="15"/>
  <c r="AF123" i="15"/>
  <c r="AE123" i="15"/>
  <c r="AD123" i="15"/>
  <c r="AC123" i="15"/>
  <c r="AB123" i="15"/>
  <c r="AA123" i="15"/>
  <c r="Z123" i="15"/>
  <c r="Y123" i="15"/>
  <c r="W123" i="15"/>
  <c r="V123" i="15"/>
  <c r="U123" i="15"/>
  <c r="T123" i="15"/>
  <c r="S123" i="15"/>
  <c r="R123" i="15"/>
  <c r="Q123" i="15"/>
  <c r="P123" i="15"/>
  <c r="O123" i="15"/>
  <c r="N123" i="15"/>
  <c r="M123" i="15"/>
  <c r="L123" i="15"/>
  <c r="K123" i="15"/>
  <c r="J123" i="15"/>
  <c r="I123" i="15"/>
  <c r="H123" i="15"/>
  <c r="G123" i="15"/>
  <c r="F123" i="15"/>
  <c r="E123" i="15"/>
  <c r="D123" i="15"/>
  <c r="AS122" i="15"/>
  <c r="AR122" i="15"/>
  <c r="AQ122" i="15"/>
  <c r="AP122" i="15"/>
  <c r="AO122" i="15"/>
  <c r="AN122" i="15"/>
  <c r="AM122" i="15"/>
  <c r="AL122" i="15"/>
  <c r="AK122" i="15"/>
  <c r="AJ122" i="15"/>
  <c r="AI122" i="15"/>
  <c r="AG122" i="15"/>
  <c r="AF122" i="15"/>
  <c r="AE122" i="15"/>
  <c r="AD122" i="15"/>
  <c r="AC122" i="15"/>
  <c r="AB122" i="15"/>
  <c r="AA122" i="15"/>
  <c r="Z122" i="15"/>
  <c r="Y122" i="15"/>
  <c r="X122" i="15"/>
  <c r="W122" i="15"/>
  <c r="V122" i="15"/>
  <c r="U122" i="15"/>
  <c r="T122" i="15"/>
  <c r="S122" i="15"/>
  <c r="R122" i="15"/>
  <c r="Q122" i="15"/>
  <c r="P122" i="15"/>
  <c r="O122" i="15"/>
  <c r="N122" i="15"/>
  <c r="M122" i="15"/>
  <c r="L122" i="15"/>
  <c r="K122" i="15"/>
  <c r="J122" i="15"/>
  <c r="I122" i="15"/>
  <c r="H122" i="15"/>
  <c r="G122" i="15"/>
  <c r="E122" i="15"/>
  <c r="D122" i="15"/>
  <c r="AS121" i="15"/>
  <c r="AR121" i="15"/>
  <c r="AQ121" i="15"/>
  <c r="AP121" i="15"/>
  <c r="AO121" i="15"/>
  <c r="AN121" i="15"/>
  <c r="AM121" i="15"/>
  <c r="AL121" i="15"/>
  <c r="AK121" i="15"/>
  <c r="AJ121" i="15"/>
  <c r="AI121" i="15"/>
  <c r="AH121" i="15"/>
  <c r="AG121" i="15"/>
  <c r="AF121" i="15"/>
  <c r="AE121" i="15"/>
  <c r="AD121" i="15"/>
  <c r="AC121" i="15"/>
  <c r="AB121" i="15"/>
  <c r="Z121" i="15"/>
  <c r="Y121" i="15"/>
  <c r="X121" i="15"/>
  <c r="W121" i="15"/>
  <c r="V121" i="15"/>
  <c r="U121" i="15"/>
  <c r="T121" i="15"/>
  <c r="S121" i="15"/>
  <c r="R121" i="15"/>
  <c r="Q121" i="15"/>
  <c r="P121" i="15"/>
  <c r="O121" i="15"/>
  <c r="N121" i="15"/>
  <c r="M121" i="15"/>
  <c r="L121" i="15"/>
  <c r="K121" i="15"/>
  <c r="J121" i="15"/>
  <c r="I121" i="15"/>
  <c r="H121" i="15"/>
  <c r="G121" i="15"/>
  <c r="F121" i="15"/>
  <c r="E121" i="15"/>
  <c r="D121" i="15"/>
  <c r="AS120" i="15"/>
  <c r="AR120" i="15"/>
  <c r="AQ120" i="15"/>
  <c r="AP120" i="15"/>
  <c r="AO120" i="15"/>
  <c r="AN120" i="15"/>
  <c r="AM120" i="15"/>
  <c r="AL120" i="15"/>
  <c r="AK120" i="15"/>
  <c r="AJ120" i="15"/>
  <c r="AI120" i="15"/>
  <c r="AH120" i="15"/>
  <c r="AG120" i="15"/>
  <c r="AF120" i="15"/>
  <c r="AE120" i="15"/>
  <c r="AD120" i="15"/>
  <c r="AC120" i="15"/>
  <c r="AB120" i="15"/>
  <c r="AA120" i="15"/>
  <c r="Y120" i="15"/>
  <c r="X120" i="15"/>
  <c r="W120" i="15"/>
  <c r="V120" i="15"/>
  <c r="U120" i="15"/>
  <c r="T120" i="15"/>
  <c r="S120" i="15"/>
  <c r="R120" i="15"/>
  <c r="Q120" i="15"/>
  <c r="P120" i="15"/>
  <c r="O120" i="15"/>
  <c r="N120" i="15"/>
  <c r="M120" i="15"/>
  <c r="L120" i="15"/>
  <c r="K120" i="15"/>
  <c r="J120" i="15"/>
  <c r="I120" i="15"/>
  <c r="H120" i="15"/>
  <c r="G120" i="15"/>
  <c r="F120" i="15"/>
  <c r="D120" i="15"/>
  <c r="AS119" i="15"/>
  <c r="AR119" i="15"/>
  <c r="AQ119" i="15"/>
  <c r="AP119" i="15"/>
  <c r="AO119" i="15"/>
  <c r="AN119" i="15"/>
  <c r="AM119" i="15"/>
  <c r="AL119" i="15"/>
  <c r="AK119" i="15"/>
  <c r="AJ119" i="15"/>
  <c r="AI119" i="15"/>
  <c r="AH119" i="15"/>
  <c r="AG119" i="15"/>
  <c r="AF119" i="15"/>
  <c r="AE119" i="15"/>
  <c r="AD119" i="15"/>
  <c r="AC119" i="15"/>
  <c r="AB119" i="15"/>
  <c r="AA119" i="15"/>
  <c r="Z119" i="15"/>
  <c r="Y119" i="15"/>
  <c r="X119" i="15"/>
  <c r="W119" i="15"/>
  <c r="V119" i="15"/>
  <c r="U119" i="15"/>
  <c r="T119" i="15"/>
  <c r="S119" i="15"/>
  <c r="R119" i="15"/>
  <c r="Q119" i="15"/>
  <c r="P119" i="15"/>
  <c r="O119" i="15"/>
  <c r="N119" i="15"/>
  <c r="M119" i="15"/>
  <c r="L119" i="15"/>
  <c r="K119" i="15"/>
  <c r="J119" i="15"/>
  <c r="I119" i="15"/>
  <c r="H119" i="15"/>
  <c r="G119" i="15"/>
  <c r="F119" i="15"/>
  <c r="E119" i="15"/>
  <c r="AS118" i="15"/>
  <c r="AR118" i="15"/>
  <c r="AQ118" i="15"/>
  <c r="AP118" i="15"/>
  <c r="AO118" i="15"/>
  <c r="AN118" i="15"/>
  <c r="AM118" i="15"/>
  <c r="AL118" i="15"/>
  <c r="AK118" i="15"/>
  <c r="AJ118" i="15"/>
  <c r="AI118" i="15"/>
  <c r="AH118" i="15"/>
  <c r="AG118" i="15"/>
  <c r="AF118" i="15"/>
  <c r="AE118" i="15"/>
  <c r="AD118" i="15"/>
  <c r="AC118" i="15"/>
  <c r="AB118" i="15"/>
  <c r="AA118" i="15"/>
  <c r="Z118" i="15"/>
  <c r="X118" i="15"/>
  <c r="W118" i="15"/>
  <c r="V118" i="15"/>
  <c r="U118" i="15"/>
  <c r="T118" i="15"/>
  <c r="S118" i="15"/>
  <c r="R118" i="15"/>
  <c r="Q118" i="15"/>
  <c r="P118" i="15"/>
  <c r="O118" i="15"/>
  <c r="N118" i="15"/>
  <c r="M118" i="15"/>
  <c r="L118" i="15"/>
  <c r="K118" i="15"/>
  <c r="J118" i="15"/>
  <c r="I118" i="15"/>
  <c r="G118" i="15"/>
  <c r="F118" i="15"/>
  <c r="E118" i="15"/>
  <c r="D118" i="15"/>
  <c r="AS117" i="15"/>
  <c r="AR117" i="15"/>
  <c r="AQ117" i="15"/>
  <c r="AP117" i="15"/>
  <c r="AO117" i="15"/>
  <c r="AN117" i="15"/>
  <c r="AM117" i="15"/>
  <c r="AL117" i="15"/>
  <c r="AK117" i="15"/>
  <c r="AJ117" i="15"/>
  <c r="AI117" i="15"/>
  <c r="AG117" i="15"/>
  <c r="AF117" i="15"/>
  <c r="AE117" i="15"/>
  <c r="AD117" i="15"/>
  <c r="AC117" i="15"/>
  <c r="AB117" i="15"/>
  <c r="AA117" i="15"/>
  <c r="Z117" i="15"/>
  <c r="Y117" i="15"/>
  <c r="X117" i="15"/>
  <c r="W117" i="15"/>
  <c r="V117" i="15"/>
  <c r="U117" i="15"/>
  <c r="T117" i="15"/>
  <c r="S117" i="15"/>
  <c r="Q117" i="15"/>
  <c r="P117" i="15"/>
  <c r="O117" i="15"/>
  <c r="N117" i="15"/>
  <c r="M117" i="15"/>
  <c r="L117" i="15"/>
  <c r="K117" i="15"/>
  <c r="J117" i="15"/>
  <c r="I117" i="15"/>
  <c r="H117" i="15"/>
  <c r="G117" i="15"/>
  <c r="F117" i="15"/>
  <c r="E117" i="15"/>
  <c r="D117" i="15"/>
  <c r="AS116" i="15"/>
  <c r="AQ116" i="15"/>
  <c r="AP116" i="15"/>
  <c r="AO116" i="15"/>
  <c r="AN116" i="15"/>
  <c r="AM116" i="15"/>
  <c r="AL116" i="15"/>
  <c r="AK116" i="15"/>
  <c r="AJ116" i="15"/>
  <c r="AI116" i="15"/>
  <c r="AH116" i="15"/>
  <c r="AG116" i="15"/>
  <c r="AF116" i="15"/>
  <c r="AE116" i="15"/>
  <c r="AD116" i="15"/>
  <c r="AC116" i="15"/>
  <c r="AA116" i="15"/>
  <c r="Z116" i="15"/>
  <c r="Y116" i="15"/>
  <c r="X116" i="15"/>
  <c r="W116" i="15"/>
  <c r="V116" i="15"/>
  <c r="U116" i="15"/>
  <c r="T116" i="15"/>
  <c r="S116" i="15"/>
  <c r="R116" i="15"/>
  <c r="Q116" i="15"/>
  <c r="P116" i="15"/>
  <c r="O116" i="15"/>
  <c r="N116" i="15"/>
  <c r="M116" i="15"/>
  <c r="K116" i="15"/>
  <c r="J116" i="15"/>
  <c r="I116" i="15"/>
  <c r="H116" i="15"/>
  <c r="G116" i="15"/>
  <c r="F116" i="15"/>
  <c r="E116" i="15"/>
  <c r="D116" i="15"/>
  <c r="AS115" i="15"/>
  <c r="AR115" i="15"/>
  <c r="AQ115" i="15"/>
  <c r="AP115" i="15"/>
  <c r="AO115" i="15"/>
  <c r="AN115" i="15"/>
  <c r="AM115" i="15"/>
  <c r="AK115" i="15"/>
  <c r="AJ115" i="15"/>
  <c r="AI115" i="15"/>
  <c r="AH115" i="15"/>
  <c r="AG115" i="15"/>
  <c r="AF115" i="15"/>
  <c r="AE115" i="15"/>
  <c r="AD115" i="15"/>
  <c r="AC115" i="15"/>
  <c r="AB115" i="15"/>
  <c r="AA115" i="15"/>
  <c r="Z115" i="15"/>
  <c r="Y115" i="15"/>
  <c r="X115" i="15"/>
  <c r="W115" i="15"/>
  <c r="U115" i="15"/>
  <c r="T115" i="15"/>
  <c r="S115" i="15"/>
  <c r="R115" i="15"/>
  <c r="Q115" i="15"/>
  <c r="P115" i="15"/>
  <c r="O115" i="15"/>
  <c r="N115" i="15"/>
  <c r="M115" i="15"/>
  <c r="L115" i="15"/>
  <c r="K115" i="15"/>
  <c r="J115" i="15"/>
  <c r="I115" i="15"/>
  <c r="H115" i="15"/>
  <c r="G115" i="15"/>
  <c r="E115" i="15"/>
  <c r="D115" i="15"/>
  <c r="AS114" i="15"/>
  <c r="AR114" i="15"/>
  <c r="AQ114" i="15"/>
  <c r="AP114" i="15"/>
  <c r="AO114" i="15"/>
  <c r="AN114" i="15"/>
  <c r="AM114" i="15"/>
  <c r="AL114" i="15"/>
  <c r="AK114" i="15"/>
  <c r="AJ114" i="15"/>
  <c r="AI114" i="15"/>
  <c r="AH114" i="15"/>
  <c r="AG114" i="15"/>
  <c r="AE114" i="15"/>
  <c r="AD114" i="15"/>
  <c r="AC114" i="15"/>
  <c r="AB114" i="15"/>
  <c r="AA114" i="15"/>
  <c r="Z114" i="15"/>
  <c r="Y114" i="15"/>
  <c r="X114" i="15"/>
  <c r="W114" i="15"/>
  <c r="V114" i="15"/>
  <c r="U114" i="15"/>
  <c r="T114" i="15"/>
  <c r="S114" i="15"/>
  <c r="R114" i="15"/>
  <c r="Q114" i="15"/>
  <c r="O114" i="15"/>
  <c r="N114" i="15"/>
  <c r="M114" i="15"/>
  <c r="L114" i="15"/>
  <c r="K114" i="15"/>
  <c r="J114" i="15"/>
  <c r="I114" i="15"/>
  <c r="H114" i="15"/>
  <c r="G114" i="15"/>
  <c r="F114" i="15"/>
  <c r="E114" i="15"/>
  <c r="D114" i="15"/>
  <c r="AS113" i="15"/>
  <c r="AR113" i="15"/>
  <c r="AQ113" i="15"/>
  <c r="AO113" i="15"/>
  <c r="AN113" i="15"/>
  <c r="AM113" i="15"/>
  <c r="AL113" i="15"/>
  <c r="AK113" i="15"/>
  <c r="AJ113" i="15"/>
  <c r="AI113" i="15"/>
  <c r="AH113" i="15"/>
  <c r="AG113" i="15"/>
  <c r="AF113" i="15"/>
  <c r="AE113" i="15"/>
  <c r="AD113" i="15"/>
  <c r="AC113" i="15"/>
  <c r="AB113" i="15"/>
  <c r="AA113" i="15"/>
  <c r="Y113" i="15"/>
  <c r="X113" i="15"/>
  <c r="W113" i="15"/>
  <c r="V113" i="15"/>
  <c r="U113" i="15"/>
  <c r="T113" i="15"/>
  <c r="S113" i="15"/>
  <c r="Q113" i="15"/>
  <c r="P113" i="15"/>
  <c r="O113" i="15"/>
  <c r="N113" i="15"/>
  <c r="M113" i="15"/>
  <c r="K113" i="15"/>
  <c r="J113" i="15"/>
  <c r="I113" i="15"/>
  <c r="H113" i="15"/>
  <c r="F113" i="15"/>
  <c r="E113" i="15"/>
  <c r="D113" i="15"/>
  <c r="AS112" i="15"/>
  <c r="AQ112" i="15"/>
  <c r="AP112" i="15"/>
  <c r="AO112" i="15"/>
  <c r="AN112" i="15"/>
  <c r="AM112" i="15"/>
  <c r="AK112" i="15"/>
  <c r="AJ112" i="15"/>
  <c r="AI112" i="15"/>
  <c r="AH112" i="15"/>
  <c r="AF112" i="15"/>
  <c r="AE112" i="15"/>
  <c r="AD112" i="15"/>
  <c r="AC112" i="15"/>
  <c r="AA112" i="15"/>
  <c r="Z112" i="15"/>
  <c r="Y112" i="15"/>
  <c r="X112" i="15"/>
  <c r="W112" i="15"/>
  <c r="U112" i="15"/>
  <c r="T112" i="15"/>
  <c r="S112" i="15"/>
  <c r="R112" i="15"/>
  <c r="P112" i="15"/>
  <c r="O112" i="15"/>
  <c r="N112" i="15"/>
  <c r="M112" i="15"/>
  <c r="K112" i="15"/>
  <c r="J112" i="15"/>
  <c r="I112" i="15"/>
  <c r="H112" i="15"/>
  <c r="G112" i="15"/>
  <c r="E112" i="15"/>
  <c r="D112" i="15"/>
  <c r="AS111" i="15"/>
  <c r="AR111" i="15"/>
  <c r="AP111" i="15"/>
  <c r="AO111" i="15"/>
  <c r="AN111" i="15"/>
  <c r="AM111" i="15"/>
  <c r="AK111" i="15"/>
  <c r="AJ111" i="15"/>
  <c r="AI111" i="15"/>
  <c r="AH111" i="15"/>
  <c r="AG111" i="15"/>
  <c r="AE111" i="15"/>
  <c r="AD111" i="15"/>
  <c r="AC111" i="15"/>
  <c r="AB111" i="15"/>
  <c r="Z111" i="15"/>
  <c r="Y111" i="15"/>
  <c r="X111" i="15"/>
  <c r="W111" i="15"/>
  <c r="U111" i="15"/>
  <c r="T111" i="15"/>
  <c r="S111" i="15"/>
  <c r="R111" i="15"/>
  <c r="Q111" i="15"/>
  <c r="O111" i="15"/>
  <c r="N111" i="15"/>
  <c r="M111" i="15"/>
  <c r="L111" i="15"/>
  <c r="J111" i="15"/>
  <c r="I111" i="15"/>
  <c r="H111" i="15"/>
  <c r="G111" i="15"/>
  <c r="E111" i="15"/>
  <c r="D111" i="15"/>
  <c r="AS110" i="15"/>
  <c r="AR110" i="15"/>
  <c r="AQ110" i="15"/>
  <c r="AO110" i="15"/>
  <c r="AN110" i="15"/>
  <c r="AM110" i="15"/>
  <c r="AL110" i="15"/>
  <c r="AJ110" i="15"/>
  <c r="AI110" i="15"/>
  <c r="AH110" i="15"/>
  <c r="AG110" i="15"/>
  <c r="AE110" i="15"/>
  <c r="AD110" i="15"/>
  <c r="AC110" i="15"/>
  <c r="AB110" i="15"/>
  <c r="AA110" i="15"/>
  <c r="Y110" i="15"/>
  <c r="X110" i="15"/>
  <c r="W110" i="15"/>
  <c r="V110" i="15"/>
  <c r="T110" i="15"/>
  <c r="S110" i="15"/>
  <c r="R110" i="15"/>
  <c r="Q110" i="15"/>
  <c r="O110" i="15"/>
  <c r="N110" i="15"/>
  <c r="M110" i="15"/>
  <c r="L110" i="15"/>
  <c r="K110" i="15"/>
  <c r="I110" i="15"/>
  <c r="H110" i="15"/>
  <c r="G110" i="15"/>
  <c r="F110" i="15"/>
  <c r="D110" i="15"/>
  <c r="AS109" i="15"/>
  <c r="AR109" i="15"/>
  <c r="AQ109" i="15"/>
  <c r="AO109" i="15"/>
  <c r="AN109" i="15"/>
  <c r="AM109" i="15"/>
  <c r="AL109" i="15"/>
  <c r="AK109" i="15"/>
  <c r="AI109" i="15"/>
  <c r="AH109" i="15"/>
  <c r="AG109" i="15"/>
  <c r="AF109" i="15"/>
  <c r="AD109" i="15"/>
  <c r="AC109" i="15"/>
  <c r="AB109" i="15"/>
  <c r="AA109" i="15"/>
  <c r="Y109" i="15"/>
  <c r="X109" i="15"/>
  <c r="W109" i="15"/>
  <c r="V109" i="15"/>
  <c r="U109" i="15"/>
  <c r="S109" i="15"/>
  <c r="R109" i="15"/>
  <c r="Q109" i="15"/>
  <c r="P109" i="15"/>
  <c r="N109" i="15"/>
  <c r="M109" i="15"/>
  <c r="L109" i="15"/>
  <c r="K109" i="15"/>
  <c r="I109" i="15"/>
  <c r="H109" i="15"/>
  <c r="G109" i="15"/>
  <c r="F109" i="15"/>
  <c r="E109" i="15"/>
  <c r="AS108" i="15"/>
  <c r="AR108" i="15"/>
  <c r="AQ108" i="15"/>
  <c r="AP108" i="15"/>
  <c r="AN108" i="15"/>
  <c r="AM108" i="15"/>
  <c r="AL108" i="15"/>
  <c r="AK108" i="15"/>
  <c r="AI108" i="15"/>
  <c r="AH108" i="15"/>
  <c r="AG108" i="15"/>
  <c r="AF108" i="15"/>
  <c r="AE108" i="15"/>
  <c r="AC108" i="15"/>
  <c r="AB108" i="15"/>
  <c r="AA108" i="15"/>
  <c r="Y108" i="15"/>
  <c r="X108" i="15"/>
  <c r="W108" i="15"/>
  <c r="U108" i="15"/>
  <c r="T108" i="15"/>
  <c r="S108" i="15"/>
  <c r="Q108" i="15"/>
  <c r="P108" i="15"/>
  <c r="O108" i="15"/>
  <c r="M108" i="15"/>
  <c r="L108" i="15"/>
  <c r="K108" i="15"/>
  <c r="I108" i="15"/>
  <c r="H108" i="15"/>
  <c r="G108" i="15"/>
  <c r="E108" i="15"/>
  <c r="D108" i="15"/>
  <c r="AS107" i="15"/>
  <c r="AQ107" i="15"/>
  <c r="AP107" i="15"/>
  <c r="AO107" i="15"/>
  <c r="AM107" i="15"/>
  <c r="AL107" i="15"/>
  <c r="AK107" i="15"/>
  <c r="AI107" i="15"/>
  <c r="AH107" i="15"/>
  <c r="AG107" i="15"/>
  <c r="AE107" i="15"/>
  <c r="AD107" i="15"/>
  <c r="AC107" i="15"/>
  <c r="AA107" i="15"/>
  <c r="Z107" i="15"/>
  <c r="Y107" i="15"/>
  <c r="W107" i="15"/>
  <c r="V107" i="15"/>
  <c r="U107" i="15"/>
  <c r="S107" i="15"/>
  <c r="R107" i="15"/>
  <c r="Q107" i="15"/>
  <c r="O107" i="15"/>
  <c r="N107" i="15"/>
  <c r="M107" i="15"/>
  <c r="K107" i="15"/>
  <c r="J107" i="15"/>
  <c r="I107" i="15"/>
  <c r="G107" i="15"/>
  <c r="F107" i="15"/>
  <c r="E107" i="15"/>
  <c r="AS106" i="15"/>
  <c r="AR106" i="15"/>
  <c r="AQ106" i="15"/>
  <c r="AO106" i="15"/>
  <c r="AN106" i="15"/>
  <c r="AM106" i="15"/>
  <c r="AK106" i="15"/>
  <c r="AJ106" i="15"/>
  <c r="AI106" i="15"/>
  <c r="AG106" i="15"/>
  <c r="AF106" i="15"/>
  <c r="AE106" i="15"/>
  <c r="AC106" i="15"/>
  <c r="AB106" i="15"/>
  <c r="AA106" i="15"/>
  <c r="Y106" i="15"/>
  <c r="X106" i="15"/>
  <c r="W106" i="15"/>
  <c r="U106" i="15"/>
  <c r="T106" i="15"/>
  <c r="S106" i="15"/>
  <c r="Q106" i="15"/>
  <c r="P106" i="15"/>
  <c r="O106" i="15"/>
  <c r="M106" i="15"/>
  <c r="L106" i="15"/>
  <c r="K106" i="15"/>
  <c r="I106" i="15"/>
  <c r="H106" i="15"/>
  <c r="G106" i="15"/>
  <c r="E106" i="15"/>
  <c r="D106" i="15"/>
  <c r="AS105" i="15"/>
  <c r="AQ105" i="15"/>
  <c r="AP105" i="15"/>
  <c r="AO105" i="15"/>
  <c r="AM105" i="15"/>
  <c r="AL105" i="15"/>
  <c r="AK105" i="15"/>
  <c r="AI105" i="15"/>
  <c r="AH105" i="15"/>
  <c r="AG105" i="15"/>
  <c r="AE105" i="15"/>
  <c r="AD105" i="15"/>
  <c r="AC105" i="15"/>
  <c r="AA105" i="15"/>
  <c r="Z105" i="15"/>
  <c r="Y105" i="15"/>
  <c r="W105" i="15"/>
  <c r="V105" i="15"/>
  <c r="U105" i="15"/>
  <c r="S105" i="15"/>
  <c r="R105" i="15"/>
  <c r="Q105" i="15"/>
  <c r="O105" i="15"/>
  <c r="N105" i="15"/>
  <c r="M105" i="15"/>
  <c r="K105" i="15"/>
  <c r="J105" i="15"/>
  <c r="I105" i="15"/>
  <c r="G105" i="15"/>
  <c r="F105" i="15"/>
  <c r="E105" i="15"/>
  <c r="AS104" i="15"/>
  <c r="AR104" i="15"/>
  <c r="AQ104" i="15"/>
  <c r="AO104" i="15"/>
  <c r="AN104" i="15"/>
  <c r="AM104" i="15"/>
  <c r="AK104" i="15"/>
  <c r="AJ104" i="15"/>
  <c r="AI104" i="15"/>
  <c r="AG104" i="15"/>
  <c r="AF104" i="15"/>
  <c r="AE104" i="15"/>
  <c r="AC104" i="15"/>
  <c r="AB104" i="15"/>
  <c r="AA104" i="15"/>
  <c r="Y104" i="15"/>
  <c r="X104" i="15"/>
  <c r="W104" i="15"/>
  <c r="U104" i="15"/>
  <c r="T104" i="15"/>
  <c r="S104" i="15"/>
  <c r="Q104" i="15"/>
  <c r="P104" i="15"/>
  <c r="O104" i="15"/>
  <c r="M104" i="15"/>
  <c r="L104" i="15"/>
  <c r="K104" i="15"/>
  <c r="I104" i="15"/>
  <c r="H104" i="15"/>
  <c r="G104" i="15"/>
  <c r="E104" i="15"/>
  <c r="D104" i="15"/>
  <c r="AS103" i="15"/>
  <c r="AQ103" i="15"/>
  <c r="AP103" i="15"/>
  <c r="AO103" i="15"/>
  <c r="AM103" i="15"/>
  <c r="AL103" i="15"/>
  <c r="AK103" i="15"/>
  <c r="AI103" i="15"/>
  <c r="AH103" i="15"/>
  <c r="AG103" i="15"/>
  <c r="AE103" i="15"/>
  <c r="AD103" i="15"/>
  <c r="AC103" i="15"/>
  <c r="AA103" i="15"/>
  <c r="Z103" i="15"/>
  <c r="Y103" i="15"/>
  <c r="W103" i="15"/>
  <c r="V103" i="15"/>
  <c r="U103" i="15"/>
  <c r="S103" i="15"/>
  <c r="R103" i="15"/>
  <c r="Q103" i="15"/>
  <c r="O103" i="15"/>
  <c r="N103" i="15"/>
  <c r="M103" i="15"/>
  <c r="K103" i="15"/>
  <c r="J103" i="15"/>
  <c r="I103" i="15"/>
  <c r="G103" i="15"/>
  <c r="F103" i="15"/>
  <c r="E103" i="15"/>
  <c r="AS102" i="15"/>
  <c r="AR102" i="15"/>
  <c r="AQ102" i="15"/>
  <c r="AO102" i="15"/>
  <c r="AN102" i="15"/>
  <c r="AM102" i="15"/>
  <c r="AK102" i="15"/>
  <c r="AJ102" i="15"/>
  <c r="AI102" i="15"/>
  <c r="AG102" i="15"/>
  <c r="AF102" i="15"/>
  <c r="AE102" i="15"/>
  <c r="AC102" i="15"/>
  <c r="AB102" i="15"/>
  <c r="AA102" i="15"/>
  <c r="Y102" i="15"/>
  <c r="X102" i="15"/>
  <c r="W102" i="15"/>
  <c r="U102" i="15"/>
  <c r="T102" i="15"/>
  <c r="S102" i="15"/>
  <c r="Q102" i="15"/>
  <c r="P102" i="15"/>
  <c r="O102" i="15"/>
  <c r="M102" i="15"/>
  <c r="L102" i="15"/>
  <c r="K102" i="15"/>
  <c r="I102" i="15"/>
  <c r="H102" i="15"/>
  <c r="G102" i="15"/>
  <c r="E102" i="15"/>
  <c r="D102" i="15"/>
  <c r="Q54" i="13" l="1"/>
  <c r="Q160" i="13"/>
  <c r="Q164" i="13"/>
  <c r="Q168" i="13"/>
  <c r="Q172" i="13"/>
  <c r="Q176" i="13"/>
  <c r="Q180" i="13"/>
  <c r="Q184" i="13"/>
  <c r="Q188" i="13"/>
  <c r="Q192" i="13"/>
  <c r="Q196" i="13"/>
  <c r="Q161" i="13"/>
  <c r="Q165" i="13"/>
  <c r="Q169" i="13"/>
  <c r="Q173" i="13"/>
  <c r="Q177" i="13"/>
  <c r="Q181" i="13"/>
  <c r="Q185" i="13"/>
  <c r="Q189" i="13"/>
  <c r="Q193" i="13"/>
  <c r="Q197" i="13"/>
  <c r="Q163" i="13"/>
  <c r="Q171" i="13"/>
  <c r="Q179" i="13"/>
  <c r="Q187" i="13"/>
  <c r="Q195" i="13"/>
  <c r="Q158" i="13"/>
  <c r="Q162" i="13"/>
  <c r="Q166" i="13"/>
  <c r="Q170" i="13"/>
  <c r="Q174" i="13"/>
  <c r="Q178" i="13"/>
  <c r="Q182" i="13"/>
  <c r="Q186" i="13"/>
  <c r="Q190" i="13"/>
  <c r="Q194" i="13"/>
  <c r="Q198" i="13"/>
  <c r="Q159" i="13"/>
  <c r="Q167" i="13"/>
  <c r="Q175" i="13"/>
  <c r="Q183" i="13"/>
  <c r="Q191" i="13"/>
  <c r="AR97" i="14"/>
  <c r="Q58" i="13" l="1"/>
  <c r="Q73" i="13"/>
  <c r="Q55" i="13"/>
  <c r="Q86" i="13"/>
  <c r="Q88" i="13"/>
  <c r="Q93" i="13"/>
  <c r="Q80" i="13"/>
  <c r="Q78" i="13"/>
  <c r="Q69" i="13"/>
  <c r="Q90" i="13"/>
  <c r="Q68" i="13"/>
  <c r="Q72" i="13"/>
  <c r="Q66" i="13"/>
  <c r="Q87" i="13"/>
  <c r="Q62" i="13"/>
  <c r="Q75" i="13"/>
  <c r="Q57" i="13"/>
  <c r="Q56" i="13"/>
  <c r="Q79" i="13"/>
  <c r="Q77" i="13"/>
  <c r="Q76" i="13"/>
  <c r="Q65" i="13"/>
  <c r="Q64" i="13"/>
  <c r="Q89" i="13"/>
  <c r="Q74" i="13"/>
  <c r="Q95" i="13"/>
  <c r="Q94" i="13"/>
  <c r="Q71" i="13"/>
  <c r="Q92" i="13"/>
  <c r="Q81" i="13"/>
  <c r="Q59" i="13"/>
  <c r="Q67" i="13"/>
  <c r="Q85" i="13"/>
  <c r="Q63" i="13"/>
  <c r="Q84" i="13"/>
  <c r="Q61" i="13"/>
  <c r="Q82" i="13"/>
  <c r="Q60" i="13"/>
  <c r="Q83" i="13"/>
  <c r="Q70" i="13"/>
  <c r="Q91" i="13"/>
  <c r="D8" i="15" l="1"/>
  <c r="D24" i="15"/>
  <c r="D32" i="15"/>
  <c r="D9" i="15"/>
  <c r="D17" i="15"/>
  <c r="D25" i="15"/>
  <c r="D15" i="15"/>
  <c r="D31" i="15"/>
  <c r="D39" i="15"/>
  <c r="D10" i="15"/>
  <c r="D18" i="15"/>
  <c r="D26" i="15"/>
  <c r="D34" i="15"/>
  <c r="D42" i="15"/>
  <c r="D16" i="15"/>
  <c r="D40" i="15"/>
  <c r="D33" i="15"/>
  <c r="D41" i="15"/>
  <c r="D7" i="15"/>
  <c r="D23" i="15"/>
  <c r="D47" i="15"/>
  <c r="D12" i="15"/>
  <c r="D20" i="15"/>
  <c r="D28" i="15"/>
  <c r="D36" i="15"/>
  <c r="D44" i="15"/>
  <c r="D13" i="15"/>
  <c r="D21" i="15"/>
  <c r="D29" i="15"/>
  <c r="D37" i="15"/>
  <c r="D45" i="15"/>
  <c r="D11" i="15"/>
  <c r="D19" i="15"/>
  <c r="D27" i="15"/>
  <c r="D35" i="15"/>
  <c r="D43" i="15"/>
  <c r="D14" i="15"/>
  <c r="D22" i="15"/>
  <c r="D30" i="15"/>
  <c r="D38" i="15"/>
  <c r="D46" i="15"/>
  <c r="H141" i="14" l="1"/>
  <c r="H139" i="14"/>
  <c r="H137" i="14"/>
  <c r="H136" i="14"/>
  <c r="H135" i="14"/>
  <c r="H134" i="14"/>
  <c r="H133" i="14"/>
  <c r="H132" i="14"/>
  <c r="H138" i="14"/>
  <c r="H131" i="14"/>
  <c r="H130" i="14"/>
  <c r="H129" i="14"/>
  <c r="H128" i="14"/>
  <c r="H127" i="14"/>
  <c r="H126" i="14"/>
  <c r="H125" i="14"/>
  <c r="H124" i="14"/>
  <c r="H123" i="14"/>
  <c r="H122" i="14"/>
  <c r="H121" i="14"/>
  <c r="H120" i="14"/>
  <c r="H140" i="14"/>
  <c r="H118" i="14"/>
  <c r="H116" i="14"/>
  <c r="H114" i="14"/>
  <c r="H112" i="14"/>
  <c r="H110" i="14"/>
  <c r="H108" i="14"/>
  <c r="H106" i="14"/>
  <c r="H104" i="14"/>
  <c r="H102" i="14"/>
  <c r="H100" i="14"/>
  <c r="H119" i="14"/>
  <c r="H117" i="14"/>
  <c r="H115" i="14"/>
  <c r="H113" i="14"/>
  <c r="H111" i="14"/>
  <c r="H109" i="14"/>
  <c r="H107" i="14"/>
  <c r="H105" i="14"/>
  <c r="H103" i="14"/>
  <c r="H101" i="14"/>
  <c r="P141" i="14"/>
  <c r="P139" i="14"/>
  <c r="P137" i="14"/>
  <c r="P136" i="14"/>
  <c r="P135" i="14"/>
  <c r="P134" i="14"/>
  <c r="P133" i="14"/>
  <c r="P132" i="14"/>
  <c r="P138" i="14"/>
  <c r="P131" i="14"/>
  <c r="P130" i="14"/>
  <c r="P129" i="14"/>
  <c r="P128" i="14"/>
  <c r="P127" i="14"/>
  <c r="P126" i="14"/>
  <c r="P125" i="14"/>
  <c r="P124" i="14"/>
  <c r="P123" i="14"/>
  <c r="P122" i="14"/>
  <c r="P121" i="14"/>
  <c r="P120" i="14"/>
  <c r="P140" i="14"/>
  <c r="P118" i="14"/>
  <c r="P116" i="14"/>
  <c r="P114" i="14"/>
  <c r="P112" i="14"/>
  <c r="P110" i="14"/>
  <c r="P108" i="14"/>
  <c r="P106" i="14"/>
  <c r="P104" i="14"/>
  <c r="P102" i="14"/>
  <c r="P100" i="14"/>
  <c r="P119" i="14"/>
  <c r="P117" i="14"/>
  <c r="P115" i="14"/>
  <c r="P113" i="14"/>
  <c r="P111" i="14"/>
  <c r="P109" i="14"/>
  <c r="P107" i="14"/>
  <c r="P105" i="14"/>
  <c r="P103" i="14"/>
  <c r="P101" i="14"/>
  <c r="X141" i="14"/>
  <c r="X139" i="14"/>
  <c r="X137" i="14"/>
  <c r="X136" i="14"/>
  <c r="X135" i="14"/>
  <c r="X134" i="14"/>
  <c r="X133" i="14"/>
  <c r="X132" i="14"/>
  <c r="X138" i="14"/>
  <c r="X131" i="14"/>
  <c r="X130" i="14"/>
  <c r="X129" i="14"/>
  <c r="X128" i="14"/>
  <c r="X127" i="14"/>
  <c r="X126" i="14"/>
  <c r="X125" i="14"/>
  <c r="X124" i="14"/>
  <c r="X123" i="14"/>
  <c r="X122" i="14"/>
  <c r="X121" i="14"/>
  <c r="X120" i="14"/>
  <c r="X140" i="14"/>
  <c r="X118" i="14"/>
  <c r="X116" i="14"/>
  <c r="X114" i="14"/>
  <c r="X112" i="14"/>
  <c r="X110" i="14"/>
  <c r="X108" i="14"/>
  <c r="X106" i="14"/>
  <c r="X104" i="14"/>
  <c r="X102" i="14"/>
  <c r="X100" i="14"/>
  <c r="X119" i="14"/>
  <c r="X117" i="14"/>
  <c r="X115" i="14"/>
  <c r="X113" i="14"/>
  <c r="X111" i="14"/>
  <c r="X109" i="14"/>
  <c r="X107" i="14"/>
  <c r="X105" i="14"/>
  <c r="X103" i="14"/>
  <c r="X101" i="14"/>
  <c r="AF141" i="14"/>
  <c r="AF139" i="14"/>
  <c r="AF137" i="14"/>
  <c r="AF136" i="14"/>
  <c r="AF135" i="14"/>
  <c r="AF134" i="14"/>
  <c r="AF133" i="14"/>
  <c r="AF132" i="14"/>
  <c r="AF138" i="14"/>
  <c r="AF131" i="14"/>
  <c r="AF130" i="14"/>
  <c r="AF129" i="14"/>
  <c r="AF128" i="14"/>
  <c r="AF127" i="14"/>
  <c r="AF126" i="14"/>
  <c r="AF125" i="14"/>
  <c r="AF124" i="14"/>
  <c r="AF123" i="14"/>
  <c r="AF122" i="14"/>
  <c r="AF121" i="14"/>
  <c r="AF120" i="14"/>
  <c r="AF140" i="14"/>
  <c r="AF118" i="14"/>
  <c r="AF116" i="14"/>
  <c r="AF114" i="14"/>
  <c r="AF112" i="14"/>
  <c r="AF110" i="14"/>
  <c r="AF108" i="14"/>
  <c r="AF106" i="14"/>
  <c r="AF104" i="14"/>
  <c r="AF102" i="14"/>
  <c r="AF100" i="14"/>
  <c r="AF119" i="14"/>
  <c r="AF117" i="14"/>
  <c r="AF115" i="14"/>
  <c r="AF113" i="14"/>
  <c r="AF111" i="14"/>
  <c r="AF109" i="14"/>
  <c r="AF107" i="14"/>
  <c r="AF105" i="14"/>
  <c r="AF103" i="14"/>
  <c r="AF101" i="14"/>
  <c r="AN141" i="14"/>
  <c r="AN139" i="14"/>
  <c r="AN137" i="14"/>
  <c r="AN136" i="14"/>
  <c r="AN135" i="14"/>
  <c r="AN134" i="14"/>
  <c r="AN133" i="14"/>
  <c r="AN132" i="14"/>
  <c r="AN138" i="14"/>
  <c r="AN131" i="14"/>
  <c r="AN130" i="14"/>
  <c r="AN129" i="14"/>
  <c r="AN128" i="14"/>
  <c r="AN127" i="14"/>
  <c r="AN126" i="14"/>
  <c r="AN125" i="14"/>
  <c r="AN124" i="14"/>
  <c r="AN123" i="14"/>
  <c r="AN122" i="14"/>
  <c r="AN121" i="14"/>
  <c r="AN120" i="14"/>
  <c r="AN119" i="14"/>
  <c r="AN140" i="14"/>
  <c r="AN118" i="14"/>
  <c r="AN116" i="14"/>
  <c r="AN114" i="14"/>
  <c r="AN112" i="14"/>
  <c r="AN110" i="14"/>
  <c r="AN108" i="14"/>
  <c r="AN106" i="14"/>
  <c r="AN104" i="14"/>
  <c r="AN102" i="14"/>
  <c r="AN100" i="14"/>
  <c r="AN117" i="14"/>
  <c r="AN115" i="14"/>
  <c r="AN113" i="14"/>
  <c r="AN111" i="14"/>
  <c r="AN109" i="14"/>
  <c r="AN107" i="14"/>
  <c r="AN105" i="14"/>
  <c r="AN103" i="14"/>
  <c r="AN101" i="14"/>
  <c r="G141" i="14"/>
  <c r="G140" i="14"/>
  <c r="G139" i="14"/>
  <c r="G138" i="14"/>
  <c r="G137" i="14"/>
  <c r="G135" i="14"/>
  <c r="G133" i="14"/>
  <c r="G136" i="14"/>
  <c r="G132" i="14"/>
  <c r="G130" i="14"/>
  <c r="G128" i="14"/>
  <c r="G126" i="14"/>
  <c r="G124" i="14"/>
  <c r="G122" i="14"/>
  <c r="G120" i="14"/>
  <c r="G119" i="14"/>
  <c r="G118" i="14"/>
  <c r="G117" i="14"/>
  <c r="G116" i="14"/>
  <c r="G115" i="14"/>
  <c r="G114" i="14"/>
  <c r="G113" i="14"/>
  <c r="G112" i="14"/>
  <c r="G111" i="14"/>
  <c r="G110" i="14"/>
  <c r="G109" i="14"/>
  <c r="G108" i="14"/>
  <c r="G107" i="14"/>
  <c r="G106" i="14"/>
  <c r="G105" i="14"/>
  <c r="G104" i="14"/>
  <c r="G103" i="14"/>
  <c r="G102" i="14"/>
  <c r="G101" i="14"/>
  <c r="G100" i="14"/>
  <c r="G134" i="14"/>
  <c r="G131" i="14"/>
  <c r="G129" i="14"/>
  <c r="G127" i="14"/>
  <c r="G125" i="14"/>
  <c r="G121" i="14"/>
  <c r="G123" i="14"/>
  <c r="O141" i="14"/>
  <c r="O140" i="14"/>
  <c r="O139" i="14"/>
  <c r="O138" i="14"/>
  <c r="O137" i="14"/>
  <c r="O135" i="14"/>
  <c r="O133" i="14"/>
  <c r="O136" i="14"/>
  <c r="O132" i="14"/>
  <c r="O130" i="14"/>
  <c r="O128" i="14"/>
  <c r="O126" i="14"/>
  <c r="O124" i="14"/>
  <c r="O122" i="14"/>
  <c r="O120" i="14"/>
  <c r="O119" i="14"/>
  <c r="O118" i="14"/>
  <c r="O117" i="14"/>
  <c r="O116" i="14"/>
  <c r="O115" i="14"/>
  <c r="O114" i="14"/>
  <c r="O113" i="14"/>
  <c r="O112" i="14"/>
  <c r="O111" i="14"/>
  <c r="O110" i="14"/>
  <c r="O109" i="14"/>
  <c r="O108" i="14"/>
  <c r="O107" i="14"/>
  <c r="O106" i="14"/>
  <c r="O105" i="14"/>
  <c r="O104" i="14"/>
  <c r="O103" i="14"/>
  <c r="O102" i="14"/>
  <c r="O101" i="14"/>
  <c r="O100" i="14"/>
  <c r="O134" i="14"/>
  <c r="O131" i="14"/>
  <c r="O129" i="14"/>
  <c r="O127" i="14"/>
  <c r="O125" i="14"/>
  <c r="O121" i="14"/>
  <c r="O123" i="14"/>
  <c r="W141" i="14"/>
  <c r="W140" i="14"/>
  <c r="W139" i="14"/>
  <c r="W138" i="14"/>
  <c r="W137" i="14"/>
  <c r="W135" i="14"/>
  <c r="W133" i="14"/>
  <c r="W136" i="14"/>
  <c r="W132" i="14"/>
  <c r="W130" i="14"/>
  <c r="W128" i="14"/>
  <c r="W126" i="14"/>
  <c r="W124" i="14"/>
  <c r="W122" i="14"/>
  <c r="W120" i="14"/>
  <c r="W119" i="14"/>
  <c r="W118" i="14"/>
  <c r="W117" i="14"/>
  <c r="W116" i="14"/>
  <c r="W115" i="14"/>
  <c r="W114" i="14"/>
  <c r="W113" i="14"/>
  <c r="W112" i="14"/>
  <c r="W111" i="14"/>
  <c r="W110" i="14"/>
  <c r="W109" i="14"/>
  <c r="W108" i="14"/>
  <c r="W107" i="14"/>
  <c r="W106" i="14"/>
  <c r="W105" i="14"/>
  <c r="W104" i="14"/>
  <c r="W103" i="14"/>
  <c r="W102" i="14"/>
  <c r="W101" i="14"/>
  <c r="W100" i="14"/>
  <c r="W134" i="14"/>
  <c r="W131" i="14"/>
  <c r="W129" i="14"/>
  <c r="W127" i="14"/>
  <c r="W125" i="14"/>
  <c r="W121" i="14"/>
  <c r="W123" i="14"/>
  <c r="AE141" i="14"/>
  <c r="AE140" i="14"/>
  <c r="AE139" i="14"/>
  <c r="AE138" i="14"/>
  <c r="AE137" i="14"/>
  <c r="AE135" i="14"/>
  <c r="AE133" i="14"/>
  <c r="AE136" i="14"/>
  <c r="AE132" i="14"/>
  <c r="AE130" i="14"/>
  <c r="AE128" i="14"/>
  <c r="AE126" i="14"/>
  <c r="AE124" i="14"/>
  <c r="AE122" i="14"/>
  <c r="AE120" i="14"/>
  <c r="AE119" i="14"/>
  <c r="AE118" i="14"/>
  <c r="AE117" i="14"/>
  <c r="AE116" i="14"/>
  <c r="AE115" i="14"/>
  <c r="AE114" i="14"/>
  <c r="AE113" i="14"/>
  <c r="AE112" i="14"/>
  <c r="AE111" i="14"/>
  <c r="AE110" i="14"/>
  <c r="AE109" i="14"/>
  <c r="AE108" i="14"/>
  <c r="AE107" i="14"/>
  <c r="AE106" i="14"/>
  <c r="AE105" i="14"/>
  <c r="AE104" i="14"/>
  <c r="AE103" i="14"/>
  <c r="AE102" i="14"/>
  <c r="AE101" i="14"/>
  <c r="AE100" i="14"/>
  <c r="AE134" i="14"/>
  <c r="AE131" i="14"/>
  <c r="AE129" i="14"/>
  <c r="AE127" i="14"/>
  <c r="AE125" i="14"/>
  <c r="AE121" i="14"/>
  <c r="AE123" i="14"/>
  <c r="AM141" i="14"/>
  <c r="AM140" i="14"/>
  <c r="AM139" i="14"/>
  <c r="AM138" i="14"/>
  <c r="AM137" i="14"/>
  <c r="AM135" i="14"/>
  <c r="AM133" i="14"/>
  <c r="AM136" i="14"/>
  <c r="AM132" i="14"/>
  <c r="AM130" i="14"/>
  <c r="AM128" i="14"/>
  <c r="AM126" i="14"/>
  <c r="AM124" i="14"/>
  <c r="AM122" i="14"/>
  <c r="AM120" i="14"/>
  <c r="AM118" i="14"/>
  <c r="AM117" i="14"/>
  <c r="AM116" i="14"/>
  <c r="AM115" i="14"/>
  <c r="AM114" i="14"/>
  <c r="AM113" i="14"/>
  <c r="AM112" i="14"/>
  <c r="AM111" i="14"/>
  <c r="AM110" i="14"/>
  <c r="AM109" i="14"/>
  <c r="AM108" i="14"/>
  <c r="AM107" i="14"/>
  <c r="AM106" i="14"/>
  <c r="AM105" i="14"/>
  <c r="AM104" i="14"/>
  <c r="AM103" i="14"/>
  <c r="AM102" i="14"/>
  <c r="AM101" i="14"/>
  <c r="AM100" i="14"/>
  <c r="AM134" i="14"/>
  <c r="AM131" i="14"/>
  <c r="AM129" i="14"/>
  <c r="AM127" i="14"/>
  <c r="AM125" i="14"/>
  <c r="AM121" i="14"/>
  <c r="AM123" i="14"/>
  <c r="AM119" i="14"/>
  <c r="F140" i="14"/>
  <c r="F138" i="14"/>
  <c r="F137" i="14"/>
  <c r="F136" i="14"/>
  <c r="F135" i="14"/>
  <c r="F134" i="14"/>
  <c r="F133" i="14"/>
  <c r="F132" i="14"/>
  <c r="F139" i="14"/>
  <c r="F131" i="14"/>
  <c r="F130" i="14"/>
  <c r="F129" i="14"/>
  <c r="F128" i="14"/>
  <c r="F127" i="14"/>
  <c r="F126" i="14"/>
  <c r="F125" i="14"/>
  <c r="F124" i="14"/>
  <c r="F123" i="14"/>
  <c r="F122" i="14"/>
  <c r="F121" i="14"/>
  <c r="F120" i="14"/>
  <c r="F141" i="14"/>
  <c r="F119" i="14"/>
  <c r="F117" i="14"/>
  <c r="F115" i="14"/>
  <c r="F113" i="14"/>
  <c r="F111" i="14"/>
  <c r="F109" i="14"/>
  <c r="F107" i="14"/>
  <c r="F105" i="14"/>
  <c r="F103" i="14"/>
  <c r="F101" i="14"/>
  <c r="F118" i="14"/>
  <c r="F116" i="14"/>
  <c r="F114" i="14"/>
  <c r="F112" i="14"/>
  <c r="F110" i="14"/>
  <c r="F108" i="14"/>
  <c r="F106" i="14"/>
  <c r="F104" i="14"/>
  <c r="F102" i="14"/>
  <c r="F100" i="14"/>
  <c r="N140" i="14"/>
  <c r="N138" i="14"/>
  <c r="N137" i="14"/>
  <c r="N136" i="14"/>
  <c r="N135" i="14"/>
  <c r="N134" i="14"/>
  <c r="N133" i="14"/>
  <c r="N132" i="14"/>
  <c r="N139" i="14"/>
  <c r="N131" i="14"/>
  <c r="N130" i="14"/>
  <c r="N129" i="14"/>
  <c r="N128" i="14"/>
  <c r="N127" i="14"/>
  <c r="N126" i="14"/>
  <c r="N125" i="14"/>
  <c r="N124" i="14"/>
  <c r="N123" i="14"/>
  <c r="N122" i="14"/>
  <c r="N121" i="14"/>
  <c r="N120" i="14"/>
  <c r="N141" i="14"/>
  <c r="N119" i="14"/>
  <c r="N117" i="14"/>
  <c r="N115" i="14"/>
  <c r="N113" i="14"/>
  <c r="N111" i="14"/>
  <c r="N109" i="14"/>
  <c r="N107" i="14"/>
  <c r="N105" i="14"/>
  <c r="N103" i="14"/>
  <c r="N101" i="14"/>
  <c r="N118" i="14"/>
  <c r="N116" i="14"/>
  <c r="N114" i="14"/>
  <c r="N112" i="14"/>
  <c r="N110" i="14"/>
  <c r="N108" i="14"/>
  <c r="N106" i="14"/>
  <c r="N104" i="14"/>
  <c r="N102" i="14"/>
  <c r="N100" i="14"/>
  <c r="V140" i="14"/>
  <c r="V138" i="14"/>
  <c r="V137" i="14"/>
  <c r="V136" i="14"/>
  <c r="V135" i="14"/>
  <c r="V134" i="14"/>
  <c r="V133" i="14"/>
  <c r="V132" i="14"/>
  <c r="V139" i="14"/>
  <c r="V131" i="14"/>
  <c r="V130" i="14"/>
  <c r="V129" i="14"/>
  <c r="V128" i="14"/>
  <c r="V127" i="14"/>
  <c r="V126" i="14"/>
  <c r="V125" i="14"/>
  <c r="V124" i="14"/>
  <c r="V123" i="14"/>
  <c r="V122" i="14"/>
  <c r="V121" i="14"/>
  <c r="V120" i="14"/>
  <c r="V141" i="14"/>
  <c r="V119" i="14"/>
  <c r="V117" i="14"/>
  <c r="V115" i="14"/>
  <c r="V113" i="14"/>
  <c r="V111" i="14"/>
  <c r="V109" i="14"/>
  <c r="V107" i="14"/>
  <c r="V105" i="14"/>
  <c r="V103" i="14"/>
  <c r="V101" i="14"/>
  <c r="V118" i="14"/>
  <c r="V116" i="14"/>
  <c r="V114" i="14"/>
  <c r="V112" i="14"/>
  <c r="V110" i="14"/>
  <c r="V108" i="14"/>
  <c r="V106" i="14"/>
  <c r="V104" i="14"/>
  <c r="V102" i="14"/>
  <c r="V100" i="14"/>
  <c r="AD140" i="14"/>
  <c r="AD138" i="14"/>
  <c r="AD137" i="14"/>
  <c r="AD136" i="14"/>
  <c r="AD135" i="14"/>
  <c r="AD134" i="14"/>
  <c r="AD133" i="14"/>
  <c r="AD132" i="14"/>
  <c r="AD139" i="14"/>
  <c r="AD131" i="14"/>
  <c r="AD130" i="14"/>
  <c r="AD129" i="14"/>
  <c r="AD128" i="14"/>
  <c r="AD127" i="14"/>
  <c r="AD126" i="14"/>
  <c r="AD125" i="14"/>
  <c r="AD124" i="14"/>
  <c r="AD123" i="14"/>
  <c r="AD122" i="14"/>
  <c r="AD121" i="14"/>
  <c r="AD120" i="14"/>
  <c r="AD141" i="14"/>
  <c r="AD119" i="14"/>
  <c r="AD117" i="14"/>
  <c r="AD115" i="14"/>
  <c r="AD113" i="14"/>
  <c r="AD111" i="14"/>
  <c r="AD109" i="14"/>
  <c r="AD107" i="14"/>
  <c r="AD105" i="14"/>
  <c r="AD103" i="14"/>
  <c r="AD101" i="14"/>
  <c r="AD118" i="14"/>
  <c r="AD116" i="14"/>
  <c r="AD114" i="14"/>
  <c r="AD112" i="14"/>
  <c r="AD110" i="14"/>
  <c r="AD108" i="14"/>
  <c r="AD106" i="14"/>
  <c r="AD104" i="14"/>
  <c r="AD102" i="14"/>
  <c r="AD100" i="14"/>
  <c r="AL140" i="14"/>
  <c r="AL138" i="14"/>
  <c r="AL137" i="14"/>
  <c r="AL136" i="14"/>
  <c r="AL135" i="14"/>
  <c r="AL134" i="14"/>
  <c r="AL133" i="14"/>
  <c r="AL132" i="14"/>
  <c r="AL139" i="14"/>
  <c r="AL131" i="14"/>
  <c r="AL130" i="14"/>
  <c r="AL129" i="14"/>
  <c r="AL128" i="14"/>
  <c r="AL127" i="14"/>
  <c r="AL126" i="14"/>
  <c r="AL125" i="14"/>
  <c r="AL124" i="14"/>
  <c r="AL123" i="14"/>
  <c r="AL122" i="14"/>
  <c r="AL121" i="14"/>
  <c r="AL120" i="14"/>
  <c r="AL119" i="14"/>
  <c r="AL141" i="14"/>
  <c r="AL117" i="14"/>
  <c r="AL115" i="14"/>
  <c r="AL113" i="14"/>
  <c r="AL111" i="14"/>
  <c r="AL109" i="14"/>
  <c r="AL107" i="14"/>
  <c r="AL105" i="14"/>
  <c r="AL103" i="14"/>
  <c r="AL101" i="14"/>
  <c r="AL118" i="14"/>
  <c r="AL116" i="14"/>
  <c r="AL114" i="14"/>
  <c r="AL112" i="14"/>
  <c r="AL110" i="14"/>
  <c r="AL108" i="14"/>
  <c r="AL106" i="14"/>
  <c r="AL104" i="14"/>
  <c r="AL102" i="14"/>
  <c r="AL100" i="14"/>
  <c r="E141" i="14"/>
  <c r="E140" i="14"/>
  <c r="E139" i="14"/>
  <c r="E138" i="14"/>
  <c r="E136" i="14"/>
  <c r="E134" i="14"/>
  <c r="E132" i="14"/>
  <c r="E137" i="14"/>
  <c r="E133" i="14"/>
  <c r="E131" i="14"/>
  <c r="E129" i="14"/>
  <c r="E127" i="14"/>
  <c r="E125" i="14"/>
  <c r="E123" i="14"/>
  <c r="E121" i="14"/>
  <c r="E119" i="14"/>
  <c r="E118" i="14"/>
  <c r="E117" i="14"/>
  <c r="E116" i="14"/>
  <c r="E115" i="14"/>
  <c r="E114" i="14"/>
  <c r="E113" i="14"/>
  <c r="E112" i="14"/>
  <c r="E111" i="14"/>
  <c r="E110" i="14"/>
  <c r="E109" i="14"/>
  <c r="E108" i="14"/>
  <c r="E107" i="14"/>
  <c r="E106" i="14"/>
  <c r="E105" i="14"/>
  <c r="E104" i="14"/>
  <c r="E103" i="14"/>
  <c r="E102" i="14"/>
  <c r="E101" i="14"/>
  <c r="E100" i="14"/>
  <c r="E135" i="14"/>
  <c r="E130" i="14"/>
  <c r="E128" i="14"/>
  <c r="E126" i="14"/>
  <c r="E122" i="14"/>
  <c r="E124" i="14"/>
  <c r="E120" i="14"/>
  <c r="M141" i="14"/>
  <c r="M140" i="14"/>
  <c r="M139" i="14"/>
  <c r="M138" i="14"/>
  <c r="M136" i="14"/>
  <c r="M134" i="14"/>
  <c r="M132" i="14"/>
  <c r="M137" i="14"/>
  <c r="M133" i="14"/>
  <c r="M131" i="14"/>
  <c r="M129" i="14"/>
  <c r="M127" i="14"/>
  <c r="M125" i="14"/>
  <c r="M123" i="14"/>
  <c r="M121" i="14"/>
  <c r="M119" i="14"/>
  <c r="M118" i="14"/>
  <c r="M117" i="14"/>
  <c r="M116" i="14"/>
  <c r="M115" i="14"/>
  <c r="M114" i="14"/>
  <c r="M113" i="14"/>
  <c r="M112" i="14"/>
  <c r="M111" i="14"/>
  <c r="M110" i="14"/>
  <c r="M109" i="14"/>
  <c r="M108" i="14"/>
  <c r="M107" i="14"/>
  <c r="M106" i="14"/>
  <c r="M105" i="14"/>
  <c r="M104" i="14"/>
  <c r="M103" i="14"/>
  <c r="M102" i="14"/>
  <c r="M101" i="14"/>
  <c r="M100" i="14"/>
  <c r="M135" i="14"/>
  <c r="M130" i="14"/>
  <c r="M128" i="14"/>
  <c r="M126" i="14"/>
  <c r="M122" i="14"/>
  <c r="M124" i="14"/>
  <c r="M120" i="14"/>
  <c r="U141" i="14"/>
  <c r="U140" i="14"/>
  <c r="U139" i="14"/>
  <c r="U138" i="14"/>
  <c r="U136" i="14"/>
  <c r="U134" i="14"/>
  <c r="U132" i="14"/>
  <c r="U137" i="14"/>
  <c r="U133" i="14"/>
  <c r="U131" i="14"/>
  <c r="U129" i="14"/>
  <c r="U127" i="14"/>
  <c r="U125" i="14"/>
  <c r="U123" i="14"/>
  <c r="U121" i="14"/>
  <c r="U119" i="14"/>
  <c r="U118" i="14"/>
  <c r="U117" i="14"/>
  <c r="U116" i="14"/>
  <c r="U115" i="14"/>
  <c r="U114" i="14"/>
  <c r="U113" i="14"/>
  <c r="U112" i="14"/>
  <c r="U111" i="14"/>
  <c r="U110" i="14"/>
  <c r="U109" i="14"/>
  <c r="U108" i="14"/>
  <c r="U107" i="14"/>
  <c r="U106" i="14"/>
  <c r="U105" i="14"/>
  <c r="U104" i="14"/>
  <c r="U103" i="14"/>
  <c r="U102" i="14"/>
  <c r="U101" i="14"/>
  <c r="U100" i="14"/>
  <c r="U135" i="14"/>
  <c r="U130" i="14"/>
  <c r="U128" i="14"/>
  <c r="U126" i="14"/>
  <c r="U122" i="14"/>
  <c r="U124" i="14"/>
  <c r="U120" i="14"/>
  <c r="AC141" i="14"/>
  <c r="AC140" i="14"/>
  <c r="AC139" i="14"/>
  <c r="AC138" i="14"/>
  <c r="AC136" i="14"/>
  <c r="AC134" i="14"/>
  <c r="AC132" i="14"/>
  <c r="AC137" i="14"/>
  <c r="AC133" i="14"/>
  <c r="AC131" i="14"/>
  <c r="AC129" i="14"/>
  <c r="AC127" i="14"/>
  <c r="AC125" i="14"/>
  <c r="AC123" i="14"/>
  <c r="AC121" i="14"/>
  <c r="AC119" i="14"/>
  <c r="AC118" i="14"/>
  <c r="AC117" i="14"/>
  <c r="AC116" i="14"/>
  <c r="AC115" i="14"/>
  <c r="AC114" i="14"/>
  <c r="AC113" i="14"/>
  <c r="AC112" i="14"/>
  <c r="AC111" i="14"/>
  <c r="AC110" i="14"/>
  <c r="AC109" i="14"/>
  <c r="AC108" i="14"/>
  <c r="AC107" i="14"/>
  <c r="AC106" i="14"/>
  <c r="AC105" i="14"/>
  <c r="AC104" i="14"/>
  <c r="AC103" i="14"/>
  <c r="AC102" i="14"/>
  <c r="AC101" i="14"/>
  <c r="AC100" i="14"/>
  <c r="AC135" i="14"/>
  <c r="AC130" i="14"/>
  <c r="AC128" i="14"/>
  <c r="AC126" i="14"/>
  <c r="AC122" i="14"/>
  <c r="AC124" i="14"/>
  <c r="AC120" i="14"/>
  <c r="AK141" i="14"/>
  <c r="AK140" i="14"/>
  <c r="AK139" i="14"/>
  <c r="AK138" i="14"/>
  <c r="AK136" i="14"/>
  <c r="AK134" i="14"/>
  <c r="AK132" i="14"/>
  <c r="AK137" i="14"/>
  <c r="AK133" i="14"/>
  <c r="AK131" i="14"/>
  <c r="AK129" i="14"/>
  <c r="AK127" i="14"/>
  <c r="AK125" i="14"/>
  <c r="AK123" i="14"/>
  <c r="AK121" i="14"/>
  <c r="AK119" i="14"/>
  <c r="AK118" i="14"/>
  <c r="AK117" i="14"/>
  <c r="AK116" i="14"/>
  <c r="AK115" i="14"/>
  <c r="AK114" i="14"/>
  <c r="AK113" i="14"/>
  <c r="AK112" i="14"/>
  <c r="AK111" i="14"/>
  <c r="AK110" i="14"/>
  <c r="AK109" i="14"/>
  <c r="AK108" i="14"/>
  <c r="AK107" i="14"/>
  <c r="AK106" i="14"/>
  <c r="AK105" i="14"/>
  <c r="AK104" i="14"/>
  <c r="AK103" i="14"/>
  <c r="AK102" i="14"/>
  <c r="AK101" i="14"/>
  <c r="AK100" i="14"/>
  <c r="AK135" i="14"/>
  <c r="AK130" i="14"/>
  <c r="AK128" i="14"/>
  <c r="AK126" i="14"/>
  <c r="AK122" i="14"/>
  <c r="AK124" i="14"/>
  <c r="AK120" i="14"/>
  <c r="AS141" i="14"/>
  <c r="AS140" i="14"/>
  <c r="AS139" i="14"/>
  <c r="AS138" i="14"/>
  <c r="AS137" i="14"/>
  <c r="AS136" i="14"/>
  <c r="AS134" i="14"/>
  <c r="AS132" i="14"/>
  <c r="AS133" i="14"/>
  <c r="AS129" i="14"/>
  <c r="AS127" i="14"/>
  <c r="AS125" i="14"/>
  <c r="AS123" i="14"/>
  <c r="AS121" i="14"/>
  <c r="AS119" i="14"/>
  <c r="AS118" i="14"/>
  <c r="AS117" i="14"/>
  <c r="AS116" i="14"/>
  <c r="AS115" i="14"/>
  <c r="AS114" i="14"/>
  <c r="AS113" i="14"/>
  <c r="AS112" i="14"/>
  <c r="AS111" i="14"/>
  <c r="AS110" i="14"/>
  <c r="AS109" i="14"/>
  <c r="AS108" i="14"/>
  <c r="AS107" i="14"/>
  <c r="AS106" i="14"/>
  <c r="AS105" i="14"/>
  <c r="AS104" i="14"/>
  <c r="AS103" i="14"/>
  <c r="AS102" i="14"/>
  <c r="AS101" i="14"/>
  <c r="AS100" i="14"/>
  <c r="AS135" i="14"/>
  <c r="AS131" i="14"/>
  <c r="AS130" i="14"/>
  <c r="AS128" i="14"/>
  <c r="AS126" i="14"/>
  <c r="AS122" i="14"/>
  <c r="AS124" i="14"/>
  <c r="AS120" i="14"/>
  <c r="L141" i="14"/>
  <c r="L139" i="14"/>
  <c r="L137" i="14"/>
  <c r="L136" i="14"/>
  <c r="L135" i="14"/>
  <c r="L134" i="14"/>
  <c r="L133" i="14"/>
  <c r="L132" i="14"/>
  <c r="L140" i="14"/>
  <c r="L131" i="14"/>
  <c r="L130" i="14"/>
  <c r="L129" i="14"/>
  <c r="L128" i="14"/>
  <c r="L127" i="14"/>
  <c r="L126" i="14"/>
  <c r="L125" i="14"/>
  <c r="L124" i="14"/>
  <c r="L123" i="14"/>
  <c r="L122" i="14"/>
  <c r="L121" i="14"/>
  <c r="L120" i="14"/>
  <c r="L138" i="14"/>
  <c r="L118" i="14"/>
  <c r="L116" i="14"/>
  <c r="L114" i="14"/>
  <c r="L112" i="14"/>
  <c r="L110" i="14"/>
  <c r="L108" i="14"/>
  <c r="L106" i="14"/>
  <c r="L104" i="14"/>
  <c r="L102" i="14"/>
  <c r="L100" i="14"/>
  <c r="L119" i="14"/>
  <c r="L117" i="14"/>
  <c r="L115" i="14"/>
  <c r="L113" i="14"/>
  <c r="L111" i="14"/>
  <c r="L109" i="14"/>
  <c r="L107" i="14"/>
  <c r="L105" i="14"/>
  <c r="L103" i="14"/>
  <c r="L101" i="14"/>
  <c r="T141" i="14"/>
  <c r="T139" i="14"/>
  <c r="T137" i="14"/>
  <c r="T136" i="14"/>
  <c r="T135" i="14"/>
  <c r="T134" i="14"/>
  <c r="T133" i="14"/>
  <c r="T132" i="14"/>
  <c r="T140" i="14"/>
  <c r="T131" i="14"/>
  <c r="T130" i="14"/>
  <c r="T129" i="14"/>
  <c r="T128" i="14"/>
  <c r="T127" i="14"/>
  <c r="T126" i="14"/>
  <c r="T125" i="14"/>
  <c r="T124" i="14"/>
  <c r="T123" i="14"/>
  <c r="T122" i="14"/>
  <c r="T121" i="14"/>
  <c r="T120" i="14"/>
  <c r="T138" i="14"/>
  <c r="T118" i="14"/>
  <c r="T116" i="14"/>
  <c r="T114" i="14"/>
  <c r="T112" i="14"/>
  <c r="T110" i="14"/>
  <c r="T108" i="14"/>
  <c r="T106" i="14"/>
  <c r="T104" i="14"/>
  <c r="T102" i="14"/>
  <c r="T100" i="14"/>
  <c r="T119" i="14"/>
  <c r="T117" i="14"/>
  <c r="T115" i="14"/>
  <c r="T113" i="14"/>
  <c r="T111" i="14"/>
  <c r="T109" i="14"/>
  <c r="T107" i="14"/>
  <c r="T105" i="14"/>
  <c r="T103" i="14"/>
  <c r="T101" i="14"/>
  <c r="AB141" i="14"/>
  <c r="AB139" i="14"/>
  <c r="AB137" i="14"/>
  <c r="AB136" i="14"/>
  <c r="AB135" i="14"/>
  <c r="AB134" i="14"/>
  <c r="AB133" i="14"/>
  <c r="AB132" i="14"/>
  <c r="AB140" i="14"/>
  <c r="AB131" i="14"/>
  <c r="AB130" i="14"/>
  <c r="AB129" i="14"/>
  <c r="AB128" i="14"/>
  <c r="AB127" i="14"/>
  <c r="AB126" i="14"/>
  <c r="AB125" i="14"/>
  <c r="AB124" i="14"/>
  <c r="AB123" i="14"/>
  <c r="AB122" i="14"/>
  <c r="AB121" i="14"/>
  <c r="AB120" i="14"/>
  <c r="AB138" i="14"/>
  <c r="AB118" i="14"/>
  <c r="AB116" i="14"/>
  <c r="AB114" i="14"/>
  <c r="AB112" i="14"/>
  <c r="AB110" i="14"/>
  <c r="AB108" i="14"/>
  <c r="AB106" i="14"/>
  <c r="AB104" i="14"/>
  <c r="AB102" i="14"/>
  <c r="AB100" i="14"/>
  <c r="AB119" i="14"/>
  <c r="AB117" i="14"/>
  <c r="AB115" i="14"/>
  <c r="AB113" i="14"/>
  <c r="AB111" i="14"/>
  <c r="AB109" i="14"/>
  <c r="AB107" i="14"/>
  <c r="AB105" i="14"/>
  <c r="AB103" i="14"/>
  <c r="AB101" i="14"/>
  <c r="AJ141" i="14"/>
  <c r="AJ139" i="14"/>
  <c r="AJ137" i="14"/>
  <c r="AJ136" i="14"/>
  <c r="AJ135" i="14"/>
  <c r="AJ134" i="14"/>
  <c r="AJ133" i="14"/>
  <c r="AJ132" i="14"/>
  <c r="AJ140" i="14"/>
  <c r="AJ131" i="14"/>
  <c r="AJ130" i="14"/>
  <c r="AJ129" i="14"/>
  <c r="AJ128" i="14"/>
  <c r="AJ127" i="14"/>
  <c r="AJ126" i="14"/>
  <c r="AJ125" i="14"/>
  <c r="AJ124" i="14"/>
  <c r="AJ123" i="14"/>
  <c r="AJ122" i="14"/>
  <c r="AJ121" i="14"/>
  <c r="AJ120" i="14"/>
  <c r="AJ119" i="14"/>
  <c r="AJ138" i="14"/>
  <c r="AJ118" i="14"/>
  <c r="AJ116" i="14"/>
  <c r="AJ114" i="14"/>
  <c r="AJ112" i="14"/>
  <c r="AJ110" i="14"/>
  <c r="AJ108" i="14"/>
  <c r="AJ106" i="14"/>
  <c r="AJ104" i="14"/>
  <c r="AJ102" i="14"/>
  <c r="AJ100" i="14"/>
  <c r="AJ117" i="14"/>
  <c r="AJ115" i="14"/>
  <c r="AJ113" i="14"/>
  <c r="AJ111" i="14"/>
  <c r="AJ109" i="14"/>
  <c r="AJ107" i="14"/>
  <c r="AJ105" i="14"/>
  <c r="AJ103" i="14"/>
  <c r="AJ101" i="14"/>
  <c r="AR141" i="14"/>
  <c r="AR139" i="14"/>
  <c r="AR137" i="14"/>
  <c r="AR136" i="14"/>
  <c r="AR135" i="14"/>
  <c r="AR134" i="14"/>
  <c r="AR133" i="14"/>
  <c r="AR132" i="14"/>
  <c r="AR131" i="14"/>
  <c r="AR140" i="14"/>
  <c r="AR130" i="14"/>
  <c r="AR129" i="14"/>
  <c r="AR128" i="14"/>
  <c r="AR127" i="14"/>
  <c r="AR126" i="14"/>
  <c r="AR125" i="14"/>
  <c r="AR124" i="14"/>
  <c r="AR123" i="14"/>
  <c r="AR122" i="14"/>
  <c r="AR121" i="14"/>
  <c r="AR120" i="14"/>
  <c r="AR119" i="14"/>
  <c r="AR138" i="14"/>
  <c r="AR118" i="14"/>
  <c r="AR116" i="14"/>
  <c r="AR114" i="14"/>
  <c r="AR112" i="14"/>
  <c r="AR110" i="14"/>
  <c r="AR108" i="14"/>
  <c r="AR106" i="14"/>
  <c r="AR104" i="14"/>
  <c r="AR102" i="14"/>
  <c r="AR100" i="14"/>
  <c r="AR117" i="14"/>
  <c r="AR115" i="14"/>
  <c r="AR113" i="14"/>
  <c r="AR111" i="14"/>
  <c r="AR109" i="14"/>
  <c r="AR107" i="14"/>
  <c r="AR105" i="14"/>
  <c r="AR103" i="14"/>
  <c r="AR101" i="14"/>
  <c r="K141" i="14"/>
  <c r="K140" i="14"/>
  <c r="K139" i="14"/>
  <c r="K138" i="14"/>
  <c r="K137" i="14"/>
  <c r="K135" i="14"/>
  <c r="K133" i="14"/>
  <c r="K134" i="14"/>
  <c r="K130" i="14"/>
  <c r="K128" i="14"/>
  <c r="K126" i="14"/>
  <c r="K124" i="14"/>
  <c r="K122" i="14"/>
  <c r="K120" i="14"/>
  <c r="K119" i="14"/>
  <c r="K118" i="14"/>
  <c r="K117" i="14"/>
  <c r="K116" i="14"/>
  <c r="K115" i="14"/>
  <c r="K114" i="14"/>
  <c r="K113" i="14"/>
  <c r="K112" i="14"/>
  <c r="K111" i="14"/>
  <c r="K110" i="14"/>
  <c r="K109" i="14"/>
  <c r="K108" i="14"/>
  <c r="K107" i="14"/>
  <c r="K106" i="14"/>
  <c r="K105" i="14"/>
  <c r="K104" i="14"/>
  <c r="K103" i="14"/>
  <c r="K102" i="14"/>
  <c r="K101" i="14"/>
  <c r="K100" i="14"/>
  <c r="K136" i="14"/>
  <c r="K132" i="14"/>
  <c r="K131" i="14"/>
  <c r="K129" i="14"/>
  <c r="K127" i="14"/>
  <c r="K123" i="14"/>
  <c r="K125" i="14"/>
  <c r="K121" i="14"/>
  <c r="S141" i="14"/>
  <c r="S140" i="14"/>
  <c r="S139" i="14"/>
  <c r="S138" i="14"/>
  <c r="S137" i="14"/>
  <c r="S135" i="14"/>
  <c r="S133" i="14"/>
  <c r="S134" i="14"/>
  <c r="S130" i="14"/>
  <c r="S128" i="14"/>
  <c r="S126" i="14"/>
  <c r="S124" i="14"/>
  <c r="S122" i="14"/>
  <c r="S120" i="14"/>
  <c r="S119" i="14"/>
  <c r="S118" i="14"/>
  <c r="S117" i="14"/>
  <c r="S116" i="14"/>
  <c r="S115" i="14"/>
  <c r="S114" i="14"/>
  <c r="S113" i="14"/>
  <c r="S112" i="14"/>
  <c r="S111" i="14"/>
  <c r="S110" i="14"/>
  <c r="S109" i="14"/>
  <c r="S108" i="14"/>
  <c r="S107" i="14"/>
  <c r="S106" i="14"/>
  <c r="S105" i="14"/>
  <c r="S104" i="14"/>
  <c r="S103" i="14"/>
  <c r="S102" i="14"/>
  <c r="S101" i="14"/>
  <c r="S100" i="14"/>
  <c r="S136" i="14"/>
  <c r="S132" i="14"/>
  <c r="S131" i="14"/>
  <c r="S129" i="14"/>
  <c r="S127" i="14"/>
  <c r="S123" i="14"/>
  <c r="S125" i="14"/>
  <c r="S121" i="14"/>
  <c r="AA141" i="14"/>
  <c r="AA140" i="14"/>
  <c r="AA139" i="14"/>
  <c r="AA138" i="14"/>
  <c r="AA137" i="14"/>
  <c r="AA135" i="14"/>
  <c r="AA133" i="14"/>
  <c r="AA134" i="14"/>
  <c r="AA130" i="14"/>
  <c r="AA128" i="14"/>
  <c r="AA126" i="14"/>
  <c r="AA124" i="14"/>
  <c r="AA122"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136" i="14"/>
  <c r="AA132" i="14"/>
  <c r="AA131" i="14"/>
  <c r="AA129" i="14"/>
  <c r="AA127" i="14"/>
  <c r="AA123" i="14"/>
  <c r="AA125" i="14"/>
  <c r="AA121" i="14"/>
  <c r="AI141" i="14"/>
  <c r="AI140" i="14"/>
  <c r="AI139" i="14"/>
  <c r="AI138" i="14"/>
  <c r="AI137" i="14"/>
  <c r="AI135" i="14"/>
  <c r="AI133" i="14"/>
  <c r="AI134" i="14"/>
  <c r="AI130" i="14"/>
  <c r="AI128" i="14"/>
  <c r="AI126" i="14"/>
  <c r="AI124" i="14"/>
  <c r="AI122" i="14"/>
  <c r="AI120" i="14"/>
  <c r="AI118" i="14"/>
  <c r="AI117" i="14"/>
  <c r="AI116" i="14"/>
  <c r="AI115" i="14"/>
  <c r="AI114" i="14"/>
  <c r="AI113" i="14"/>
  <c r="AI112" i="14"/>
  <c r="AI111" i="14"/>
  <c r="AI110" i="14"/>
  <c r="AI109" i="14"/>
  <c r="AI108" i="14"/>
  <c r="AI107" i="14"/>
  <c r="AI106" i="14"/>
  <c r="AI105" i="14"/>
  <c r="AI104" i="14"/>
  <c r="AI103" i="14"/>
  <c r="AI102" i="14"/>
  <c r="AI101" i="14"/>
  <c r="AI100" i="14"/>
  <c r="AI136" i="14"/>
  <c r="AI132" i="14"/>
  <c r="AI131" i="14"/>
  <c r="AI129" i="14"/>
  <c r="AI127" i="14"/>
  <c r="AI123" i="14"/>
  <c r="AI119" i="14"/>
  <c r="AI125" i="14"/>
  <c r="AI121" i="14"/>
  <c r="AQ141" i="14"/>
  <c r="AQ140" i="14"/>
  <c r="AQ139" i="14"/>
  <c r="AQ138" i="14"/>
  <c r="AQ137" i="14"/>
  <c r="AQ135" i="14"/>
  <c r="AQ133" i="14"/>
  <c r="AQ131" i="14"/>
  <c r="AQ134" i="14"/>
  <c r="AQ130" i="14"/>
  <c r="AQ128" i="14"/>
  <c r="AQ126" i="14"/>
  <c r="AQ124" i="14"/>
  <c r="AQ122" i="14"/>
  <c r="AQ120" i="14"/>
  <c r="AQ118" i="14"/>
  <c r="AQ117" i="14"/>
  <c r="AQ116" i="14"/>
  <c r="AQ115" i="14"/>
  <c r="AQ114" i="14"/>
  <c r="AQ113" i="14"/>
  <c r="AQ112" i="14"/>
  <c r="AQ111" i="14"/>
  <c r="AQ110" i="14"/>
  <c r="AQ109" i="14"/>
  <c r="AQ108" i="14"/>
  <c r="AQ107" i="14"/>
  <c r="AQ106" i="14"/>
  <c r="AQ105" i="14"/>
  <c r="AQ104" i="14"/>
  <c r="AQ103" i="14"/>
  <c r="AQ102" i="14"/>
  <c r="AQ101" i="14"/>
  <c r="AQ100" i="14"/>
  <c r="AQ136" i="14"/>
  <c r="AQ132" i="14"/>
  <c r="AQ129" i="14"/>
  <c r="AQ127" i="14"/>
  <c r="AQ123" i="14"/>
  <c r="AQ119" i="14"/>
  <c r="AQ125" i="14"/>
  <c r="AQ121" i="14"/>
  <c r="J140" i="14"/>
  <c r="J138" i="14"/>
  <c r="J137" i="14"/>
  <c r="J136" i="14"/>
  <c r="J135" i="14"/>
  <c r="J134" i="14"/>
  <c r="J133" i="14"/>
  <c r="J132" i="14"/>
  <c r="J141" i="14"/>
  <c r="J131" i="14"/>
  <c r="J130" i="14"/>
  <c r="J129" i="14"/>
  <c r="J128" i="14"/>
  <c r="J127" i="14"/>
  <c r="J126" i="14"/>
  <c r="J125" i="14"/>
  <c r="J124" i="14"/>
  <c r="J123" i="14"/>
  <c r="J122" i="14"/>
  <c r="J121" i="14"/>
  <c r="J120" i="14"/>
  <c r="J139" i="14"/>
  <c r="J119" i="14"/>
  <c r="J117" i="14"/>
  <c r="J115" i="14"/>
  <c r="J113" i="14"/>
  <c r="J111" i="14"/>
  <c r="J109" i="14"/>
  <c r="J107" i="14"/>
  <c r="J105" i="14"/>
  <c r="J103" i="14"/>
  <c r="J101" i="14"/>
  <c r="J118" i="14"/>
  <c r="J116" i="14"/>
  <c r="J114" i="14"/>
  <c r="J112" i="14"/>
  <c r="J110" i="14"/>
  <c r="J108" i="14"/>
  <c r="J106" i="14"/>
  <c r="J104" i="14"/>
  <c r="J102" i="14"/>
  <c r="J100" i="14"/>
  <c r="R140" i="14"/>
  <c r="R138" i="14"/>
  <c r="R137" i="14"/>
  <c r="R136" i="14"/>
  <c r="R135" i="14"/>
  <c r="R134" i="14"/>
  <c r="R133" i="14"/>
  <c r="R132" i="14"/>
  <c r="R141" i="14"/>
  <c r="R131" i="14"/>
  <c r="R130" i="14"/>
  <c r="R129" i="14"/>
  <c r="R128" i="14"/>
  <c r="R127" i="14"/>
  <c r="R126" i="14"/>
  <c r="R125" i="14"/>
  <c r="R124" i="14"/>
  <c r="R123" i="14"/>
  <c r="R122" i="14"/>
  <c r="R121" i="14"/>
  <c r="R120" i="14"/>
  <c r="R139" i="14"/>
  <c r="R119" i="14"/>
  <c r="R117" i="14"/>
  <c r="R115" i="14"/>
  <c r="R113" i="14"/>
  <c r="R111" i="14"/>
  <c r="R109" i="14"/>
  <c r="R107" i="14"/>
  <c r="R105" i="14"/>
  <c r="R103" i="14"/>
  <c r="R101" i="14"/>
  <c r="R118" i="14"/>
  <c r="R116" i="14"/>
  <c r="R114" i="14"/>
  <c r="R112" i="14"/>
  <c r="R110" i="14"/>
  <c r="R108" i="14"/>
  <c r="R106" i="14"/>
  <c r="R104" i="14"/>
  <c r="R102" i="14"/>
  <c r="R100" i="14"/>
  <c r="Z140" i="14"/>
  <c r="Z138" i="14"/>
  <c r="Z137" i="14"/>
  <c r="Z136" i="14"/>
  <c r="Z135" i="14"/>
  <c r="Z134" i="14"/>
  <c r="Z133" i="14"/>
  <c r="Z132" i="14"/>
  <c r="Z141" i="14"/>
  <c r="Z131" i="14"/>
  <c r="Z130" i="14"/>
  <c r="Z129" i="14"/>
  <c r="Z128" i="14"/>
  <c r="Z127" i="14"/>
  <c r="Z126" i="14"/>
  <c r="Z125" i="14"/>
  <c r="Z124" i="14"/>
  <c r="Z123" i="14"/>
  <c r="Z122" i="14"/>
  <c r="Z121" i="14"/>
  <c r="Z120" i="14"/>
  <c r="Z139" i="14"/>
  <c r="Z119" i="14"/>
  <c r="Z117" i="14"/>
  <c r="Z115" i="14"/>
  <c r="Z113" i="14"/>
  <c r="Z111" i="14"/>
  <c r="Z109" i="14"/>
  <c r="Z107" i="14"/>
  <c r="Z105" i="14"/>
  <c r="Z103" i="14"/>
  <c r="Z101" i="14"/>
  <c r="Z118" i="14"/>
  <c r="Z116" i="14"/>
  <c r="Z114" i="14"/>
  <c r="Z112" i="14"/>
  <c r="Z110" i="14"/>
  <c r="Z108" i="14"/>
  <c r="Z106" i="14"/>
  <c r="Z104" i="14"/>
  <c r="Z102" i="14"/>
  <c r="Z100" i="14"/>
  <c r="AH140" i="14"/>
  <c r="AH138" i="14"/>
  <c r="AH137" i="14"/>
  <c r="AH136" i="14"/>
  <c r="AH135" i="14"/>
  <c r="AH134" i="14"/>
  <c r="AH133" i="14"/>
  <c r="AH132" i="14"/>
  <c r="AH141" i="14"/>
  <c r="AH131" i="14"/>
  <c r="AH130" i="14"/>
  <c r="AH129" i="14"/>
  <c r="AH128" i="14"/>
  <c r="AH127" i="14"/>
  <c r="AH126" i="14"/>
  <c r="AH125" i="14"/>
  <c r="AH124" i="14"/>
  <c r="AH123" i="14"/>
  <c r="AH122" i="14"/>
  <c r="AH121" i="14"/>
  <c r="AH120" i="14"/>
  <c r="AH119" i="14"/>
  <c r="AH139" i="14"/>
  <c r="AH117" i="14"/>
  <c r="AH115" i="14"/>
  <c r="AH113" i="14"/>
  <c r="AH111" i="14"/>
  <c r="AH109" i="14"/>
  <c r="AH107" i="14"/>
  <c r="AH105" i="14"/>
  <c r="AH103" i="14"/>
  <c r="AH101" i="14"/>
  <c r="AH118" i="14"/>
  <c r="AH116" i="14"/>
  <c r="AH114" i="14"/>
  <c r="AH112" i="14"/>
  <c r="AH110" i="14"/>
  <c r="AH108" i="14"/>
  <c r="AH106" i="14"/>
  <c r="AH104" i="14"/>
  <c r="AH102" i="14"/>
  <c r="AH100" i="14"/>
  <c r="AP140" i="14"/>
  <c r="AP138" i="14"/>
  <c r="AP137" i="14"/>
  <c r="AP136" i="14"/>
  <c r="AP135" i="14"/>
  <c r="AP134" i="14"/>
  <c r="AP133" i="14"/>
  <c r="AP132" i="14"/>
  <c r="AP131" i="14"/>
  <c r="AP141" i="14"/>
  <c r="AP130" i="14"/>
  <c r="AP129" i="14"/>
  <c r="AP128" i="14"/>
  <c r="AP127" i="14"/>
  <c r="AP126" i="14"/>
  <c r="AP125" i="14"/>
  <c r="AP124" i="14"/>
  <c r="AP123" i="14"/>
  <c r="AP122" i="14"/>
  <c r="AP121" i="14"/>
  <c r="AP120" i="14"/>
  <c r="AP119" i="14"/>
  <c r="AP139" i="14"/>
  <c r="AP117" i="14"/>
  <c r="AP115" i="14"/>
  <c r="AP113" i="14"/>
  <c r="AP111" i="14"/>
  <c r="AP109" i="14"/>
  <c r="AP107" i="14"/>
  <c r="AP105" i="14"/>
  <c r="AP103" i="14"/>
  <c r="AP101" i="14"/>
  <c r="AP118" i="14"/>
  <c r="AP116" i="14"/>
  <c r="AP114" i="14"/>
  <c r="AP112" i="14"/>
  <c r="AP110" i="14"/>
  <c r="AP108" i="14"/>
  <c r="AP106" i="14"/>
  <c r="AP104" i="14"/>
  <c r="AP102" i="14"/>
  <c r="AP100" i="14"/>
  <c r="I141" i="14"/>
  <c r="I140" i="14"/>
  <c r="I139" i="14"/>
  <c r="I138" i="14"/>
  <c r="I136" i="14"/>
  <c r="I134" i="14"/>
  <c r="I132" i="14"/>
  <c r="I135" i="14"/>
  <c r="I131" i="14"/>
  <c r="I129" i="14"/>
  <c r="I127" i="14"/>
  <c r="I125" i="14"/>
  <c r="I123" i="14"/>
  <c r="I121" i="14"/>
  <c r="I119" i="14"/>
  <c r="I118" i="14"/>
  <c r="I117" i="14"/>
  <c r="I116" i="14"/>
  <c r="I115" i="14"/>
  <c r="I114" i="14"/>
  <c r="I113" i="14"/>
  <c r="I112" i="14"/>
  <c r="I111" i="14"/>
  <c r="I110" i="14"/>
  <c r="I109" i="14"/>
  <c r="I108" i="14"/>
  <c r="I107" i="14"/>
  <c r="I106" i="14"/>
  <c r="I105" i="14"/>
  <c r="I104" i="14"/>
  <c r="I103" i="14"/>
  <c r="I102" i="14"/>
  <c r="I101" i="14"/>
  <c r="I100" i="14"/>
  <c r="I137" i="14"/>
  <c r="I133" i="14"/>
  <c r="I130" i="14"/>
  <c r="I128" i="14"/>
  <c r="I124" i="14"/>
  <c r="I120" i="14"/>
  <c r="I126" i="14"/>
  <c r="I122" i="14"/>
  <c r="Q141" i="14"/>
  <c r="Q140" i="14"/>
  <c r="Q139" i="14"/>
  <c r="Q138" i="14"/>
  <c r="Q136" i="14"/>
  <c r="Q134" i="14"/>
  <c r="Q132" i="14"/>
  <c r="Q135" i="14"/>
  <c r="Q131" i="14"/>
  <c r="Q129" i="14"/>
  <c r="Q127" i="14"/>
  <c r="Q125" i="14"/>
  <c r="Q123" i="14"/>
  <c r="Q121" i="14"/>
  <c r="Q119" i="14"/>
  <c r="Q118" i="14"/>
  <c r="Q117" i="14"/>
  <c r="Q116" i="14"/>
  <c r="Q115" i="14"/>
  <c r="Q114" i="14"/>
  <c r="Q113" i="14"/>
  <c r="Q112" i="14"/>
  <c r="Q111" i="14"/>
  <c r="Q110" i="14"/>
  <c r="Q109" i="14"/>
  <c r="Q108" i="14"/>
  <c r="Q107" i="14"/>
  <c r="Q106" i="14"/>
  <c r="Q105" i="14"/>
  <c r="Q104" i="14"/>
  <c r="Q103" i="14"/>
  <c r="Q102" i="14"/>
  <c r="Q101" i="14"/>
  <c r="Q100" i="14"/>
  <c r="Q137" i="14"/>
  <c r="Q133" i="14"/>
  <c r="Q130" i="14"/>
  <c r="Q128" i="14"/>
  <c r="Q124" i="14"/>
  <c r="Q120" i="14"/>
  <c r="Q126" i="14"/>
  <c r="Q122" i="14"/>
  <c r="Y141" i="14"/>
  <c r="Y140" i="14"/>
  <c r="Y139" i="14"/>
  <c r="Y138" i="14"/>
  <c r="Y136" i="14"/>
  <c r="Y134" i="14"/>
  <c r="Y132" i="14"/>
  <c r="Y135" i="14"/>
  <c r="Y131" i="14"/>
  <c r="Y129" i="14"/>
  <c r="Y127" i="14"/>
  <c r="Y125" i="14"/>
  <c r="Y123" i="14"/>
  <c r="Y121" i="14"/>
  <c r="Y119" i="14"/>
  <c r="Y118" i="14"/>
  <c r="Y117" i="14"/>
  <c r="Y116" i="14"/>
  <c r="Y115" i="14"/>
  <c r="Y114" i="14"/>
  <c r="Y113" i="14"/>
  <c r="Y112" i="14"/>
  <c r="Y111" i="14"/>
  <c r="Y110" i="14"/>
  <c r="Y109" i="14"/>
  <c r="Y108" i="14"/>
  <c r="Y107" i="14"/>
  <c r="Y106" i="14"/>
  <c r="Y105" i="14"/>
  <c r="Y104" i="14"/>
  <c r="Y103" i="14"/>
  <c r="Y102" i="14"/>
  <c r="Y101" i="14"/>
  <c r="Y100" i="14"/>
  <c r="Y137" i="14"/>
  <c r="Y133" i="14"/>
  <c r="Y130" i="14"/>
  <c r="Y128" i="14"/>
  <c r="Y124" i="14"/>
  <c r="Y120" i="14"/>
  <c r="Y126" i="14"/>
  <c r="Y122" i="14"/>
  <c r="AG141" i="14"/>
  <c r="AG140" i="14"/>
  <c r="AG139" i="14"/>
  <c r="AG138" i="14"/>
  <c r="AG136" i="14"/>
  <c r="AG134" i="14"/>
  <c r="AG132" i="14"/>
  <c r="AG135" i="14"/>
  <c r="AG131" i="14"/>
  <c r="AG129" i="14"/>
  <c r="AG127" i="14"/>
  <c r="AG125" i="14"/>
  <c r="AG123" i="14"/>
  <c r="AG121" i="14"/>
  <c r="AG119" i="14"/>
  <c r="AG118" i="14"/>
  <c r="AG117" i="14"/>
  <c r="AG116" i="14"/>
  <c r="AG115" i="14"/>
  <c r="AG114" i="14"/>
  <c r="AG113" i="14"/>
  <c r="AG112" i="14"/>
  <c r="AG111" i="14"/>
  <c r="AG110" i="14"/>
  <c r="AG109" i="14"/>
  <c r="AG108" i="14"/>
  <c r="AG107" i="14"/>
  <c r="AG106" i="14"/>
  <c r="AG105" i="14"/>
  <c r="AG104" i="14"/>
  <c r="AG103" i="14"/>
  <c r="AG102" i="14"/>
  <c r="AG101" i="14"/>
  <c r="AG100" i="14"/>
  <c r="AG137" i="14"/>
  <c r="AG133" i="14"/>
  <c r="AG130" i="14"/>
  <c r="AG128" i="14"/>
  <c r="AG126" i="14"/>
  <c r="AG124" i="14"/>
  <c r="AG120" i="14"/>
  <c r="AG122" i="14"/>
  <c r="AO141" i="14"/>
  <c r="AO140" i="14"/>
  <c r="AO139" i="14"/>
  <c r="AO138" i="14"/>
  <c r="AO136" i="14"/>
  <c r="AO134" i="14"/>
  <c r="AO132" i="14"/>
  <c r="AO135" i="14"/>
  <c r="AO131" i="14"/>
  <c r="AO129" i="14"/>
  <c r="AO127" i="14"/>
  <c r="AO125" i="14"/>
  <c r="AO123" i="14"/>
  <c r="AO121" i="14"/>
  <c r="AO119" i="14"/>
  <c r="AO118" i="14"/>
  <c r="AO117" i="14"/>
  <c r="AO116" i="14"/>
  <c r="AO115" i="14"/>
  <c r="AO114" i="14"/>
  <c r="AO113" i="14"/>
  <c r="AO112" i="14"/>
  <c r="AO111" i="14"/>
  <c r="AO110" i="14"/>
  <c r="AO109" i="14"/>
  <c r="AO108" i="14"/>
  <c r="AO107" i="14"/>
  <c r="AO106" i="14"/>
  <c r="AO105" i="14"/>
  <c r="AO104" i="14"/>
  <c r="AO103" i="14"/>
  <c r="AO102" i="14"/>
  <c r="AO101" i="14"/>
  <c r="AO100" i="14"/>
  <c r="AO137" i="14"/>
  <c r="AO133" i="14"/>
  <c r="AO130" i="14"/>
  <c r="AO128" i="14"/>
  <c r="AO126" i="14"/>
  <c r="AO124" i="14"/>
  <c r="AO120" i="14"/>
  <c r="AO122" i="14"/>
  <c r="D141" i="14"/>
  <c r="D139" i="14"/>
  <c r="D137" i="14"/>
  <c r="D136" i="14"/>
  <c r="D135" i="14"/>
  <c r="D134" i="14"/>
  <c r="D133" i="14"/>
  <c r="D132" i="14"/>
  <c r="D140" i="14"/>
  <c r="D131" i="14"/>
  <c r="D130" i="14"/>
  <c r="D129" i="14"/>
  <c r="D128" i="14"/>
  <c r="D127" i="14"/>
  <c r="D126" i="14"/>
  <c r="D125" i="14"/>
  <c r="D124" i="14"/>
  <c r="D123" i="14"/>
  <c r="D122" i="14"/>
  <c r="D121" i="14"/>
  <c r="D120" i="14"/>
  <c r="D138" i="14"/>
  <c r="D118" i="14"/>
  <c r="D116" i="14"/>
  <c r="D114" i="14"/>
  <c r="D112" i="14"/>
  <c r="D110" i="14"/>
  <c r="D108" i="14"/>
  <c r="D106" i="14"/>
  <c r="D104" i="14"/>
  <c r="D102" i="14"/>
  <c r="D100" i="14"/>
  <c r="D119" i="14"/>
  <c r="D117" i="14"/>
  <c r="D115" i="14"/>
  <c r="D113" i="14"/>
  <c r="D111" i="14"/>
  <c r="D109" i="14"/>
  <c r="D107" i="14"/>
  <c r="D105" i="14"/>
  <c r="D103" i="14"/>
  <c r="D101" i="14"/>
  <c r="D19" i="16"/>
  <c r="D29" i="16"/>
  <c r="J48" i="15"/>
  <c r="U164" i="13"/>
  <c r="Q157" i="13"/>
  <c r="G136" i="13"/>
  <c r="V119" i="13"/>
  <c r="F112" i="13"/>
  <c r="D50" i="13"/>
  <c r="G33" i="13"/>
  <c r="G137" i="13" s="1"/>
  <c r="W6" i="13"/>
  <c r="X19" i="13" s="1"/>
  <c r="D18" i="5"/>
  <c r="D11" i="5"/>
  <c r="D12" i="5" s="1"/>
  <c r="AT138" i="14" l="1"/>
  <c r="E185" i="14" s="1"/>
  <c r="I185" i="14" s="1"/>
  <c r="AT121" i="14"/>
  <c r="E168" i="14" s="1"/>
  <c r="I168" i="14" s="1"/>
  <c r="AT123" i="14"/>
  <c r="E170" i="14" s="1"/>
  <c r="I170" i="14" s="1"/>
  <c r="AT125" i="14"/>
  <c r="E172" i="14" s="1"/>
  <c r="I172" i="14" s="1"/>
  <c r="AT127" i="14"/>
  <c r="E174" i="14" s="1"/>
  <c r="H60" i="13" s="1"/>
  <c r="AT129" i="14"/>
  <c r="E176" i="14" s="1"/>
  <c r="I176" i="14" s="1"/>
  <c r="AT131" i="14"/>
  <c r="E178" i="14" s="1"/>
  <c r="H64" i="13" s="1"/>
  <c r="AT132" i="14"/>
  <c r="E179" i="14" s="1"/>
  <c r="I179" i="14" s="1"/>
  <c r="AT134" i="14"/>
  <c r="E181" i="14" s="1"/>
  <c r="I181" i="14" s="1"/>
  <c r="AT136" i="14"/>
  <c r="E183" i="14" s="1"/>
  <c r="I183" i="14" s="1"/>
  <c r="AT139" i="14"/>
  <c r="E186" i="14" s="1"/>
  <c r="I186" i="14" s="1"/>
  <c r="AP142" i="14"/>
  <c r="AH142" i="14"/>
  <c r="Z142" i="14"/>
  <c r="R142" i="14"/>
  <c r="J142" i="14"/>
  <c r="AL142" i="14"/>
  <c r="AD142" i="14"/>
  <c r="V142" i="14"/>
  <c r="N142" i="14"/>
  <c r="F142" i="14"/>
  <c r="AO142" i="14"/>
  <c r="AG142" i="14"/>
  <c r="Y142" i="14"/>
  <c r="Q142" i="14"/>
  <c r="I142" i="14"/>
  <c r="AQ142" i="14"/>
  <c r="AA142" i="14"/>
  <c r="S142" i="14"/>
  <c r="K142" i="14"/>
  <c r="AB142" i="14"/>
  <c r="T142" i="14"/>
  <c r="L142" i="14"/>
  <c r="AS142" i="14"/>
  <c r="AM142" i="14"/>
  <c r="AF142" i="14"/>
  <c r="X142" i="14"/>
  <c r="P142" i="14"/>
  <c r="H142" i="14"/>
  <c r="AT120" i="14"/>
  <c r="E167" i="14" s="1"/>
  <c r="AT122" i="14"/>
  <c r="E169" i="14" s="1"/>
  <c r="AT124" i="14"/>
  <c r="E171" i="14" s="1"/>
  <c r="AT126" i="14"/>
  <c r="E173" i="14" s="1"/>
  <c r="AT128" i="14"/>
  <c r="E175" i="14" s="1"/>
  <c r="AT130" i="14"/>
  <c r="E177" i="14" s="1"/>
  <c r="AT133" i="14"/>
  <c r="E180" i="14" s="1"/>
  <c r="AT135" i="14"/>
  <c r="E182" i="14" s="1"/>
  <c r="AT137" i="14"/>
  <c r="E184" i="14" s="1"/>
  <c r="AI142" i="14"/>
  <c r="AR142" i="14"/>
  <c r="AJ142" i="14"/>
  <c r="AK142" i="14"/>
  <c r="AC142" i="14"/>
  <c r="U142" i="14"/>
  <c r="M142" i="14"/>
  <c r="E142" i="14"/>
  <c r="AE142" i="14"/>
  <c r="W142" i="14"/>
  <c r="O142" i="14"/>
  <c r="G142" i="14"/>
  <c r="AN142" i="14"/>
  <c r="AT18" i="5"/>
  <c r="D34" i="5"/>
  <c r="AT34" i="5" s="1"/>
  <c r="D26" i="5"/>
  <c r="AT26" i="5" s="1"/>
  <c r="C8" i="6"/>
  <c r="C21" i="6" s="1"/>
  <c r="AS21" i="6" s="1"/>
  <c r="V112" i="13" s="1"/>
  <c r="I11" i="20" s="1"/>
  <c r="C43" i="13"/>
  <c r="D51" i="13" s="1"/>
  <c r="D6" i="15"/>
  <c r="AS8" i="6" l="1"/>
  <c r="H56" i="13"/>
  <c r="H54" i="13"/>
  <c r="H62" i="13"/>
  <c r="H69" i="13"/>
  <c r="I174" i="14"/>
  <c r="K81" i="13" s="1"/>
  <c r="K36" i="13" s="1"/>
  <c r="H67" i="13"/>
  <c r="H65" i="13"/>
  <c r="H72" i="13"/>
  <c r="I178" i="14"/>
  <c r="K85" i="13" s="1"/>
  <c r="K40" i="13" s="1"/>
  <c r="H58" i="13"/>
  <c r="H71" i="13"/>
  <c r="H68" i="13"/>
  <c r="I182" i="14"/>
  <c r="H63" i="13"/>
  <c r="I177" i="14"/>
  <c r="H59" i="13"/>
  <c r="I173" i="14"/>
  <c r="H55" i="13"/>
  <c r="I169" i="14"/>
  <c r="K93" i="13"/>
  <c r="E280" i="14"/>
  <c r="K90" i="13"/>
  <c r="E277" i="14"/>
  <c r="K88" i="13"/>
  <c r="E275" i="14"/>
  <c r="K86" i="13"/>
  <c r="E273" i="14"/>
  <c r="K83" i="13"/>
  <c r="E270" i="14"/>
  <c r="K79" i="13"/>
  <c r="E266" i="14"/>
  <c r="K77" i="13"/>
  <c r="K32" i="13" s="1"/>
  <c r="E264" i="14"/>
  <c r="K75" i="13"/>
  <c r="K30" i="13" s="1"/>
  <c r="E262" i="14"/>
  <c r="K92" i="13"/>
  <c r="E279" i="14"/>
  <c r="H70" i="13"/>
  <c r="I184" i="14"/>
  <c r="H66" i="13"/>
  <c r="I180" i="14"/>
  <c r="H61" i="13"/>
  <c r="I175" i="14"/>
  <c r="H57" i="13"/>
  <c r="I171" i="14"/>
  <c r="H53" i="13"/>
  <c r="I167" i="14"/>
  <c r="AT115" i="14"/>
  <c r="E162" i="14" s="1"/>
  <c r="H48" i="13" s="1"/>
  <c r="AT113" i="14"/>
  <c r="E160" i="14" s="1"/>
  <c r="H46" i="13" s="1"/>
  <c r="AT140" i="14"/>
  <c r="E187" i="14" s="1"/>
  <c r="H73" i="13" s="1"/>
  <c r="AT141" i="14"/>
  <c r="E188" i="14" s="1"/>
  <c r="H74" i="13" s="1"/>
  <c r="AT117" i="14"/>
  <c r="E164" i="14" s="1"/>
  <c r="H50" i="13" s="1"/>
  <c r="V12" i="13"/>
  <c r="C11" i="20" s="1"/>
  <c r="D142" i="14"/>
  <c r="K48" i="13" l="1"/>
  <c r="K45" i="13"/>
  <c r="E268" i="14"/>
  <c r="K38" i="13"/>
  <c r="K34" i="13"/>
  <c r="E272" i="14"/>
  <c r="K43" i="13"/>
  <c r="K41" i="13"/>
  <c r="K47" i="13"/>
  <c r="K74" i="13"/>
  <c r="K29" i="13" s="1"/>
  <c r="E261" i="14"/>
  <c r="K78" i="13"/>
  <c r="K33" i="13" s="1"/>
  <c r="E265" i="14"/>
  <c r="K82" i="13"/>
  <c r="K37" i="13" s="1"/>
  <c r="E269" i="14"/>
  <c r="K87" i="13"/>
  <c r="K42" i="13" s="1"/>
  <c r="E274" i="14"/>
  <c r="K91" i="13"/>
  <c r="K46" i="13" s="1"/>
  <c r="E278" i="14"/>
  <c r="K76" i="13"/>
  <c r="K31" i="13" s="1"/>
  <c r="E263" i="14"/>
  <c r="K80" i="13"/>
  <c r="K35" i="13" s="1"/>
  <c r="E267" i="14"/>
  <c r="K84" i="13"/>
  <c r="K39" i="13" s="1"/>
  <c r="E271" i="14"/>
  <c r="K89" i="13"/>
  <c r="K44" i="13" s="1"/>
  <c r="E276" i="14"/>
  <c r="I187" i="14"/>
  <c r="I160" i="14"/>
  <c r="I188" i="14"/>
  <c r="I164" i="14"/>
  <c r="I162" i="14"/>
  <c r="AT119" i="14"/>
  <c r="E166" i="14" s="1"/>
  <c r="H52" i="13" s="1"/>
  <c r="AT104" i="14"/>
  <c r="E151" i="14" s="1"/>
  <c r="H37" i="13" s="1"/>
  <c r="AT107" i="14"/>
  <c r="E154" i="14" s="1"/>
  <c r="H40" i="13" s="1"/>
  <c r="AT111" i="14"/>
  <c r="E158" i="14" s="1"/>
  <c r="H44" i="13" s="1"/>
  <c r="AT102" i="14"/>
  <c r="E149" i="14" s="1"/>
  <c r="H35" i="13" s="1"/>
  <c r="AT106" i="14"/>
  <c r="E153" i="14" s="1"/>
  <c r="H39" i="13" s="1"/>
  <c r="AT108" i="14"/>
  <c r="E155" i="14" s="1"/>
  <c r="H41" i="13" s="1"/>
  <c r="AT105" i="14"/>
  <c r="E152" i="14" s="1"/>
  <c r="H38" i="13" s="1"/>
  <c r="AT112" i="14"/>
  <c r="E159" i="14" s="1"/>
  <c r="H45" i="13" s="1"/>
  <c r="AT109" i="14"/>
  <c r="AT110" i="14"/>
  <c r="E157" i="14" s="1"/>
  <c r="H43" i="13" s="1"/>
  <c r="AT116" i="14"/>
  <c r="E163" i="14" s="1"/>
  <c r="H49" i="13" s="1"/>
  <c r="AT114" i="14"/>
  <c r="E161" i="14" s="1"/>
  <c r="H47" i="13" s="1"/>
  <c r="AT103" i="14"/>
  <c r="E150" i="14" s="1"/>
  <c r="H36" i="13" s="1"/>
  <c r="AT118" i="14"/>
  <c r="E165" i="14" s="1"/>
  <c r="H51" i="13" s="1"/>
  <c r="AT101" i="14"/>
  <c r="E148" i="14" s="1"/>
  <c r="H34" i="13" s="1"/>
  <c r="AT100" i="14"/>
  <c r="E147" i="14" s="1"/>
  <c r="H33" i="13" s="1"/>
  <c r="D48" i="15"/>
  <c r="X12" i="13"/>
  <c r="E11" i="20" s="1"/>
  <c r="D62" i="13"/>
  <c r="W12" i="13"/>
  <c r="D11" i="20" s="1"/>
  <c r="I150" i="14" l="1"/>
  <c r="I153" i="14"/>
  <c r="I161" i="14"/>
  <c r="I149" i="14"/>
  <c r="I148" i="14"/>
  <c r="I163" i="14"/>
  <c r="I152" i="14"/>
  <c r="I158" i="14"/>
  <c r="I151" i="14"/>
  <c r="I159" i="14"/>
  <c r="I166" i="14"/>
  <c r="E258" i="14"/>
  <c r="K71" i="13"/>
  <c r="K26" i="13" s="1"/>
  <c r="E254" i="14"/>
  <c r="K67" i="13"/>
  <c r="K22" i="13" s="1"/>
  <c r="I165" i="14"/>
  <c r="I157" i="14"/>
  <c r="I155" i="14"/>
  <c r="I154" i="14"/>
  <c r="E256" i="14"/>
  <c r="K69" i="13"/>
  <c r="K24" i="13" s="1"/>
  <c r="E282" i="14"/>
  <c r="K95" i="13"/>
  <c r="K50" i="13" s="1"/>
  <c r="E281" i="14"/>
  <c r="K94" i="13"/>
  <c r="K49" i="13" s="1"/>
  <c r="E156" i="14"/>
  <c r="H42" i="13" s="1"/>
  <c r="AT142" i="14"/>
  <c r="I147" i="14"/>
  <c r="E245" i="14" l="1"/>
  <c r="K58" i="13"/>
  <c r="K13" i="13" s="1"/>
  <c r="E249" i="14"/>
  <c r="K62" i="13"/>
  <c r="K17" i="13" s="1"/>
  <c r="E259" i="14"/>
  <c r="K72" i="13"/>
  <c r="K27" i="13" s="1"/>
  <c r="E253" i="14"/>
  <c r="K66" i="13"/>
  <c r="K21" i="13" s="1"/>
  <c r="E252" i="14"/>
  <c r="K65" i="13"/>
  <c r="K20" i="13" s="1"/>
  <c r="E257" i="14"/>
  <c r="K70" i="13"/>
  <c r="K25" i="13" s="1"/>
  <c r="E243" i="14"/>
  <c r="K56" i="13"/>
  <c r="K11" i="13" s="1"/>
  <c r="E244" i="14"/>
  <c r="K57" i="13"/>
  <c r="K12" i="13" s="1"/>
  <c r="I156" i="14"/>
  <c r="E248" i="14"/>
  <c r="K61" i="13"/>
  <c r="K16" i="13" s="1"/>
  <c r="E251" i="14"/>
  <c r="K64" i="13"/>
  <c r="K19" i="13" s="1"/>
  <c r="E260" i="14"/>
  <c r="K73" i="13"/>
  <c r="K28" i="13" s="1"/>
  <c r="E246" i="14"/>
  <c r="K59" i="13"/>
  <c r="K14" i="13" s="1"/>
  <c r="E242" i="14"/>
  <c r="K55" i="13"/>
  <c r="K10" i="13" s="1"/>
  <c r="E255" i="14"/>
  <c r="K68" i="13"/>
  <c r="K23" i="13" s="1"/>
  <c r="E247" i="14"/>
  <c r="K60" i="13"/>
  <c r="K15" i="13" s="1"/>
  <c r="E189" i="14"/>
  <c r="K54" i="13"/>
  <c r="E241" i="14"/>
  <c r="E250" i="14" l="1"/>
  <c r="E283" i="14" s="1"/>
  <c r="K63" i="13"/>
  <c r="K18" i="13" s="1"/>
  <c r="H75" i="13"/>
  <c r="K9" i="13"/>
  <c r="I189" i="14"/>
  <c r="G241" i="14" l="1" a="1"/>
  <c r="K96" i="13"/>
  <c r="K51" i="13"/>
  <c r="G241" i="14" l="1"/>
  <c r="G275" i="14"/>
  <c r="G271" i="14"/>
  <c r="O271" i="14" s="1"/>
  <c r="G257" i="14"/>
  <c r="O257" i="14" s="1"/>
  <c r="G254" i="14"/>
  <c r="G263" i="14"/>
  <c r="O263" i="14" s="1"/>
  <c r="G259" i="14"/>
  <c r="V19" i="5" s="1"/>
  <c r="G245" i="14"/>
  <c r="G242" i="14"/>
  <c r="K242" i="14" s="1"/>
  <c r="G251" i="14"/>
  <c r="N19" i="5" s="1"/>
  <c r="G247" i="14"/>
  <c r="J19" i="5" s="1"/>
  <c r="G280" i="14"/>
  <c r="K280" i="14" s="1"/>
  <c r="S93" i="13" s="1"/>
  <c r="G277" i="14"/>
  <c r="G274" i="14"/>
  <c r="AK19" i="5" s="1"/>
  <c r="G282" i="14"/>
  <c r="AS19" i="5" s="1"/>
  <c r="G268" i="14"/>
  <c r="AE19" i="5" s="1"/>
  <c r="G265" i="14"/>
  <c r="K265" i="14" s="1"/>
  <c r="G262" i="14"/>
  <c r="K262" i="14" s="1"/>
  <c r="G270" i="14"/>
  <c r="O270" i="14" s="1"/>
  <c r="G256" i="14"/>
  <c r="K256" i="14" s="1"/>
  <c r="G253" i="14"/>
  <c r="E18" i="15" s="1"/>
  <c r="F18" i="15" s="1"/>
  <c r="G250" i="14"/>
  <c r="K250" i="14" s="1"/>
  <c r="G258" i="14"/>
  <c r="E23" i="15" s="1"/>
  <c r="F23" i="15" s="1"/>
  <c r="G244" i="14"/>
  <c r="E9" i="15" s="1"/>
  <c r="F9" i="15" s="1"/>
  <c r="G273" i="14"/>
  <c r="G246" i="14"/>
  <c r="E11" i="15" s="1"/>
  <c r="F11" i="15" s="1"/>
  <c r="G279" i="14"/>
  <c r="E44" i="15" s="1"/>
  <c r="F44" i="15" s="1"/>
  <c r="G261" i="14"/>
  <c r="M74" i="13" s="1"/>
  <c r="G276" i="14"/>
  <c r="AM19" i="5" s="1"/>
  <c r="G267" i="14"/>
  <c r="O267" i="14" s="1"/>
  <c r="G249" i="14"/>
  <c r="L19" i="5" s="1"/>
  <c r="G264" i="14"/>
  <c r="AA19" i="5" s="1"/>
  <c r="G255" i="14"/>
  <c r="E20" i="15" s="1"/>
  <c r="F20" i="15" s="1"/>
  <c r="G272" i="14"/>
  <c r="K272" i="14" s="1"/>
  <c r="G252" i="14"/>
  <c r="O19" i="5" s="1"/>
  <c r="G243" i="14"/>
  <c r="E8" i="15" s="1"/>
  <c r="F8" i="15" s="1"/>
  <c r="G260" i="14"/>
  <c r="G281" i="14"/>
  <c r="O281" i="14" s="1"/>
  <c r="G278" i="14"/>
  <c r="AO19" i="5" s="1"/>
  <c r="G248" i="14"/>
  <c r="K248" i="14" s="1"/>
  <c r="G269" i="14"/>
  <c r="AF19" i="5" s="1"/>
  <c r="G266" i="14"/>
  <c r="AC19" i="5" s="1"/>
  <c r="E42" i="15"/>
  <c r="F42" i="15" s="1"/>
  <c r="AN19" i="5"/>
  <c r="E25" i="15"/>
  <c r="F25" i="15" s="1"/>
  <c r="W19" i="5"/>
  <c r="E41" i="15"/>
  <c r="F41" i="15" s="1"/>
  <c r="E6" i="15"/>
  <c r="F6" i="15" s="1"/>
  <c r="D19" i="5"/>
  <c r="K271" i="14"/>
  <c r="AH19" i="5"/>
  <c r="K279" i="14"/>
  <c r="AP19" i="5"/>
  <c r="K275" i="14"/>
  <c r="AL19" i="5"/>
  <c r="E32" i="15"/>
  <c r="F32" i="15" s="1"/>
  <c r="K253" i="14"/>
  <c r="P19" i="5"/>
  <c r="M94" i="13"/>
  <c r="K273" i="14"/>
  <c r="AJ19" i="5"/>
  <c r="K246" i="14"/>
  <c r="I19" i="5"/>
  <c r="M95" i="13"/>
  <c r="E19" i="15"/>
  <c r="F19" i="15" s="1"/>
  <c r="Q19" i="5"/>
  <c r="E43" i="15"/>
  <c r="F43" i="15" s="1"/>
  <c r="E19" i="5"/>
  <c r="E21" i="15"/>
  <c r="F21" i="15" s="1"/>
  <c r="E40" i="15"/>
  <c r="F40" i="15" s="1"/>
  <c r="K277" i="14"/>
  <c r="O241" i="14"/>
  <c r="K254" i="14"/>
  <c r="E38" i="15"/>
  <c r="F38" i="15" s="1"/>
  <c r="E36" i="15"/>
  <c r="F36" i="15" s="1"/>
  <c r="E27" i="15"/>
  <c r="F27" i="15" s="1"/>
  <c r="K258" i="14"/>
  <c r="K241" i="14"/>
  <c r="E30" i="15"/>
  <c r="F30" i="15" s="1"/>
  <c r="E7" i="15"/>
  <c r="F7" i="15" s="1"/>
  <c r="M54" i="13"/>
  <c r="E15" i="15"/>
  <c r="F15" i="15" s="1"/>
  <c r="M64" i="13"/>
  <c r="O247" i="14"/>
  <c r="M60" i="13"/>
  <c r="O259" i="14"/>
  <c r="O274" i="14"/>
  <c r="M87" i="13"/>
  <c r="M81" i="13"/>
  <c r="O264" i="14"/>
  <c r="O282" i="14"/>
  <c r="E39" i="15"/>
  <c r="F39" i="15" s="1"/>
  <c r="K281" i="14"/>
  <c r="K252" i="14"/>
  <c r="E47" i="15"/>
  <c r="F47" i="15" s="1"/>
  <c r="K268" i="14"/>
  <c r="K264" i="14"/>
  <c r="M80" i="13"/>
  <c r="O278" i="14"/>
  <c r="M91" i="13"/>
  <c r="O260" i="14"/>
  <c r="M73" i="13"/>
  <c r="O256" i="14"/>
  <c r="M69" i="13"/>
  <c r="M89" i="13"/>
  <c r="O266" i="14"/>
  <c r="M79" i="13"/>
  <c r="M55" i="13"/>
  <c r="K255" i="14"/>
  <c r="K274" i="14"/>
  <c r="E46" i="15"/>
  <c r="F46" i="15" s="1"/>
  <c r="E17" i="15"/>
  <c r="F17" i="15" s="1"/>
  <c r="K278" i="14"/>
  <c r="K251" i="14"/>
  <c r="K260" i="14"/>
  <c r="K282" i="14"/>
  <c r="E33" i="15"/>
  <c r="F33" i="15" s="1"/>
  <c r="K276" i="14"/>
  <c r="O253" i="14"/>
  <c r="M66" i="13"/>
  <c r="O273" i="14"/>
  <c r="M86" i="13"/>
  <c r="O258" i="14"/>
  <c r="M71" i="13"/>
  <c r="O265" i="14"/>
  <c r="O250" i="14"/>
  <c r="O277" i="14"/>
  <c r="M90" i="13"/>
  <c r="O246" i="14"/>
  <c r="M59" i="13"/>
  <c r="M76" i="13"/>
  <c r="O254" i="14"/>
  <c r="M67" i="13"/>
  <c r="M85" i="13"/>
  <c r="M84" i="13"/>
  <c r="O262" i="14"/>
  <c r="M75" i="13"/>
  <c r="O275" i="14"/>
  <c r="M88" i="13"/>
  <c r="M92" i="13"/>
  <c r="M68" i="13" l="1"/>
  <c r="S19" i="5"/>
  <c r="M63" i="13"/>
  <c r="E34" i="15"/>
  <c r="F34" i="15" s="1"/>
  <c r="O276" i="14"/>
  <c r="K269" i="14"/>
  <c r="O269" i="14"/>
  <c r="O249" i="14"/>
  <c r="M83" i="13"/>
  <c r="M61" i="13"/>
  <c r="K259" i="14"/>
  <c r="S72" i="13" s="1"/>
  <c r="O251" i="14"/>
  <c r="O279" i="14"/>
  <c r="M57" i="13"/>
  <c r="K266" i="14"/>
  <c r="K247" i="14"/>
  <c r="S60" i="13" s="1"/>
  <c r="E12" i="15"/>
  <c r="F12" i="15" s="1"/>
  <c r="AQ27" i="5"/>
  <c r="O242" i="14"/>
  <c r="O244" i="14"/>
  <c r="K244" i="14"/>
  <c r="G27" i="5" s="1"/>
  <c r="M93" i="13"/>
  <c r="M56" i="13"/>
  <c r="O272" i="14"/>
  <c r="E45" i="15"/>
  <c r="F45" i="15" s="1"/>
  <c r="AG19" i="5"/>
  <c r="AG35" i="5" s="1"/>
  <c r="M62" i="13"/>
  <c r="E14" i="15"/>
  <c r="F14" i="15" s="1"/>
  <c r="O280" i="14"/>
  <c r="K243" i="14"/>
  <c r="O243" i="14"/>
  <c r="K249" i="14"/>
  <c r="S62" i="13" s="1"/>
  <c r="R19" i="5"/>
  <c r="R35" i="5" s="1"/>
  <c r="F19" i="5"/>
  <c r="F35" i="5" s="1"/>
  <c r="E28" i="15"/>
  <c r="F28" i="15" s="1"/>
  <c r="O261" i="14"/>
  <c r="K261" i="14"/>
  <c r="S74" i="13" s="1"/>
  <c r="K19" i="5"/>
  <c r="K35" i="5" s="1"/>
  <c r="M77" i="13"/>
  <c r="M65" i="13"/>
  <c r="M19" i="5"/>
  <c r="M35" i="5" s="1"/>
  <c r="AQ19" i="5"/>
  <c r="G19" i="5"/>
  <c r="AB19" i="5"/>
  <c r="E29" i="15"/>
  <c r="F29" i="15" s="1"/>
  <c r="E24" i="15"/>
  <c r="F24" i="15" s="1"/>
  <c r="O255" i="14"/>
  <c r="E16" i="15"/>
  <c r="F16" i="15" s="1"/>
  <c r="M72" i="13"/>
  <c r="E37" i="15"/>
  <c r="F37" i="15" s="1"/>
  <c r="AR19" i="5"/>
  <c r="AR35" i="5" s="1"/>
  <c r="E31" i="15"/>
  <c r="F31" i="15" s="1"/>
  <c r="G283" i="14"/>
  <c r="T19" i="5"/>
  <c r="T35" i="5" s="1"/>
  <c r="AD19" i="5"/>
  <c r="AD35" i="5" s="1"/>
  <c r="E22" i="15"/>
  <c r="F22" i="15" s="1"/>
  <c r="Y19" i="5"/>
  <c r="Y35" i="5" s="1"/>
  <c r="X19" i="5"/>
  <c r="X35" i="5" s="1"/>
  <c r="M70" i="13"/>
  <c r="E35" i="15"/>
  <c r="F35" i="15" s="1"/>
  <c r="E26" i="15"/>
  <c r="F26" i="15" s="1"/>
  <c r="O268" i="14"/>
  <c r="O252" i="14"/>
  <c r="E13" i="15"/>
  <c r="F13" i="15" s="1"/>
  <c r="Z19" i="5"/>
  <c r="Z35" i="5" s="1"/>
  <c r="U19" i="5"/>
  <c r="U35" i="5" s="1"/>
  <c r="H19" i="5"/>
  <c r="H35" i="5" s="1"/>
  <c r="O245" i="14"/>
  <c r="E10" i="15"/>
  <c r="F10" i="15" s="1"/>
  <c r="M58" i="13"/>
  <c r="K245" i="14"/>
  <c r="K263" i="14"/>
  <c r="S76" i="13" s="1"/>
  <c r="K257" i="14"/>
  <c r="S70" i="13" s="1"/>
  <c r="O248" i="14"/>
  <c r="K267" i="14"/>
  <c r="AD27" i="5" s="1"/>
  <c r="AI19" i="5"/>
  <c r="AI35" i="5" s="1"/>
  <c r="M78" i="13"/>
  <c r="K270" i="14"/>
  <c r="AG27" i="5" s="1"/>
  <c r="M82" i="13"/>
  <c r="S94" i="13"/>
  <c r="AR27" i="5"/>
  <c r="S90" i="13"/>
  <c r="AN27" i="5"/>
  <c r="S71" i="13"/>
  <c r="U27" i="5"/>
  <c r="S79" i="13"/>
  <c r="AC27" i="5"/>
  <c r="S92" i="13"/>
  <c r="AP27" i="5"/>
  <c r="V27" i="5"/>
  <c r="S89" i="13"/>
  <c r="AM27" i="5"/>
  <c r="S59" i="13"/>
  <c r="I27" i="5"/>
  <c r="S66" i="13"/>
  <c r="P27" i="5"/>
  <c r="S84" i="13"/>
  <c r="AH27" i="5"/>
  <c r="S61" i="13"/>
  <c r="K27" i="5"/>
  <c r="S87" i="13"/>
  <c r="AK27" i="5"/>
  <c r="S69" i="13"/>
  <c r="S27" i="5"/>
  <c r="S55" i="13"/>
  <c r="E27" i="5"/>
  <c r="S86" i="13"/>
  <c r="AJ27" i="5"/>
  <c r="S78" i="13"/>
  <c r="AB27" i="5"/>
  <c r="S63" i="13"/>
  <c r="M27" i="5"/>
  <c r="S85" i="13"/>
  <c r="AI27" i="5"/>
  <c r="S95" i="13"/>
  <c r="AS27" i="5"/>
  <c r="S77" i="13"/>
  <c r="AA27" i="5"/>
  <c r="S57" i="13"/>
  <c r="S67" i="13"/>
  <c r="Q27" i="5"/>
  <c r="S68" i="13"/>
  <c r="R27" i="5"/>
  <c r="S81" i="13"/>
  <c r="AE27" i="5"/>
  <c r="S73" i="13"/>
  <c r="W27" i="5"/>
  <c r="S82" i="13"/>
  <c r="AF27" i="5"/>
  <c r="S75" i="13"/>
  <c r="Y27" i="5"/>
  <c r="S88" i="13"/>
  <c r="AL27" i="5"/>
  <c r="S64" i="13"/>
  <c r="N27" i="5"/>
  <c r="S91" i="13"/>
  <c r="AO27" i="5"/>
  <c r="S65" i="13"/>
  <c r="O27" i="5"/>
  <c r="S56" i="13"/>
  <c r="F27" i="5"/>
  <c r="S54" i="13"/>
  <c r="D27" i="5"/>
  <c r="I35" i="5"/>
  <c r="AL35" i="5"/>
  <c r="AN35" i="5"/>
  <c r="W35" i="5"/>
  <c r="AH35" i="5"/>
  <c r="P35" i="5"/>
  <c r="AS35" i="5"/>
  <c r="AC35" i="5"/>
  <c r="G35" i="5"/>
  <c r="S35" i="5"/>
  <c r="AE35" i="5"/>
  <c r="D35" i="5"/>
  <c r="V35" i="5"/>
  <c r="AB35" i="5"/>
  <c r="AJ35" i="5"/>
  <c r="O35" i="5"/>
  <c r="AO35" i="5"/>
  <c r="E35" i="5"/>
  <c r="AQ35" i="5"/>
  <c r="Q35" i="5"/>
  <c r="L35" i="5"/>
  <c r="AF35" i="5"/>
  <c r="AK35" i="5"/>
  <c r="AP35" i="5"/>
  <c r="N35" i="5"/>
  <c r="AM35" i="5"/>
  <c r="J35" i="5"/>
  <c r="AA35" i="5"/>
  <c r="AF9" i="6"/>
  <c r="AF22" i="6" s="1"/>
  <c r="AM9" i="6"/>
  <c r="AM22" i="6" s="1"/>
  <c r="D112" i="13"/>
  <c r="X27" i="5" l="1"/>
  <c r="J27" i="5"/>
  <c r="F48" i="15"/>
  <c r="H48" i="15" s="1"/>
  <c r="L48" i="15" s="1"/>
  <c r="F94" i="15" s="1"/>
  <c r="J81" i="15" s="1"/>
  <c r="O283" i="14"/>
  <c r="L27" i="5"/>
  <c r="Z27" i="5"/>
  <c r="E9" i="6"/>
  <c r="E22" i="6" s="1"/>
  <c r="E48" i="15"/>
  <c r="M96" i="13"/>
  <c r="S83" i="13"/>
  <c r="S80" i="13"/>
  <c r="S58" i="13"/>
  <c r="H27" i="5"/>
  <c r="K283" i="14"/>
  <c r="T27" i="5"/>
  <c r="X9" i="6"/>
  <c r="X22" i="6" s="1"/>
  <c r="C9" i="6"/>
  <c r="C22" i="6" s="1"/>
  <c r="AT35" i="5"/>
  <c r="W13" i="13" s="1"/>
  <c r="D12" i="20" s="1"/>
  <c r="S9" i="6"/>
  <c r="S22" i="6" s="1"/>
  <c r="AK9" i="6"/>
  <c r="AK22" i="6" s="1"/>
  <c r="J9" i="6"/>
  <c r="J22" i="6" s="1"/>
  <c r="F9" i="6"/>
  <c r="F22" i="6" s="1"/>
  <c r="W9" i="6"/>
  <c r="W22" i="6" s="1"/>
  <c r="U9" i="6"/>
  <c r="U22" i="6" s="1"/>
  <c r="T9" i="6"/>
  <c r="T22" i="6" s="1"/>
  <c r="AD9" i="6"/>
  <c r="AD22" i="6" s="1"/>
  <c r="AG9" i="6"/>
  <c r="AG22" i="6" s="1"/>
  <c r="Y9" i="6"/>
  <c r="Y22" i="6" s="1"/>
  <c r="AR9" i="6"/>
  <c r="AR22" i="6" s="1"/>
  <c r="AN9" i="6"/>
  <c r="AN22" i="6" s="1"/>
  <c r="AP9" i="6"/>
  <c r="AP22" i="6" s="1"/>
  <c r="R9" i="6"/>
  <c r="R22" i="6" s="1"/>
  <c r="H9" i="6"/>
  <c r="H22" i="6" s="1"/>
  <c r="V9" i="6"/>
  <c r="V22" i="6" s="1"/>
  <c r="I9" i="6"/>
  <c r="I22" i="6" s="1"/>
  <c r="AO9" i="6"/>
  <c r="AO22" i="6" s="1"/>
  <c r="K9" i="6"/>
  <c r="K22" i="6" s="1"/>
  <c r="L9" i="6"/>
  <c r="L22" i="6" s="1"/>
  <c r="AB9" i="6"/>
  <c r="AB22" i="6" s="1"/>
  <c r="AQ9" i="6"/>
  <c r="AQ22" i="6" s="1"/>
  <c r="AA9" i="6"/>
  <c r="AA22" i="6" s="1"/>
  <c r="Z9" i="6"/>
  <c r="Z22" i="6" s="1"/>
  <c r="AL9" i="6"/>
  <c r="AL22" i="6" s="1"/>
  <c r="M9" i="6"/>
  <c r="M22" i="6" s="1"/>
  <c r="AJ9" i="6"/>
  <c r="AJ22" i="6" s="1"/>
  <c r="AE9" i="6"/>
  <c r="AE22" i="6" s="1"/>
  <c r="Q9" i="6"/>
  <c r="Q22" i="6" s="1"/>
  <c r="O9" i="6"/>
  <c r="O22" i="6" s="1"/>
  <c r="P9" i="6"/>
  <c r="P22" i="6" s="1"/>
  <c r="AC9" i="6"/>
  <c r="AC22" i="6" s="1"/>
  <c r="AI9" i="6"/>
  <c r="AI22" i="6" s="1"/>
  <c r="AH9" i="6"/>
  <c r="AH22" i="6" s="1"/>
  <c r="G9" i="6"/>
  <c r="G22" i="6" s="1"/>
  <c r="D9" i="6"/>
  <c r="D22" i="6" s="1"/>
  <c r="N9" i="6"/>
  <c r="N22" i="6" s="1"/>
  <c r="AT19" i="5"/>
  <c r="E11" i="5" s="1"/>
  <c r="F11" i="5" s="1"/>
  <c r="J93" i="15"/>
  <c r="J89" i="15"/>
  <c r="J85" i="15"/>
  <c r="J69" i="15"/>
  <c r="J57" i="15"/>
  <c r="J53" i="15"/>
  <c r="J92" i="15"/>
  <c r="J88" i="15"/>
  <c r="J84" i="15"/>
  <c r="J80" i="15"/>
  <c r="J68" i="15"/>
  <c r="J64" i="15"/>
  <c r="J60" i="15"/>
  <c r="J56" i="15"/>
  <c r="J75" i="15"/>
  <c r="J67" i="15"/>
  <c r="J59" i="15"/>
  <c r="J87" i="15"/>
  <c r="J63" i="15"/>
  <c r="J55" i="15"/>
  <c r="J86" i="15"/>
  <c r="J78" i="15"/>
  <c r="J70" i="15"/>
  <c r="J62" i="15"/>
  <c r="J82" i="15"/>
  <c r="J74" i="15"/>
  <c r="J52" i="15"/>
  <c r="J90" i="15" l="1"/>
  <c r="J83" i="15"/>
  <c r="J61" i="15"/>
  <c r="J54" i="15"/>
  <c r="J91" i="15"/>
  <c r="J65" i="15"/>
  <c r="J73" i="15"/>
  <c r="N73" i="15" s="1"/>
  <c r="F168" i="15" s="1"/>
  <c r="J58" i="15"/>
  <c r="J71" i="15"/>
  <c r="J72" i="15"/>
  <c r="N72" i="15" s="1"/>
  <c r="F167" i="15" s="1"/>
  <c r="J77" i="15"/>
  <c r="N77" i="15" s="1"/>
  <c r="F172" i="15" s="1"/>
  <c r="H112" i="13"/>
  <c r="D155" i="13" s="1"/>
  <c r="J66" i="15"/>
  <c r="N66" i="15" s="1"/>
  <c r="F161" i="15" s="1"/>
  <c r="J79" i="15"/>
  <c r="J76" i="15"/>
  <c r="N76" i="15" s="1"/>
  <c r="F171" i="15" s="1"/>
  <c r="S96" i="13"/>
  <c r="AS9" i="6"/>
  <c r="AT27" i="5"/>
  <c r="X13" i="13" s="1"/>
  <c r="E12" i="20" s="1"/>
  <c r="V13" i="13"/>
  <c r="C12" i="20" s="1"/>
  <c r="AS22" i="6"/>
  <c r="V113" i="13" s="1"/>
  <c r="I12" i="20" s="1"/>
  <c r="N82" i="15"/>
  <c r="F177" i="15" s="1"/>
  <c r="H167" i="13"/>
  <c r="N59" i="15"/>
  <c r="F154" i="15" s="1"/>
  <c r="H144" i="13"/>
  <c r="N68" i="15"/>
  <c r="F163" i="15" s="1"/>
  <c r="H153" i="13"/>
  <c r="N57" i="15"/>
  <c r="F152" i="15" s="1"/>
  <c r="H142" i="13"/>
  <c r="N78" i="15"/>
  <c r="F173" i="15" s="1"/>
  <c r="H163" i="13"/>
  <c r="N71" i="15"/>
  <c r="F166" i="15" s="1"/>
  <c r="H156" i="13"/>
  <c r="N56" i="15"/>
  <c r="F151" i="15" s="1"/>
  <c r="H141" i="13"/>
  <c r="N88" i="15"/>
  <c r="F183" i="15" s="1"/>
  <c r="H173" i="13"/>
  <c r="N93" i="15"/>
  <c r="F188" i="15" s="1"/>
  <c r="H178" i="13"/>
  <c r="N54" i="15"/>
  <c r="H139" i="13"/>
  <c r="N86" i="15"/>
  <c r="F181" i="15" s="1"/>
  <c r="H171" i="13"/>
  <c r="N79" i="15"/>
  <c r="F174" i="15" s="1"/>
  <c r="H164" i="13"/>
  <c r="N75" i="15"/>
  <c r="F170" i="15" s="1"/>
  <c r="H160" i="13"/>
  <c r="N60" i="15"/>
  <c r="F155" i="15" s="1"/>
  <c r="H145" i="13"/>
  <c r="N92" i="15"/>
  <c r="F187" i="15" s="1"/>
  <c r="H177" i="13"/>
  <c r="N65" i="15"/>
  <c r="F160" i="15" s="1"/>
  <c r="H150" i="13"/>
  <c r="N81" i="15"/>
  <c r="F176" i="15" s="1"/>
  <c r="H166" i="13"/>
  <c r="N70" i="15"/>
  <c r="F165" i="15" s="1"/>
  <c r="H155" i="13"/>
  <c r="N63" i="15"/>
  <c r="F158" i="15" s="1"/>
  <c r="H148" i="13"/>
  <c r="N91" i="15"/>
  <c r="F186" i="15" s="1"/>
  <c r="H176" i="13"/>
  <c r="N84" i="15"/>
  <c r="F179" i="15" s="1"/>
  <c r="H169" i="13"/>
  <c r="N89" i="15"/>
  <c r="F184" i="15" s="1"/>
  <c r="H174" i="13"/>
  <c r="N90" i="15"/>
  <c r="F185" i="15" s="1"/>
  <c r="H175" i="13"/>
  <c r="N67" i="15"/>
  <c r="F162" i="15" s="1"/>
  <c r="H152" i="13"/>
  <c r="N61" i="15"/>
  <c r="F156" i="15" s="1"/>
  <c r="H146" i="13"/>
  <c r="N74" i="15"/>
  <c r="F169" i="15" s="1"/>
  <c r="H159" i="13"/>
  <c r="N62" i="15"/>
  <c r="F157" i="15" s="1"/>
  <c r="H147" i="13"/>
  <c r="N55" i="15"/>
  <c r="F150" i="15" s="1"/>
  <c r="H140" i="13"/>
  <c r="N87" i="15"/>
  <c r="F182" i="15" s="1"/>
  <c r="H172" i="13"/>
  <c r="N83" i="15"/>
  <c r="F178" i="15" s="1"/>
  <c r="H168" i="13"/>
  <c r="N64" i="15"/>
  <c r="F159" i="15" s="1"/>
  <c r="H149" i="13"/>
  <c r="N80" i="15"/>
  <c r="F175" i="15" s="1"/>
  <c r="H165" i="13"/>
  <c r="N53" i="15"/>
  <c r="H138" i="13"/>
  <c r="N69" i="15"/>
  <c r="F164" i="15" s="1"/>
  <c r="H154" i="13"/>
  <c r="N85" i="15"/>
  <c r="F180" i="15" s="1"/>
  <c r="H170" i="13"/>
  <c r="N52" i="15"/>
  <c r="F147" i="15" s="1"/>
  <c r="H137" i="13"/>
  <c r="H158" i="13" l="1"/>
  <c r="J94" i="15"/>
  <c r="N58" i="15"/>
  <c r="F153" i="15" s="1"/>
  <c r="H162" i="13"/>
  <c r="H143" i="13"/>
  <c r="H157" i="13"/>
  <c r="H161" i="13"/>
  <c r="H151" i="13"/>
  <c r="H179" i="13" s="1"/>
  <c r="K158" i="13"/>
  <c r="K113" i="13" s="1"/>
  <c r="F148" i="15"/>
  <c r="K159" i="13"/>
  <c r="K114" i="13" s="1"/>
  <c r="F149" i="15"/>
  <c r="K174" i="13"/>
  <c r="K129" i="13" s="1"/>
  <c r="K188" i="13"/>
  <c r="K143" i="13" s="1"/>
  <c r="K179" i="13"/>
  <c r="K134" i="13" s="1"/>
  <c r="K177" i="13"/>
  <c r="K178" i="13"/>
  <c r="K133" i="13" s="1"/>
  <c r="K175" i="13"/>
  <c r="K130" i="13" s="1"/>
  <c r="K181" i="13"/>
  <c r="K136" i="13" s="1"/>
  <c r="K191" i="13"/>
  <c r="K146" i="13" s="1"/>
  <c r="K161" i="13"/>
  <c r="K116" i="13" s="1"/>
  <c r="K164" i="13"/>
  <c r="K119" i="13" s="1"/>
  <c r="K185" i="13"/>
  <c r="K140" i="13" s="1"/>
  <c r="K160" i="13"/>
  <c r="K115" i="13" s="1"/>
  <c r="K195" i="13"/>
  <c r="K150" i="13" s="1"/>
  <c r="K196" i="13"/>
  <c r="K151" i="13" s="1"/>
  <c r="K170" i="13"/>
  <c r="K125" i="13" s="1"/>
  <c r="K180" i="13"/>
  <c r="K135" i="13" s="1"/>
  <c r="K171" i="13"/>
  <c r="K182" i="13"/>
  <c r="K137" i="13" s="1"/>
  <c r="K183" i="13"/>
  <c r="K138" i="13" s="1"/>
  <c r="K162" i="13"/>
  <c r="K117" i="13" s="1"/>
  <c r="K190" i="13"/>
  <c r="K145" i="13" s="1"/>
  <c r="K169" i="13"/>
  <c r="K124" i="13" s="1"/>
  <c r="K192" i="13"/>
  <c r="K147" i="13" s="1"/>
  <c r="K167" i="13"/>
  <c r="K122" i="13" s="1"/>
  <c r="K166" i="13"/>
  <c r="K121" i="13" s="1"/>
  <c r="K172" i="13"/>
  <c r="K127" i="13" s="1"/>
  <c r="K194" i="13"/>
  <c r="K149" i="13" s="1"/>
  <c r="K189" i="13"/>
  <c r="K144" i="13" s="1"/>
  <c r="K168" i="13"/>
  <c r="K123" i="13" s="1"/>
  <c r="K186" i="13"/>
  <c r="K141" i="13" s="1"/>
  <c r="K197" i="13"/>
  <c r="K152" i="13" s="1"/>
  <c r="K165" i="13"/>
  <c r="K120" i="13" s="1"/>
  <c r="K184" i="13"/>
  <c r="K139" i="13" s="1"/>
  <c r="K198" i="13"/>
  <c r="K153" i="13" s="1"/>
  <c r="K193" i="13"/>
  <c r="K148" i="13" s="1"/>
  <c r="K176" i="13"/>
  <c r="K131" i="13" s="1"/>
  <c r="K163" i="13"/>
  <c r="K173" i="13"/>
  <c r="K128" i="13" s="1"/>
  <c r="K187" i="13"/>
  <c r="K142" i="13" s="1"/>
  <c r="K157" i="13"/>
  <c r="N94" i="15"/>
  <c r="K132" i="13" l="1"/>
  <c r="K118" i="13"/>
  <c r="K126" i="13"/>
  <c r="H147" i="15" a="1"/>
  <c r="H148" i="15" s="1"/>
  <c r="K199" i="13"/>
  <c r="K112" i="13"/>
  <c r="K154" i="13" s="1"/>
  <c r="F189" i="15"/>
  <c r="M158" i="13" l="1"/>
  <c r="E20" i="5"/>
  <c r="H152" i="15"/>
  <c r="H184" i="15"/>
  <c r="H172" i="15"/>
  <c r="H160" i="15"/>
  <c r="H164" i="15"/>
  <c r="H183" i="15"/>
  <c r="H155" i="15"/>
  <c r="H162" i="15"/>
  <c r="H175" i="15"/>
  <c r="H182" i="15"/>
  <c r="H154" i="15"/>
  <c r="H181" i="15"/>
  <c r="H166" i="15"/>
  <c r="H151" i="15"/>
  <c r="H178" i="15"/>
  <c r="H165" i="15"/>
  <c r="H150" i="15"/>
  <c r="H179" i="15"/>
  <c r="H169" i="15"/>
  <c r="H158" i="15"/>
  <c r="H147" i="15"/>
  <c r="H168" i="15"/>
  <c r="H156" i="15"/>
  <c r="H188" i="15"/>
  <c r="H176" i="15"/>
  <c r="H180" i="15"/>
  <c r="H170" i="15"/>
  <c r="H177" i="15"/>
  <c r="H149" i="15"/>
  <c r="H161" i="15"/>
  <c r="H167" i="15"/>
  <c r="H187" i="15"/>
  <c r="H173" i="15"/>
  <c r="H159" i="15"/>
  <c r="H186" i="15"/>
  <c r="H171" i="15"/>
  <c r="H157" i="15"/>
  <c r="H185" i="15"/>
  <c r="H174" i="15"/>
  <c r="H163" i="15"/>
  <c r="H153" i="15"/>
  <c r="P148" i="15"/>
  <c r="L148" i="15"/>
  <c r="M170" i="13" l="1"/>
  <c r="Q20" i="5"/>
  <c r="M188" i="13"/>
  <c r="AI20" i="5"/>
  <c r="M192" i="13"/>
  <c r="AM20" i="5"/>
  <c r="P147" i="15"/>
  <c r="D20" i="5"/>
  <c r="M197" i="13"/>
  <c r="AR20" i="5"/>
  <c r="M179" i="13"/>
  <c r="Z20" i="5"/>
  <c r="M193" i="13"/>
  <c r="AN20" i="5"/>
  <c r="M159" i="13"/>
  <c r="F20" i="5"/>
  <c r="M187" i="13"/>
  <c r="AH20" i="5"/>
  <c r="M184" i="13"/>
  <c r="AE20" i="5"/>
  <c r="M180" i="13"/>
  <c r="AA20" i="5"/>
  <c r="M182" i="13"/>
  <c r="AC20" i="5"/>
  <c r="M195" i="13"/>
  <c r="AP20" i="5"/>
  <c r="M190" i="13"/>
  <c r="AK20" i="5"/>
  <c r="M161" i="13"/>
  <c r="H20" i="5"/>
  <c r="M194" i="13"/>
  <c r="AO20" i="5"/>
  <c r="M183" i="13"/>
  <c r="AD20" i="5"/>
  <c r="M168" i="13"/>
  <c r="O20" i="5"/>
  <c r="M172" i="13"/>
  <c r="S20" i="5"/>
  <c r="M177" i="13"/>
  <c r="X20" i="5"/>
  <c r="M189" i="13"/>
  <c r="AJ20" i="5"/>
  <c r="M163" i="13"/>
  <c r="J20" i="5"/>
  <c r="M173" i="13"/>
  <c r="T20" i="5"/>
  <c r="M167" i="13"/>
  <c r="N20" i="5"/>
  <c r="M186" i="13"/>
  <c r="AG20" i="5"/>
  <c r="M176" i="13"/>
  <c r="W20" i="5"/>
  <c r="M162" i="13"/>
  <c r="I20" i="5"/>
  <c r="M169" i="13"/>
  <c r="P20" i="5"/>
  <c r="M185" i="13"/>
  <c r="AF20" i="5"/>
  <c r="M160" i="13"/>
  <c r="G20" i="5"/>
  <c r="M198" i="13"/>
  <c r="AS20" i="5"/>
  <c r="M191" i="13"/>
  <c r="AL20" i="5"/>
  <c r="M178" i="13"/>
  <c r="Y20" i="5"/>
  <c r="S158" i="13"/>
  <c r="E28" i="5"/>
  <c r="M165" i="13"/>
  <c r="L20" i="5"/>
  <c r="M171" i="13"/>
  <c r="R20" i="5"/>
  <c r="M174" i="13"/>
  <c r="U20" i="5"/>
  <c r="M175" i="13"/>
  <c r="V20" i="5"/>
  <c r="M181" i="13"/>
  <c r="AB20" i="5"/>
  <c r="M196" i="13"/>
  <c r="AQ20" i="5"/>
  <c r="M166" i="13"/>
  <c r="M20" i="5"/>
  <c r="M164" i="13"/>
  <c r="K20" i="5"/>
  <c r="L154" i="15"/>
  <c r="P154" i="15"/>
  <c r="P164" i="15"/>
  <c r="L178" i="15"/>
  <c r="M157" i="13"/>
  <c r="P150" i="15"/>
  <c r="L152" i="15"/>
  <c r="L147" i="15"/>
  <c r="L175" i="15"/>
  <c r="P157" i="15"/>
  <c r="P166" i="15"/>
  <c r="L155" i="15"/>
  <c r="P149" i="15"/>
  <c r="L169" i="15"/>
  <c r="P178" i="15"/>
  <c r="L172" i="15"/>
  <c r="P169" i="15"/>
  <c r="P155" i="15"/>
  <c r="P172" i="15"/>
  <c r="L153" i="15"/>
  <c r="L173" i="15"/>
  <c r="P176" i="15"/>
  <c r="P153" i="15"/>
  <c r="P173" i="15"/>
  <c r="L176" i="15"/>
  <c r="L150" i="15"/>
  <c r="L166" i="15"/>
  <c r="P175" i="15"/>
  <c r="L164" i="15"/>
  <c r="P152" i="15"/>
  <c r="L157" i="15"/>
  <c r="L149" i="15"/>
  <c r="L165" i="15"/>
  <c r="P187" i="15"/>
  <c r="L174" i="15"/>
  <c r="L186" i="15"/>
  <c r="P167" i="15"/>
  <c r="L170" i="15"/>
  <c r="L156" i="15"/>
  <c r="P163" i="15"/>
  <c r="L162" i="15"/>
  <c r="H189" i="15"/>
  <c r="L188" i="15"/>
  <c r="P174" i="15"/>
  <c r="P186" i="15"/>
  <c r="L167" i="15"/>
  <c r="P170" i="15"/>
  <c r="P156" i="15"/>
  <c r="P171" i="15"/>
  <c r="L177" i="15"/>
  <c r="L158" i="15"/>
  <c r="L181" i="15"/>
  <c r="P160" i="15"/>
  <c r="L185" i="15"/>
  <c r="P159" i="15"/>
  <c r="L161" i="15"/>
  <c r="L180" i="15"/>
  <c r="P168" i="15"/>
  <c r="P179" i="15"/>
  <c r="P151" i="15"/>
  <c r="L182" i="15"/>
  <c r="P183" i="15"/>
  <c r="P184" i="15"/>
  <c r="L163" i="15"/>
  <c r="P185" i="15"/>
  <c r="L171" i="15"/>
  <c r="L159" i="15"/>
  <c r="L187" i="15"/>
  <c r="P161" i="15"/>
  <c r="P177" i="15"/>
  <c r="P180" i="15"/>
  <c r="P188" i="15"/>
  <c r="L168" i="15"/>
  <c r="P158" i="15"/>
  <c r="L179" i="15"/>
  <c r="P165" i="15"/>
  <c r="L151" i="15"/>
  <c r="P181" i="15"/>
  <c r="P182" i="15"/>
  <c r="P162" i="15"/>
  <c r="L183" i="15"/>
  <c r="L160" i="15"/>
  <c r="L184" i="15"/>
  <c r="M199" i="13" l="1"/>
  <c r="S196" i="13"/>
  <c r="AQ28" i="5"/>
  <c r="S170" i="13"/>
  <c r="Q28" i="5"/>
  <c r="S184" i="13"/>
  <c r="AE28" i="5"/>
  <c r="S185" i="13"/>
  <c r="AF28" i="5"/>
  <c r="S193" i="13"/>
  <c r="AN28" i="5"/>
  <c r="S157" i="13"/>
  <c r="D28" i="5"/>
  <c r="S162" i="13"/>
  <c r="I28" i="5"/>
  <c r="S190" i="13"/>
  <c r="AK28" i="5"/>
  <c r="S175" i="13"/>
  <c r="V28" i="5"/>
  <c r="S169" i="13"/>
  <c r="P28" i="5"/>
  <c r="S159" i="13"/>
  <c r="F28" i="5"/>
  <c r="S163" i="13"/>
  <c r="J28" i="5"/>
  <c r="S181" i="13"/>
  <c r="AB28" i="5"/>
  <c r="S198" i="13"/>
  <c r="AS28" i="5"/>
  <c r="S167" i="13"/>
  <c r="N28" i="5"/>
  <c r="S161" i="13"/>
  <c r="H28" i="5"/>
  <c r="S177" i="13"/>
  <c r="X28" i="5"/>
  <c r="S197" i="13"/>
  <c r="AR28" i="5"/>
  <c r="S183" i="13"/>
  <c r="AD28" i="5"/>
  <c r="S182" i="13"/>
  <c r="AC28" i="5"/>
  <c r="S188" i="13"/>
  <c r="AI28" i="5"/>
  <c r="S189" i="13"/>
  <c r="AJ28" i="5"/>
  <c r="S168" i="13"/>
  <c r="O28" i="5"/>
  <c r="S176" i="13"/>
  <c r="W28" i="5"/>
  <c r="S194" i="13"/>
  <c r="AO28" i="5"/>
  <c r="S171" i="13"/>
  <c r="R28" i="5"/>
  <c r="S173" i="13"/>
  <c r="T28" i="5"/>
  <c r="S174" i="13"/>
  <c r="U28" i="5"/>
  <c r="S187" i="13"/>
  <c r="AH28" i="5"/>
  <c r="S179" i="13"/>
  <c r="Z28" i="5"/>
  <c r="S165" i="13"/>
  <c r="L28" i="5"/>
  <c r="S195" i="13"/>
  <c r="AP28" i="5"/>
  <c r="S172" i="13"/>
  <c r="S28" i="5"/>
  <c r="S191" i="13"/>
  <c r="AL28" i="5"/>
  <c r="S166" i="13"/>
  <c r="M28" i="5"/>
  <c r="S178" i="13"/>
  <c r="Y28" i="5"/>
  <c r="S180" i="13"/>
  <c r="AA28" i="5"/>
  <c r="S160" i="13"/>
  <c r="G28" i="5"/>
  <c r="S192" i="13"/>
  <c r="AM28" i="5"/>
  <c r="S186" i="13"/>
  <c r="AG28" i="5"/>
  <c r="S164" i="13"/>
  <c r="K28" i="5"/>
  <c r="D10" i="6"/>
  <c r="D23" i="6" s="1"/>
  <c r="H36" i="5"/>
  <c r="H37" i="5" s="1"/>
  <c r="W27" i="13" s="1"/>
  <c r="AA10" i="6"/>
  <c r="AA23" i="6" s="1"/>
  <c r="AC36" i="5"/>
  <c r="AC37" i="5" s="1"/>
  <c r="W48" i="13" s="1"/>
  <c r="X21" i="5"/>
  <c r="V43" i="13" s="1"/>
  <c r="AP10" i="6"/>
  <c r="AP23" i="6" s="1"/>
  <c r="AF10" i="6"/>
  <c r="AF11" i="6" s="1"/>
  <c r="AF24" i="6" s="1"/>
  <c r="M10" i="6"/>
  <c r="M23" i="6" s="1"/>
  <c r="AE10" i="6"/>
  <c r="AE11" i="6" s="1"/>
  <c r="AE24" i="6" s="1"/>
  <c r="AC10" i="6"/>
  <c r="AC23" i="6" s="1"/>
  <c r="AQ10" i="6"/>
  <c r="AQ23" i="6" s="1"/>
  <c r="F36" i="5"/>
  <c r="F37" i="5" s="1"/>
  <c r="W25" i="13" s="1"/>
  <c r="X10" i="6"/>
  <c r="X23" i="6" s="1"/>
  <c r="T10" i="6"/>
  <c r="D36" i="5"/>
  <c r="S10" i="6"/>
  <c r="S23" i="6" s="1"/>
  <c r="V10" i="6"/>
  <c r="V11" i="6" s="1"/>
  <c r="V24" i="6" s="1"/>
  <c r="AA36" i="5"/>
  <c r="AA37" i="5" s="1"/>
  <c r="W46" i="13" s="1"/>
  <c r="L10" i="6"/>
  <c r="L23" i="6" s="1"/>
  <c r="AJ10" i="6"/>
  <c r="AJ23" i="6" s="1"/>
  <c r="N10" i="6"/>
  <c r="N23" i="6" s="1"/>
  <c r="J36" i="5"/>
  <c r="J37" i="5" s="1"/>
  <c r="W29" i="13" s="1"/>
  <c r="K10" i="6"/>
  <c r="K23" i="6" s="1"/>
  <c r="J10" i="6"/>
  <c r="J23" i="6" s="1"/>
  <c r="H10" i="6"/>
  <c r="H11" i="6" s="1"/>
  <c r="H24" i="6" s="1"/>
  <c r="AR10" i="6"/>
  <c r="AR11" i="6" s="1"/>
  <c r="AR24" i="6" s="1"/>
  <c r="R10" i="6"/>
  <c r="R23" i="6" s="1"/>
  <c r="AI10" i="6"/>
  <c r="AI11" i="6" s="1"/>
  <c r="AI24" i="6" s="1"/>
  <c r="AO10" i="6"/>
  <c r="AO11" i="6" s="1"/>
  <c r="AO24" i="6" s="1"/>
  <c r="AG10" i="6"/>
  <c r="AG23" i="6" s="1"/>
  <c r="F10" i="6"/>
  <c r="F11" i="6" s="1"/>
  <c r="F24" i="6" s="1"/>
  <c r="U10" i="6"/>
  <c r="U11" i="6" s="1"/>
  <c r="U24" i="6" s="1"/>
  <c r="AN10" i="6"/>
  <c r="AN11" i="6" s="1"/>
  <c r="AN24" i="6" s="1"/>
  <c r="P10" i="6"/>
  <c r="P23" i="6" s="1"/>
  <c r="AM10" i="6"/>
  <c r="AM11" i="6" s="1"/>
  <c r="AM24" i="6" s="1"/>
  <c r="Z36" i="5"/>
  <c r="Z37" i="5" s="1"/>
  <c r="W45" i="13" s="1"/>
  <c r="AH10" i="6"/>
  <c r="AH23" i="6" s="1"/>
  <c r="AE21" i="5"/>
  <c r="V50" i="13" s="1"/>
  <c r="AM36" i="5"/>
  <c r="AM37" i="5" s="1"/>
  <c r="W58" i="13" s="1"/>
  <c r="R36" i="5"/>
  <c r="R37" i="5" s="1"/>
  <c r="W37" i="13" s="1"/>
  <c r="AK10" i="6"/>
  <c r="E29" i="5"/>
  <c r="X24" i="13" s="1"/>
  <c r="P189" i="15"/>
  <c r="L189" i="15"/>
  <c r="AD36" i="5"/>
  <c r="AD37" i="5" s="1"/>
  <c r="W49" i="13" s="1"/>
  <c r="G10" i="6"/>
  <c r="G11" i="6" s="1"/>
  <c r="G24" i="6" s="1"/>
  <c r="O10" i="6"/>
  <c r="O23" i="6" s="1"/>
  <c r="P36" i="5"/>
  <c r="P37" i="5" s="1"/>
  <c r="W35" i="13" s="1"/>
  <c r="H21" i="5"/>
  <c r="V27" i="13" s="1"/>
  <c r="AQ21" i="5"/>
  <c r="V62" i="13" s="1"/>
  <c r="P21" i="5"/>
  <c r="V35" i="13" s="1"/>
  <c r="S199" i="13" l="1"/>
  <c r="E21" i="5"/>
  <c r="V24" i="13" s="1"/>
  <c r="F21" i="5"/>
  <c r="V25" i="13" s="1"/>
  <c r="E36" i="5"/>
  <c r="E37" i="5" s="1"/>
  <c r="W24" i="13" s="1"/>
  <c r="E10" i="6"/>
  <c r="E11" i="6" s="1"/>
  <c r="E24" i="6" s="1"/>
  <c r="AK36" i="5"/>
  <c r="AK37" i="5" s="1"/>
  <c r="W56" i="13" s="1"/>
  <c r="N36" i="5"/>
  <c r="N37" i="5" s="1"/>
  <c r="W33" i="13" s="1"/>
  <c r="AP36" i="5"/>
  <c r="AP37" i="5" s="1"/>
  <c r="W61" i="13" s="1"/>
  <c r="AP21" i="5"/>
  <c r="V61" i="13" s="1"/>
  <c r="AO21" i="5"/>
  <c r="V60" i="13" s="1"/>
  <c r="I36" i="5"/>
  <c r="I37" i="5" s="1"/>
  <c r="W28" i="13" s="1"/>
  <c r="X36" i="5"/>
  <c r="X37" i="5" s="1"/>
  <c r="W43" i="13" s="1"/>
  <c r="I21" i="5"/>
  <c r="V28" i="13" s="1"/>
  <c r="AF21" i="5"/>
  <c r="V51" i="13" s="1"/>
  <c r="W36" i="5"/>
  <c r="W37" i="5" s="1"/>
  <c r="W42" i="13" s="1"/>
  <c r="O36" i="5"/>
  <c r="O37" i="5" s="1"/>
  <c r="W34" i="13" s="1"/>
  <c r="Y36" i="5"/>
  <c r="Y37" i="5" s="1"/>
  <c r="W44" i="13" s="1"/>
  <c r="AF36" i="5"/>
  <c r="AF37" i="5" s="1"/>
  <c r="W51" i="13" s="1"/>
  <c r="AL36" i="5"/>
  <c r="AL37" i="5" s="1"/>
  <c r="W57" i="13" s="1"/>
  <c r="O21" i="5"/>
  <c r="V34" i="13" s="1"/>
  <c r="W10" i="6"/>
  <c r="W11" i="6" s="1"/>
  <c r="W24" i="6" s="1"/>
  <c r="AL21" i="5"/>
  <c r="V57" i="13" s="1"/>
  <c r="AI36" i="5"/>
  <c r="AI37" i="5" s="1"/>
  <c r="W54" i="13" s="1"/>
  <c r="AI21" i="5"/>
  <c r="V54" i="13" s="1"/>
  <c r="W21" i="5"/>
  <c r="V42" i="13" s="1"/>
  <c r="Y21" i="5"/>
  <c r="V44" i="13" s="1"/>
  <c r="AB10" i="6"/>
  <c r="AB23" i="6" s="1"/>
  <c r="AO36" i="5"/>
  <c r="AO37" i="5" s="1"/>
  <c r="W60" i="13" s="1"/>
  <c r="C10" i="6"/>
  <c r="C23" i="6" s="1"/>
  <c r="AD21" i="5"/>
  <c r="V49" i="13" s="1"/>
  <c r="AS36" i="5"/>
  <c r="AS37" i="5" s="1"/>
  <c r="W64" i="13" s="1"/>
  <c r="Z10" i="6"/>
  <c r="Z23" i="6" s="1"/>
  <c r="U21" i="5"/>
  <c r="V40" i="13" s="1"/>
  <c r="S21" i="5"/>
  <c r="V38" i="13" s="1"/>
  <c r="AB21" i="5"/>
  <c r="V47" i="13" s="1"/>
  <c r="AB36" i="5"/>
  <c r="AB37" i="5" s="1"/>
  <c r="W47" i="13" s="1"/>
  <c r="D21" i="5"/>
  <c r="V23" i="13" s="1"/>
  <c r="J21" i="5"/>
  <c r="V29" i="13" s="1"/>
  <c r="AQ36" i="5"/>
  <c r="AQ37" i="5" s="1"/>
  <c r="W62" i="13" s="1"/>
  <c r="U36" i="5"/>
  <c r="U37" i="5" s="1"/>
  <c r="W40" i="13" s="1"/>
  <c r="AG36" i="5"/>
  <c r="AG37" i="5" s="1"/>
  <c r="W52" i="13" s="1"/>
  <c r="T36" i="5"/>
  <c r="T37" i="5" s="1"/>
  <c r="W39" i="13" s="1"/>
  <c r="AK21" i="5"/>
  <c r="V56" i="13" s="1"/>
  <c r="AC21" i="5"/>
  <c r="V48" i="13" s="1"/>
  <c r="K21" i="5"/>
  <c r="V30" i="13" s="1"/>
  <c r="G21" i="5"/>
  <c r="V26" i="13" s="1"/>
  <c r="AR21" i="5"/>
  <c r="V63" i="13" s="1"/>
  <c r="N21" i="5"/>
  <c r="V33" i="13" s="1"/>
  <c r="V21" i="5"/>
  <c r="V41" i="13" s="1"/>
  <c r="L21" i="5"/>
  <c r="V31" i="13" s="1"/>
  <c r="AG21" i="5"/>
  <c r="V52" i="13" s="1"/>
  <c r="AR36" i="5"/>
  <c r="AR37" i="5" s="1"/>
  <c r="W63" i="13" s="1"/>
  <c r="G36" i="5"/>
  <c r="G37" i="5" s="1"/>
  <c r="W26" i="13" s="1"/>
  <c r="L36" i="5"/>
  <c r="L37" i="5" s="1"/>
  <c r="W31" i="13" s="1"/>
  <c r="AE29" i="5"/>
  <c r="X50" i="13" s="1"/>
  <c r="AA21" i="5"/>
  <c r="V46" i="13" s="1"/>
  <c r="T21" i="5"/>
  <c r="V39" i="13" s="1"/>
  <c r="M21" i="5"/>
  <c r="V32" i="13" s="1"/>
  <c r="K36" i="5"/>
  <c r="K37" i="5" s="1"/>
  <c r="W30" i="13" s="1"/>
  <c r="S36" i="5"/>
  <c r="S37" i="5" s="1"/>
  <c r="W38" i="13" s="1"/>
  <c r="M36" i="5"/>
  <c r="M37" i="5" s="1"/>
  <c r="W32" i="13" s="1"/>
  <c r="T11" i="6"/>
  <c r="T24" i="6" s="1"/>
  <c r="T23" i="6"/>
  <c r="I10" i="6"/>
  <c r="I11" i="6" s="1"/>
  <c r="I24" i="6" s="1"/>
  <c r="AJ21" i="5"/>
  <c r="V55" i="13" s="1"/>
  <c r="V36" i="5"/>
  <c r="V37" i="5" s="1"/>
  <c r="W41" i="13" s="1"/>
  <c r="AE36" i="5"/>
  <c r="AE37" i="5" s="1"/>
  <c r="W50" i="13" s="1"/>
  <c r="AS21" i="5"/>
  <c r="V64" i="13" s="1"/>
  <c r="AH21" i="5"/>
  <c r="V53" i="13" s="1"/>
  <c r="AJ36" i="5"/>
  <c r="AJ37" i="5" s="1"/>
  <c r="W55" i="13" s="1"/>
  <c r="AK11" i="6"/>
  <c r="AK24" i="6" s="1"/>
  <c r="AK23" i="6"/>
  <c r="AH36" i="5"/>
  <c r="AH37" i="5" s="1"/>
  <c r="W53" i="13" s="1"/>
  <c r="Q36" i="5"/>
  <c r="Q37" i="5" s="1"/>
  <c r="W36" i="13" s="1"/>
  <c r="Q21" i="5"/>
  <c r="V36" i="13" s="1"/>
  <c r="AT20" i="5"/>
  <c r="V14" i="13" s="1"/>
  <c r="Q10" i="6"/>
  <c r="Q11" i="6" s="1"/>
  <c r="Q24" i="6" s="1"/>
  <c r="AD10" i="6"/>
  <c r="AD11" i="6" s="1"/>
  <c r="AD24" i="6" s="1"/>
  <c r="Y10" i="6"/>
  <c r="Y23" i="6" s="1"/>
  <c r="AL10" i="6"/>
  <c r="AL11" i="6" s="1"/>
  <c r="AL24" i="6" s="1"/>
  <c r="AN36" i="5"/>
  <c r="AN37" i="5" s="1"/>
  <c r="W59" i="13" s="1"/>
  <c r="R21" i="5"/>
  <c r="V37" i="13" s="1"/>
  <c r="AN29" i="5"/>
  <c r="X59" i="13" s="1"/>
  <c r="AM21" i="5"/>
  <c r="V58" i="13" s="1"/>
  <c r="AN21" i="5"/>
  <c r="V59" i="13" s="1"/>
  <c r="R11" i="6"/>
  <c r="R24" i="6" s="1"/>
  <c r="Z21" i="5"/>
  <c r="V45" i="13" s="1"/>
  <c r="AO29" i="5"/>
  <c r="X60" i="13" s="1"/>
  <c r="AL29" i="5"/>
  <c r="X57" i="13" s="1"/>
  <c r="AM29" i="5"/>
  <c r="X58" i="13" s="1"/>
  <c r="Q29" i="5"/>
  <c r="X36" i="13" s="1"/>
  <c r="AQ29" i="5"/>
  <c r="X62" i="13" s="1"/>
  <c r="R29" i="5"/>
  <c r="X37" i="13" s="1"/>
  <c r="AO23" i="6"/>
  <c r="AJ29" i="5"/>
  <c r="X55" i="13" s="1"/>
  <c r="S29" i="5"/>
  <c r="X38" i="13" s="1"/>
  <c r="I29" i="5"/>
  <c r="X28" i="13" s="1"/>
  <c r="AC29" i="5"/>
  <c r="X48" i="13" s="1"/>
  <c r="U29" i="5"/>
  <c r="X40" i="13" s="1"/>
  <c r="AP29" i="5"/>
  <c r="X61" i="13" s="1"/>
  <c r="O29" i="5"/>
  <c r="X34" i="13" s="1"/>
  <c r="P29" i="5"/>
  <c r="X35" i="13" s="1"/>
  <c r="V29" i="5"/>
  <c r="X41" i="13" s="1"/>
  <c r="AD29" i="5"/>
  <c r="X49" i="13" s="1"/>
  <c r="H29" i="5"/>
  <c r="X27" i="13" s="1"/>
  <c r="AB29" i="5"/>
  <c r="X47" i="13" s="1"/>
  <c r="G29" i="5"/>
  <c r="X26" i="13" s="1"/>
  <c r="Y29" i="5"/>
  <c r="X44" i="13" s="1"/>
  <c r="M29" i="5"/>
  <c r="X32" i="13" s="1"/>
  <c r="AS29" i="5"/>
  <c r="X64" i="13" s="1"/>
  <c r="AG29" i="5"/>
  <c r="X52" i="13" s="1"/>
  <c r="AK29" i="5"/>
  <c r="X56" i="13" s="1"/>
  <c r="J29" i="5"/>
  <c r="X29" i="13" s="1"/>
  <c r="T29" i="5"/>
  <c r="X39" i="13" s="1"/>
  <c r="Z29" i="5"/>
  <c r="X45" i="13" s="1"/>
  <c r="AA29" i="5"/>
  <c r="X46" i="13" s="1"/>
  <c r="F29" i="5"/>
  <c r="X25" i="13" s="1"/>
  <c r="AF29" i="5"/>
  <c r="X51" i="13" s="1"/>
  <c r="K29" i="5"/>
  <c r="X30" i="13" s="1"/>
  <c r="AI29" i="5"/>
  <c r="X54" i="13" s="1"/>
  <c r="X29" i="5"/>
  <c r="X43" i="13" s="1"/>
  <c r="N29" i="5"/>
  <c r="X33" i="13" s="1"/>
  <c r="AR29" i="5"/>
  <c r="X63" i="13" s="1"/>
  <c r="AH29" i="5"/>
  <c r="X53" i="13" s="1"/>
  <c r="W29" i="5"/>
  <c r="X42" i="13" s="1"/>
  <c r="L29" i="5"/>
  <c r="X31" i="13" s="1"/>
  <c r="AM23" i="6"/>
  <c r="AR23" i="6"/>
  <c r="AE23" i="6"/>
  <c r="U23" i="6"/>
  <c r="O11" i="6"/>
  <c r="O24" i="6" s="1"/>
  <c r="AH11" i="6"/>
  <c r="AH24" i="6" s="1"/>
  <c r="AG11" i="6"/>
  <c r="AG24" i="6" s="1"/>
  <c r="AN23" i="6"/>
  <c r="V23" i="6"/>
  <c r="G23" i="6"/>
  <c r="F23" i="6"/>
  <c r="AI23" i="6"/>
  <c r="H23" i="6"/>
  <c r="AF23" i="6"/>
  <c r="P11" i="6"/>
  <c r="P24" i="6" s="1"/>
  <c r="D11" i="6"/>
  <c r="D24" i="6" s="1"/>
  <c r="AP11" i="6"/>
  <c r="AP24" i="6" s="1"/>
  <c r="AQ11" i="6"/>
  <c r="AQ24" i="6" s="1"/>
  <c r="N11" i="6"/>
  <c r="N24" i="6" s="1"/>
  <c r="X11" i="6"/>
  <c r="X24" i="6" s="1"/>
  <c r="AJ11" i="6"/>
  <c r="AJ24" i="6" s="1"/>
  <c r="S11" i="6"/>
  <c r="S24" i="6" s="1"/>
  <c r="L11" i="6"/>
  <c r="L24" i="6" s="1"/>
  <c r="AA11" i="6"/>
  <c r="AA24" i="6" s="1"/>
  <c r="M11" i="6"/>
  <c r="M24" i="6" s="1"/>
  <c r="AC11" i="6"/>
  <c r="AC24" i="6" s="1"/>
  <c r="J11" i="6"/>
  <c r="J24" i="6" s="1"/>
  <c r="K11" i="6"/>
  <c r="K24" i="6" s="1"/>
  <c r="D37" i="5"/>
  <c r="W23" i="13" s="1"/>
  <c r="C11" i="6" l="1"/>
  <c r="C24" i="6" s="1"/>
  <c r="AB11" i="6"/>
  <c r="AB24" i="6" s="1"/>
  <c r="E23" i="6"/>
  <c r="Q23" i="6"/>
  <c r="W23" i="6"/>
  <c r="Z11" i="6"/>
  <c r="Z24" i="6" s="1"/>
  <c r="I23" i="6"/>
  <c r="AT36" i="5"/>
  <c r="W14" i="13" s="1"/>
  <c r="AT37" i="5"/>
  <c r="W65" i="13" s="1"/>
  <c r="V15" i="13"/>
  <c r="C13" i="20"/>
  <c r="C14" i="20" s="1"/>
  <c r="AD23" i="6"/>
  <c r="AS10" i="6"/>
  <c r="Y11" i="6"/>
  <c r="Y24" i="6" s="1"/>
  <c r="AL23" i="6"/>
  <c r="AT21" i="5"/>
  <c r="AT28" i="5"/>
  <c r="X14" i="13" s="1"/>
  <c r="D29" i="5"/>
  <c r="X23" i="13" s="1"/>
  <c r="C22" i="20" l="1"/>
  <c r="V65" i="13"/>
  <c r="C64" i="20" s="1"/>
  <c r="AS23" i="6"/>
  <c r="V114" i="13" s="1"/>
  <c r="I13" i="20" s="1"/>
  <c r="I14" i="20" s="1"/>
  <c r="X15" i="13"/>
  <c r="E13" i="20"/>
  <c r="E14" i="20" s="1"/>
  <c r="W15" i="13"/>
  <c r="D13" i="20"/>
  <c r="D14" i="20" s="1"/>
  <c r="C38" i="20"/>
  <c r="C36" i="20"/>
  <c r="C33" i="20"/>
  <c r="C42" i="20"/>
  <c r="C53" i="20"/>
  <c r="C31" i="20"/>
  <c r="C28" i="20"/>
  <c r="C30" i="20"/>
  <c r="C48" i="20"/>
  <c r="C51" i="20"/>
  <c r="AS11" i="6"/>
  <c r="C50" i="20"/>
  <c r="C27" i="20"/>
  <c r="C24" i="20"/>
  <c r="D22" i="20"/>
  <c r="D3" i="7"/>
  <c r="D5" i="7" s="1"/>
  <c r="C46" i="20"/>
  <c r="C54" i="20"/>
  <c r="C37" i="20"/>
  <c r="C52" i="20"/>
  <c r="C25" i="20"/>
  <c r="C35" i="20"/>
  <c r="C49" i="20"/>
  <c r="C23" i="20"/>
  <c r="C26" i="20"/>
  <c r="C62" i="20"/>
  <c r="C59" i="20"/>
  <c r="C32" i="20"/>
  <c r="C47" i="20"/>
  <c r="C56" i="20"/>
  <c r="C29" i="20"/>
  <c r="C44" i="20"/>
  <c r="C57" i="20"/>
  <c r="C45" i="20"/>
  <c r="C55" i="20"/>
  <c r="E12" i="5"/>
  <c r="F12" i="5" s="1"/>
  <c r="C58" i="20"/>
  <c r="C34" i="20"/>
  <c r="C43" i="20"/>
  <c r="C63" i="20"/>
  <c r="C41" i="20"/>
  <c r="C61" i="20"/>
  <c r="C40" i="20"/>
  <c r="C60" i="20"/>
  <c r="C39" i="20"/>
  <c r="AT29" i="5"/>
  <c r="AS24" i="6"/>
  <c r="V115" i="13" s="1"/>
  <c r="D6" i="7" l="1"/>
  <c r="X65" i="13"/>
  <c r="D13" i="7"/>
  <c r="E25" i="20"/>
  <c r="E52" i="20"/>
  <c r="E36" i="20"/>
  <c r="E63" i="20"/>
  <c r="E47" i="20"/>
  <c r="E31" i="20"/>
  <c r="E58" i="20"/>
  <c r="E42" i="20"/>
  <c r="E26" i="20"/>
  <c r="E53" i="20"/>
  <c r="E37" i="20"/>
  <c r="E48" i="20"/>
  <c r="E32" i="20"/>
  <c r="E59" i="20"/>
  <c r="E43" i="20"/>
  <c r="E27" i="20"/>
  <c r="E54" i="20"/>
  <c r="E38" i="20"/>
  <c r="E49" i="20"/>
  <c r="E33" i="20"/>
  <c r="E60" i="20"/>
  <c r="E44" i="20"/>
  <c r="E28" i="20"/>
  <c r="E55" i="20"/>
  <c r="E39" i="20"/>
  <c r="E23" i="20"/>
  <c r="E50" i="20"/>
  <c r="E34" i="20"/>
  <c r="E61" i="20"/>
  <c r="E45" i="20"/>
  <c r="E29" i="20"/>
  <c r="E56" i="20"/>
  <c r="E40" i="20"/>
  <c r="E24" i="20"/>
  <c r="E51" i="20"/>
  <c r="E35" i="20"/>
  <c r="E62" i="20"/>
  <c r="E46" i="20"/>
  <c r="E30" i="20"/>
  <c r="E57" i="20"/>
  <c r="E41" i="20"/>
  <c r="D56" i="20"/>
  <c r="D57" i="20"/>
  <c r="D34" i="20"/>
  <c r="D59" i="20"/>
  <c r="D55" i="20"/>
  <c r="D51" i="20"/>
  <c r="D52" i="20"/>
  <c r="D50" i="20"/>
  <c r="D53" i="20"/>
  <c r="D49" i="20"/>
  <c r="D12" i="7"/>
  <c r="D26" i="20"/>
  <c r="D35" i="20"/>
  <c r="D37" i="20"/>
  <c r="D36" i="20"/>
  <c r="D33" i="20"/>
  <c r="D30" i="20"/>
  <c r="D42" i="20"/>
  <c r="D29" i="20"/>
  <c r="D32" i="20"/>
  <c r="D31" i="20"/>
  <c r="D28" i="20"/>
  <c r="D46" i="20"/>
  <c r="D38" i="20"/>
  <c r="D58" i="20"/>
  <c r="D45" i="20"/>
  <c r="D24" i="20"/>
  <c r="D48" i="20"/>
  <c r="D27" i="20"/>
  <c r="D47" i="20"/>
  <c r="D25" i="20"/>
  <c r="D44" i="20"/>
  <c r="D23" i="20"/>
  <c r="D62" i="20"/>
  <c r="D54" i="20"/>
  <c r="D61" i="20"/>
  <c r="D40" i="20"/>
  <c r="D64" i="20"/>
  <c r="D43" i="20"/>
  <c r="D63" i="20"/>
  <c r="D41" i="20"/>
  <c r="D60" i="20"/>
  <c r="D39" i="20"/>
  <c r="V122" i="13" a="1"/>
  <c r="E22" i="20" l="1"/>
  <c r="E64" i="20"/>
  <c r="V125" i="13"/>
  <c r="I25" i="20" s="1"/>
  <c r="V129" i="13"/>
  <c r="I29" i="20" s="1"/>
  <c r="V133" i="13"/>
  <c r="I33" i="20" s="1"/>
  <c r="V137" i="13"/>
  <c r="I37" i="20" s="1"/>
  <c r="V141" i="13"/>
  <c r="I41" i="20" s="1"/>
  <c r="V145" i="13"/>
  <c r="I45" i="20" s="1"/>
  <c r="V149" i="13"/>
  <c r="I49" i="20" s="1"/>
  <c r="V153" i="13"/>
  <c r="I53" i="20" s="1"/>
  <c r="V157" i="13"/>
  <c r="I57" i="20" s="1"/>
  <c r="V161" i="13"/>
  <c r="I61" i="20" s="1"/>
  <c r="V122" i="13"/>
  <c r="I22" i="20" s="1"/>
  <c r="V126" i="13"/>
  <c r="I26" i="20" s="1"/>
  <c r="V130" i="13"/>
  <c r="I30" i="20" s="1"/>
  <c r="V134" i="13"/>
  <c r="I34" i="20" s="1"/>
  <c r="V138" i="13"/>
  <c r="I38" i="20" s="1"/>
  <c r="V142" i="13"/>
  <c r="I42" i="20" s="1"/>
  <c r="V146" i="13"/>
  <c r="I46" i="20" s="1"/>
  <c r="V150" i="13"/>
  <c r="I50" i="20" s="1"/>
  <c r="V154" i="13"/>
  <c r="I54" i="20" s="1"/>
  <c r="V158" i="13"/>
  <c r="I58" i="20" s="1"/>
  <c r="V162" i="13"/>
  <c r="I62" i="20" s="1"/>
  <c r="V123" i="13"/>
  <c r="I23" i="20" s="1"/>
  <c r="V127" i="13"/>
  <c r="I27" i="20" s="1"/>
  <c r="V131" i="13"/>
  <c r="I31" i="20" s="1"/>
  <c r="V135" i="13"/>
  <c r="I35" i="20" s="1"/>
  <c r="V139" i="13"/>
  <c r="I39" i="20" s="1"/>
  <c r="V143" i="13"/>
  <c r="I43" i="20" s="1"/>
  <c r="V147" i="13"/>
  <c r="I47" i="20" s="1"/>
  <c r="V151" i="13"/>
  <c r="I51" i="20" s="1"/>
  <c r="V155" i="13"/>
  <c r="I55" i="20" s="1"/>
  <c r="V159" i="13"/>
  <c r="I59" i="20" s="1"/>
  <c r="V163" i="13"/>
  <c r="I63" i="20" s="1"/>
  <c r="V124" i="13"/>
  <c r="I24" i="20" s="1"/>
  <c r="V128" i="13"/>
  <c r="I28" i="20" s="1"/>
  <c r="V132" i="13"/>
  <c r="I32" i="20" s="1"/>
  <c r="V136" i="13"/>
  <c r="I36" i="20" s="1"/>
  <c r="V140" i="13"/>
  <c r="I40" i="20" s="1"/>
  <c r="V144" i="13"/>
  <c r="I44" i="20" s="1"/>
  <c r="V148" i="13"/>
  <c r="I48" i="20" s="1"/>
  <c r="V152" i="13"/>
  <c r="I52" i="20" s="1"/>
  <c r="V156" i="13"/>
  <c r="I56" i="20" s="1"/>
  <c r="V160" i="13"/>
  <c r="I60" i="20" s="1"/>
  <c r="V164" i="13"/>
  <c r="I64" i="20" s="1"/>
</calcChain>
</file>

<file path=xl/sharedStrings.xml><?xml version="1.0" encoding="utf-8"?>
<sst xmlns="http://schemas.openxmlformats.org/spreadsheetml/2006/main" count="905" uniqueCount="324">
  <si>
    <t>分析シートの使い方</t>
    <rPh sb="0" eb="2">
      <t>ブンセキ</t>
    </rPh>
    <rPh sb="6" eb="7">
      <t>ツカ</t>
    </rPh>
    <rPh sb="8" eb="9">
      <t>カタ</t>
    </rPh>
    <phoneticPr fontId="8"/>
  </si>
  <si>
    <t>ワークシート一覧</t>
    <rPh sb="6" eb="8">
      <t>イチラン</t>
    </rPh>
    <phoneticPr fontId="8"/>
  </si>
  <si>
    <t>番号</t>
    <rPh sb="0" eb="2">
      <t>バンゴウ</t>
    </rPh>
    <phoneticPr fontId="8"/>
  </si>
  <si>
    <t>ワークシート名</t>
    <rPh sb="6" eb="7">
      <t>メイ</t>
    </rPh>
    <phoneticPr fontId="8"/>
  </si>
  <si>
    <t>内容</t>
    <rPh sb="0" eb="2">
      <t>ナイヨウ</t>
    </rPh>
    <phoneticPr fontId="8"/>
  </si>
  <si>
    <t>説明</t>
    <rPh sb="0" eb="2">
      <t>セツメイ</t>
    </rPh>
    <phoneticPr fontId="8"/>
  </si>
  <si>
    <t>全体</t>
    <rPh sb="0" eb="2">
      <t>ゼンタイ</t>
    </rPh>
    <phoneticPr fontId="8"/>
  </si>
  <si>
    <t>雇用</t>
    <rPh sb="0" eb="2">
      <t>コヨウ</t>
    </rPh>
    <phoneticPr fontId="8"/>
  </si>
  <si>
    <t>推計結果
の詳細</t>
    <rPh sb="0" eb="2">
      <t>スイケイ</t>
    </rPh>
    <rPh sb="2" eb="4">
      <t>ケッカ</t>
    </rPh>
    <rPh sb="6" eb="8">
      <t>ショウサイ</t>
    </rPh>
    <phoneticPr fontId="8"/>
  </si>
  <si>
    <t>雇用創出効果</t>
    <rPh sb="0" eb="2">
      <t>コヨウ</t>
    </rPh>
    <rPh sb="2" eb="4">
      <t>ソウシュツ</t>
    </rPh>
    <rPh sb="4" eb="6">
      <t>コウカ</t>
    </rPh>
    <phoneticPr fontId="8"/>
  </si>
  <si>
    <t>税</t>
    <rPh sb="0" eb="1">
      <t>ゼイ</t>
    </rPh>
    <phoneticPr fontId="8"/>
  </si>
  <si>
    <t>県税・市町税</t>
    <rPh sb="0" eb="2">
      <t>ケンゼイ</t>
    </rPh>
    <rPh sb="3" eb="4">
      <t>シ</t>
    </rPh>
    <rPh sb="4" eb="5">
      <t>マチ</t>
    </rPh>
    <rPh sb="5" eb="6">
      <t>ゼイ</t>
    </rPh>
    <phoneticPr fontId="8"/>
  </si>
  <si>
    <t>県税・市町税収入推計</t>
    <rPh sb="0" eb="1">
      <t>ケン</t>
    </rPh>
    <rPh sb="1" eb="2">
      <t>ゼイ</t>
    </rPh>
    <rPh sb="3" eb="4">
      <t>シ</t>
    </rPh>
    <rPh sb="4" eb="5">
      <t>マチ</t>
    </rPh>
    <rPh sb="5" eb="6">
      <t>ゼイ</t>
    </rPh>
    <rPh sb="6" eb="8">
      <t>シュウニュウ</t>
    </rPh>
    <rPh sb="8" eb="10">
      <t>スイケイ</t>
    </rPh>
    <phoneticPr fontId="8"/>
  </si>
  <si>
    <t>G1</t>
  </si>
  <si>
    <t>グラフ「部門別総合効果（直接＋1次＋2次）」</t>
    <rPh sb="4" eb="7">
      <t>ブモンベツ</t>
    </rPh>
    <rPh sb="7" eb="9">
      <t>ソウゴウ</t>
    </rPh>
    <rPh sb="9" eb="11">
      <t>コウカ</t>
    </rPh>
    <rPh sb="12" eb="14">
      <t>チョクセツ</t>
    </rPh>
    <rPh sb="16" eb="17">
      <t>ジ</t>
    </rPh>
    <rPh sb="19" eb="20">
      <t>ジ</t>
    </rPh>
    <phoneticPr fontId="8"/>
  </si>
  <si>
    <t>G2</t>
  </si>
  <si>
    <t>グラフ「部門別間接波及効果（1･2次）のグラフ」</t>
    <rPh sb="4" eb="7">
      <t>ブモンベツ</t>
    </rPh>
    <rPh sb="7" eb="9">
      <t>カンセツ</t>
    </rPh>
    <rPh sb="9" eb="11">
      <t>ハキュウ</t>
    </rPh>
    <rPh sb="11" eb="13">
      <t>コウカ</t>
    </rPh>
    <rPh sb="17" eb="18">
      <t>ジ</t>
    </rPh>
    <phoneticPr fontId="8"/>
  </si>
  <si>
    <t>G3</t>
  </si>
  <si>
    <t>グラフ「部門別雇用創出効果のグラフ」</t>
    <rPh sb="4" eb="7">
      <t>ブモンベツ</t>
    </rPh>
    <rPh sb="7" eb="9">
      <t>コヨウ</t>
    </rPh>
    <rPh sb="9" eb="11">
      <t>ソウシュツ</t>
    </rPh>
    <rPh sb="11" eb="13">
      <t>コウカ</t>
    </rPh>
    <phoneticPr fontId="8"/>
  </si>
  <si>
    <t>G4</t>
  </si>
  <si>
    <t>間接効果による部門別雇用創出効果のグラフ</t>
    <rPh sb="0" eb="2">
      <t>カンセツ</t>
    </rPh>
    <rPh sb="2" eb="4">
      <t>コウカ</t>
    </rPh>
    <rPh sb="7" eb="10">
      <t>ブモンベツ</t>
    </rPh>
    <rPh sb="10" eb="12">
      <t>コヨウ</t>
    </rPh>
    <rPh sb="12" eb="14">
      <t>ソウシュツ</t>
    </rPh>
    <rPh sb="14" eb="16">
      <t>コウカ</t>
    </rPh>
    <phoneticPr fontId="8"/>
  </si>
  <si>
    <t>グラフ「県税収入、市町村税収入推計」</t>
    <rPh sb="4" eb="5">
      <t>ケン</t>
    </rPh>
    <rPh sb="5" eb="6">
      <t>ゼイ</t>
    </rPh>
    <rPh sb="6" eb="8">
      <t>シュウニュウ</t>
    </rPh>
    <rPh sb="9" eb="12">
      <t>シチョウソン</t>
    </rPh>
    <rPh sb="12" eb="13">
      <t>ゼイ</t>
    </rPh>
    <rPh sb="13" eb="15">
      <t>シュウニュウ</t>
    </rPh>
    <rPh sb="15" eb="17">
      <t>スイケイ</t>
    </rPh>
    <phoneticPr fontId="8"/>
  </si>
  <si>
    <t>体系図</t>
    <rPh sb="0" eb="3">
      <t>タイケイズ</t>
    </rPh>
    <phoneticPr fontId="8"/>
  </si>
  <si>
    <t>経済波及効果体系図</t>
    <rPh sb="0" eb="2">
      <t>ケイザイ</t>
    </rPh>
    <rPh sb="2" eb="4">
      <t>ハキュウ</t>
    </rPh>
    <rPh sb="4" eb="6">
      <t>コウカ</t>
    </rPh>
    <rPh sb="6" eb="7">
      <t>カラダ</t>
    </rPh>
    <rPh sb="7" eb="8">
      <t>ケイ</t>
    </rPh>
    <rPh sb="8" eb="9">
      <t>ズ</t>
    </rPh>
    <phoneticPr fontId="8"/>
  </si>
  <si>
    <t>１次効果</t>
    <rPh sb="1" eb="2">
      <t>ジ</t>
    </rPh>
    <rPh sb="2" eb="4">
      <t>コウカ</t>
    </rPh>
    <phoneticPr fontId="8"/>
  </si>
  <si>
    <t>計算
プロセス</t>
    <rPh sb="0" eb="2">
      <t>ケイサン</t>
    </rPh>
    <phoneticPr fontId="8"/>
  </si>
  <si>
    <t>１次間接波及効果の計算</t>
    <rPh sb="1" eb="2">
      <t>ジ</t>
    </rPh>
    <rPh sb="2" eb="4">
      <t>カンセツ</t>
    </rPh>
    <rPh sb="4" eb="8">
      <t>ハキュウコウカ</t>
    </rPh>
    <rPh sb="9" eb="11">
      <t>ケイサン</t>
    </rPh>
    <phoneticPr fontId="8"/>
  </si>
  <si>
    <t>２次効果</t>
    <rPh sb="1" eb="2">
      <t>ジ</t>
    </rPh>
    <rPh sb="2" eb="4">
      <t>コウカ</t>
    </rPh>
    <phoneticPr fontId="8"/>
  </si>
  <si>
    <t>２次間接波及効果の計算</t>
    <rPh sb="1" eb="2">
      <t>ジ</t>
    </rPh>
    <rPh sb="2" eb="4">
      <t>カンセツ</t>
    </rPh>
    <rPh sb="4" eb="8">
      <t>ハキュウコウカ</t>
    </rPh>
    <rPh sb="9" eb="11">
      <t>ケイサン</t>
    </rPh>
    <phoneticPr fontId="8"/>
  </si>
  <si>
    <t>係数</t>
    <rPh sb="0" eb="2">
      <t>ケイスウ</t>
    </rPh>
    <phoneticPr fontId="8"/>
  </si>
  <si>
    <t>係数データ</t>
    <rPh sb="0" eb="2">
      <t>ケイスウ</t>
    </rPh>
    <phoneticPr fontId="8"/>
  </si>
  <si>
    <t>○均衡産出高モデルを使用した産業連関分析</t>
    <rPh sb="10" eb="12">
      <t>シヨウ</t>
    </rPh>
    <rPh sb="14" eb="16">
      <t>サンギョウ</t>
    </rPh>
    <rPh sb="16" eb="18">
      <t>レンカン</t>
    </rPh>
    <rPh sb="18" eb="20">
      <t>ブンセキ</t>
    </rPh>
    <phoneticPr fontId="8"/>
  </si>
  <si>
    <t>（移輸入を考慮）</t>
    <rPh sb="1" eb="2">
      <t>ワタル</t>
    </rPh>
    <rPh sb="2" eb="4">
      <t>ユニュウ</t>
    </rPh>
    <rPh sb="5" eb="7">
      <t>コウリョ</t>
    </rPh>
    <phoneticPr fontId="8"/>
  </si>
  <si>
    <t>部門名</t>
    <rPh sb="0" eb="2">
      <t>ブモン</t>
    </rPh>
    <rPh sb="2" eb="3">
      <t>メイ</t>
    </rPh>
    <phoneticPr fontId="8"/>
  </si>
  <si>
    <t>農業　　　　　</t>
  </si>
  <si>
    <t>繊維製品　</t>
  </si>
  <si>
    <t>パルプ・紙・木製品</t>
  </si>
  <si>
    <t>化学製品  　　　  　</t>
  </si>
  <si>
    <t>石油・石炭製品　　　</t>
  </si>
  <si>
    <t>窯業・土石製品　　</t>
  </si>
  <si>
    <t>鉄鋼　　　　　　　　</t>
  </si>
  <si>
    <t>非鉄金属　　　　　　</t>
  </si>
  <si>
    <t>金属製品　　　　　　</t>
  </si>
  <si>
    <t>電気機械　　　　　　</t>
  </si>
  <si>
    <t>輸送機械  　　　　　</t>
  </si>
  <si>
    <t>その他の製造工業製品</t>
  </si>
  <si>
    <t>建設　　　　　　　　</t>
  </si>
  <si>
    <t>商業　　　　　　　　</t>
  </si>
  <si>
    <t>金融・保険　　　　　</t>
  </si>
  <si>
    <t>不動産　　　　　　　</t>
  </si>
  <si>
    <t>公務　　　　　　　　</t>
  </si>
  <si>
    <t>教育・研究　　　　　</t>
  </si>
  <si>
    <t>対事業所サービス</t>
  </si>
  <si>
    <t>対個人サービス</t>
  </si>
  <si>
    <t>合計</t>
    <rPh sb="0" eb="2">
      <t>ゴウケイ</t>
    </rPh>
    <phoneticPr fontId="8"/>
  </si>
  <si>
    <t>直接投資額</t>
  </si>
  <si>
    <t>波及倍率</t>
    <rPh sb="0" eb="2">
      <t>ハキュウ</t>
    </rPh>
    <rPh sb="2" eb="4">
      <t>バイリツ</t>
    </rPh>
    <phoneticPr fontId="8"/>
  </si>
  <si>
    <t>直接
投資額</t>
    <rPh sb="0" eb="2">
      <t>チョクセツ</t>
    </rPh>
    <rPh sb="3" eb="5">
      <t>トウシ</t>
    </rPh>
    <rPh sb="5" eb="6">
      <t>ガク</t>
    </rPh>
    <phoneticPr fontId="8"/>
  </si>
  <si>
    <t>波及効果</t>
    <rPh sb="0" eb="2">
      <t>ハキュウ</t>
    </rPh>
    <rPh sb="2" eb="4">
      <t>コウカ</t>
    </rPh>
    <phoneticPr fontId="8"/>
  </si>
  <si>
    <t>直接効果＋1次効果</t>
    <rPh sb="0" eb="2">
      <t>チョクセツ</t>
    </rPh>
    <rPh sb="2" eb="4">
      <t>コウカ</t>
    </rPh>
    <rPh sb="6" eb="7">
      <t>ジ</t>
    </rPh>
    <rPh sb="7" eb="9">
      <t>コウカ</t>
    </rPh>
    <phoneticPr fontId="8"/>
  </si>
  <si>
    <t>総合効果</t>
    <rPh sb="0" eb="2">
      <t>ソウゴウ</t>
    </rPh>
    <rPh sb="2" eb="4">
      <t>コウカ</t>
    </rPh>
    <phoneticPr fontId="8"/>
  </si>
  <si>
    <t>（単位）</t>
    <rPh sb="1" eb="3">
      <t>タンイ</t>
    </rPh>
    <phoneticPr fontId="8"/>
  </si>
  <si>
    <t>億円</t>
    <rPh sb="0" eb="2">
      <t>オクエン</t>
    </rPh>
    <phoneticPr fontId="8"/>
  </si>
  <si>
    <t>倍</t>
    <rPh sb="0" eb="1">
      <t>バイ</t>
    </rPh>
    <phoneticPr fontId="8"/>
  </si>
  <si>
    <t>直接効果</t>
    <rPh sb="0" eb="2">
      <t>チョクセツ</t>
    </rPh>
    <rPh sb="2" eb="4">
      <t>コウカ</t>
    </rPh>
    <phoneticPr fontId="8"/>
  </si>
  <si>
    <t>1次間接波及効果</t>
    <rPh sb="1" eb="2">
      <t>ジ</t>
    </rPh>
    <rPh sb="2" eb="4">
      <t>カンセツ</t>
    </rPh>
    <rPh sb="4" eb="6">
      <t>ハキュウ</t>
    </rPh>
    <rPh sb="6" eb="8">
      <t>コウカ</t>
    </rPh>
    <phoneticPr fontId="8"/>
  </si>
  <si>
    <t>2次間接波及効果</t>
    <rPh sb="2" eb="4">
      <t>カンセツ</t>
    </rPh>
    <phoneticPr fontId="8"/>
  </si>
  <si>
    <t>雇用者所得（賃金・俸給）誘発額</t>
    <rPh sb="0" eb="3">
      <t>コヨウシャ</t>
    </rPh>
    <rPh sb="3" eb="5">
      <t>ショトク</t>
    </rPh>
    <rPh sb="6" eb="8">
      <t>チンギン</t>
    </rPh>
    <rPh sb="9" eb="11">
      <t>ホウキュウ</t>
    </rPh>
    <rPh sb="12" eb="14">
      <t>ユウハツ</t>
    </rPh>
    <rPh sb="14" eb="15">
      <t>ガク</t>
    </rPh>
    <phoneticPr fontId="8"/>
  </si>
  <si>
    <t>粗付加価値誘発額</t>
    <rPh sb="0" eb="1">
      <t>ソ</t>
    </rPh>
    <rPh sb="1" eb="3">
      <t>フカ</t>
    </rPh>
    <rPh sb="3" eb="5">
      <t>カチ</t>
    </rPh>
    <rPh sb="5" eb="7">
      <t>ユウハツ</t>
    </rPh>
    <rPh sb="7" eb="8">
      <t>ガク</t>
    </rPh>
    <phoneticPr fontId="8"/>
  </si>
  <si>
    <t>※数値は、単位未満を四捨五入しているため総数と内訳が一致しない場合があります。</t>
  </si>
  <si>
    <t>○雇用創出効果分析</t>
    <rPh sb="1" eb="3">
      <t>コヨウ</t>
    </rPh>
    <rPh sb="3" eb="5">
      <t>ソウシュツ</t>
    </rPh>
    <rPh sb="5" eb="7">
      <t>コウカ</t>
    </rPh>
    <rPh sb="7" eb="9">
      <t>ブンセキ</t>
    </rPh>
    <phoneticPr fontId="8"/>
  </si>
  <si>
    <t>（単位：億円）</t>
    <phoneticPr fontId="8"/>
  </si>
  <si>
    <t>雇用係数</t>
    <rPh sb="0" eb="2">
      <t>コヨウ</t>
    </rPh>
    <rPh sb="2" eb="4">
      <t>ケイスウ</t>
    </rPh>
    <phoneticPr fontId="8"/>
  </si>
  <si>
    <t>県税・市町税　推計</t>
    <rPh sb="0" eb="2">
      <t>ケンゼイ</t>
    </rPh>
    <rPh sb="3" eb="4">
      <t>シ</t>
    </rPh>
    <rPh sb="4" eb="5">
      <t>マチ</t>
    </rPh>
    <rPh sb="5" eb="6">
      <t>ゼイ</t>
    </rPh>
    <rPh sb="7" eb="9">
      <t>スイケイ</t>
    </rPh>
    <phoneticPr fontId="8"/>
  </si>
  <si>
    <t>項目</t>
    <rPh sb="0" eb="2">
      <t>コウモク</t>
    </rPh>
    <phoneticPr fontId="8"/>
  </si>
  <si>
    <t>数値</t>
    <rPh sb="0" eb="2">
      <t>スウチ</t>
    </rPh>
    <phoneticPr fontId="8"/>
  </si>
  <si>
    <t>単位</t>
    <rPh sb="0" eb="2">
      <t>タンイ</t>
    </rPh>
    <phoneticPr fontId="8"/>
  </si>
  <si>
    <t>①</t>
    <phoneticPr fontId="8"/>
  </si>
  <si>
    <t>生産誘発額合計</t>
    <rPh sb="0" eb="2">
      <t>セイサン</t>
    </rPh>
    <rPh sb="2" eb="5">
      <t>ユウハツガク</t>
    </rPh>
    <rPh sb="5" eb="7">
      <t>ゴウケイ</t>
    </rPh>
    <phoneticPr fontId="8"/>
  </si>
  <si>
    <t>②</t>
    <phoneticPr fontId="8"/>
  </si>
  <si>
    <t>営業余剰比率</t>
    <rPh sb="0" eb="2">
      <t>エイギョウ</t>
    </rPh>
    <rPh sb="2" eb="4">
      <t>ヨジョウ</t>
    </rPh>
    <rPh sb="4" eb="6">
      <t>ヒリツ</t>
    </rPh>
    <phoneticPr fontId="8"/>
  </si>
  <si>
    <t>③</t>
    <phoneticPr fontId="8"/>
  </si>
  <si>
    <t>営業余剰誘発額</t>
    <rPh sb="0" eb="2">
      <t>エイギョウ</t>
    </rPh>
    <rPh sb="2" eb="4">
      <t>ヨジョウ</t>
    </rPh>
    <rPh sb="4" eb="7">
      <t>ユウハツガク</t>
    </rPh>
    <phoneticPr fontId="8"/>
  </si>
  <si>
    <t>④</t>
    <phoneticPr fontId="8"/>
  </si>
  <si>
    <t>雇用者所得（賃金･俸給）誘発額</t>
    <rPh sb="0" eb="3">
      <t>コヨウシャ</t>
    </rPh>
    <rPh sb="3" eb="5">
      <t>ショトク</t>
    </rPh>
    <rPh sb="6" eb="8">
      <t>チンギン</t>
    </rPh>
    <rPh sb="9" eb="11">
      <t>ホウキュウ</t>
    </rPh>
    <rPh sb="12" eb="14">
      <t>ユウハツ</t>
    </rPh>
    <rPh sb="14" eb="15">
      <t>ガク</t>
    </rPh>
    <phoneticPr fontId="8"/>
  </si>
  <si>
    <t>⑤</t>
    <phoneticPr fontId="8"/>
  </si>
  <si>
    <t>税収係数(県税）</t>
    <rPh sb="0" eb="2">
      <t>ゼイシュウ</t>
    </rPh>
    <rPh sb="2" eb="4">
      <t>ケイスウ</t>
    </rPh>
    <rPh sb="5" eb="7">
      <t>ケンゼイ</t>
    </rPh>
    <phoneticPr fontId="8"/>
  </si>
  <si>
    <t>⑥</t>
    <phoneticPr fontId="8"/>
  </si>
  <si>
    <t>税収係数(市町税）</t>
    <rPh sb="0" eb="2">
      <t>ゼイシュウ</t>
    </rPh>
    <rPh sb="2" eb="4">
      <t>ケイスウ</t>
    </rPh>
    <rPh sb="5" eb="6">
      <t>シ</t>
    </rPh>
    <rPh sb="6" eb="7">
      <t>マチ</t>
    </rPh>
    <rPh sb="7" eb="8">
      <t>ゼイ</t>
    </rPh>
    <phoneticPr fontId="8"/>
  </si>
  <si>
    <t>推計結果</t>
    <rPh sb="0" eb="2">
      <t>スイケイ</t>
    </rPh>
    <rPh sb="2" eb="4">
      <t>ケッカ</t>
    </rPh>
    <phoneticPr fontId="8"/>
  </si>
  <si>
    <t>⑦</t>
    <phoneticPr fontId="8"/>
  </si>
  <si>
    <t>県税収入</t>
    <rPh sb="0" eb="2">
      <t>ケンゼイ</t>
    </rPh>
    <rPh sb="2" eb="4">
      <t>シュウニュウ</t>
    </rPh>
    <phoneticPr fontId="8"/>
  </si>
  <si>
    <t>[③営業余剰誘発額＋④雇用者所得(賃金・俸給)誘発額] × ⑤税収係数(県税)</t>
    <rPh sb="2" eb="4">
      <t>エイギョウ</t>
    </rPh>
    <rPh sb="4" eb="6">
      <t>ヨジョウ</t>
    </rPh>
    <rPh sb="6" eb="8">
      <t>ユウハツ</t>
    </rPh>
    <rPh sb="8" eb="9">
      <t>ガク</t>
    </rPh>
    <rPh sb="11" eb="14">
      <t>コヨウシャ</t>
    </rPh>
    <rPh sb="14" eb="16">
      <t>ショトク</t>
    </rPh>
    <rPh sb="17" eb="19">
      <t>チンギン</t>
    </rPh>
    <rPh sb="20" eb="22">
      <t>ホウキュウ</t>
    </rPh>
    <rPh sb="23" eb="25">
      <t>ユウハツ</t>
    </rPh>
    <rPh sb="25" eb="26">
      <t>ガク</t>
    </rPh>
    <rPh sb="31" eb="33">
      <t>ゼイシュウ</t>
    </rPh>
    <rPh sb="33" eb="35">
      <t>ケイスウ</t>
    </rPh>
    <rPh sb="36" eb="38">
      <t>ケンゼイ</t>
    </rPh>
    <phoneticPr fontId="8"/>
  </si>
  <si>
    <t>⑧</t>
    <phoneticPr fontId="8"/>
  </si>
  <si>
    <t>市町税収入</t>
    <rPh sb="0" eb="2">
      <t>シチョウ</t>
    </rPh>
    <rPh sb="2" eb="3">
      <t>ゼイ</t>
    </rPh>
    <rPh sb="3" eb="5">
      <t>シュウニュウ</t>
    </rPh>
    <phoneticPr fontId="8"/>
  </si>
  <si>
    <t>[③営業余剰誘発額＋④雇用者所得(賃金・俸給)誘発額] × ⑥税収係数(市町税)</t>
    <rPh sb="2" eb="4">
      <t>エイギョウ</t>
    </rPh>
    <rPh sb="4" eb="6">
      <t>ヨジョウ</t>
    </rPh>
    <rPh sb="6" eb="8">
      <t>ユウハツ</t>
    </rPh>
    <rPh sb="8" eb="9">
      <t>ガク</t>
    </rPh>
    <rPh sb="11" eb="14">
      <t>コヨウシャ</t>
    </rPh>
    <rPh sb="14" eb="16">
      <t>ショトク</t>
    </rPh>
    <rPh sb="17" eb="19">
      <t>チンギン</t>
    </rPh>
    <rPh sb="20" eb="22">
      <t>ホウキュウ</t>
    </rPh>
    <rPh sb="23" eb="25">
      <t>ユウハツ</t>
    </rPh>
    <rPh sb="25" eb="26">
      <t>ガク</t>
    </rPh>
    <rPh sb="31" eb="33">
      <t>ゼイシュウ</t>
    </rPh>
    <rPh sb="33" eb="35">
      <t>ケイスウ</t>
    </rPh>
    <rPh sb="36" eb="37">
      <t>シ</t>
    </rPh>
    <rPh sb="37" eb="38">
      <t>マチ</t>
    </rPh>
    <rPh sb="38" eb="39">
      <t>ゼイ</t>
    </rPh>
    <phoneticPr fontId="8"/>
  </si>
  <si>
    <t>（移輸入を考慮）</t>
    <rPh sb="1" eb="2">
      <t>イ</t>
    </rPh>
    <rPh sb="2" eb="4">
      <t>ユニュウ</t>
    </rPh>
    <rPh sb="5" eb="7">
      <t>コウリョ</t>
    </rPh>
    <phoneticPr fontId="8"/>
  </si>
  <si>
    <t>(単位：億円)</t>
    <rPh sb="1" eb="3">
      <t>タンイ</t>
    </rPh>
    <rPh sb="4" eb="6">
      <t>オクエン</t>
    </rPh>
    <phoneticPr fontId="8"/>
  </si>
  <si>
    <t>経済波及効果(総合効果)</t>
    <rPh sb="0" eb="2">
      <t>ケイザイ</t>
    </rPh>
    <rPh sb="2" eb="4">
      <t>ハキュウ</t>
    </rPh>
    <rPh sb="4" eb="6">
      <t>コウカ</t>
    </rPh>
    <rPh sb="7" eb="9">
      <t>ソウゴウ</t>
    </rPh>
    <rPh sb="9" eb="11">
      <t>コウカ</t>
    </rPh>
    <phoneticPr fontId="8"/>
  </si>
  <si>
    <t>★県外流出額</t>
    <rPh sb="1" eb="3">
      <t>ケンガイ</t>
    </rPh>
    <rPh sb="3" eb="5">
      <t>リュウシュツ</t>
    </rPh>
    <rPh sb="5" eb="6">
      <t>ガク</t>
    </rPh>
    <phoneticPr fontId="8"/>
  </si>
  <si>
    <t>粗付加価値誘発額</t>
    <rPh sb="0" eb="3">
      <t>ソフカ</t>
    </rPh>
    <rPh sb="3" eb="5">
      <t>カチ</t>
    </rPh>
    <rPh sb="5" eb="7">
      <t>ユウハツ</t>
    </rPh>
    <rPh sb="7" eb="8">
      <t>ガク</t>
    </rPh>
    <phoneticPr fontId="8"/>
  </si>
  <si>
    <t>生産誘発額</t>
  </si>
  <si>
    <t>雇用者所得</t>
    <rPh sb="0" eb="3">
      <t>コヨウシャ</t>
    </rPh>
    <rPh sb="3" eb="5">
      <t>ショトク</t>
    </rPh>
    <phoneticPr fontId="8"/>
  </si>
  <si>
    <t>(賃金･俸給)</t>
    <rPh sb="1" eb="3">
      <t>チンギン</t>
    </rPh>
    <rPh sb="4" eb="6">
      <t>ホウキュウ</t>
    </rPh>
    <phoneticPr fontId="8"/>
  </si>
  <si>
    <t>誘発額</t>
    <rPh sb="0" eb="3">
      <t>ユウハツガク</t>
    </rPh>
    <phoneticPr fontId="8"/>
  </si>
  <si>
    <t>直接効果</t>
  </si>
  <si>
    <t>1次間接波及効果</t>
    <rPh sb="2" eb="4">
      <t>カンセツ</t>
    </rPh>
    <phoneticPr fontId="8"/>
  </si>
  <si>
    <t>※数値は、単位未満を四捨五入しているため</t>
    <rPh sb="1" eb="3">
      <t>スウチ</t>
    </rPh>
    <rPh sb="5" eb="7">
      <t>タンイ</t>
    </rPh>
    <rPh sb="7" eb="9">
      <t>ミマン</t>
    </rPh>
    <rPh sb="10" eb="14">
      <t>シシャゴニュウ</t>
    </rPh>
    <phoneticPr fontId="8"/>
  </si>
  <si>
    <t>　合計と一致しない場合があります。</t>
    <rPh sb="1" eb="3">
      <t>ゴウケイ</t>
    </rPh>
    <rPh sb="4" eb="6">
      <t>イッチ</t>
    </rPh>
    <rPh sb="9" eb="11">
      <t>バアイ</t>
    </rPh>
    <phoneticPr fontId="8"/>
  </si>
  <si>
    <t>生産誘発額</t>
    <rPh sb="2" eb="5">
      <t>ユウハツガク</t>
    </rPh>
    <phoneticPr fontId="8"/>
  </si>
  <si>
    <t>粗付加価値
誘発額</t>
    <rPh sb="6" eb="9">
      <t>ユウハツガク</t>
    </rPh>
    <phoneticPr fontId="31"/>
  </si>
  <si>
    <t>★需要増加額</t>
    <phoneticPr fontId="8"/>
  </si>
  <si>
    <t>★投資額</t>
    <rPh sb="1" eb="4">
      <t>トウシガク</t>
    </rPh>
    <phoneticPr fontId="8"/>
  </si>
  <si>
    <t>　</t>
    <phoneticPr fontId="8"/>
  </si>
  <si>
    <t>★雇用者所得(賃金･俸給)誘発額</t>
    <rPh sb="1" eb="4">
      <t>コヨウシャ</t>
    </rPh>
    <rPh sb="4" eb="6">
      <t>ショトク</t>
    </rPh>
    <rPh sb="7" eb="9">
      <t>チンギン</t>
    </rPh>
    <rPh sb="10" eb="12">
      <t>ホウキュウ</t>
    </rPh>
    <rPh sb="13" eb="15">
      <t>ユウハツ</t>
    </rPh>
    <rPh sb="15" eb="16">
      <t>ガク</t>
    </rPh>
    <phoneticPr fontId="8"/>
  </si>
  <si>
    <t>★県内需用増加額</t>
    <rPh sb="1" eb="3">
      <t>ケンナイ</t>
    </rPh>
    <rPh sb="3" eb="5">
      <t>ジュヨウ</t>
    </rPh>
    <rPh sb="5" eb="7">
      <t>ゾウカ</t>
    </rPh>
    <rPh sb="7" eb="8">
      <t>ガク</t>
    </rPh>
    <phoneticPr fontId="8"/>
  </si>
  <si>
    <t>★生産誘発額</t>
    <rPh sb="1" eb="3">
      <t>セイサン</t>
    </rPh>
    <rPh sb="3" eb="5">
      <t>ユウハツ</t>
    </rPh>
    <rPh sb="5" eb="6">
      <t>ガク</t>
    </rPh>
    <phoneticPr fontId="8"/>
  </si>
  <si>
    <t>★雇用者所得(賃金･俸給)率</t>
    <rPh sb="1" eb="4">
      <t>コヨウシャ</t>
    </rPh>
    <rPh sb="4" eb="6">
      <t>ショトク</t>
    </rPh>
    <rPh sb="7" eb="9">
      <t>チンギン</t>
    </rPh>
    <rPh sb="10" eb="12">
      <t>ホウキュウ</t>
    </rPh>
    <rPh sb="13" eb="14">
      <t>リツ</t>
    </rPh>
    <phoneticPr fontId="8"/>
  </si>
  <si>
    <t>農林水産業</t>
  </si>
  <si>
    <t>×</t>
    <phoneticPr fontId="8"/>
  </si>
  <si>
    <t>＝</t>
    <phoneticPr fontId="8"/>
  </si>
  <si>
    <t>鉱  業</t>
  </si>
  <si>
    <t>製造業</t>
  </si>
  <si>
    <t>建  設</t>
  </si>
  <si>
    <t>電力・ガス・水道</t>
  </si>
  <si>
    <t>商業</t>
  </si>
  <si>
    <t>金融・保険</t>
  </si>
  <si>
    <t>★雇用者所得誘発額</t>
    <rPh sb="1" eb="4">
      <t>コヨウシャ</t>
    </rPh>
    <rPh sb="4" eb="6">
      <t>ショトク</t>
    </rPh>
    <rPh sb="6" eb="8">
      <t>ユウハツ</t>
    </rPh>
    <rPh sb="8" eb="9">
      <t>ガク</t>
    </rPh>
    <phoneticPr fontId="8"/>
  </si>
  <si>
    <t>不動産</t>
  </si>
  <si>
    <t>運  輸</t>
  </si>
  <si>
    <t>通信・放送</t>
  </si>
  <si>
    <t>公　務</t>
  </si>
  <si>
    <t>サービス</t>
  </si>
  <si>
    <t>分類不明</t>
  </si>
  <si>
    <t>＝</t>
    <phoneticPr fontId="8"/>
  </si>
  <si>
    <t>×</t>
    <phoneticPr fontId="8"/>
  </si>
  <si>
    <t>雇用創出効果(総合効果)</t>
    <rPh sb="0" eb="2">
      <t>コヨウ</t>
    </rPh>
    <rPh sb="2" eb="4">
      <t>ソウシュツ</t>
    </rPh>
    <rPh sb="4" eb="6">
      <t>コウカ</t>
    </rPh>
    <rPh sb="7" eb="9">
      <t>ソウゴウ</t>
    </rPh>
    <rPh sb="9" eb="11">
      <t>コウカ</t>
    </rPh>
    <phoneticPr fontId="8"/>
  </si>
  <si>
    <t>(単位：人）</t>
    <rPh sb="1" eb="3">
      <t>タンイ</t>
    </rPh>
    <rPh sb="4" eb="5">
      <t>ニン</t>
    </rPh>
    <phoneticPr fontId="8"/>
  </si>
  <si>
    <t>★雇用者所得</t>
    <phoneticPr fontId="8"/>
  </si>
  <si>
    <t>(賃金･俸給)誘発額</t>
    <rPh sb="7" eb="9">
      <t>ユウハツ</t>
    </rPh>
    <phoneticPr fontId="8"/>
  </si>
  <si>
    <t>★消費転換係数</t>
    <rPh sb="1" eb="3">
      <t>ショウヒ</t>
    </rPh>
    <rPh sb="3" eb="5">
      <t>テンカン</t>
    </rPh>
    <rPh sb="5" eb="7">
      <t>ケイスウ</t>
    </rPh>
    <phoneticPr fontId="8"/>
  </si>
  <si>
    <t>★消費額</t>
    <rPh sb="1" eb="4">
      <t>ショウヒガク</t>
    </rPh>
    <phoneticPr fontId="8"/>
  </si>
  <si>
    <t>★雇用者所得による</t>
    <rPh sb="1" eb="4">
      <t>コヨウシャ</t>
    </rPh>
    <rPh sb="4" eb="6">
      <t>ショトク</t>
    </rPh>
    <phoneticPr fontId="8"/>
  </si>
  <si>
    <t>需要増加額</t>
    <rPh sb="0" eb="2">
      <t>ジュヨウ</t>
    </rPh>
    <rPh sb="2" eb="5">
      <t>ゾウカガク</t>
    </rPh>
    <phoneticPr fontId="8"/>
  </si>
  <si>
    <t>★県内需要増加額</t>
    <rPh sb="1" eb="3">
      <t>ケンナイ</t>
    </rPh>
    <rPh sb="3" eb="5">
      <t>ジュヨウ</t>
    </rPh>
    <rPh sb="5" eb="8">
      <t>ゾウカガク</t>
    </rPh>
    <phoneticPr fontId="8"/>
  </si>
  <si>
    <t>直接投資による県内需要増加額</t>
    <rPh sb="0" eb="2">
      <t>チョクセツ</t>
    </rPh>
    <rPh sb="2" eb="4">
      <t>トウシ</t>
    </rPh>
    <rPh sb="7" eb="9">
      <t>ケンナイ</t>
    </rPh>
    <rPh sb="9" eb="11">
      <t>ジュヨウ</t>
    </rPh>
    <rPh sb="11" eb="13">
      <t>ゾウカ</t>
    </rPh>
    <rPh sb="13" eb="14">
      <t>ガク</t>
    </rPh>
    <phoneticPr fontId="8"/>
  </si>
  <si>
    <t>直接投資額</t>
    <rPh sb="0" eb="2">
      <t>チョクセツ</t>
    </rPh>
    <rPh sb="2" eb="5">
      <t>トウシガク</t>
    </rPh>
    <phoneticPr fontId="8"/>
  </si>
  <si>
    <t>コード</t>
    <phoneticPr fontId="8"/>
  </si>
  <si>
    <t>需要増加額</t>
    <rPh sb="0" eb="2">
      <t>ジュヨウゾウ</t>
    </rPh>
    <rPh sb="2" eb="5">
      <t>ゾウカガク</t>
    </rPh>
    <phoneticPr fontId="8"/>
  </si>
  <si>
    <t>需要増加額</t>
    <rPh sb="0" eb="2">
      <t>ジュヨウ</t>
    </rPh>
    <rPh sb="2" eb="4">
      <t>ゾウカ</t>
    </rPh>
    <rPh sb="4" eb="5">
      <t>ガク</t>
    </rPh>
    <phoneticPr fontId="8"/>
  </si>
  <si>
    <t>自給率</t>
    <rPh sb="0" eb="3">
      <t>ジキュウリツ</t>
    </rPh>
    <phoneticPr fontId="8"/>
  </si>
  <si>
    <t>県内需要増加額</t>
    <rPh sb="0" eb="2">
      <t>ケンナイ</t>
    </rPh>
    <phoneticPr fontId="8"/>
  </si>
  <si>
    <t>直接投資による粗付加価値誘発額</t>
    <rPh sb="0" eb="2">
      <t>チョクセツ</t>
    </rPh>
    <rPh sb="2" eb="4">
      <t>トウシ</t>
    </rPh>
    <rPh sb="7" eb="8">
      <t>ソ</t>
    </rPh>
    <rPh sb="8" eb="10">
      <t>フカ</t>
    </rPh>
    <rPh sb="10" eb="12">
      <t>カチ</t>
    </rPh>
    <rPh sb="12" eb="14">
      <t>ユウハツ</t>
    </rPh>
    <rPh sb="14" eb="15">
      <t>ガク</t>
    </rPh>
    <phoneticPr fontId="8"/>
  </si>
  <si>
    <t>逆行列係数表</t>
    <rPh sb="0" eb="3">
      <t>ギャクギョウレツ</t>
    </rPh>
    <rPh sb="3" eb="5">
      <t>ケイスウ</t>
    </rPh>
    <rPh sb="5" eb="6">
      <t>ヒョウ</t>
    </rPh>
    <phoneticPr fontId="8"/>
  </si>
  <si>
    <t>コード</t>
    <phoneticPr fontId="8"/>
  </si>
  <si>
    <t>生産誘発額
(1次効果）</t>
    <rPh sb="0" eb="2">
      <t>セイサン</t>
    </rPh>
    <rPh sb="2" eb="5">
      <t>ユウハツガク</t>
    </rPh>
    <rPh sb="8" eb="9">
      <t>ジ</t>
    </rPh>
    <rPh sb="9" eb="11">
      <t>コウカ</t>
    </rPh>
    <phoneticPr fontId="8"/>
  </si>
  <si>
    <t>雇用者所得
(賃金･俸給)
率</t>
    <rPh sb="0" eb="3">
      <t>コヨウシャ</t>
    </rPh>
    <rPh sb="3" eb="5">
      <t>ショトク</t>
    </rPh>
    <rPh sb="7" eb="9">
      <t>チンギン</t>
    </rPh>
    <rPh sb="10" eb="12">
      <t>ホウキュウ</t>
    </rPh>
    <rPh sb="14" eb="15">
      <t>リツ</t>
    </rPh>
    <phoneticPr fontId="8"/>
  </si>
  <si>
    <t>雇用者所得(賃金･俸給)誘発額</t>
    <rPh sb="6" eb="8">
      <t>チンギン</t>
    </rPh>
    <rPh sb="9" eb="11">
      <t>ホウキュウ</t>
    </rPh>
    <rPh sb="12" eb="15">
      <t>ユウハツガク</t>
    </rPh>
    <phoneticPr fontId="8"/>
  </si>
  <si>
    <t>粗付加価値率</t>
    <rPh sb="0" eb="3">
      <t>ソフカ</t>
    </rPh>
    <rPh sb="3" eb="5">
      <t>カチ</t>
    </rPh>
    <rPh sb="5" eb="6">
      <t>リツ</t>
    </rPh>
    <phoneticPr fontId="8"/>
  </si>
  <si>
    <t>粗付加価値誘発額</t>
    <rPh sb="7" eb="8">
      <t>ガク</t>
    </rPh>
    <phoneticPr fontId="8"/>
  </si>
  <si>
    <t>雇用者所得（賃金・俸給）による県内需要増加額</t>
    <rPh sb="0" eb="3">
      <t>コヨウシャ</t>
    </rPh>
    <rPh sb="3" eb="5">
      <t>ショトク</t>
    </rPh>
    <rPh sb="6" eb="8">
      <t>チンギン</t>
    </rPh>
    <rPh sb="9" eb="11">
      <t>ホウキュウ</t>
    </rPh>
    <rPh sb="15" eb="17">
      <t>ケンナイ</t>
    </rPh>
    <rPh sb="17" eb="19">
      <t>ジュヨウ</t>
    </rPh>
    <rPh sb="19" eb="22">
      <t>ゾウカガク</t>
    </rPh>
    <phoneticPr fontId="8"/>
  </si>
  <si>
    <t>雇用者所得（賃金・俸給）</t>
    <rPh sb="0" eb="3">
      <t>コヨウシャ</t>
    </rPh>
    <rPh sb="3" eb="5">
      <t>ショトク</t>
    </rPh>
    <rPh sb="6" eb="8">
      <t>チンギン</t>
    </rPh>
    <rPh sb="9" eb="11">
      <t>ホウキュウ</t>
    </rPh>
    <phoneticPr fontId="8"/>
  </si>
  <si>
    <t>コード</t>
    <phoneticPr fontId="8"/>
  </si>
  <si>
    <t>1次効果</t>
    <rPh sb="1" eb="2">
      <t>ジ</t>
    </rPh>
    <rPh sb="2" eb="4">
      <t>コウカ</t>
    </rPh>
    <phoneticPr fontId="8"/>
  </si>
  <si>
    <t>雇用者所得（賃金･俸給）合計額</t>
    <phoneticPr fontId="8"/>
  </si>
  <si>
    <t>雇用者所得による
需要増加額</t>
    <phoneticPr fontId="8"/>
  </si>
  <si>
    <t>雇用者所得による
需要増加額</t>
    <phoneticPr fontId="8"/>
  </si>
  <si>
    <t>民間消費支出構成比</t>
    <rPh sb="0" eb="2">
      <t>ミンカン</t>
    </rPh>
    <rPh sb="2" eb="4">
      <t>ショウヒ</t>
    </rPh>
    <rPh sb="4" eb="6">
      <t>シシュツ</t>
    </rPh>
    <rPh sb="6" eb="9">
      <t>コウセイヒ</t>
    </rPh>
    <phoneticPr fontId="8"/>
  </si>
  <si>
    <t>雇用者所得による
需要増加額</t>
    <rPh sb="0" eb="3">
      <t>コヨウシャ</t>
    </rPh>
    <rPh sb="3" eb="5">
      <t>ショトク</t>
    </rPh>
    <rPh sb="9" eb="11">
      <t>ジュヨウ</t>
    </rPh>
    <rPh sb="11" eb="13">
      <t>ゾウカ</t>
    </rPh>
    <rPh sb="13" eb="14">
      <t>ガク</t>
    </rPh>
    <phoneticPr fontId="8"/>
  </si>
  <si>
    <t>県内需要増加額</t>
    <rPh sb="0" eb="2">
      <t>ケンナイ</t>
    </rPh>
    <rPh sb="2" eb="4">
      <t>ジュヨウ</t>
    </rPh>
    <rPh sb="4" eb="6">
      <t>ゾウカ</t>
    </rPh>
    <rPh sb="6" eb="7">
      <t>ガク</t>
    </rPh>
    <phoneticPr fontId="8"/>
  </si>
  <si>
    <t>雇用者所得（賃金・俸給）による粗付加価値誘発額</t>
    <rPh sb="0" eb="3">
      <t>コヨウシャ</t>
    </rPh>
    <rPh sb="3" eb="5">
      <t>ショトク</t>
    </rPh>
    <rPh sb="6" eb="8">
      <t>チンギン</t>
    </rPh>
    <rPh sb="9" eb="11">
      <t>ホウキュウ</t>
    </rPh>
    <rPh sb="15" eb="16">
      <t>ソ</t>
    </rPh>
    <rPh sb="16" eb="18">
      <t>フカ</t>
    </rPh>
    <rPh sb="18" eb="20">
      <t>カチ</t>
    </rPh>
    <rPh sb="20" eb="22">
      <t>ユウハツ</t>
    </rPh>
    <rPh sb="22" eb="23">
      <t>ガク</t>
    </rPh>
    <phoneticPr fontId="8"/>
  </si>
  <si>
    <t>生産誘発額
（２次効果）</t>
    <rPh sb="0" eb="2">
      <t>セイサン</t>
    </rPh>
    <rPh sb="2" eb="5">
      <t>ユウハツガク</t>
    </rPh>
    <rPh sb="8" eb="9">
      <t>ジ</t>
    </rPh>
    <rPh sb="9" eb="11">
      <t>コウカ</t>
    </rPh>
    <phoneticPr fontId="8"/>
  </si>
  <si>
    <t>雇用者所得
(賃金･俸給)率</t>
  </si>
  <si>
    <t>自給率（１－移輸入係数）</t>
    <rPh sb="6" eb="7">
      <t>イ</t>
    </rPh>
    <rPh sb="7" eb="9">
      <t>ユニュウ</t>
    </rPh>
    <rPh sb="9" eb="11">
      <t>ケイスウ</t>
    </rPh>
    <phoneticPr fontId="8"/>
  </si>
  <si>
    <t>雇用者所得（賃金･俸給)率</t>
    <rPh sb="0" eb="3">
      <t>コヨウシャ</t>
    </rPh>
    <rPh sb="3" eb="5">
      <t>ショトク</t>
    </rPh>
    <rPh sb="6" eb="8">
      <t>チンギン</t>
    </rPh>
    <rPh sb="9" eb="11">
      <t>ホウキュウ</t>
    </rPh>
    <rPh sb="12" eb="13">
      <t>リツ</t>
    </rPh>
    <phoneticPr fontId="8"/>
  </si>
  <si>
    <t>粗付加価値率</t>
  </si>
  <si>
    <t>全産業</t>
    <rPh sb="0" eb="3">
      <t>ゼンサンギョウ</t>
    </rPh>
    <phoneticPr fontId="8"/>
  </si>
  <si>
    <t>税収係数（県税）</t>
    <rPh sb="0" eb="2">
      <t>ゼイシュウ</t>
    </rPh>
    <rPh sb="2" eb="4">
      <t>ケイスウ</t>
    </rPh>
    <rPh sb="5" eb="6">
      <t>ケン</t>
    </rPh>
    <rPh sb="6" eb="7">
      <t>ゼイ</t>
    </rPh>
    <phoneticPr fontId="8"/>
  </si>
  <si>
    <t>税収係数（市町税）</t>
    <rPh sb="0" eb="2">
      <t>ゼイシュウ</t>
    </rPh>
    <rPh sb="2" eb="4">
      <t>ケイスウ</t>
    </rPh>
    <rPh sb="5" eb="6">
      <t>シ</t>
    </rPh>
    <rPh sb="6" eb="7">
      <t>マチ</t>
    </rPh>
    <rPh sb="7" eb="8">
      <t>ゼイ</t>
    </rPh>
    <phoneticPr fontId="8"/>
  </si>
  <si>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</si>
  <si>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</si>
  <si>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</si>
  <si>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</si>
  <si>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</si>
  <si>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</si>
  <si>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</si>
  <si>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</si>
  <si>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</si>
  <si>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</si>
  <si>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</si>
  <si>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</si>
  <si>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</si>
  <si>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</si>
  <si>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</si>
  <si>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</si>
  <si>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</si>
  <si>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</si>
  <si>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</si>
  <si>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</si>
  <si>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</si>
  <si>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</si>
  <si>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</si>
  <si>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</si>
  <si>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</si>
  <si>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</si>
  <si>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</si>
  <si>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</si>
  <si>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</si>
  <si>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</si>
  <si>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</si>
  <si>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</si>
  <si>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</si>
  <si>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</si>
  <si>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</si>
  <si>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</si>
  <si>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</si>
  <si>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</si>
  <si>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</si>
  <si>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</si>
  <si>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</si>
  <si>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</si>
  <si>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林業　　　　　</t>
  </si>
  <si>
    <t>プラスチック・ゴム</t>
  </si>
  <si>
    <t>電力・ガス・熱供給</t>
  </si>
  <si>
    <t>水道</t>
  </si>
  <si>
    <t>廃棄物処理</t>
  </si>
  <si>
    <t>漁業　　　　</t>
  </si>
  <si>
    <t>鉱業</t>
  </si>
  <si>
    <t>飲食料品　　　　　　　</t>
  </si>
  <si>
    <t>はん用機械</t>
  </si>
  <si>
    <t>生産用機械</t>
  </si>
  <si>
    <t>業務用機械</t>
  </si>
  <si>
    <t>電子部品</t>
  </si>
  <si>
    <t>情報・通信機器</t>
  </si>
  <si>
    <t>運輸・郵便　　　</t>
  </si>
  <si>
    <t>情報通信</t>
  </si>
  <si>
    <t>医療・福祉</t>
  </si>
  <si>
    <t>その他の非営利団体サービス</t>
  </si>
  <si>
    <t>事務用品</t>
  </si>
  <si>
    <t>宿泊業</t>
  </si>
  <si>
    <t>飲食サービス</t>
  </si>
  <si>
    <t>娯楽サービス</t>
  </si>
  <si>
    <t>42部門表</t>
    <rPh sb="2" eb="4">
      <t>ブモン</t>
    </rPh>
    <rPh sb="4" eb="5">
      <t>ヒョウ</t>
    </rPh>
    <phoneticPr fontId="8"/>
  </si>
  <si>
    <t>42部門 係数</t>
    <rPh sb="5" eb="7">
      <t>ケイスウ</t>
    </rPh>
    <phoneticPr fontId="8"/>
  </si>
  <si>
    <t>42部門 係数(続き）</t>
    <rPh sb="5" eb="7">
      <t>ケイスウ</t>
    </rPh>
    <rPh sb="8" eb="9">
      <t>ツヅ</t>
    </rPh>
    <phoneticPr fontId="8"/>
  </si>
  <si>
    <t>計</t>
    <rPh sb="0" eb="1">
      <t>ケイ</t>
    </rPh>
    <phoneticPr fontId="7"/>
  </si>
  <si>
    <t>経済波及効果(42部門)</t>
    <rPh sb="0" eb="2">
      <t>ケイザイ</t>
    </rPh>
    <rPh sb="2" eb="4">
      <t>ハキュウ</t>
    </rPh>
    <rPh sb="4" eb="6">
      <t>コウカ</t>
    </rPh>
    <phoneticPr fontId="8"/>
  </si>
  <si>
    <t>雇用創出効果(42部門）</t>
    <rPh sb="0" eb="2">
      <t>コヨウ</t>
    </rPh>
    <rPh sb="2" eb="4">
      <t>ソウシュツ</t>
    </rPh>
    <rPh sb="4" eb="6">
      <t>コウカ</t>
    </rPh>
    <phoneticPr fontId="8"/>
  </si>
  <si>
    <t>観光42部門表</t>
    <rPh sb="0" eb="2">
      <t>カンコウ</t>
    </rPh>
    <rPh sb="4" eb="6">
      <t>ブモン</t>
    </rPh>
    <rPh sb="6" eb="7">
      <t>ヒョウ</t>
    </rPh>
    <phoneticPr fontId="8"/>
  </si>
  <si>
    <t>（県民所得係数反映後の）消費転換係数</t>
    <rPh sb="1" eb="3">
      <t>ケンミン</t>
    </rPh>
    <rPh sb="3" eb="5">
      <t>ショトク</t>
    </rPh>
    <rPh sb="5" eb="7">
      <t>ケイスウ</t>
    </rPh>
    <rPh sb="7" eb="9">
      <t>ハンエイ</t>
    </rPh>
    <rPh sb="9" eb="10">
      <t>ノチ</t>
    </rPh>
    <rPh sb="12" eb="14">
      <t>ショウヒ</t>
    </rPh>
    <rPh sb="14" eb="16">
      <t>テンカン</t>
    </rPh>
    <rPh sb="16" eb="18">
      <t>ケイスウ</t>
    </rPh>
    <phoneticPr fontId="8"/>
  </si>
  <si>
    <t>県民所得係数を乗じた消費転換係数（平均消費性向）</t>
    <rPh sb="0" eb="2">
      <t>ケンミン</t>
    </rPh>
    <rPh sb="2" eb="4">
      <t>ショトク</t>
    </rPh>
    <rPh sb="4" eb="6">
      <t>ケイスウ</t>
    </rPh>
    <rPh sb="7" eb="8">
      <t>ジョウ</t>
    </rPh>
    <rPh sb="10" eb="12">
      <t>ショウヒ</t>
    </rPh>
    <rPh sb="12" eb="14">
      <t>テンカン</t>
    </rPh>
    <rPh sb="14" eb="16">
      <t>ケイスウ</t>
    </rPh>
    <rPh sb="17" eb="19">
      <t>ヘイキン</t>
    </rPh>
    <rPh sb="19" eb="21">
      <t>ショウヒ</t>
    </rPh>
    <rPh sb="21" eb="23">
      <t>セイコウ</t>
    </rPh>
    <phoneticPr fontId="8"/>
  </si>
  <si>
    <t>県民所得係数を乗じた消費転換係数</t>
    <rPh sb="0" eb="2">
      <t>ケンミン</t>
    </rPh>
    <rPh sb="2" eb="4">
      <t>ショトク</t>
    </rPh>
    <rPh sb="4" eb="6">
      <t>ケイスウ</t>
    </rPh>
    <rPh sb="7" eb="8">
      <t>ジョウ</t>
    </rPh>
    <rPh sb="10" eb="12">
      <t>ショウヒ</t>
    </rPh>
    <rPh sb="12" eb="14">
      <t>テンカン</t>
    </rPh>
    <rPh sb="14" eb="16">
      <t>ケイスウ</t>
    </rPh>
    <phoneticPr fontId="8"/>
  </si>
  <si>
    <t>入力</t>
    <rPh sb="0" eb="2">
      <t>ニュウリョク</t>
    </rPh>
    <phoneticPr fontId="8"/>
  </si>
  <si>
    <t>・県内需要増加額（購入者価格）の入力
・商業および運輸マージン率を乗じて生産者価格に変換</t>
    <rPh sb="1" eb="3">
      <t>ケンナイ</t>
    </rPh>
    <rPh sb="3" eb="5">
      <t>ジュヨウ</t>
    </rPh>
    <rPh sb="5" eb="8">
      <t>ゾウカガク</t>
    </rPh>
    <rPh sb="9" eb="12">
      <t>コウニュウシャ</t>
    </rPh>
    <rPh sb="12" eb="14">
      <t>カカク</t>
    </rPh>
    <rPh sb="16" eb="18">
      <t>ニュウリョク</t>
    </rPh>
    <rPh sb="20" eb="22">
      <t>ショウギョウ</t>
    </rPh>
    <rPh sb="25" eb="27">
      <t>ウンユ</t>
    </rPh>
    <rPh sb="31" eb="32">
      <t>リツ</t>
    </rPh>
    <rPh sb="33" eb="34">
      <t>ジョウ</t>
    </rPh>
    <rPh sb="36" eb="38">
      <t>セイサン</t>
    </rPh>
    <rPh sb="38" eb="39">
      <t>シャ</t>
    </rPh>
    <rPh sb="39" eb="41">
      <t>カカク</t>
    </rPh>
    <rPh sb="42" eb="44">
      <t>ヘンカン</t>
    </rPh>
    <phoneticPr fontId="8"/>
  </si>
  <si>
    <t>結果</t>
    <rPh sb="0" eb="2">
      <t>ケッカ</t>
    </rPh>
    <phoneticPr fontId="7"/>
  </si>
  <si>
    <t>マージン率</t>
    <rPh sb="4" eb="5">
      <t>リツ</t>
    </rPh>
    <phoneticPr fontId="7"/>
  </si>
  <si>
    <t>購入者価格を生産者価格に変換するためのマージン率</t>
    <rPh sb="0" eb="3">
      <t>コウニュウシャ</t>
    </rPh>
    <rPh sb="3" eb="5">
      <t>カカク</t>
    </rPh>
    <rPh sb="6" eb="9">
      <t>セイサンシャ</t>
    </rPh>
    <rPh sb="9" eb="11">
      <t>カカク</t>
    </rPh>
    <rPh sb="12" eb="14">
      <t>ヘンカン</t>
    </rPh>
    <rPh sb="23" eb="24">
      <t>リツ</t>
    </rPh>
    <phoneticPr fontId="8"/>
  </si>
  <si>
    <r>
      <t xml:space="preserve">手順１　県内需要増加額（購入者価格）を入力
</t>
    </r>
    <r>
      <rPr>
        <b/>
        <sz val="10"/>
        <color indexed="10"/>
        <rFont val="ＭＳ ゴシック"/>
        <family val="3"/>
        <charset val="128"/>
      </rPr>
      <t xml:space="preserve">
</t>
    </r>
    <r>
      <rPr>
        <b/>
        <sz val="9"/>
        <color theme="1"/>
        <rFont val="ＭＳ ゴシック"/>
        <family val="3"/>
        <charset val="128"/>
      </rPr>
      <t>※一般的な価格は購入者価格表示です。分析時にはこの購入者価格に含まれる各部門の商業・運輸マージンを適切に処理して生産者価格に変換する必要があります。</t>
    </r>
    <rPh sb="0" eb="2">
      <t>テジュン</t>
    </rPh>
    <rPh sb="4" eb="6">
      <t>ケンナイ</t>
    </rPh>
    <rPh sb="6" eb="8">
      <t>ジュヨウ</t>
    </rPh>
    <rPh sb="8" eb="10">
      <t>ゾウカ</t>
    </rPh>
    <rPh sb="10" eb="11">
      <t>ガク</t>
    </rPh>
    <rPh sb="12" eb="15">
      <t>コウニュウシャ</t>
    </rPh>
    <rPh sb="15" eb="17">
      <t>カカク</t>
    </rPh>
    <rPh sb="19" eb="21">
      <t>ニュウリョク</t>
    </rPh>
    <rPh sb="24" eb="27">
      <t>イッパンテキ</t>
    </rPh>
    <rPh sb="28" eb="30">
      <t>カカク</t>
    </rPh>
    <rPh sb="31" eb="34">
      <t>コウニュウシャ</t>
    </rPh>
    <rPh sb="34" eb="36">
      <t>カカク</t>
    </rPh>
    <rPh sb="36" eb="38">
      <t>ヒョウジ</t>
    </rPh>
    <rPh sb="41" eb="43">
      <t>ブンセキ</t>
    </rPh>
    <rPh sb="43" eb="44">
      <t>ジ</t>
    </rPh>
    <rPh sb="48" eb="51">
      <t>コウニュウシャ</t>
    </rPh>
    <rPh sb="51" eb="53">
      <t>カカク</t>
    </rPh>
    <rPh sb="54" eb="55">
      <t>フク</t>
    </rPh>
    <rPh sb="58" eb="59">
      <t>カク</t>
    </rPh>
    <rPh sb="59" eb="61">
      <t>ブモン</t>
    </rPh>
    <rPh sb="62" eb="64">
      <t>ショウギョウ</t>
    </rPh>
    <rPh sb="65" eb="67">
      <t>ウンユ</t>
    </rPh>
    <rPh sb="72" eb="74">
      <t>テキセツ</t>
    </rPh>
    <rPh sb="75" eb="77">
      <t>ショリ</t>
    </rPh>
    <rPh sb="79" eb="82">
      <t>セイサンシャ</t>
    </rPh>
    <rPh sb="82" eb="84">
      <t>カカク</t>
    </rPh>
    <rPh sb="85" eb="87">
      <t>ヘンカン</t>
    </rPh>
    <rPh sb="89" eb="91">
      <t>ヒツヨウ</t>
    </rPh>
    <phoneticPr fontId="8"/>
  </si>
  <si>
    <r>
      <t xml:space="preserve">【自動計算】
県内需要増加額（生産者価格に変換後）
</t>
    </r>
    <r>
      <rPr>
        <b/>
        <sz val="9"/>
        <color indexed="10"/>
        <rFont val="ＭＳ ゴシック"/>
        <family val="3"/>
        <charset val="128"/>
      </rPr>
      <t xml:space="preserve">
</t>
    </r>
    <r>
      <rPr>
        <b/>
        <sz val="9"/>
        <color theme="1"/>
        <rFont val="ＭＳ ゴシック"/>
        <family val="3"/>
        <charset val="128"/>
      </rPr>
      <t>※左記、各部門の購入者価格から商業・運輸マージンを除去し、それぞれ商業・運輸の各部門に付け替えるなどして生産者価格に変換したものです。</t>
    </r>
    <rPh sb="1" eb="3">
      <t>ジドウ</t>
    </rPh>
    <rPh sb="3" eb="5">
      <t>ケイサン</t>
    </rPh>
    <rPh sb="7" eb="9">
      <t>ケンナイ</t>
    </rPh>
    <rPh sb="9" eb="11">
      <t>ジュヨウ</t>
    </rPh>
    <rPh sb="11" eb="13">
      <t>ゾウカ</t>
    </rPh>
    <rPh sb="13" eb="14">
      <t>ガク</t>
    </rPh>
    <rPh sb="15" eb="18">
      <t>セイサンシャ</t>
    </rPh>
    <rPh sb="18" eb="20">
      <t>カカク</t>
    </rPh>
    <rPh sb="21" eb="24">
      <t>ヘンカンゴ</t>
    </rPh>
    <rPh sb="28" eb="30">
      <t>サキ</t>
    </rPh>
    <rPh sb="31" eb="34">
      <t>カクブモン</t>
    </rPh>
    <rPh sb="35" eb="38">
      <t>コウニュウシャ</t>
    </rPh>
    <rPh sb="38" eb="40">
      <t>カカク</t>
    </rPh>
    <rPh sb="42" eb="44">
      <t>ショウギョウ</t>
    </rPh>
    <rPh sb="45" eb="47">
      <t>ウンユ</t>
    </rPh>
    <rPh sb="52" eb="54">
      <t>ジョキョ</t>
    </rPh>
    <rPh sb="60" eb="62">
      <t>ショウギョウ</t>
    </rPh>
    <rPh sb="63" eb="65">
      <t>ウンユ</t>
    </rPh>
    <rPh sb="66" eb="69">
      <t>カクブモン</t>
    </rPh>
    <rPh sb="70" eb="71">
      <t>ツ</t>
    </rPh>
    <rPh sb="72" eb="73">
      <t>カ</t>
    </rPh>
    <rPh sb="79" eb="81">
      <t>セイサン</t>
    </rPh>
    <rPh sb="81" eb="82">
      <t>シャ</t>
    </rPh>
    <rPh sb="82" eb="84">
      <t>カカク</t>
    </rPh>
    <rPh sb="85" eb="87">
      <t>ヘンカン</t>
    </rPh>
    <phoneticPr fontId="8"/>
  </si>
  <si>
    <r>
      <t xml:space="preserve">手順２　調整値があれば該当欄の額に入力（通常は入力不要）
</t>
    </r>
    <r>
      <rPr>
        <b/>
        <sz val="10"/>
        <color indexed="10"/>
        <rFont val="ＭＳ ゴシック"/>
        <family val="3"/>
        <charset val="128"/>
      </rPr>
      <t xml:space="preserve">
</t>
    </r>
    <r>
      <rPr>
        <b/>
        <sz val="9"/>
        <color theme="1"/>
        <rFont val="ＭＳ ゴシック"/>
        <family val="3"/>
        <charset val="128"/>
      </rPr>
      <t>※自動計算後の生産者価格変換後の「県内需要増加額」について、既に手順１の段階で生産者価格が判明している場合など何か調整が必要な場合は該当する各部門の額に入力してください（通常は入力不要です）。</t>
    </r>
    <rPh sb="0" eb="2">
      <t>テジュン</t>
    </rPh>
    <rPh sb="4" eb="7">
      <t>チョウセイチ</t>
    </rPh>
    <rPh sb="11" eb="13">
      <t>ガイトウ</t>
    </rPh>
    <rPh sb="13" eb="14">
      <t>ラン</t>
    </rPh>
    <rPh sb="15" eb="16">
      <t>ガク</t>
    </rPh>
    <rPh sb="17" eb="19">
      <t>ニュウリョク</t>
    </rPh>
    <rPh sb="20" eb="22">
      <t>ツウジョウ</t>
    </rPh>
    <rPh sb="23" eb="25">
      <t>ニュウリョク</t>
    </rPh>
    <rPh sb="25" eb="27">
      <t>フヨウ</t>
    </rPh>
    <rPh sb="31" eb="33">
      <t>ジドウ</t>
    </rPh>
    <rPh sb="33" eb="35">
      <t>ケイサン</t>
    </rPh>
    <rPh sb="35" eb="36">
      <t>ゴ</t>
    </rPh>
    <rPh sb="37" eb="40">
      <t>セイサンシャ</t>
    </rPh>
    <rPh sb="40" eb="42">
      <t>カカク</t>
    </rPh>
    <rPh sb="42" eb="45">
      <t>ヘンカンゴ</t>
    </rPh>
    <rPh sb="47" eb="48">
      <t>ケン</t>
    </rPh>
    <rPh sb="48" eb="49">
      <t>ナイ</t>
    </rPh>
    <rPh sb="49" eb="51">
      <t>ジュヨウ</t>
    </rPh>
    <rPh sb="51" eb="53">
      <t>ゾウカ</t>
    </rPh>
    <rPh sb="53" eb="54">
      <t>ガク</t>
    </rPh>
    <rPh sb="60" eb="61">
      <t>スデ</t>
    </rPh>
    <rPh sb="62" eb="64">
      <t>テジュン</t>
    </rPh>
    <rPh sb="66" eb="68">
      <t>ダンカイ</t>
    </rPh>
    <rPh sb="69" eb="72">
      <t>セイサンシャ</t>
    </rPh>
    <rPh sb="72" eb="74">
      <t>カカク</t>
    </rPh>
    <rPh sb="75" eb="77">
      <t>ハンメイ</t>
    </rPh>
    <rPh sb="106" eb="108">
      <t>ニュウリョク</t>
    </rPh>
    <rPh sb="118" eb="120">
      <t>ニュウリョク</t>
    </rPh>
    <phoneticPr fontId="8"/>
  </si>
  <si>
    <t>コード</t>
    <phoneticPr fontId="8"/>
  </si>
  <si>
    <t>部 門 名</t>
    <rPh sb="0" eb="1">
      <t>ブ</t>
    </rPh>
    <rPh sb="2" eb="3">
      <t>モン</t>
    </rPh>
    <rPh sb="4" eb="5">
      <t>メイ</t>
    </rPh>
    <phoneticPr fontId="8"/>
  </si>
  <si>
    <t>直接投資額</t>
    <rPh sb="0" eb="2">
      <t>チョクセツ</t>
    </rPh>
    <rPh sb="2" eb="4">
      <t>トウシ</t>
    </rPh>
    <rPh sb="4" eb="5">
      <t>ガク</t>
    </rPh>
    <phoneticPr fontId="8"/>
  </si>
  <si>
    <t>コード</t>
    <phoneticPr fontId="8"/>
  </si>
  <si>
    <t>コード</t>
    <phoneticPr fontId="8"/>
  </si>
  <si>
    <t>直接投資額
（変換後）</t>
    <rPh sb="0" eb="2">
      <t>チョクセツ</t>
    </rPh>
    <rPh sb="2" eb="4">
      <t>トウシ</t>
    </rPh>
    <rPh sb="4" eb="5">
      <t>ガク</t>
    </rPh>
    <rPh sb="7" eb="10">
      <t>ヘンカンゴ</t>
    </rPh>
    <phoneticPr fontId="8"/>
  </si>
  <si>
    <t>コード</t>
    <phoneticPr fontId="8"/>
  </si>
  <si>
    <t>率</t>
    <rPh sb="0" eb="1">
      <t>リツ</t>
    </rPh>
    <phoneticPr fontId="8"/>
  </si>
  <si>
    <t>43</t>
    <phoneticPr fontId="8"/>
  </si>
  <si>
    <t>内生部門計</t>
    <rPh sb="0" eb="2">
      <t>ナイセイ</t>
    </rPh>
    <rPh sb="2" eb="4">
      <t>ブモン</t>
    </rPh>
    <rPh sb="4" eb="5">
      <t>ケイ</t>
    </rPh>
    <phoneticPr fontId="8"/>
  </si>
  <si>
    <t>商業マージン</t>
    <phoneticPr fontId="7"/>
  </si>
  <si>
    <t>運輸マージン</t>
    <rPh sb="0" eb="2">
      <t>ウンユ</t>
    </rPh>
    <phoneticPr fontId="7"/>
  </si>
  <si>
    <t>県内需要増加額（生産者価格変換後）</t>
    <rPh sb="0" eb="2">
      <t>ケンナイ</t>
    </rPh>
    <rPh sb="2" eb="4">
      <t>ジュヨウ</t>
    </rPh>
    <rPh sb="4" eb="6">
      <t>ゾウカ</t>
    </rPh>
    <rPh sb="6" eb="7">
      <t>ガク</t>
    </rPh>
    <rPh sb="8" eb="11">
      <t>セイサンシャ</t>
    </rPh>
    <rPh sb="11" eb="13">
      <t>カカク</t>
    </rPh>
    <rPh sb="13" eb="16">
      <t>ヘンカンゴ</t>
    </rPh>
    <phoneticPr fontId="8"/>
  </si>
  <si>
    <t>1</t>
    <phoneticPr fontId="7"/>
  </si>
  <si>
    <t>・推計結果（全体）</t>
    <phoneticPr fontId="7"/>
  </si>
  <si>
    <t>グラフ</t>
    <phoneticPr fontId="8"/>
  </si>
  <si>
    <t>G5</t>
    <phoneticPr fontId="8"/>
  </si>
  <si>
    <t>効果内訳</t>
    <rPh sb="0" eb="2">
      <t>コウカ</t>
    </rPh>
    <rPh sb="2" eb="4">
      <t>ウチワケ</t>
    </rPh>
    <phoneticPr fontId="8"/>
  </si>
  <si>
    <t>経済波及効果の内訳</t>
    <rPh sb="0" eb="2">
      <t>ケイザイ</t>
    </rPh>
    <rPh sb="2" eb="6">
      <t>ハキュウコウカ</t>
    </rPh>
    <rPh sb="7" eb="9">
      <t>ウチワケ</t>
    </rPh>
    <phoneticPr fontId="8"/>
  </si>
  <si>
    <t>(単位：億円)</t>
  </si>
  <si>
    <t>※単位未満を四捨五入しているため、合計と一致しない場合があります。</t>
    <rPh sb="1" eb="3">
      <t>タンイ</t>
    </rPh>
    <rPh sb="3" eb="5">
      <t>ミマン</t>
    </rPh>
    <rPh sb="6" eb="10">
      <t>シシャゴニュウ</t>
    </rPh>
    <phoneticPr fontId="8"/>
  </si>
  <si>
    <t>(単位：人）</t>
  </si>
  <si>
    <t>参考表1-3　逆行列係数表[I-(I-M)A]-1型</t>
  </si>
  <si>
    <t>農業</t>
  </si>
  <si>
    <t>林業</t>
  </si>
  <si>
    <t>漁業</t>
  </si>
  <si>
    <t>飲食料品</t>
  </si>
  <si>
    <t>繊維製品</t>
  </si>
  <si>
    <t>化学製品</t>
  </si>
  <si>
    <t>石油・石炭製品</t>
  </si>
  <si>
    <t>プラスチック・ゴム製品</t>
  </si>
  <si>
    <t>窯業・土石製品</t>
  </si>
  <si>
    <t>鉄鋼</t>
  </si>
  <si>
    <t>非鉄金属</t>
  </si>
  <si>
    <t>金属製品</t>
  </si>
  <si>
    <t>電気機械</t>
  </si>
  <si>
    <t>情報通信機器</t>
  </si>
  <si>
    <t>輸送機械</t>
  </si>
  <si>
    <t>建設</t>
  </si>
  <si>
    <t>運輸・郵便</t>
  </si>
  <si>
    <t>公務</t>
  </si>
  <si>
    <t>教育・研究</t>
  </si>
  <si>
    <t>他に分類されない会員制団体</t>
  </si>
  <si>
    <t>その他の対個人サービス</t>
  </si>
  <si>
    <t>参考表1-2　投入係数表</t>
  </si>
  <si>
    <t>商業マージン</t>
    <rPh sb="0" eb="2">
      <t>ショウギョウ</t>
    </rPh>
    <phoneticPr fontId="1"/>
  </si>
  <si>
    <t>運輸マージン</t>
    <rPh sb="0" eb="2">
      <t>ウンユ</t>
    </rPh>
    <phoneticPr fontId="1"/>
  </si>
  <si>
    <t>農業</t>
    <rPh sb="0" eb="2">
      <t>ノウギョウ</t>
    </rPh>
    <phoneticPr fontId="8"/>
  </si>
  <si>
    <t>令和2年(2020年)三重県産業連関表（観光42部門）による産業連関分析シート</t>
    <rPh sb="0" eb="2">
      <t>レイワ</t>
    </rPh>
    <rPh sb="11" eb="14">
      <t>ミエケン</t>
    </rPh>
    <rPh sb="14" eb="16">
      <t>サンギョウ</t>
    </rPh>
    <rPh sb="16" eb="18">
      <t>レンカン</t>
    </rPh>
    <rPh sb="18" eb="19">
      <t>ヒョウ</t>
    </rPh>
    <rPh sb="20" eb="22">
      <t>カンコウ</t>
    </rPh>
    <rPh sb="24" eb="26">
      <t>ブモン</t>
    </rPh>
    <rPh sb="30" eb="32">
      <t>サンギョウ</t>
    </rPh>
    <rPh sb="32" eb="34">
      <t>レンカン</t>
    </rPh>
    <rPh sb="34" eb="36">
      <t>ブンセキ</t>
    </rPh>
    <phoneticPr fontId="8"/>
  </si>
  <si>
    <r>
      <t>１．ワークシート1「入力」に県内需要増加額（購入者価格など）を入力すると、ワークシート2「結果」に経済波及効果が自動的に計算されます。
２．推計結果の全体はワークシート2「結果」に、詳細は3「雇用」から10「体系図」までのワークシートに出力されます。
３．計算プロセスは、ワークシート12「１次効果」及び13「２次効果」に出力されます。
４．計算に使用した係数データの一覧は、ワークシート14「係数」にあります。</t>
    </r>
    <r>
      <rPr>
        <b/>
        <sz val="10"/>
        <color indexed="10"/>
        <rFont val="ＭＳ Ｐゴシック"/>
        <family val="3"/>
        <charset val="128"/>
      </rPr>
      <t xml:space="preserve">
</t>
    </r>
    <rPh sb="75" eb="77">
      <t>ゼンタイ</t>
    </rPh>
    <rPh sb="171" eb="173">
      <t>ケイサン</t>
    </rPh>
    <rPh sb="184" eb="186">
      <t>イチラン</t>
    </rPh>
    <rPh sb="197" eb="199">
      <t>ケイスウ</t>
    </rPh>
    <phoneticPr fontId="8"/>
  </si>
  <si>
    <t>三重県政策企画部統計課（分析・情報班）</t>
    <rPh sb="0" eb="3">
      <t>ミエケン</t>
    </rPh>
    <rPh sb="7" eb="8">
      <t>ブ</t>
    </rPh>
    <rPh sb="8" eb="10">
      <t>トウケイ</t>
    </rPh>
    <rPh sb="10" eb="11">
      <t>カ</t>
    </rPh>
    <rPh sb="12" eb="14">
      <t>ブンセキ</t>
    </rPh>
    <rPh sb="15" eb="17">
      <t>ジョウホウ</t>
    </rPh>
    <rPh sb="17" eb="18">
      <t>ハン</t>
    </rPh>
    <phoneticPr fontId="8"/>
  </si>
  <si>
    <t>令和2年(2020年)三重県産業連関表</t>
    <rPh sb="0" eb="2">
      <t>レイワ</t>
    </rPh>
    <rPh sb="11" eb="14">
      <t>ミエケン</t>
    </rPh>
    <rPh sb="14" eb="19">
      <t>サンギョウレンカンヒョウ</t>
    </rPh>
    <phoneticPr fontId="8"/>
  </si>
  <si>
    <t>令和4年度県民経済計算より</t>
    <rPh sb="0" eb="2">
      <t>レイワ</t>
    </rPh>
    <phoneticPr fontId="9"/>
  </si>
  <si>
    <t>総合効果（ 直接効果 ＋ １次間接波及効果 ＋ ２次間接波及効果 ）</t>
    <rPh sb="0" eb="2">
      <t>ソウゴウ</t>
    </rPh>
    <rPh sb="2" eb="4">
      <t>コウカ</t>
    </rPh>
    <rPh sb="6" eb="8">
      <t>チョクセツ</t>
    </rPh>
    <rPh sb="8" eb="10">
      <t>コウカ</t>
    </rPh>
    <rPh sb="14" eb="15">
      <t>ジ</t>
    </rPh>
    <rPh sb="15" eb="17">
      <t>カンセツ</t>
    </rPh>
    <rPh sb="17" eb="21">
      <t>ハキュウコウカ</t>
    </rPh>
    <rPh sb="25" eb="26">
      <t>ジ</t>
    </rPh>
    <rPh sb="26" eb="28">
      <t>カンセツ</t>
    </rPh>
    <rPh sb="28" eb="30">
      <t>ハキュウ</t>
    </rPh>
    <rPh sb="30" eb="32">
      <t>コウカ</t>
    </rPh>
    <phoneticPr fontId="7"/>
  </si>
  <si>
    <t>令和2年(2020年)三重県産業連関表　「営業余剰」÷「県内生産額」</t>
    <rPh sb="0" eb="2">
      <t>レイワ</t>
    </rPh>
    <rPh sb="21" eb="23">
      <t>エイギョウ</t>
    </rPh>
    <rPh sb="23" eb="25">
      <t>ヨジョウ</t>
    </rPh>
    <rPh sb="28" eb="29">
      <t>ケン</t>
    </rPh>
    <rPh sb="29" eb="30">
      <t>ナイ</t>
    </rPh>
    <rPh sb="30" eb="33">
      <t>セイサンガク</t>
    </rPh>
    <phoneticPr fontId="23"/>
  </si>
  <si>
    <t>①生産誘発額合計 × ②営業余剰比率</t>
    <rPh sb="1" eb="3">
      <t>セイサン</t>
    </rPh>
    <rPh sb="3" eb="5">
      <t>ユウハツ</t>
    </rPh>
    <rPh sb="5" eb="6">
      <t>ガク</t>
    </rPh>
    <rPh sb="6" eb="8">
      <t>ゴウケイ</t>
    </rPh>
    <rPh sb="12" eb="14">
      <t>エイギョウ</t>
    </rPh>
    <rPh sb="14" eb="16">
      <t>ヨジョウ</t>
    </rPh>
    <rPh sb="16" eb="18">
      <t>ヒリツ</t>
    </rPh>
    <phoneticPr fontId="7"/>
  </si>
  <si>
    <t>生産誘発額 × 雇用者所得（賃金・俸給）率</t>
    <rPh sb="0" eb="2">
      <t>セイサン</t>
    </rPh>
    <rPh sb="2" eb="4">
      <t>ユウハツ</t>
    </rPh>
    <rPh sb="4" eb="5">
      <t>ガク</t>
    </rPh>
    <rPh sb="8" eb="11">
      <t>コヨウシャ</t>
    </rPh>
    <rPh sb="11" eb="13">
      <t>ショトク</t>
    </rPh>
    <rPh sb="14" eb="16">
      <t>チンギン</t>
    </rPh>
    <rPh sb="17" eb="19">
      <t>ホウキュウ</t>
    </rPh>
    <rPh sb="20" eb="21">
      <t>リツ</t>
    </rPh>
    <phoneticPr fontId="7"/>
  </si>
  <si>
    <t>令和5年度県歳入(一般会計）　県税　÷　令和2年(2020年)三重県県産業連関表
　　　　　　　　　　　　　　　　　　　　　　　　　　　「雇用者所得（賃金･俸給）」＋「営業余剰」</t>
    <rPh sb="0" eb="2">
      <t>レイワ</t>
    </rPh>
    <rPh sb="5" eb="6">
      <t>ケン</t>
    </rPh>
    <rPh sb="6" eb="8">
      <t>サイニュウ</t>
    </rPh>
    <rPh sb="9" eb="11">
      <t>イッパン</t>
    </rPh>
    <rPh sb="11" eb="13">
      <t>カイケイ</t>
    </rPh>
    <rPh sb="15" eb="17">
      <t>ケンゼイ</t>
    </rPh>
    <rPh sb="20" eb="22">
      <t>レイワ</t>
    </rPh>
    <rPh sb="31" eb="34">
      <t>ミエケン</t>
    </rPh>
    <rPh sb="34" eb="35">
      <t>ケン</t>
    </rPh>
    <rPh sb="35" eb="40">
      <t>サンギョウレンカンヒョウ</t>
    </rPh>
    <phoneticPr fontId="48"/>
  </si>
  <si>
    <t>令和5年度市町歳入（普通会計）　地方税（県総数）　÷　令和2年(2020）年三重県産業連関表
　　　　　　　　　　　　　　　　　　　　　　　　　　　　　　　　　　「雇用者所得（賃金･俸給）」＋「営業余剰」</t>
    <rPh sb="3" eb="5">
      <t>ネンド</t>
    </rPh>
    <rPh sb="5" eb="7">
      <t>シチョウ</t>
    </rPh>
    <rPh sb="7" eb="9">
      <t>サイニュウ</t>
    </rPh>
    <rPh sb="10" eb="12">
      <t>フツウ</t>
    </rPh>
    <rPh sb="12" eb="14">
      <t>カイケイ</t>
    </rPh>
    <rPh sb="16" eb="19">
      <t>チホウゼイ</t>
    </rPh>
    <rPh sb="20" eb="21">
      <t>ケン</t>
    </rPh>
    <rPh sb="21" eb="23">
      <t>ソウスウ</t>
    </rPh>
    <rPh sb="30" eb="31">
      <t>ネン</t>
    </rPh>
    <rPh sb="37" eb="38">
      <t>ネン</t>
    </rPh>
    <rPh sb="38" eb="40">
      <t>ミエ</t>
    </rPh>
    <rPh sb="40" eb="41">
      <t>ケン</t>
    </rPh>
    <rPh sb="41" eb="46">
      <t>サンギョウレンカンヒョウ</t>
    </rPh>
    <rPh sb="82" eb="85">
      <t>コヨウシャ</t>
    </rPh>
    <rPh sb="85" eb="87">
      <t>ショトク</t>
    </rPh>
    <rPh sb="88" eb="90">
      <t>チンギン</t>
    </rPh>
    <rPh sb="91" eb="93">
      <t>ホウキュウ</t>
    </rPh>
    <rPh sb="97" eb="99">
      <t>エイギョウ</t>
    </rPh>
    <rPh sb="99" eb="101">
      <t>ヨジョウ</t>
    </rPh>
    <phoneticPr fontId="48"/>
  </si>
  <si>
    <t>-</t>
    <phoneticPr fontId="7"/>
  </si>
  <si>
    <t>令和2年(2020年)
三重県産業連関表</t>
    <rPh sb="0" eb="2">
      <t>レイワ</t>
    </rPh>
    <phoneticPr fontId="7"/>
  </si>
  <si>
    <t>生産誘発額</t>
    <rPh sb="0" eb="2">
      <t>セイサン</t>
    </rPh>
    <rPh sb="2" eb="4">
      <t>ユウハツ</t>
    </rPh>
    <rPh sb="4" eb="5">
      <t>ガク</t>
    </rPh>
    <phoneticPr fontId="5"/>
  </si>
  <si>
    <t>※分析シートの利用については、三重県HP上の「三重県産業連関表　利用の手引き　ここがポイント－産業連関分析の方法－」P8以降に記載してあります。</t>
    <rPh sb="1" eb="3">
      <t>ブンセキ</t>
    </rPh>
    <rPh sb="7" eb="9">
      <t>リヨウ</t>
    </rPh>
    <rPh sb="15" eb="18">
      <t>ミエケン</t>
    </rPh>
    <rPh sb="20" eb="21">
      <t>ジョウ</t>
    </rPh>
    <rPh sb="23" eb="26">
      <t>ミエケン</t>
    </rPh>
    <rPh sb="26" eb="28">
      <t>サンギョウ</t>
    </rPh>
    <rPh sb="28" eb="30">
      <t>レンカン</t>
    </rPh>
    <rPh sb="30" eb="31">
      <t>ヒョウ</t>
    </rPh>
    <rPh sb="32" eb="34">
      <t>リヨウ</t>
    </rPh>
    <rPh sb="35" eb="37">
      <t>テビ</t>
    </rPh>
    <rPh sb="47" eb="49">
      <t>サンギョウ</t>
    </rPh>
    <rPh sb="49" eb="51">
      <t>レンカン</t>
    </rPh>
    <rPh sb="51" eb="53">
      <t>ブンセキ</t>
    </rPh>
    <rPh sb="54" eb="56">
      <t>ホウホウ</t>
    </rPh>
    <rPh sb="60" eb="62">
      <t>イコウ</t>
    </rPh>
    <rPh sb="63" eb="65">
      <t>キサイ</t>
    </rPh>
    <phoneticPr fontId="9"/>
  </si>
  <si>
    <t>移輸入係数</t>
    <rPh sb="0" eb="1">
      <t>イ</t>
    </rPh>
    <rPh sb="1" eb="3">
      <t>ユニュウ</t>
    </rPh>
    <rPh sb="3" eb="5">
      <t>ケイスウ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</si>
</sst>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0;&quot;△ &quot;#,##0.0"/>
    <numFmt numFmtId="177" formatCode="0.0;&quot;△ &quot;0.0"/>
    <numFmt numFmtId="178" formatCode="0.0_);[Red]\(0.0\)"/>
    <numFmt numFmtId="179" formatCode="0.000;&quot;△ &quot;0.000"/>
    <numFmt numFmtId="180" formatCode="#,##0.000;&quot;△ &quot;#,##0.000"/>
    <numFmt numFmtId="181" formatCode="#,##0.000_ "/>
    <numFmt numFmtId="182" formatCode="0.000_);[Red]\(0.000\)"/>
    <numFmt numFmtId="183" formatCode="#,##0;&quot;△ &quot;#,##0"/>
    <numFmt numFmtId="184" formatCode="0.0_ "/>
    <numFmt numFmtId="185" formatCode="#,##0.0_ "/>
    <numFmt numFmtId="186" formatCode="0.00000_ ;[Red]\-0.00000\ "/>
    <numFmt numFmtId="187" formatCode="#,##0_ ;[Red]\-#,##0\ "/>
    <numFmt numFmtId="188" formatCode="#,##0.0_ ;[Red]\-#,##0.0\ "/>
    <numFmt numFmtId="189" formatCode="0.000000_ ;[Red]\-0.000000\ "/>
    <numFmt numFmtId="190" formatCode="#,##0.000000;&quot;△ &quot;#,##0.000000"/>
    <numFmt numFmtId="191" formatCode="0.000"/>
    <numFmt numFmtId="192" formatCode="0_ "/>
    <numFmt numFmtId="193" formatCode="#,##0.000000_ "/>
    <numFmt numFmtId="194" formatCode="0.0"/>
    <numFmt numFmtId="195" formatCode="00"/>
    <numFmt numFmtId="196" formatCode="0_);[Red]\(0\)"/>
  </numFmts>
  <fonts count="54">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scheme val="minor"/>
    </font>
    <font>
      <sz val="6"/>
      <name val="ＭＳ Ｐゴシック"/>
      <family val="3"/>
      <charset val="128"/>
    </font>
    <font>
      <b/>
      <sz val="11"/>
      <color indexed="10"/>
      <name val="ＭＳ Ｐゴシック"/>
      <family val="3"/>
      <charset val="128"/>
    </font>
    <font>
      <sz val="10"/>
      <name val="ＭＳ Ｐゴシック"/>
      <family val="3"/>
      <charset val="128"/>
    </font>
    <font>
      <b/>
      <sz val="10"/>
      <color indexed="10"/>
      <name val="ＭＳ Ｐゴシック"/>
      <family val="3"/>
      <charset val="128"/>
    </font>
    <font>
      <b/>
      <sz val="11"/>
      <name val="ＭＳ Ｐゴシック"/>
      <family val="3"/>
      <charset val="128"/>
    </font>
    <font>
      <b/>
      <sz val="12"/>
      <name val="ＭＳ Ｐゴシック"/>
      <family val="3"/>
      <charset val="128"/>
    </font>
    <font>
      <sz val="10"/>
      <name val="ＭＳ ゴシック"/>
      <family val="3"/>
      <charset val="128"/>
    </font>
    <font>
      <b/>
      <sz val="14"/>
      <name val="ＭＳ ゴシック"/>
      <family val="3"/>
      <charset val="128"/>
    </font>
    <font>
      <u/>
      <sz val="12"/>
      <name val="ＭＳ ゴシック"/>
      <family val="3"/>
      <charset val="128"/>
    </font>
    <font>
      <sz val="12"/>
      <name val="ＭＳ ゴシック"/>
      <family val="3"/>
      <charset val="128"/>
    </font>
    <font>
      <sz val="11"/>
      <color indexed="10"/>
      <name val="ＭＳ ゴシック"/>
      <family val="3"/>
      <charset val="128"/>
    </font>
    <font>
      <sz val="11"/>
      <name val="ＭＳ ゴシック"/>
      <family val="3"/>
      <charset val="128"/>
    </font>
    <font>
      <b/>
      <sz val="12"/>
      <color indexed="10"/>
      <name val="ＭＳ ゴシック"/>
      <family val="3"/>
      <charset val="128"/>
    </font>
    <font>
      <b/>
      <sz val="11"/>
      <name val="ＭＳ ゴシック"/>
      <family val="3"/>
      <charset val="128"/>
    </font>
    <font>
      <sz val="11"/>
      <color indexed="12"/>
      <name val="ＭＳ ゴシック"/>
      <family val="3"/>
      <charset val="128"/>
    </font>
    <font>
      <b/>
      <sz val="12"/>
      <name val="ＭＳ ゴシック"/>
      <family val="3"/>
      <charset val="128"/>
    </font>
    <font>
      <sz val="10"/>
      <color indexed="57"/>
      <name val="ＭＳ ゴシック"/>
      <family val="3"/>
      <charset val="128"/>
    </font>
    <font>
      <b/>
      <sz val="10"/>
      <name val="ＭＳ ゴシック"/>
      <family val="3"/>
      <charset val="128"/>
    </font>
    <font>
      <sz val="12"/>
      <color indexed="10"/>
      <name val="ＭＳ ゴシック"/>
      <family val="3"/>
      <charset val="128"/>
    </font>
    <font>
      <sz val="18"/>
      <name val="ＭＳ ゴシック"/>
      <family val="3"/>
      <charset val="128"/>
    </font>
    <font>
      <sz val="16"/>
      <name val="ＭＳ ゴシック"/>
      <family val="3"/>
      <charset val="128"/>
    </font>
    <font>
      <sz val="10"/>
      <color indexed="10"/>
      <name val="ＭＳ ゴシック"/>
      <family val="3"/>
      <charset val="128"/>
    </font>
    <font>
      <sz val="8"/>
      <name val="ＭＳ ゴシック"/>
      <family val="3"/>
      <charset val="128"/>
    </font>
    <font>
      <sz val="10"/>
      <name val="Fj丸ゴシック体-L"/>
      <family val="3"/>
      <charset val="128"/>
    </font>
    <font>
      <sz val="10"/>
      <color indexed="12"/>
      <name val="ＭＳ ゴシック"/>
      <family val="3"/>
      <charset val="128"/>
    </font>
    <font>
      <sz val="9"/>
      <name val="ＭＳ ゴシック"/>
      <family val="3"/>
      <charset val="128"/>
    </font>
    <font>
      <sz val="11"/>
      <color rgb="FF9C6500"/>
      <name val="ＭＳ Ｐゴシック"/>
      <family val="3"/>
      <charset val="128"/>
      <scheme val="minor"/>
    </font>
    <font>
      <sz val="11"/>
      <name val="明朝"/>
      <family val="1"/>
      <charset val="128"/>
    </font>
    <font>
      <sz val="11"/>
      <color theme="1"/>
      <name val="明朝"/>
      <family val="1"/>
      <charset val="128"/>
    </font>
    <font>
      <sz val="12"/>
      <color rgb="FFFF0000"/>
      <name val="明朝"/>
      <family val="1"/>
      <charset val="128"/>
    </font>
    <font>
      <sz val="12"/>
      <color rgb="FF0000FF"/>
      <name val="明朝"/>
      <family val="1"/>
      <charset val="128"/>
    </font>
    <font>
      <sz val="12"/>
      <color rgb="FF008000"/>
      <name val="明朝"/>
      <family val="1"/>
      <charset val="128"/>
    </font>
    <font>
      <sz val="9"/>
      <color theme="1"/>
      <name val="Times New Roman"/>
      <family val="1"/>
    </font>
    <font>
      <b/>
      <sz val="12"/>
      <color theme="0"/>
      <name val="ＭＳ Ｐゴシック"/>
      <family val="3"/>
      <charset val="128"/>
      <scheme val="minor"/>
    </font>
    <font>
      <sz val="11"/>
      <color theme="1"/>
      <name val="ＭＳ Ｐゴシック"/>
      <family val="3"/>
      <charset val="128"/>
      <scheme val="minor"/>
    </font>
    <font>
      <sz val="14"/>
      <name val="ＭＳ 明朝"/>
      <family val="1"/>
      <charset val="128"/>
    </font>
    <font>
      <sz val="10"/>
      <color theme="0"/>
      <name val="ＭＳ ゴシック"/>
      <family val="3"/>
      <charset val="128"/>
    </font>
    <font>
      <b/>
      <sz val="18"/>
      <name val="ＭＳ ゴシック"/>
      <family val="3"/>
      <charset val="128"/>
    </font>
    <font>
      <b/>
      <i/>
      <sz val="12"/>
      <name val="ＭＳ ゴシック"/>
      <family val="3"/>
      <charset val="128"/>
    </font>
    <font>
      <b/>
      <sz val="10"/>
      <color indexed="10"/>
      <name val="ＭＳ ゴシック"/>
      <family val="3"/>
      <charset val="128"/>
    </font>
    <font>
      <b/>
      <sz val="9"/>
      <color theme="1"/>
      <name val="ＭＳ ゴシック"/>
      <family val="3"/>
      <charset val="128"/>
    </font>
    <font>
      <b/>
      <sz val="9"/>
      <color indexed="10"/>
      <name val="ＭＳ ゴシック"/>
      <family val="3"/>
      <charset val="128"/>
    </font>
    <font>
      <sz val="9"/>
      <color theme="1"/>
      <name val="ＭＳ Ｐゴシック"/>
      <family val="3"/>
      <charset val="128"/>
      <scheme val="major"/>
    </font>
    <font>
      <sz val="9"/>
      <name val="ＭＳ Ｐゴシック"/>
      <family val="3"/>
      <charset val="128"/>
    </font>
    <font>
      <sz val="10"/>
      <color theme="3" tint="0.39997558519241921"/>
      <name val="ＭＳ ゴシック"/>
      <family val="3"/>
      <charset val="128"/>
    </font>
    <font>
      <sz val="11"/>
      <color theme="1"/>
      <name val="ＭＳ 明朝"/>
      <family val="1"/>
      <charset val="128"/>
    </font>
  </fonts>
  <fills count="12">
    <fill>
      <patternFill patternType="none"/>
    </fill>
    <fill>
      <patternFill patternType="gray125"/>
    </fill>
    <fill>
      <patternFill patternType="solid">
        <fgColor rgb="FFA5A5A5"/>
      </patternFill>
    </fill>
    <fill>
      <patternFill patternType="solid">
        <fgColor indexed="22"/>
        <bgColor indexed="64"/>
      </patternFill>
    </fill>
    <fill>
      <patternFill patternType="solid">
        <fgColor indexed="43"/>
        <bgColor indexed="64"/>
      </patternFill>
    </fill>
    <fill>
      <patternFill patternType="solid">
        <fgColor rgb="FFCCFFCC"/>
        <bgColor indexed="64"/>
      </patternFill>
    </fill>
    <fill>
      <patternFill patternType="solid">
        <fgColor rgb="FF66FFFF"/>
        <bgColor indexed="64"/>
      </patternFill>
    </fill>
    <fill>
      <patternFill patternType="solid">
        <fgColor rgb="FFFF9900"/>
        <bgColor indexed="64"/>
      </patternFill>
    </fill>
    <fill>
      <patternFill patternType="solid">
        <fgColor rgb="FF0000FF"/>
        <bgColor indexed="64"/>
      </patternFill>
    </fill>
    <fill>
      <patternFill patternType="solid">
        <fgColor rgb="FF008000"/>
        <bgColor indexed="64"/>
      </patternFill>
    </fill>
    <fill>
      <patternFill patternType="solid">
        <fgColor rgb="FF92D050"/>
        <bgColor indexed="64"/>
      </patternFill>
    </fill>
    <fill>
      <patternFill patternType="solid">
        <fgColor rgb="FFFFFF00"/>
        <bgColor indexed="64"/>
      </patternFill>
    </fill>
  </fills>
  <borders count="119">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10"/>
      </left>
      <right/>
      <top style="double">
        <color indexed="10"/>
      </top>
      <bottom style="double">
        <color indexed="10"/>
      </bottom>
      <diagonal/>
    </border>
    <border>
      <left/>
      <right/>
      <top style="double">
        <color indexed="10"/>
      </top>
      <bottom style="double">
        <color indexed="10"/>
      </bottom>
      <diagonal/>
    </border>
    <border>
      <left/>
      <right style="double">
        <color indexed="10"/>
      </right>
      <top style="double">
        <color indexed="10"/>
      </top>
      <bottom style="double">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right style="medium">
        <color indexed="64"/>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s>
  <cellStyleXfs count="71">
    <xf numFmtId="0" fontId="0" fillId="0" borderId="0">
      <alignment vertical="center"/>
    </xf>
    <xf numFmtId="0" fontId="5" fillId="0" borderId="0"/>
    <xf numFmtId="38" fontId="5" fillId="0" borderId="0" applyFont="0" applyFill="0" applyBorder="0" applyAlignment="0" applyProtection="0"/>
    <xf numFmtId="0" fontId="5" fillId="0" borderId="0"/>
    <xf numFmtId="0" fontId="5" fillId="0" borderId="0">
      <alignment vertical="center"/>
    </xf>
    <xf numFmtId="0" fontId="5" fillId="0" borderId="0"/>
    <xf numFmtId="0" fontId="10" fillId="0" borderId="0"/>
    <xf numFmtId="0" fontId="5" fillId="0" borderId="0">
      <alignment vertical="center"/>
    </xf>
    <xf numFmtId="0" fontId="34" fillId="5" borderId="0" applyNumberFormat="0" applyFont="0" applyBorder="0" applyAlignment="0" applyProtection="0">
      <alignment vertical="center"/>
    </xf>
    <xf numFmtId="0" fontId="35" fillId="6" borderId="0" applyNumberFormat="0" applyFont="0" applyBorder="0" applyAlignment="0" applyProtection="0"/>
    <xf numFmtId="0" fontId="35" fillId="7" borderId="0" applyNumberFormat="0" applyFont="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3" fontId="38" fillId="8" borderId="0" applyNumberFormat="0" applyFill="0" applyBorder="0" applyAlignment="0" applyProtection="0">
      <alignment vertical="center"/>
    </xf>
    <xf numFmtId="3" fontId="39" fillId="9" borderId="0" applyNumberFormat="0" applyFill="0" applyBorder="0" applyAlignment="0" applyProtection="0"/>
    <xf numFmtId="0" fontId="40" fillId="0" borderId="0" applyFill="0" applyBorder="0" applyAlignment="0">
      <alignment vertical="center"/>
    </xf>
    <xf numFmtId="0" fontId="41" fillId="2" borderId="1" applyNumberFormat="0" applyAlignment="0" applyProtection="0">
      <alignment vertical="center"/>
    </xf>
    <xf numFmtId="9" fontId="5" fillId="0" borderId="0" applyFont="0" applyFill="0" applyBorder="0" applyAlignment="0" applyProtection="0"/>
    <xf numFmtId="9" fontId="5"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6" fontId="5"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2" fillId="0" borderId="0">
      <alignment vertical="center"/>
    </xf>
    <xf numFmtId="0" fontId="4" fillId="0" borderId="0">
      <alignment vertical="center"/>
    </xf>
    <xf numFmtId="0" fontId="42" fillId="0" borderId="0">
      <alignment vertical="center"/>
    </xf>
    <xf numFmtId="0" fontId="35" fillId="0" borderId="0" applyNumberFormat="0" applyFont="0" applyBorder="0" applyAlignment="0" applyProtection="0"/>
    <xf numFmtId="0" fontId="5" fillId="0" borderId="0"/>
    <xf numFmtId="0" fontId="5" fillId="0" borderId="0"/>
    <xf numFmtId="0" fontId="4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xf>
    <xf numFmtId="0" fontId="43" fillId="0" borderId="0"/>
    <xf numFmtId="0" fontId="42" fillId="0" borderId="0">
      <alignment vertical="center"/>
    </xf>
    <xf numFmtId="0" fontId="10" fillId="0" borderId="0"/>
    <xf numFmtId="0" fontId="5" fillId="0" borderId="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5" fillId="0" borderId="0">
      <alignment wrapText="1"/>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xf numFmtId="9" fontId="10" fillId="0" borderId="0" applyFont="0" applyFill="0" applyBorder="0" applyAlignment="0" applyProtection="0">
      <alignment vertical="center"/>
    </xf>
    <xf numFmtId="0" fontId="2" fillId="0" borderId="0"/>
    <xf numFmtId="38" fontId="4" fillId="0" borderId="0" applyFont="0" applyFill="0" applyBorder="0" applyAlignment="0" applyProtection="0">
      <alignment vertical="center"/>
    </xf>
  </cellStyleXfs>
  <cellXfs count="708">
    <xf numFmtId="0" fontId="0" fillId="0" borderId="0" xfId="0">
      <alignment vertical="center"/>
    </xf>
    <xf numFmtId="0" fontId="6" fillId="0" borderId="0" xfId="1" applyFont="1"/>
    <xf numFmtId="0" fontId="5" fillId="0" borderId="0" xfId="1" applyFont="1"/>
    <xf numFmtId="0" fontId="9" fillId="0" borderId="0" xfId="1" applyFont="1"/>
    <xf numFmtId="0" fontId="12" fillId="0" borderId="0" xfId="1" applyFont="1"/>
    <xf numFmtId="0" fontId="13" fillId="0" borderId="0" xfId="1" applyFont="1"/>
    <xf numFmtId="0" fontId="12" fillId="3" borderId="2" xfId="1" applyFont="1" applyFill="1" applyBorder="1" applyAlignment="1">
      <alignment horizontal="center" vertical="center"/>
    </xf>
    <xf numFmtId="0" fontId="12" fillId="3" borderId="3"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5" xfId="1" applyFont="1" applyFill="1" applyBorder="1" applyAlignment="1">
      <alignment horizontal="center" vertical="center"/>
    </xf>
    <xf numFmtId="0" fontId="10" fillId="0" borderId="10" xfId="1" applyFont="1" applyBorder="1" applyAlignment="1">
      <alignment horizontal="center" vertical="center" wrapText="1"/>
    </xf>
    <xf numFmtId="0" fontId="10" fillId="0" borderId="11" xfId="1" applyFont="1" applyBorder="1" applyAlignment="1">
      <alignment horizontal="left" vertical="center" wrapText="1" indent="1"/>
    </xf>
    <xf numFmtId="0" fontId="10" fillId="0" borderId="8" xfId="1" applyFont="1" applyBorder="1" applyAlignment="1">
      <alignment horizontal="left" vertical="center" indent="1"/>
    </xf>
    <xf numFmtId="0" fontId="10" fillId="0" borderId="9" xfId="1" applyFont="1" applyBorder="1" applyAlignment="1">
      <alignment horizontal="left" vertical="center" indent="1"/>
    </xf>
    <xf numFmtId="0" fontId="10" fillId="0" borderId="12" xfId="1" applyFont="1" applyBorder="1" applyAlignment="1">
      <alignment horizontal="center" vertical="center"/>
    </xf>
    <xf numFmtId="0" fontId="10" fillId="0" borderId="13" xfId="1" applyFont="1" applyBorder="1" applyAlignment="1">
      <alignment horizontal="left" vertical="center" indent="1"/>
    </xf>
    <xf numFmtId="0" fontId="10" fillId="0" borderId="15" xfId="1" applyFont="1" applyBorder="1" applyAlignment="1">
      <alignment horizontal="left" vertical="center" indent="1"/>
    </xf>
    <xf numFmtId="0" fontId="10" fillId="0" borderId="17" xfId="1" applyFont="1" applyBorder="1" applyAlignment="1">
      <alignment horizontal="left" vertical="center" indent="1"/>
    </xf>
    <xf numFmtId="0" fontId="10" fillId="0" borderId="19" xfId="1" applyFont="1" applyBorder="1" applyAlignment="1">
      <alignment horizontal="left" vertical="center" indent="1"/>
    </xf>
    <xf numFmtId="0" fontId="10" fillId="0" borderId="20" xfId="1" applyFont="1" applyBorder="1" applyAlignment="1">
      <alignment horizontal="center" vertical="center"/>
    </xf>
    <xf numFmtId="0" fontId="10" fillId="0" borderId="21" xfId="1" applyFont="1" applyBorder="1" applyAlignment="1">
      <alignment horizontal="left" vertical="center" indent="1"/>
    </xf>
    <xf numFmtId="0" fontId="14" fillId="0" borderId="0" xfId="1" applyFont="1" applyFill="1" applyAlignment="1">
      <alignment vertical="center"/>
    </xf>
    <xf numFmtId="0" fontId="15" fillId="0" borderId="0" xfId="1" applyFont="1" applyFill="1" applyAlignment="1">
      <alignment vertical="center"/>
    </xf>
    <xf numFmtId="0" fontId="16" fillId="0" borderId="0" xfId="1" applyFont="1" applyFill="1" applyAlignment="1">
      <alignment vertical="center"/>
    </xf>
    <xf numFmtId="0" fontId="17" fillId="0" borderId="0" xfId="1" applyFont="1" applyFill="1" applyAlignment="1">
      <alignment vertical="center"/>
    </xf>
    <xf numFmtId="0" fontId="18" fillId="0" borderId="0" xfId="1" applyFont="1" applyFill="1" applyBorder="1" applyAlignment="1">
      <alignment horizontal="center" vertical="center"/>
    </xf>
    <xf numFmtId="0" fontId="19" fillId="0" borderId="0" xfId="1" applyFont="1" applyFill="1" applyAlignment="1">
      <alignment vertical="center"/>
    </xf>
    <xf numFmtId="0" fontId="20" fillId="0" borderId="0" xfId="1" applyFont="1" applyFill="1" applyAlignment="1">
      <alignment vertical="center"/>
    </xf>
    <xf numFmtId="0" fontId="14" fillId="3" borderId="30" xfId="1" applyFont="1" applyFill="1" applyBorder="1" applyAlignment="1">
      <alignment horizontal="center" vertical="center"/>
    </xf>
    <xf numFmtId="0" fontId="14" fillId="3" borderId="32" xfId="1" applyFont="1" applyFill="1" applyBorder="1" applyAlignment="1">
      <alignment horizontal="center" vertical="center"/>
    </xf>
    <xf numFmtId="0" fontId="19" fillId="3" borderId="20" xfId="1" applyFont="1" applyFill="1" applyBorder="1" applyAlignment="1">
      <alignment horizontal="center" vertical="center"/>
    </xf>
    <xf numFmtId="0" fontId="19" fillId="3" borderId="18" xfId="1" applyFont="1" applyFill="1" applyBorder="1" applyAlignment="1">
      <alignment horizontal="center" vertical="center" wrapText="1"/>
    </xf>
    <xf numFmtId="0" fontId="19" fillId="3" borderId="19" xfId="1" applyFont="1" applyFill="1" applyBorder="1" applyAlignment="1">
      <alignment horizontal="center" vertical="center" wrapText="1"/>
    </xf>
    <xf numFmtId="0" fontId="19" fillId="0" borderId="22" xfId="1" applyFont="1" applyFill="1" applyBorder="1" applyAlignment="1">
      <alignment horizontal="center" vertical="center"/>
    </xf>
    <xf numFmtId="0" fontId="19" fillId="0" borderId="0" xfId="1" applyFont="1" applyFill="1" applyBorder="1" applyAlignment="1">
      <alignment vertical="center"/>
    </xf>
    <xf numFmtId="177" fontId="19" fillId="0" borderId="0" xfId="1" applyNumberFormat="1" applyFont="1" applyFill="1" applyBorder="1" applyAlignment="1">
      <alignment vertical="center"/>
    </xf>
    <xf numFmtId="178" fontId="19" fillId="0" borderId="0" xfId="1" applyNumberFormat="1" applyFont="1" applyFill="1" applyBorder="1" applyAlignment="1">
      <alignment vertical="center"/>
    </xf>
    <xf numFmtId="0" fontId="22" fillId="0" borderId="0" xfId="1" applyFont="1" applyFill="1" applyBorder="1" applyAlignment="1">
      <alignment vertical="center"/>
    </xf>
    <xf numFmtId="0" fontId="23" fillId="0" borderId="0" xfId="1" applyFont="1" applyFill="1" applyBorder="1" applyAlignment="1">
      <alignment vertical="center"/>
    </xf>
    <xf numFmtId="179" fontId="24" fillId="0" borderId="0" xfId="1" applyNumberFormat="1" applyFont="1" applyFill="1" applyBorder="1" applyAlignment="1">
      <alignment horizontal="center" vertical="center"/>
    </xf>
    <xf numFmtId="0" fontId="21" fillId="0" borderId="0" xfId="1" applyFont="1" applyFill="1" applyBorder="1" applyAlignment="1">
      <alignment vertical="center"/>
    </xf>
    <xf numFmtId="0" fontId="19" fillId="0" borderId="0" xfId="1" applyFont="1" applyFill="1" applyBorder="1" applyAlignment="1">
      <alignment horizontal="right" vertical="center"/>
    </xf>
    <xf numFmtId="0" fontId="19" fillId="3" borderId="2" xfId="1" applyFont="1" applyFill="1" applyBorder="1" applyAlignment="1">
      <alignment vertical="center"/>
    </xf>
    <xf numFmtId="0" fontId="19" fillId="3" borderId="34" xfId="1" applyFont="1" applyFill="1" applyBorder="1" applyAlignment="1">
      <alignment horizontal="center" vertical="center" wrapText="1"/>
    </xf>
    <xf numFmtId="177" fontId="19" fillId="3" borderId="34" xfId="1" applyNumberFormat="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0" borderId="6" xfId="1" applyFont="1" applyFill="1" applyBorder="1" applyAlignment="1">
      <alignment vertical="center"/>
    </xf>
    <xf numFmtId="0" fontId="14" fillId="0" borderId="0" xfId="1" applyFont="1" applyFill="1" applyBorder="1" applyAlignment="1">
      <alignment vertical="center"/>
    </xf>
    <xf numFmtId="179" fontId="14" fillId="0" borderId="0" xfId="1" applyNumberFormat="1" applyFont="1" applyFill="1" applyBorder="1" applyAlignment="1">
      <alignment horizontal="left" vertical="center"/>
    </xf>
    <xf numFmtId="0" fontId="19" fillId="0" borderId="10" xfId="1" applyFont="1" applyFill="1" applyBorder="1" applyAlignment="1">
      <alignment vertical="center"/>
    </xf>
    <xf numFmtId="176" fontId="19" fillId="0" borderId="14" xfId="1" applyNumberFormat="1" applyFont="1" applyFill="1" applyBorder="1" applyAlignment="1">
      <alignment vertical="center"/>
    </xf>
    <xf numFmtId="179" fontId="19" fillId="0" borderId="0" xfId="1" applyNumberFormat="1" applyFont="1" applyFill="1" applyAlignment="1">
      <alignment vertical="center"/>
    </xf>
    <xf numFmtId="176" fontId="19" fillId="0" borderId="0" xfId="1" applyNumberFormat="1" applyFont="1" applyFill="1" applyBorder="1" applyAlignment="1">
      <alignment vertical="center"/>
    </xf>
    <xf numFmtId="179" fontId="14" fillId="0" borderId="0" xfId="1" applyNumberFormat="1" applyFont="1" applyFill="1" applyBorder="1" applyAlignment="1">
      <alignment vertical="center"/>
    </xf>
    <xf numFmtId="0" fontId="19" fillId="0" borderId="43" xfId="1" applyFont="1" applyFill="1" applyBorder="1" applyAlignment="1">
      <alignment vertical="center"/>
    </xf>
    <xf numFmtId="177" fontId="19" fillId="0" borderId="33" xfId="1" applyNumberFormat="1" applyFont="1" applyFill="1" applyBorder="1" applyAlignment="1">
      <alignment horizontal="right" vertical="center"/>
    </xf>
    <xf numFmtId="178" fontId="19" fillId="0" borderId="33" xfId="1" applyNumberFormat="1" applyFont="1" applyFill="1" applyBorder="1" applyAlignment="1">
      <alignment horizontal="right" vertical="center"/>
    </xf>
    <xf numFmtId="181" fontId="19" fillId="0" borderId="26" xfId="1" applyNumberFormat="1" applyFont="1" applyFill="1" applyBorder="1" applyAlignment="1">
      <alignment horizontal="right" vertical="center"/>
    </xf>
    <xf numFmtId="0" fontId="19" fillId="0" borderId="0" xfId="1" applyFont="1" applyFill="1" applyAlignment="1">
      <alignment horizontal="right" vertical="top"/>
    </xf>
    <xf numFmtId="182" fontId="19" fillId="0" borderId="0" xfId="1" applyNumberFormat="1" applyFont="1" applyFill="1" applyAlignment="1">
      <alignment vertical="top"/>
    </xf>
    <xf numFmtId="0" fontId="19" fillId="0" borderId="0" xfId="1" applyFont="1" applyFill="1" applyAlignment="1">
      <alignment horizontal="right" vertical="center"/>
    </xf>
    <xf numFmtId="181" fontId="14" fillId="0" borderId="0" xfId="1" applyNumberFormat="1" applyFont="1" applyFill="1" applyBorder="1" applyAlignment="1">
      <alignment vertical="center"/>
    </xf>
    <xf numFmtId="0" fontId="23" fillId="0" borderId="0" xfId="1" applyFont="1" applyFill="1" applyAlignment="1">
      <alignment vertical="center"/>
    </xf>
    <xf numFmtId="0" fontId="14" fillId="0" borderId="0" xfId="1" applyFont="1" applyFill="1" applyAlignment="1">
      <alignment horizontal="right" vertical="center"/>
    </xf>
    <xf numFmtId="179" fontId="14" fillId="0" borderId="0" xfId="1" applyNumberFormat="1" applyFont="1" applyFill="1" applyAlignment="1">
      <alignment vertical="center"/>
    </xf>
    <xf numFmtId="0" fontId="19" fillId="0" borderId="10" xfId="1" applyFont="1" applyFill="1" applyBorder="1" applyAlignment="1">
      <alignment horizontal="center" vertical="center"/>
    </xf>
    <xf numFmtId="176" fontId="19" fillId="0" borderId="15" xfId="1" applyNumberFormat="1" applyFont="1" applyFill="1" applyBorder="1" applyAlignment="1">
      <alignment vertical="center"/>
    </xf>
    <xf numFmtId="0" fontId="19" fillId="0" borderId="12" xfId="1" applyFont="1" applyFill="1" applyBorder="1" applyAlignment="1">
      <alignment horizontal="center" vertical="center"/>
    </xf>
    <xf numFmtId="176" fontId="19" fillId="0" borderId="16" xfId="1" applyNumberFormat="1" applyFont="1" applyFill="1" applyBorder="1" applyAlignment="1">
      <alignment vertical="center"/>
    </xf>
    <xf numFmtId="176" fontId="19" fillId="0" borderId="17" xfId="1" applyNumberFormat="1" applyFont="1" applyFill="1" applyBorder="1" applyAlignment="1">
      <alignment vertical="center"/>
    </xf>
    <xf numFmtId="176" fontId="19" fillId="0" borderId="46" xfId="1" applyNumberFormat="1" applyFont="1" applyFill="1" applyBorder="1" applyAlignment="1">
      <alignment vertical="center"/>
    </xf>
    <xf numFmtId="176" fontId="19" fillId="0" borderId="47" xfId="1" applyNumberFormat="1" applyFont="1" applyFill="1" applyBorder="1" applyAlignment="1">
      <alignment vertical="center"/>
    </xf>
    <xf numFmtId="178" fontId="19" fillId="0" borderId="0" xfId="1" applyNumberFormat="1" applyFont="1" applyFill="1" applyAlignment="1">
      <alignment vertical="center"/>
    </xf>
    <xf numFmtId="0" fontId="19" fillId="3" borderId="20" xfId="1" applyFont="1" applyFill="1" applyBorder="1" applyAlignment="1">
      <alignment horizontal="center" vertical="center" wrapText="1"/>
    </xf>
    <xf numFmtId="183" fontId="19" fillId="0" borderId="0" xfId="1" applyNumberFormat="1" applyFont="1" applyFill="1" applyAlignment="1">
      <alignment vertical="center"/>
    </xf>
    <xf numFmtId="183" fontId="14" fillId="0" borderId="0" xfId="1" applyNumberFormat="1" applyFont="1" applyFill="1" applyAlignment="1">
      <alignment vertical="center"/>
    </xf>
    <xf numFmtId="183" fontId="14" fillId="0" borderId="0" xfId="1" applyNumberFormat="1" applyFont="1" applyFill="1" applyBorder="1" applyAlignment="1">
      <alignment vertical="center" wrapText="1"/>
    </xf>
    <xf numFmtId="0" fontId="17" fillId="0" borderId="10" xfId="1" applyFont="1" applyFill="1" applyBorder="1" applyAlignment="1">
      <alignment horizontal="center" vertical="center"/>
    </xf>
    <xf numFmtId="178" fontId="17" fillId="0" borderId="14" xfId="1" applyNumberFormat="1" applyFont="1" applyFill="1" applyBorder="1" applyAlignment="1">
      <alignment vertical="center"/>
    </xf>
    <xf numFmtId="0" fontId="17" fillId="0" borderId="12" xfId="1" applyFont="1" applyFill="1" applyBorder="1" applyAlignment="1">
      <alignment horizontal="center" vertical="center"/>
    </xf>
    <xf numFmtId="178" fontId="17" fillId="0" borderId="16" xfId="1" applyNumberFormat="1" applyFont="1" applyFill="1" applyBorder="1" applyAlignment="1">
      <alignment vertical="center"/>
    </xf>
    <xf numFmtId="0" fontId="17" fillId="0" borderId="22" xfId="1" applyFont="1" applyFill="1" applyBorder="1" applyAlignment="1">
      <alignment horizontal="center" vertical="center"/>
    </xf>
    <xf numFmtId="178" fontId="17" fillId="0" borderId="46" xfId="1" applyNumberFormat="1" applyFont="1" applyFill="1" applyBorder="1" applyAlignment="1">
      <alignment vertical="center"/>
    </xf>
    <xf numFmtId="178" fontId="17" fillId="0" borderId="0" xfId="1" applyNumberFormat="1" applyFont="1" applyFill="1" applyAlignment="1">
      <alignment vertical="center"/>
    </xf>
    <xf numFmtId="0" fontId="17" fillId="3" borderId="30" xfId="1" applyFont="1" applyFill="1" applyBorder="1" applyAlignment="1">
      <alignment horizontal="center" vertical="center" wrapText="1"/>
    </xf>
    <xf numFmtId="0" fontId="14" fillId="0" borderId="0" xfId="1" applyFont="1" applyFill="1" applyBorder="1" applyAlignment="1">
      <alignment horizontal="center" vertical="center"/>
    </xf>
    <xf numFmtId="0" fontId="5" fillId="3" borderId="20" xfId="1" applyFont="1" applyFill="1" applyBorder="1" applyAlignment="1">
      <alignment horizontal="center" vertical="center"/>
    </xf>
    <xf numFmtId="0" fontId="5" fillId="0" borderId="22" xfId="1" applyBorder="1" applyAlignment="1">
      <alignment horizontal="center" vertical="center"/>
    </xf>
    <xf numFmtId="187" fontId="17" fillId="0" borderId="14" xfId="1" applyNumberFormat="1" applyFont="1" applyFill="1" applyBorder="1" applyAlignment="1">
      <alignment vertical="center"/>
    </xf>
    <xf numFmtId="187" fontId="17" fillId="0" borderId="16" xfId="1" applyNumberFormat="1" applyFont="1" applyFill="1" applyBorder="1" applyAlignment="1">
      <alignment vertical="center"/>
    </xf>
    <xf numFmtId="187" fontId="17" fillId="0" borderId="46" xfId="1" applyNumberFormat="1" applyFont="1" applyFill="1" applyBorder="1" applyAlignment="1">
      <alignment vertical="center"/>
    </xf>
    <xf numFmtId="0" fontId="10" fillId="0" borderId="0" xfId="1" applyFont="1"/>
    <xf numFmtId="0" fontId="14" fillId="3" borderId="52" xfId="1" applyFont="1" applyFill="1" applyBorder="1" applyAlignment="1">
      <alignment horizontal="center" vertical="center"/>
    </xf>
    <xf numFmtId="0" fontId="25" fillId="3" borderId="3" xfId="1" applyFont="1" applyFill="1" applyBorder="1" applyAlignment="1">
      <alignment horizontal="left" vertical="center" wrapText="1" indent="1"/>
    </xf>
    <xf numFmtId="188" fontId="25" fillId="3" borderId="34" xfId="1" applyNumberFormat="1" applyFont="1" applyFill="1" applyBorder="1" applyAlignment="1">
      <alignment horizontal="left" vertical="center" indent="1"/>
    </xf>
    <xf numFmtId="188" fontId="25" fillId="3" borderId="34" xfId="1" applyNumberFormat="1" applyFont="1" applyFill="1" applyBorder="1" applyAlignment="1">
      <alignment horizontal="center" vertical="center"/>
    </xf>
    <xf numFmtId="0" fontId="25" fillId="3" borderId="5" xfId="1" applyFont="1" applyFill="1" applyBorder="1" applyAlignment="1">
      <alignment horizontal="left" vertical="center" indent="1"/>
    </xf>
    <xf numFmtId="0" fontId="14" fillId="0" borderId="53" xfId="1" applyFont="1" applyFill="1" applyBorder="1" applyAlignment="1">
      <alignment horizontal="center" vertical="center"/>
    </xf>
    <xf numFmtId="0" fontId="14" fillId="0" borderId="54" xfId="1" applyFont="1" applyFill="1" applyBorder="1" applyAlignment="1">
      <alignment vertical="center" wrapText="1"/>
    </xf>
    <xf numFmtId="188" fontId="14" fillId="0" borderId="55" xfId="1" applyNumberFormat="1" applyFont="1" applyFill="1" applyBorder="1" applyAlignment="1">
      <alignment vertical="center"/>
    </xf>
    <xf numFmtId="0" fontId="14" fillId="0" borderId="55" xfId="1" applyFont="1" applyFill="1" applyBorder="1" applyAlignment="1">
      <alignment horizontal="center" vertical="center"/>
    </xf>
    <xf numFmtId="0" fontId="14" fillId="0" borderId="56" xfId="1" applyFont="1" applyFill="1" applyBorder="1" applyAlignment="1">
      <alignment horizontal="left" vertical="center" indent="1"/>
    </xf>
    <xf numFmtId="0" fontId="14" fillId="0" borderId="57" xfId="1" applyFont="1" applyFill="1" applyBorder="1" applyAlignment="1">
      <alignment horizontal="center" vertical="center"/>
    </xf>
    <xf numFmtId="0" fontId="14" fillId="0" borderId="58" xfId="1" applyFont="1" applyFill="1" applyBorder="1" applyAlignment="1">
      <alignment vertical="center" wrapText="1"/>
    </xf>
    <xf numFmtId="189" fontId="14" fillId="0" borderId="59" xfId="1" applyNumberFormat="1" applyFont="1" applyFill="1" applyBorder="1" applyAlignment="1">
      <alignment vertical="center"/>
    </xf>
    <xf numFmtId="0" fontId="14" fillId="0" borderId="59" xfId="1" applyFont="1" applyFill="1" applyBorder="1" applyAlignment="1">
      <alignment horizontal="center" vertical="center"/>
    </xf>
    <xf numFmtId="0" fontId="14" fillId="0" borderId="60" xfId="1" applyFont="1" applyFill="1" applyBorder="1" applyAlignment="1">
      <alignment horizontal="left" vertical="center" indent="1"/>
    </xf>
    <xf numFmtId="188" fontId="14" fillId="0" borderId="59" xfId="1" applyNumberFormat="1" applyFont="1" applyFill="1" applyBorder="1" applyAlignment="1">
      <alignment vertical="center"/>
    </xf>
    <xf numFmtId="0" fontId="10" fillId="0" borderId="59" xfId="1" applyFont="1" applyBorder="1" applyAlignment="1">
      <alignment horizontal="center" vertical="center"/>
    </xf>
    <xf numFmtId="0" fontId="10" fillId="0" borderId="60" xfId="1" applyFont="1" applyBorder="1" applyAlignment="1">
      <alignment horizontal="left" vertical="center" wrapText="1" indent="1"/>
    </xf>
    <xf numFmtId="0" fontId="10" fillId="0" borderId="61" xfId="1" applyFont="1" applyBorder="1" applyAlignment="1">
      <alignment horizontal="center" vertical="center"/>
    </xf>
    <xf numFmtId="0" fontId="14" fillId="0" borderId="62" xfId="1" applyFont="1" applyFill="1" applyBorder="1" applyAlignment="1">
      <alignment vertical="center" wrapText="1"/>
    </xf>
    <xf numFmtId="189" fontId="14" fillId="0" borderId="63" xfId="1" applyNumberFormat="1" applyFont="1" applyFill="1" applyBorder="1" applyAlignment="1">
      <alignment vertical="center"/>
    </xf>
    <xf numFmtId="0" fontId="10" fillId="0" borderId="63" xfId="1" applyFont="1" applyBorder="1" applyAlignment="1">
      <alignment horizontal="center" vertical="center"/>
    </xf>
    <xf numFmtId="0" fontId="10" fillId="0" borderId="64" xfId="1" applyFont="1" applyBorder="1" applyAlignment="1">
      <alignment horizontal="left" vertical="center" wrapText="1" indent="1"/>
    </xf>
    <xf numFmtId="0" fontId="10" fillId="0" borderId="0" xfId="1" applyFont="1" applyAlignment="1">
      <alignment horizontal="center"/>
    </xf>
    <xf numFmtId="188" fontId="14" fillId="0" borderId="63" xfId="1" applyNumberFormat="1" applyFont="1" applyFill="1" applyBorder="1" applyAlignment="1">
      <alignment vertical="center"/>
    </xf>
    <xf numFmtId="0" fontId="14" fillId="0" borderId="63" xfId="1" applyFont="1" applyFill="1" applyBorder="1" applyAlignment="1">
      <alignment horizontal="center" vertical="center"/>
    </xf>
    <xf numFmtId="0" fontId="14" fillId="0" borderId="64" xfId="1" applyFont="1" applyFill="1" applyBorder="1" applyAlignment="1">
      <alignment horizontal="left" vertical="center" indent="1"/>
    </xf>
    <xf numFmtId="0" fontId="14" fillId="0" borderId="0" xfId="1" applyFont="1"/>
    <xf numFmtId="0" fontId="27" fillId="0" borderId="0" xfId="1" applyFont="1"/>
    <xf numFmtId="0" fontId="14" fillId="0" borderId="0" xfId="1" applyFont="1" applyAlignment="1">
      <alignment horizontal="right"/>
    </xf>
    <xf numFmtId="0" fontId="28" fillId="0" borderId="0" xfId="1" applyFont="1"/>
    <xf numFmtId="0" fontId="29" fillId="0" borderId="0" xfId="1" applyFont="1"/>
    <xf numFmtId="0" fontId="29" fillId="0" borderId="0" xfId="1" applyFont="1" applyAlignment="1"/>
    <xf numFmtId="183" fontId="14" fillId="3" borderId="36" xfId="1" applyNumberFormat="1" applyFont="1" applyFill="1" applyBorder="1" applyAlignment="1">
      <alignment horizontal="center"/>
    </xf>
    <xf numFmtId="0" fontId="14" fillId="3" borderId="4" xfId="1" applyFont="1" applyFill="1" applyBorder="1"/>
    <xf numFmtId="0" fontId="14" fillId="3" borderId="37" xfId="1" applyFont="1" applyFill="1" applyBorder="1"/>
    <xf numFmtId="185" fontId="29" fillId="0" borderId="0" xfId="1" applyNumberFormat="1" applyFont="1"/>
    <xf numFmtId="0" fontId="14" fillId="3" borderId="0" xfId="1" applyFont="1" applyFill="1"/>
    <xf numFmtId="0" fontId="14" fillId="3" borderId="67" xfId="1" applyFont="1" applyFill="1" applyBorder="1"/>
    <xf numFmtId="183" fontId="14" fillId="3" borderId="0" xfId="1" applyNumberFormat="1" applyFont="1" applyFill="1" applyBorder="1" applyAlignment="1">
      <alignment horizontal="center" shrinkToFit="1"/>
    </xf>
    <xf numFmtId="0" fontId="14" fillId="3" borderId="15" xfId="1" applyFont="1" applyFill="1" applyBorder="1" applyAlignment="1">
      <alignment horizontal="center" shrinkToFit="1"/>
    </xf>
    <xf numFmtId="0" fontId="14" fillId="3" borderId="16" xfId="1" applyFont="1" applyFill="1" applyBorder="1"/>
    <xf numFmtId="0" fontId="10" fillId="3" borderId="17" xfId="1" applyFont="1" applyFill="1" applyBorder="1" applyAlignment="1">
      <alignment horizontal="center"/>
    </xf>
    <xf numFmtId="0" fontId="14" fillId="3" borderId="18" xfId="1" applyFont="1" applyFill="1" applyBorder="1"/>
    <xf numFmtId="0" fontId="14" fillId="3" borderId="19" xfId="1" applyFont="1" applyFill="1" applyBorder="1" applyAlignment="1">
      <alignment horizontal="center"/>
    </xf>
    <xf numFmtId="0" fontId="14" fillId="0" borderId="12" xfId="1" applyFont="1" applyFill="1" applyBorder="1" applyAlignment="1">
      <alignment vertical="center"/>
    </xf>
    <xf numFmtId="185" fontId="14" fillId="0" borderId="49" xfId="1" applyNumberFormat="1" applyFont="1" applyBorder="1"/>
    <xf numFmtId="188" fontId="14" fillId="0" borderId="49" xfId="1" applyNumberFormat="1" applyFont="1" applyBorder="1"/>
    <xf numFmtId="188" fontId="14" fillId="0" borderId="15" xfId="1" applyNumberFormat="1" applyFont="1" applyBorder="1"/>
    <xf numFmtId="0" fontId="14" fillId="0" borderId="69" xfId="1" applyFont="1" applyFill="1" applyBorder="1" applyAlignment="1">
      <alignment vertical="center"/>
    </xf>
    <xf numFmtId="188" fontId="14" fillId="0" borderId="70" xfId="1" applyNumberFormat="1" applyFont="1" applyBorder="1"/>
    <xf numFmtId="188" fontId="14" fillId="0" borderId="60" xfId="1" applyNumberFormat="1" applyFont="1" applyBorder="1"/>
    <xf numFmtId="0" fontId="14" fillId="0" borderId="20" xfId="1" applyFont="1" applyFill="1" applyBorder="1" applyAlignment="1">
      <alignment vertical="center"/>
    </xf>
    <xf numFmtId="188" fontId="14" fillId="0" borderId="48" xfId="1" applyNumberFormat="1" applyFont="1" applyBorder="1"/>
    <xf numFmtId="188" fontId="14" fillId="0" borderId="19" xfId="1" applyNumberFormat="1" applyFont="1" applyBorder="1"/>
    <xf numFmtId="0" fontId="14" fillId="0" borderId="43" xfId="1" applyFont="1" applyBorder="1" applyAlignment="1"/>
    <xf numFmtId="188" fontId="14" fillId="0" borderId="71" xfId="1" applyNumberFormat="1" applyFont="1" applyBorder="1"/>
    <xf numFmtId="188" fontId="14" fillId="0" borderId="47" xfId="1" applyNumberFormat="1" applyFont="1" applyBorder="1"/>
    <xf numFmtId="0" fontId="30" fillId="0" borderId="0" xfId="1" applyFont="1" applyBorder="1"/>
    <xf numFmtId="0" fontId="14" fillId="0" borderId="0" xfId="1" applyFont="1" applyBorder="1"/>
    <xf numFmtId="0" fontId="30" fillId="0" borderId="0" xfId="1" applyFont="1"/>
    <xf numFmtId="0" fontId="14" fillId="0" borderId="24" xfId="1" applyFont="1" applyBorder="1" applyAlignment="1">
      <alignment horizontal="right"/>
    </xf>
    <xf numFmtId="0" fontId="14" fillId="3" borderId="32"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4" fillId="3" borderId="19" xfId="1" applyFont="1" applyFill="1" applyBorder="1" applyAlignment="1">
      <alignment horizontal="center" vertical="center"/>
    </xf>
    <xf numFmtId="0" fontId="14" fillId="0" borderId="12" xfId="1" applyFont="1" applyBorder="1" applyAlignment="1">
      <alignment vertical="center" shrinkToFit="1"/>
    </xf>
    <xf numFmtId="185" fontId="14" fillId="0" borderId="16" xfId="1" applyNumberFormat="1" applyFont="1" applyBorder="1"/>
    <xf numFmtId="188" fontId="14" fillId="0" borderId="16" xfId="1" applyNumberFormat="1" applyFont="1" applyBorder="1"/>
    <xf numFmtId="185" fontId="14" fillId="0" borderId="42" xfId="1" applyNumberFormat="1" applyFont="1" applyFill="1" applyBorder="1"/>
    <xf numFmtId="0" fontId="14" fillId="0" borderId="69" xfId="1" applyFont="1" applyBorder="1" applyAlignment="1">
      <alignment vertical="center" shrinkToFit="1"/>
    </xf>
    <xf numFmtId="185" fontId="14" fillId="0" borderId="59" xfId="1" applyNumberFormat="1" applyFont="1" applyBorder="1"/>
    <xf numFmtId="185" fontId="14" fillId="0" borderId="72" xfId="1" applyNumberFormat="1" applyFont="1" applyFill="1" applyBorder="1"/>
    <xf numFmtId="0" fontId="14" fillId="0" borderId="0" xfId="1" applyFont="1" applyAlignment="1">
      <alignment vertical="top"/>
    </xf>
    <xf numFmtId="185" fontId="14" fillId="0" borderId="0" xfId="1" applyNumberFormat="1" applyFont="1"/>
    <xf numFmtId="183" fontId="29" fillId="0" borderId="0" xfId="1" applyNumberFormat="1" applyFont="1"/>
    <xf numFmtId="0" fontId="14" fillId="0" borderId="0" xfId="1" applyFont="1" applyAlignment="1">
      <alignment horizontal="center"/>
    </xf>
    <xf numFmtId="0" fontId="29" fillId="0" borderId="0" xfId="1" applyFont="1" applyAlignment="1">
      <alignment horizontal="center"/>
    </xf>
    <xf numFmtId="0" fontId="14" fillId="0" borderId="73" xfId="1" applyFont="1" applyBorder="1" applyAlignment="1">
      <alignment vertical="center" shrinkToFit="1"/>
    </xf>
    <xf numFmtId="185" fontId="14" fillId="0" borderId="74" xfId="1" applyNumberFormat="1" applyFont="1" applyBorder="1"/>
    <xf numFmtId="185" fontId="14" fillId="0" borderId="75" xfId="1" applyNumberFormat="1" applyFont="1" applyFill="1" applyBorder="1"/>
    <xf numFmtId="38" fontId="29" fillId="0" borderId="0" xfId="1" applyNumberFormat="1" applyFont="1" applyBorder="1"/>
    <xf numFmtId="183" fontId="14" fillId="0" borderId="0" xfId="1" applyNumberFormat="1" applyFont="1" applyBorder="1"/>
    <xf numFmtId="185" fontId="14" fillId="0" borderId="60" xfId="1" applyNumberFormat="1" applyFont="1" applyFill="1" applyBorder="1"/>
    <xf numFmtId="188" fontId="14" fillId="0" borderId="76" xfId="1" applyNumberFormat="1" applyFont="1" applyBorder="1"/>
    <xf numFmtId="183" fontId="14" fillId="0" borderId="0" xfId="1" applyNumberFormat="1" applyFont="1"/>
    <xf numFmtId="38" fontId="14" fillId="0" borderId="0" xfId="1" applyNumberFormat="1" applyFont="1"/>
    <xf numFmtId="0" fontId="5" fillId="0" borderId="0" xfId="1"/>
    <xf numFmtId="188" fontId="14" fillId="0" borderId="8" xfId="1" applyNumberFormat="1" applyFont="1" applyBorder="1"/>
    <xf numFmtId="188" fontId="14" fillId="0" borderId="0" xfId="1" applyNumberFormat="1" applyFont="1" applyBorder="1"/>
    <xf numFmtId="183" fontId="29" fillId="0" borderId="0" xfId="1" applyNumberFormat="1" applyFont="1" applyBorder="1"/>
    <xf numFmtId="0" fontId="32" fillId="0" borderId="0" xfId="1" applyFont="1" applyBorder="1"/>
    <xf numFmtId="177" fontId="14" fillId="0" borderId="0" xfId="1" applyNumberFormat="1" applyFont="1" applyBorder="1"/>
    <xf numFmtId="183" fontId="14" fillId="0" borderId="0" xfId="1" applyNumberFormat="1" applyFont="1" applyBorder="1" applyAlignment="1">
      <alignment horizontal="center"/>
    </xf>
    <xf numFmtId="183" fontId="14" fillId="0" borderId="0" xfId="1" applyNumberFormat="1" applyFont="1" applyAlignment="1">
      <alignment horizontal="center"/>
    </xf>
    <xf numFmtId="0" fontId="32" fillId="0" borderId="0" xfId="1" applyFont="1" applyBorder="1" applyAlignment="1">
      <alignment shrinkToFit="1"/>
    </xf>
    <xf numFmtId="185" fontId="32" fillId="0" borderId="0" xfId="1" applyNumberFormat="1" applyFont="1" applyBorder="1"/>
    <xf numFmtId="183" fontId="32" fillId="0" borderId="0" xfId="1" applyNumberFormat="1" applyFont="1" applyBorder="1"/>
    <xf numFmtId="185" fontId="14" fillId="0" borderId="0" xfId="1" applyNumberFormat="1" applyFont="1" applyBorder="1"/>
    <xf numFmtId="190" fontId="14" fillId="0" borderId="0" xfId="1" applyNumberFormat="1" applyFont="1"/>
    <xf numFmtId="0" fontId="14" fillId="0" borderId="77" xfId="1" applyFont="1" applyBorder="1" applyAlignment="1">
      <alignment vertical="center" shrinkToFit="1"/>
    </xf>
    <xf numFmtId="185" fontId="14" fillId="0" borderId="78" xfId="1" applyNumberFormat="1" applyFont="1" applyBorder="1"/>
    <xf numFmtId="185" fontId="14" fillId="0" borderId="79" xfId="1" applyNumberFormat="1" applyFont="1" applyFill="1" applyBorder="1"/>
    <xf numFmtId="0" fontId="14" fillId="0" borderId="43" xfId="1" applyFont="1" applyBorder="1"/>
    <xf numFmtId="188" fontId="14" fillId="0" borderId="33" xfId="1" applyNumberFormat="1" applyFont="1" applyBorder="1"/>
    <xf numFmtId="185" fontId="14" fillId="0" borderId="26" xfId="1" applyNumberFormat="1" applyFont="1" applyFill="1" applyBorder="1"/>
    <xf numFmtId="185" fontId="14" fillId="0" borderId="8" xfId="1" applyNumberFormat="1" applyFont="1" applyBorder="1"/>
    <xf numFmtId="185" fontId="14" fillId="0" borderId="0" xfId="1" applyNumberFormat="1" applyFont="1" applyFill="1" applyBorder="1"/>
    <xf numFmtId="185" fontId="32" fillId="0" borderId="8" xfId="1" applyNumberFormat="1" applyFont="1" applyBorder="1"/>
    <xf numFmtId="185" fontId="14" fillId="0" borderId="76" xfId="1" applyNumberFormat="1" applyFont="1" applyBorder="1"/>
    <xf numFmtId="188" fontId="32" fillId="0" borderId="0" xfId="1" applyNumberFormat="1" applyFont="1" applyBorder="1"/>
    <xf numFmtId="188" fontId="14" fillId="0" borderId="0" xfId="1" applyNumberFormat="1" applyFont="1"/>
    <xf numFmtId="183" fontId="14" fillId="3" borderId="32" xfId="1" applyNumberFormat="1" applyFont="1" applyFill="1" applyBorder="1" applyAlignment="1">
      <alignment horizontal="center" shrinkToFit="1"/>
    </xf>
    <xf numFmtId="183" fontId="14" fillId="3" borderId="17" xfId="1" applyNumberFormat="1" applyFont="1" applyFill="1" applyBorder="1" applyAlignment="1">
      <alignment horizontal="center" shrinkToFit="1"/>
    </xf>
    <xf numFmtId="0" fontId="14" fillId="0" borderId="0" xfId="1" applyFont="1" applyAlignment="1"/>
    <xf numFmtId="0" fontId="14" fillId="3" borderId="17" xfId="1" applyFont="1" applyFill="1" applyBorder="1"/>
    <xf numFmtId="177" fontId="14" fillId="0" borderId="8" xfId="1" applyNumberFormat="1" applyFont="1" applyBorder="1"/>
    <xf numFmtId="191" fontId="14" fillId="0" borderId="8" xfId="1" applyNumberFormat="1" applyFont="1" applyBorder="1"/>
    <xf numFmtId="177" fontId="14" fillId="0" borderId="8" xfId="1" applyNumberFormat="1" applyFont="1" applyBorder="1" applyAlignment="1">
      <alignment vertical="center"/>
    </xf>
    <xf numFmtId="0" fontId="14" fillId="0" borderId="38" xfId="1" applyFont="1" applyFill="1" applyBorder="1" applyAlignment="1">
      <alignment vertical="center"/>
    </xf>
    <xf numFmtId="187" fontId="14" fillId="0" borderId="15" xfId="1" applyNumberFormat="1" applyFont="1" applyBorder="1"/>
    <xf numFmtId="177" fontId="14" fillId="0" borderId="0" xfId="1" applyNumberFormat="1" applyFont="1"/>
    <xf numFmtId="177" fontId="14" fillId="0" borderId="0" xfId="1" applyNumberFormat="1" applyFont="1" applyBorder="1" applyAlignment="1">
      <alignment horizontal="center" vertical="center"/>
    </xf>
    <xf numFmtId="0" fontId="14" fillId="0" borderId="57" xfId="1" applyFont="1" applyFill="1" applyBorder="1" applyAlignment="1">
      <alignment vertical="center"/>
    </xf>
    <xf numFmtId="187" fontId="14" fillId="0" borderId="60" xfId="1" applyNumberFormat="1" applyFont="1" applyBorder="1"/>
    <xf numFmtId="191" fontId="14" fillId="0" borderId="0" xfId="1" applyNumberFormat="1" applyFont="1"/>
    <xf numFmtId="0" fontId="14" fillId="0" borderId="80" xfId="1" applyFont="1" applyFill="1" applyBorder="1" applyAlignment="1">
      <alignment vertical="center"/>
    </xf>
    <xf numFmtId="187" fontId="14" fillId="0" borderId="19" xfId="1" applyNumberFormat="1" applyFont="1" applyBorder="1"/>
    <xf numFmtId="185" fontId="29" fillId="0" borderId="0" xfId="1" applyNumberFormat="1" applyFont="1" applyBorder="1"/>
    <xf numFmtId="0" fontId="14" fillId="0" borderId="81" xfId="1" applyFont="1" applyBorder="1" applyAlignment="1"/>
    <xf numFmtId="187" fontId="14" fillId="0" borderId="26" xfId="1" applyNumberFormat="1" applyFont="1" applyBorder="1"/>
    <xf numFmtId="183" fontId="14" fillId="0" borderId="0" xfId="1" applyNumberFormat="1" applyFont="1" applyBorder="1" applyAlignment="1">
      <alignment horizontal="center" shrinkToFit="1"/>
    </xf>
    <xf numFmtId="0" fontId="14" fillId="0" borderId="0" xfId="1" applyFont="1" applyAlignment="1">
      <alignment vertical="center"/>
    </xf>
    <xf numFmtId="0" fontId="14" fillId="0" borderId="0" xfId="1" applyFont="1" applyBorder="1" applyAlignment="1">
      <alignment shrinkToFit="1"/>
    </xf>
    <xf numFmtId="0" fontId="14" fillId="0" borderId="0" xfId="1" applyFont="1" applyBorder="1" applyAlignment="1">
      <alignment horizontal="center"/>
    </xf>
    <xf numFmtId="190" fontId="14" fillId="0" borderId="0" xfId="1" applyNumberFormat="1" applyFont="1" applyBorder="1"/>
    <xf numFmtId="185" fontId="29" fillId="0" borderId="8" xfId="1" applyNumberFormat="1" applyFont="1" applyBorder="1"/>
    <xf numFmtId="0" fontId="14" fillId="0" borderId="0" xfId="1" applyFont="1" applyBorder="1" applyAlignment="1">
      <alignment horizontal="right"/>
    </xf>
    <xf numFmtId="189" fontId="14" fillId="0" borderId="0" xfId="1" applyNumberFormat="1" applyFont="1" applyBorder="1"/>
    <xf numFmtId="187" fontId="14" fillId="0" borderId="0" xfId="1" applyNumberFormat="1" applyFont="1" applyBorder="1"/>
    <xf numFmtId="188" fontId="32" fillId="0" borderId="0" xfId="1" applyNumberFormat="1" applyFont="1"/>
    <xf numFmtId="0" fontId="23" fillId="0" borderId="0" xfId="1" applyFont="1"/>
    <xf numFmtId="0" fontId="25" fillId="0" borderId="0" xfId="1" applyFont="1"/>
    <xf numFmtId="0" fontId="14" fillId="3" borderId="35" xfId="1" applyFont="1" applyFill="1" applyBorder="1"/>
    <xf numFmtId="0" fontId="14" fillId="3" borderId="83" xfId="1" applyFont="1" applyFill="1" applyBorder="1" applyAlignment="1">
      <alignment horizontal="center" vertical="center"/>
    </xf>
    <xf numFmtId="0" fontId="14" fillId="3" borderId="21" xfId="1" applyFont="1" applyFill="1" applyBorder="1" applyAlignment="1">
      <alignment horizontal="center" vertical="center"/>
    </xf>
    <xf numFmtId="0" fontId="14" fillId="3" borderId="84" xfId="1" applyFont="1" applyFill="1" applyBorder="1" applyAlignment="1">
      <alignment horizontal="center" vertical="center"/>
    </xf>
    <xf numFmtId="0" fontId="14" fillId="0" borderId="41" xfId="1" applyFont="1" applyFill="1" applyBorder="1" applyAlignment="1">
      <alignment horizontal="center"/>
    </xf>
    <xf numFmtId="193" fontId="14" fillId="0" borderId="11" xfId="1" applyNumberFormat="1" applyFont="1" applyFill="1" applyBorder="1" applyAlignment="1">
      <alignment vertical="center"/>
    </xf>
    <xf numFmtId="193" fontId="14" fillId="0" borderId="13" xfId="1" applyNumberFormat="1" applyFont="1" applyFill="1" applyBorder="1" applyAlignment="1">
      <alignment vertical="center"/>
    </xf>
    <xf numFmtId="185" fontId="14" fillId="4" borderId="17" xfId="1" applyNumberFormat="1" applyFont="1" applyFill="1" applyBorder="1" applyAlignment="1">
      <alignment vertical="center"/>
    </xf>
    <xf numFmtId="0" fontId="14" fillId="0" borderId="80" xfId="1" applyFont="1" applyFill="1" applyBorder="1" applyAlignment="1">
      <alignment horizontal="center"/>
    </xf>
    <xf numFmtId="193" fontId="14" fillId="0" borderId="21" xfId="1" applyNumberFormat="1" applyFont="1" applyFill="1" applyBorder="1" applyAlignment="1">
      <alignment vertical="center"/>
    </xf>
    <xf numFmtId="185" fontId="14" fillId="4" borderId="19" xfId="1" applyNumberFormat="1" applyFont="1" applyFill="1" applyBorder="1" applyAlignment="1">
      <alignment vertical="center"/>
    </xf>
    <xf numFmtId="0" fontId="14" fillId="0" borderId="81" xfId="1" applyFont="1" applyBorder="1"/>
    <xf numFmtId="0" fontId="14" fillId="0" borderId="25" xfId="1" applyFont="1" applyBorder="1"/>
    <xf numFmtId="185" fontId="14" fillId="0" borderId="47" xfId="1" applyNumberFormat="1" applyFont="1" applyBorder="1" applyAlignment="1">
      <alignment vertical="center"/>
    </xf>
    <xf numFmtId="0" fontId="19" fillId="0" borderId="0" xfId="1" applyFont="1" applyBorder="1"/>
    <xf numFmtId="0" fontId="14" fillId="3" borderId="49" xfId="1" applyFont="1" applyFill="1" applyBorder="1"/>
    <xf numFmtId="0" fontId="14" fillId="3" borderId="11" xfId="1" applyFont="1" applyFill="1" applyBorder="1" applyAlignment="1">
      <alignment horizontal="center" vertical="center"/>
    </xf>
    <xf numFmtId="0" fontId="14" fillId="0" borderId="50" xfId="1" applyFont="1" applyFill="1" applyBorder="1" applyAlignment="1">
      <alignment horizontal="center" vertical="center"/>
    </xf>
    <xf numFmtId="0" fontId="14" fillId="3" borderId="48" xfId="1" applyFont="1" applyFill="1" applyBorder="1"/>
    <xf numFmtId="193" fontId="14" fillId="0" borderId="49" xfId="1" applyNumberFormat="1" applyFont="1" applyBorder="1" applyAlignment="1">
      <alignment vertical="center"/>
    </xf>
    <xf numFmtId="193" fontId="14" fillId="0" borderId="39" xfId="1" applyNumberFormat="1" applyFont="1" applyBorder="1" applyAlignment="1">
      <alignment vertical="center"/>
    </xf>
    <xf numFmtId="193" fontId="14" fillId="0" borderId="11" xfId="1" applyNumberFormat="1" applyFont="1" applyBorder="1" applyAlignment="1">
      <alignment vertical="center"/>
    </xf>
    <xf numFmtId="193" fontId="14" fillId="0" borderId="50" xfId="1" applyNumberFormat="1" applyFont="1" applyBorder="1" applyAlignment="1">
      <alignment vertical="center"/>
    </xf>
    <xf numFmtId="193" fontId="14" fillId="0" borderId="0" xfId="1" applyNumberFormat="1" applyFont="1" applyBorder="1" applyAlignment="1">
      <alignment vertical="center"/>
    </xf>
    <xf numFmtId="193" fontId="14" fillId="0" borderId="13" xfId="1" applyNumberFormat="1" applyFont="1" applyBorder="1" applyAlignment="1">
      <alignment vertical="center"/>
    </xf>
    <xf numFmtId="193" fontId="14" fillId="0" borderId="48" xfId="1" applyNumberFormat="1" applyFont="1" applyBorder="1" applyAlignment="1">
      <alignment vertical="center"/>
    </xf>
    <xf numFmtId="193" fontId="14" fillId="0" borderId="85" xfId="1" applyNumberFormat="1" applyFont="1" applyBorder="1" applyAlignment="1">
      <alignment vertical="center"/>
    </xf>
    <xf numFmtId="193" fontId="14" fillId="0" borderId="21" xfId="1" applyNumberFormat="1" applyFont="1" applyBorder="1" applyAlignment="1">
      <alignment vertical="center"/>
    </xf>
    <xf numFmtId="0" fontId="14" fillId="0" borderId="0" xfId="1" applyFont="1" applyFill="1" applyBorder="1" applyAlignment="1">
      <alignment horizontal="center"/>
    </xf>
    <xf numFmtId="193" fontId="14" fillId="0" borderId="0" xfId="1" applyNumberFormat="1" applyFont="1" applyFill="1" applyBorder="1" applyAlignment="1">
      <alignment vertical="center"/>
    </xf>
    <xf numFmtId="193" fontId="19" fillId="0" borderId="0" xfId="1" applyNumberFormat="1" applyFont="1" applyBorder="1" applyAlignment="1">
      <alignment vertical="center"/>
    </xf>
    <xf numFmtId="49" fontId="14" fillId="0" borderId="0" xfId="1" applyNumberFormat="1" applyFont="1" applyBorder="1"/>
    <xf numFmtId="0" fontId="14" fillId="3" borderId="14" xfId="1" applyFont="1" applyFill="1" applyBorder="1"/>
    <xf numFmtId="0" fontId="14" fillId="3" borderId="18" xfId="1" applyFont="1" applyFill="1" applyBorder="1" applyAlignment="1">
      <alignment horizontal="center" vertical="center" wrapText="1"/>
    </xf>
    <xf numFmtId="185" fontId="19" fillId="0" borderId="49" xfId="2" applyNumberFormat="1" applyFont="1" applyBorder="1" applyAlignment="1">
      <alignment vertical="center"/>
    </xf>
    <xf numFmtId="185" fontId="19" fillId="0" borderId="39" xfId="2" applyNumberFormat="1" applyFont="1" applyBorder="1" applyAlignment="1">
      <alignment vertical="center"/>
    </xf>
    <xf numFmtId="185" fontId="19" fillId="0" borderId="11" xfId="2" applyNumberFormat="1" applyFont="1" applyBorder="1" applyAlignment="1">
      <alignment vertical="center"/>
    </xf>
    <xf numFmtId="185" fontId="19" fillId="0" borderId="14" xfId="1" applyNumberFormat="1" applyFont="1" applyBorder="1" applyAlignment="1">
      <alignment vertical="center"/>
    </xf>
    <xf numFmtId="185" fontId="19" fillId="0" borderId="50" xfId="2" applyNumberFormat="1" applyFont="1" applyBorder="1" applyAlignment="1">
      <alignment vertical="center"/>
    </xf>
    <xf numFmtId="185" fontId="19" fillId="0" borderId="0" xfId="2" applyNumberFormat="1" applyFont="1" applyBorder="1" applyAlignment="1">
      <alignment vertical="center"/>
    </xf>
    <xf numFmtId="185" fontId="19" fillId="0" borderId="13" xfId="2" applyNumberFormat="1" applyFont="1" applyBorder="1" applyAlignment="1">
      <alignment vertical="center"/>
    </xf>
    <xf numFmtId="185" fontId="19" fillId="0" borderId="16" xfId="1" applyNumberFormat="1" applyFont="1" applyBorder="1" applyAlignment="1">
      <alignment vertical="center"/>
    </xf>
    <xf numFmtId="185" fontId="19" fillId="0" borderId="48" xfId="2" applyNumberFormat="1" applyFont="1" applyBorder="1" applyAlignment="1">
      <alignment vertical="center"/>
    </xf>
    <xf numFmtId="185" fontId="19" fillId="0" borderId="85" xfId="2" applyNumberFormat="1" applyFont="1" applyBorder="1" applyAlignment="1">
      <alignment vertical="center"/>
    </xf>
    <xf numFmtId="185" fontId="19" fillId="0" borderId="18" xfId="1" applyNumberFormat="1" applyFont="1" applyBorder="1" applyAlignment="1">
      <alignment vertical="center"/>
    </xf>
    <xf numFmtId="0" fontId="14" fillId="0" borderId="86" xfId="1" applyFont="1" applyBorder="1"/>
    <xf numFmtId="0" fontId="14" fillId="0" borderId="7" xfId="1" applyFont="1" applyBorder="1"/>
    <xf numFmtId="185" fontId="19" fillId="0" borderId="87" xfId="1" applyNumberFormat="1" applyFont="1" applyFill="1" applyBorder="1"/>
    <xf numFmtId="185" fontId="14" fillId="0" borderId="87" xfId="1" applyNumberFormat="1" applyFont="1" applyFill="1" applyBorder="1"/>
    <xf numFmtId="185" fontId="14" fillId="0" borderId="7" xfId="1" applyNumberFormat="1" applyFont="1" applyFill="1" applyBorder="1"/>
    <xf numFmtId="185" fontId="19" fillId="0" borderId="18" xfId="1" applyNumberFormat="1" applyFont="1" applyFill="1" applyBorder="1" applyAlignment="1">
      <alignment vertical="center"/>
    </xf>
    <xf numFmtId="0" fontId="19" fillId="0" borderId="0" xfId="1" applyFont="1" applyFill="1" applyBorder="1" applyAlignment="1">
      <alignment horizontal="center"/>
    </xf>
    <xf numFmtId="183" fontId="19" fillId="0" borderId="39" xfId="1" applyNumberFormat="1" applyFont="1" applyFill="1" applyBorder="1"/>
    <xf numFmtId="0" fontId="14" fillId="0" borderId="0" xfId="1" applyFont="1" applyFill="1" applyBorder="1"/>
    <xf numFmtId="183" fontId="19" fillId="0" borderId="0" xfId="1" applyNumberFormat="1" applyFont="1" applyFill="1" applyBorder="1"/>
    <xf numFmtId="0" fontId="14" fillId="3" borderId="37" xfId="1" applyFont="1" applyFill="1" applyBorder="1" applyAlignment="1">
      <alignment horizontal="center" vertical="center"/>
    </xf>
    <xf numFmtId="0" fontId="19" fillId="3" borderId="88" xfId="1" applyFont="1" applyFill="1" applyBorder="1"/>
    <xf numFmtId="0" fontId="14" fillId="3" borderId="88" xfId="1" applyFont="1" applyFill="1" applyBorder="1"/>
    <xf numFmtId="0" fontId="14" fillId="3" borderId="80" xfId="1" applyFont="1" applyFill="1" applyBorder="1" applyAlignment="1">
      <alignment vertical="center"/>
    </xf>
    <xf numFmtId="0" fontId="19" fillId="3" borderId="89" xfId="1" applyFont="1" applyFill="1" applyBorder="1" applyAlignment="1">
      <alignment horizontal="center" vertical="center"/>
    </xf>
    <xf numFmtId="0" fontId="14" fillId="3" borderId="89" xfId="1" applyFont="1" applyFill="1" applyBorder="1" applyAlignment="1">
      <alignment horizontal="center" vertical="center" wrapText="1"/>
    </xf>
    <xf numFmtId="0" fontId="19" fillId="0" borderId="90" xfId="1" applyFont="1" applyBorder="1"/>
    <xf numFmtId="185" fontId="19" fillId="0" borderId="91" xfId="1" applyNumberFormat="1" applyFont="1" applyBorder="1"/>
    <xf numFmtId="193" fontId="19" fillId="0" borderId="92" xfId="1" applyNumberFormat="1" applyFont="1" applyBorder="1"/>
    <xf numFmtId="184" fontId="19" fillId="0" borderId="92" xfId="1" applyNumberFormat="1" applyFont="1" applyBorder="1"/>
    <xf numFmtId="185" fontId="19" fillId="0" borderId="92" xfId="1" applyNumberFormat="1" applyFont="1" applyBorder="1"/>
    <xf numFmtId="184" fontId="19" fillId="0" borderId="92" xfId="1" applyNumberFormat="1" applyFont="1" applyFill="1" applyBorder="1"/>
    <xf numFmtId="193" fontId="19" fillId="0" borderId="93" xfId="1" applyNumberFormat="1" applyFont="1" applyBorder="1"/>
    <xf numFmtId="184" fontId="19" fillId="0" borderId="89" xfId="1" applyNumberFormat="1" applyFont="1" applyBorder="1"/>
    <xf numFmtId="185" fontId="19" fillId="0" borderId="94" xfId="1" applyNumberFormat="1" applyFont="1" applyBorder="1"/>
    <xf numFmtId="184" fontId="19" fillId="0" borderId="93" xfId="1" applyNumberFormat="1" applyFont="1" applyFill="1" applyBorder="1"/>
    <xf numFmtId="185" fontId="19" fillId="0" borderId="0" xfId="1" applyNumberFormat="1" applyFont="1" applyBorder="1"/>
    <xf numFmtId="184" fontId="19" fillId="0" borderId="0" xfId="1" applyNumberFormat="1" applyFont="1" applyFill="1" applyBorder="1"/>
    <xf numFmtId="0" fontId="14" fillId="3" borderId="48" xfId="1" applyFont="1" applyFill="1" applyBorder="1" applyAlignment="1">
      <alignment vertical="center"/>
    </xf>
    <xf numFmtId="193" fontId="19" fillId="0" borderId="39" xfId="2" applyNumberFormat="1" applyFont="1" applyFill="1" applyBorder="1" applyAlignment="1">
      <alignment vertical="center"/>
    </xf>
    <xf numFmtId="193" fontId="19" fillId="0" borderId="11" xfId="2" applyNumberFormat="1" applyFont="1" applyFill="1" applyBorder="1" applyAlignment="1">
      <alignment vertical="center"/>
    </xf>
    <xf numFmtId="193" fontId="19" fillId="0" borderId="0" xfId="2" applyNumberFormat="1" applyFont="1" applyFill="1" applyBorder="1" applyAlignment="1">
      <alignment vertical="center"/>
    </xf>
    <xf numFmtId="193" fontId="19" fillId="0" borderId="13" xfId="2" applyNumberFormat="1" applyFont="1" applyFill="1" applyBorder="1" applyAlignment="1">
      <alignment vertical="center"/>
    </xf>
    <xf numFmtId="193" fontId="19" fillId="0" borderId="50" xfId="2" applyNumberFormat="1" applyFont="1" applyFill="1" applyBorder="1" applyAlignment="1">
      <alignment vertical="center"/>
    </xf>
    <xf numFmtId="193" fontId="19" fillId="0" borderId="13" xfId="1" applyNumberFormat="1" applyFont="1" applyBorder="1" applyAlignment="1">
      <alignment vertical="center"/>
    </xf>
    <xf numFmtId="193" fontId="19" fillId="0" borderId="48" xfId="2" applyNumberFormat="1" applyFont="1" applyFill="1" applyBorder="1" applyAlignment="1">
      <alignment vertical="center"/>
    </xf>
    <xf numFmtId="193" fontId="19" fillId="0" borderId="85" xfId="2" applyNumberFormat="1" applyFont="1" applyFill="1" applyBorder="1" applyAlignment="1">
      <alignment vertical="center"/>
    </xf>
    <xf numFmtId="193" fontId="19" fillId="0" borderId="85" xfId="1" applyNumberFormat="1" applyFont="1" applyBorder="1" applyAlignment="1">
      <alignment vertical="center"/>
    </xf>
    <xf numFmtId="193" fontId="19" fillId="0" borderId="21" xfId="1" applyNumberFormat="1" applyFont="1" applyBorder="1" applyAlignment="1">
      <alignment vertical="center"/>
    </xf>
    <xf numFmtId="0" fontId="19" fillId="0" borderId="0" xfId="1" applyFont="1" applyBorder="1" applyAlignment="1">
      <alignment horizontal="center"/>
    </xf>
    <xf numFmtId="0" fontId="14" fillId="3" borderId="52" xfId="1" applyFont="1" applyFill="1" applyBorder="1" applyAlignment="1">
      <alignment vertical="center"/>
    </xf>
    <xf numFmtId="0" fontId="14" fillId="3" borderId="95" xfId="1" applyFont="1" applyFill="1" applyBorder="1" applyAlignment="1">
      <alignment horizontal="center" vertical="center"/>
    </xf>
    <xf numFmtId="0" fontId="14" fillId="3" borderId="96" xfId="1" applyFont="1" applyFill="1" applyBorder="1" applyAlignment="1">
      <alignment horizontal="center" vertical="center" wrapText="1"/>
    </xf>
    <xf numFmtId="0" fontId="33" fillId="3" borderId="96" xfId="1" applyFont="1" applyFill="1" applyBorder="1" applyAlignment="1">
      <alignment horizontal="center" vertical="center" wrapText="1"/>
    </xf>
    <xf numFmtId="0" fontId="14" fillId="0" borderId="90" xfId="1" applyFont="1" applyBorder="1"/>
    <xf numFmtId="185" fontId="14" fillId="0" borderId="91" xfId="1" applyNumberFormat="1" applyFont="1" applyFill="1" applyBorder="1"/>
    <xf numFmtId="185" fontId="14" fillId="0" borderId="91" xfId="1" applyNumberFormat="1" applyFont="1" applyBorder="1"/>
    <xf numFmtId="193" fontId="14" fillId="0" borderId="91" xfId="1" applyNumberFormat="1" applyFont="1" applyBorder="1"/>
    <xf numFmtId="185" fontId="14" fillId="0" borderId="92" xfId="1" applyNumberFormat="1" applyFont="1" applyFill="1" applyBorder="1"/>
    <xf numFmtId="185" fontId="14" fillId="0" borderId="92" xfId="1" applyNumberFormat="1" applyFont="1" applyBorder="1"/>
    <xf numFmtId="193" fontId="14" fillId="0" borderId="92" xfId="1" applyNumberFormat="1" applyFont="1" applyBorder="1"/>
    <xf numFmtId="185" fontId="14" fillId="0" borderId="89" xfId="1" applyNumberFormat="1" applyFont="1" applyFill="1" applyBorder="1"/>
    <xf numFmtId="185" fontId="14" fillId="0" borderId="89" xfId="1" applyNumberFormat="1" applyFont="1" applyBorder="1"/>
    <xf numFmtId="193" fontId="14" fillId="0" borderId="93" xfId="1" applyNumberFormat="1" applyFont="1" applyBorder="1"/>
    <xf numFmtId="185" fontId="14" fillId="0" borderId="93" xfId="1" applyNumberFormat="1" applyFont="1" applyBorder="1"/>
    <xf numFmtId="185" fontId="14" fillId="0" borderId="94" xfId="1" applyNumberFormat="1" applyFont="1" applyFill="1" applyBorder="1"/>
    <xf numFmtId="185" fontId="14" fillId="0" borderId="94" xfId="1" applyNumberFormat="1" applyFont="1" applyBorder="1"/>
    <xf numFmtId="185" fontId="14" fillId="0" borderId="18" xfId="1" applyNumberFormat="1" applyFont="1" applyBorder="1"/>
    <xf numFmtId="0" fontId="23" fillId="0" borderId="0" xfId="1" applyFont="1" applyAlignment="1">
      <alignment vertical="center"/>
    </xf>
    <xf numFmtId="0" fontId="25" fillId="0" borderId="0" xfId="1" applyFont="1" applyAlignment="1">
      <alignment vertical="center"/>
    </xf>
    <xf numFmtId="192" fontId="14" fillId="3" borderId="52" xfId="1" applyNumberFormat="1" applyFont="1" applyFill="1" applyBorder="1" applyAlignment="1">
      <alignment vertical="center" shrinkToFit="1"/>
    </xf>
    <xf numFmtId="0" fontId="14" fillId="3" borderId="3" xfId="1" applyFont="1" applyFill="1" applyBorder="1" applyAlignment="1">
      <alignment horizontal="center" vertical="center"/>
    </xf>
    <xf numFmtId="0" fontId="14" fillId="3" borderId="34" xfId="1" applyFont="1" applyFill="1" applyBorder="1" applyAlignment="1">
      <alignment horizontal="center" vertical="center"/>
    </xf>
    <xf numFmtId="0" fontId="14" fillId="3" borderId="5" xfId="1" applyFont="1" applyFill="1" applyBorder="1" applyAlignment="1">
      <alignment horizontal="center" vertical="center"/>
    </xf>
    <xf numFmtId="0" fontId="14" fillId="3" borderId="97" xfId="1" applyFont="1" applyFill="1" applyBorder="1" applyAlignment="1">
      <alignment horizontal="center" vertical="center" wrapText="1"/>
    </xf>
    <xf numFmtId="185" fontId="14" fillId="0" borderId="49" xfId="1" applyNumberFormat="1" applyFont="1" applyBorder="1" applyAlignment="1">
      <alignment vertical="center"/>
    </xf>
    <xf numFmtId="185" fontId="14" fillId="0" borderId="14" xfId="1" applyNumberFormat="1" applyFont="1" applyBorder="1" applyAlignment="1">
      <alignment vertical="center"/>
    </xf>
    <xf numFmtId="185" fontId="14" fillId="0" borderId="40" xfId="1" applyNumberFormat="1" applyFont="1" applyBorder="1" applyAlignment="1">
      <alignment vertical="center"/>
    </xf>
    <xf numFmtId="0" fontId="14" fillId="0" borderId="98" xfId="1" applyFont="1" applyFill="1" applyBorder="1" applyAlignment="1">
      <alignment horizontal="center" vertical="center" wrapText="1"/>
    </xf>
    <xf numFmtId="185" fontId="14" fillId="0" borderId="50" xfId="1" applyNumberFormat="1" applyFont="1" applyBorder="1" applyAlignment="1">
      <alignment vertical="center"/>
    </xf>
    <xf numFmtId="185" fontId="14" fillId="0" borderId="16" xfId="1" applyNumberFormat="1" applyFont="1" applyBorder="1" applyAlignment="1">
      <alignment vertical="center"/>
    </xf>
    <xf numFmtId="185" fontId="14" fillId="0" borderId="42" xfId="1" applyNumberFormat="1" applyFont="1" applyBorder="1" applyAlignment="1">
      <alignment vertical="center"/>
    </xf>
    <xf numFmtId="0" fontId="14" fillId="0" borderId="99" xfId="1" applyFont="1" applyFill="1" applyBorder="1" applyAlignment="1">
      <alignment horizontal="center" vertical="center" wrapText="1"/>
    </xf>
    <xf numFmtId="0" fontId="14" fillId="0" borderId="99" xfId="1" applyFont="1" applyBorder="1" applyAlignment="1">
      <alignment vertical="center"/>
    </xf>
    <xf numFmtId="0" fontId="14" fillId="0" borderId="100" xfId="1" applyFont="1" applyBorder="1" applyAlignment="1">
      <alignment vertical="center"/>
    </xf>
    <xf numFmtId="0" fontId="5" fillId="0" borderId="41" xfId="1" applyBorder="1" applyAlignment="1">
      <alignment vertical="center"/>
    </xf>
    <xf numFmtId="185" fontId="14" fillId="0" borderId="101" xfId="1" applyNumberFormat="1" applyFont="1" applyBorder="1" applyAlignment="1">
      <alignment vertical="center"/>
    </xf>
    <xf numFmtId="185" fontId="14" fillId="0" borderId="33" xfId="1" applyNumberFormat="1" applyFont="1" applyBorder="1" applyAlignment="1">
      <alignment vertical="center"/>
    </xf>
    <xf numFmtId="185" fontId="14" fillId="0" borderId="102" xfId="1" applyNumberFormat="1" applyFont="1" applyBorder="1" applyAlignment="1">
      <alignment vertical="center"/>
    </xf>
    <xf numFmtId="0" fontId="14" fillId="0" borderId="90" xfId="1" applyFont="1" applyBorder="1" applyAlignment="1">
      <alignment vertical="center"/>
    </xf>
    <xf numFmtId="185" fontId="14" fillId="0" borderId="94" xfId="1" applyNumberFormat="1" applyFont="1" applyBorder="1" applyAlignment="1">
      <alignment horizontal="right" vertical="center"/>
    </xf>
    <xf numFmtId="183" fontId="14" fillId="0" borderId="0" xfId="1" applyNumberFormat="1" applyFont="1" applyAlignment="1">
      <alignment horizontal="center" vertical="center"/>
    </xf>
    <xf numFmtId="181" fontId="14" fillId="0" borderId="94" xfId="1" applyNumberFormat="1" applyFont="1" applyFill="1" applyBorder="1" applyAlignment="1">
      <alignment horizontal="right" vertical="center"/>
    </xf>
    <xf numFmtId="183" fontId="14" fillId="0" borderId="0" xfId="1" applyNumberFormat="1" applyFont="1" applyBorder="1" applyAlignment="1">
      <alignment horizontal="center" vertical="center"/>
    </xf>
    <xf numFmtId="185" fontId="14" fillId="0" borderId="94" xfId="1" applyNumberFormat="1" applyFont="1" applyBorder="1" applyAlignment="1">
      <alignment vertical="center"/>
    </xf>
    <xf numFmtId="0" fontId="14" fillId="0" borderId="36" xfId="1" applyFont="1" applyBorder="1"/>
    <xf numFmtId="0" fontId="14" fillId="0" borderId="36" xfId="1" applyFont="1" applyBorder="1" applyAlignment="1">
      <alignment vertical="center"/>
    </xf>
    <xf numFmtId="0" fontId="14" fillId="0" borderId="0" xfId="1" applyFont="1" applyBorder="1" applyAlignment="1">
      <alignment vertical="center"/>
    </xf>
    <xf numFmtId="183" fontId="14" fillId="3" borderId="96" xfId="1" applyNumberFormat="1" applyFont="1" applyFill="1" applyBorder="1" applyAlignment="1">
      <alignment horizontal="center" vertical="center" wrapText="1"/>
    </xf>
    <xf numFmtId="183" fontId="14" fillId="0" borderId="0" xfId="1" applyNumberFormat="1" applyFont="1" applyAlignment="1">
      <alignment vertical="center"/>
    </xf>
    <xf numFmtId="0" fontId="14" fillId="0" borderId="103" xfId="1" applyFont="1" applyBorder="1" applyAlignment="1">
      <alignment vertical="center"/>
    </xf>
    <xf numFmtId="0" fontId="14" fillId="0" borderId="104" xfId="1" applyFont="1" applyBorder="1" applyAlignment="1">
      <alignment vertical="center"/>
    </xf>
    <xf numFmtId="0" fontId="14" fillId="0" borderId="105" xfId="1" applyFont="1" applyBorder="1" applyAlignment="1">
      <alignment vertical="center"/>
    </xf>
    <xf numFmtId="0" fontId="14" fillId="0" borderId="106" xfId="1" applyFont="1" applyBorder="1" applyAlignment="1">
      <alignment vertical="center"/>
    </xf>
    <xf numFmtId="193" fontId="14" fillId="0" borderId="92" xfId="1" applyNumberFormat="1" applyFont="1" applyBorder="1" applyAlignment="1">
      <alignment vertical="center"/>
    </xf>
    <xf numFmtId="185" fontId="14" fillId="0" borderId="92" xfId="1" applyNumberFormat="1" applyFont="1" applyBorder="1" applyAlignment="1">
      <alignment vertical="center"/>
    </xf>
    <xf numFmtId="0" fontId="14" fillId="0" borderId="107" xfId="1" applyFont="1" applyBorder="1" applyAlignment="1">
      <alignment vertical="center"/>
    </xf>
    <xf numFmtId="0" fontId="14" fillId="0" borderId="108" xfId="1" applyFont="1" applyBorder="1" applyAlignment="1">
      <alignment vertical="center"/>
    </xf>
    <xf numFmtId="193" fontId="14" fillId="0" borderId="93" xfId="1" applyNumberFormat="1" applyFont="1" applyBorder="1" applyAlignment="1">
      <alignment vertical="center"/>
    </xf>
    <xf numFmtId="0" fontId="14" fillId="0" borderId="102" xfId="1" applyFont="1" applyBorder="1"/>
    <xf numFmtId="185" fontId="14" fillId="0" borderId="97" xfId="1" applyNumberFormat="1" applyFont="1" applyBorder="1" applyAlignment="1">
      <alignment vertical="center"/>
    </xf>
    <xf numFmtId="0" fontId="14" fillId="0" borderId="109" xfId="1" applyFont="1" applyBorder="1" applyAlignment="1">
      <alignment vertical="center"/>
    </xf>
    <xf numFmtId="0" fontId="14" fillId="0" borderId="110" xfId="1" applyFont="1" applyBorder="1" applyAlignment="1">
      <alignment vertical="center"/>
    </xf>
    <xf numFmtId="0" fontId="14" fillId="0" borderId="111" xfId="1" applyFont="1" applyBorder="1" applyAlignment="1">
      <alignment vertical="center"/>
    </xf>
    <xf numFmtId="0" fontId="14" fillId="3" borderId="35" xfId="1" applyFont="1" applyFill="1" applyBorder="1" applyAlignment="1">
      <alignment vertical="center"/>
    </xf>
    <xf numFmtId="0" fontId="14" fillId="3" borderId="83" xfId="1" applyFont="1" applyFill="1" applyBorder="1" applyAlignment="1">
      <alignment vertical="center"/>
    </xf>
    <xf numFmtId="0" fontId="14" fillId="3" borderId="80" xfId="1" applyFont="1" applyFill="1" applyBorder="1"/>
    <xf numFmtId="193" fontId="33" fillId="0" borderId="0" xfId="2" applyNumberFormat="1" applyFont="1" applyBorder="1"/>
    <xf numFmtId="193" fontId="33" fillId="0" borderId="42" xfId="2" applyNumberFormat="1" applyFont="1" applyBorder="1"/>
    <xf numFmtId="193" fontId="33" fillId="0" borderId="0" xfId="1" applyNumberFormat="1" applyFont="1" applyBorder="1" applyAlignment="1">
      <alignment vertical="center"/>
    </xf>
    <xf numFmtId="193" fontId="33" fillId="0" borderId="42" xfId="1" applyNumberFormat="1" applyFont="1" applyBorder="1" applyAlignment="1">
      <alignment vertical="center"/>
    </xf>
    <xf numFmtId="193" fontId="33" fillId="0" borderId="24" xfId="1" applyNumberFormat="1" applyFont="1" applyBorder="1" applyAlignment="1">
      <alignment vertical="center"/>
    </xf>
    <xf numFmtId="193" fontId="33" fillId="0" borderId="45" xfId="1" applyNumberFormat="1" applyFont="1" applyBorder="1" applyAlignment="1">
      <alignment vertical="center"/>
    </xf>
    <xf numFmtId="0" fontId="14" fillId="3" borderId="88" xfId="1" applyFont="1" applyFill="1" applyBorder="1" applyAlignment="1">
      <alignment horizontal="center" vertical="center" wrapText="1"/>
    </xf>
    <xf numFmtId="185" fontId="14" fillId="0" borderId="91" xfId="1" applyNumberFormat="1" applyFont="1" applyBorder="1" applyAlignment="1">
      <alignment vertical="center"/>
    </xf>
    <xf numFmtId="193" fontId="14" fillId="0" borderId="91" xfId="1" applyNumberFormat="1" applyFont="1" applyBorder="1" applyAlignment="1">
      <alignment vertical="center"/>
    </xf>
    <xf numFmtId="0" fontId="14" fillId="0" borderId="81" xfId="1" applyFont="1" applyBorder="1" applyAlignment="1">
      <alignment vertical="center"/>
    </xf>
    <xf numFmtId="0" fontId="14" fillId="0" borderId="102" xfId="1" applyFont="1" applyBorder="1" applyAlignment="1">
      <alignment vertical="center"/>
    </xf>
    <xf numFmtId="0" fontId="14" fillId="0" borderId="112" xfId="1" applyFont="1" applyBorder="1" applyAlignment="1">
      <alignment vertical="center"/>
    </xf>
    <xf numFmtId="0" fontId="14" fillId="0" borderId="0" xfId="3" applyFont="1"/>
    <xf numFmtId="0" fontId="25" fillId="0" borderId="0" xfId="3" applyFont="1" applyAlignment="1">
      <alignment vertical="center"/>
    </xf>
    <xf numFmtId="0" fontId="14" fillId="3" borderId="30" xfId="3" applyFont="1" applyFill="1" applyBorder="1"/>
    <xf numFmtId="0" fontId="14" fillId="3" borderId="31" xfId="3" applyFont="1" applyFill="1" applyBorder="1" applyAlignment="1">
      <alignment horizontal="left" indent="1"/>
    </xf>
    <xf numFmtId="0" fontId="19" fillId="3" borderId="31" xfId="3" applyFont="1" applyFill="1" applyBorder="1" applyAlignment="1">
      <alignment horizontal="center" vertical="center"/>
    </xf>
    <xf numFmtId="0" fontId="19" fillId="3" borderId="32" xfId="3" applyFont="1" applyFill="1" applyBorder="1" applyAlignment="1">
      <alignment horizontal="center" vertical="center"/>
    </xf>
    <xf numFmtId="0" fontId="25" fillId="3" borderId="80" xfId="3" applyFont="1" applyFill="1" applyBorder="1" applyAlignment="1">
      <alignment horizontal="center" vertical="center"/>
    </xf>
    <xf numFmtId="0" fontId="25" fillId="3" borderId="18" xfId="3" applyFont="1" applyFill="1" applyBorder="1" applyAlignment="1">
      <alignment horizontal="center" vertical="center"/>
    </xf>
    <xf numFmtId="0" fontId="19" fillId="3" borderId="18" xfId="3" applyFont="1" applyFill="1" applyBorder="1" applyAlignment="1">
      <alignment horizontal="center" vertical="center" wrapText="1"/>
    </xf>
    <xf numFmtId="0" fontId="19" fillId="3" borderId="19" xfId="3" applyFont="1" applyFill="1" applyBorder="1" applyAlignment="1">
      <alignment horizontal="center" vertical="center" wrapText="1"/>
    </xf>
    <xf numFmtId="0" fontId="14" fillId="0" borderId="6" xfId="3" applyNumberFormat="1" applyFont="1" applyFill="1" applyBorder="1" applyAlignment="1">
      <alignment horizontal="center" vertical="center"/>
    </xf>
    <xf numFmtId="190" fontId="14" fillId="0" borderId="8" xfId="3" applyNumberFormat="1" applyFont="1" applyFill="1" applyBorder="1" applyAlignment="1">
      <alignment horizontal="left" vertical="center"/>
    </xf>
    <xf numFmtId="193" fontId="33" fillId="0" borderId="8" xfId="3" applyNumberFormat="1" applyFont="1" applyFill="1" applyBorder="1" applyAlignment="1">
      <alignment vertical="center"/>
    </xf>
    <xf numFmtId="193" fontId="33" fillId="0" borderId="9" xfId="3" applyNumberFormat="1" applyFont="1" applyFill="1" applyBorder="1" applyAlignment="1">
      <alignment vertical="center"/>
    </xf>
    <xf numFmtId="0" fontId="14" fillId="0" borderId="6" xfId="3" applyNumberFormat="1" applyFont="1" applyFill="1" applyBorder="1" applyAlignment="1">
      <alignment horizontal="center" vertical="center" wrapText="1"/>
    </xf>
    <xf numFmtId="190" fontId="14" fillId="0" borderId="8" xfId="3" applyNumberFormat="1" applyFont="1" applyFill="1" applyBorder="1" applyAlignment="1">
      <alignment horizontal="left" vertical="center" wrapText="1"/>
    </xf>
    <xf numFmtId="193" fontId="33" fillId="0" borderId="8" xfId="2" applyNumberFormat="1" applyFont="1" applyFill="1" applyBorder="1" applyAlignment="1">
      <alignment vertical="center"/>
    </xf>
    <xf numFmtId="0" fontId="14" fillId="0" borderId="43" xfId="3" applyNumberFormat="1" applyFont="1" applyFill="1" applyBorder="1" applyAlignment="1">
      <alignment horizontal="center" vertical="center"/>
    </xf>
    <xf numFmtId="190" fontId="14" fillId="0" borderId="33" xfId="3" applyNumberFormat="1" applyFont="1" applyFill="1" applyBorder="1" applyAlignment="1">
      <alignment horizontal="left" vertical="center"/>
    </xf>
    <xf numFmtId="0" fontId="14" fillId="0" borderId="0" xfId="3" applyFont="1" applyAlignment="1">
      <alignment vertical="center"/>
    </xf>
    <xf numFmtId="0" fontId="14" fillId="0" borderId="0" xfId="3" applyFont="1" applyAlignment="1">
      <alignment horizontal="left" vertical="center"/>
    </xf>
    <xf numFmtId="0" fontId="25" fillId="3" borderId="52" xfId="3" applyNumberFormat="1" applyFont="1" applyFill="1" applyBorder="1" applyAlignment="1">
      <alignment horizontal="center" vertical="center"/>
    </xf>
    <xf numFmtId="0" fontId="25" fillId="3" borderId="34" xfId="3" applyFont="1" applyFill="1" applyBorder="1" applyAlignment="1">
      <alignment horizontal="left" vertical="center"/>
    </xf>
    <xf numFmtId="0" fontId="14" fillId="3" borderId="5" xfId="3" applyFont="1" applyFill="1" applyBorder="1" applyAlignment="1">
      <alignment horizontal="center" vertical="center" wrapText="1"/>
    </xf>
    <xf numFmtId="190" fontId="33" fillId="0" borderId="0" xfId="3" applyNumberFormat="1" applyFont="1" applyFill="1" applyBorder="1" applyAlignment="1">
      <alignment vertical="center"/>
    </xf>
    <xf numFmtId="190" fontId="33" fillId="0" borderId="0" xfId="3" applyNumberFormat="1" applyFont="1" applyFill="1" applyBorder="1" applyAlignment="1">
      <alignment horizontal="left" vertical="center"/>
    </xf>
    <xf numFmtId="193" fontId="33" fillId="0" borderId="26" xfId="3" applyNumberFormat="1" applyFont="1" applyFill="1" applyBorder="1" applyAlignment="1">
      <alignment vertical="center"/>
    </xf>
    <xf numFmtId="0" fontId="14" fillId="0" borderId="0" xfId="3" applyNumberFormat="1" applyFont="1" applyFill="1" applyBorder="1" applyAlignment="1">
      <alignment horizontal="center" vertical="center"/>
    </xf>
    <xf numFmtId="190" fontId="25" fillId="0" borderId="0" xfId="3" applyNumberFormat="1" applyFont="1" applyFill="1" applyBorder="1" applyAlignment="1">
      <alignment horizontal="left" vertical="center"/>
    </xf>
    <xf numFmtId="193" fontId="33" fillId="0" borderId="0" xfId="3" applyNumberFormat="1" applyFont="1" applyFill="1" applyBorder="1" applyAlignment="1">
      <alignment vertical="center"/>
    </xf>
    <xf numFmtId="0" fontId="14" fillId="0" borderId="0" xfId="3" applyFont="1" applyFill="1" applyAlignment="1">
      <alignment vertical="center"/>
    </xf>
    <xf numFmtId="0" fontId="14" fillId="0" borderId="0" xfId="3" applyFont="1" applyFill="1"/>
    <xf numFmtId="0" fontId="14" fillId="0" borderId="0" xfId="3" applyFont="1" applyFill="1" applyBorder="1"/>
    <xf numFmtId="193" fontId="33" fillId="0" borderId="8" xfId="3" applyNumberFormat="1" applyFont="1" applyBorder="1" applyAlignment="1">
      <alignment vertical="center"/>
    </xf>
    <xf numFmtId="193" fontId="33" fillId="0" borderId="9" xfId="3" applyNumberFormat="1" applyFont="1" applyBorder="1" applyAlignment="1">
      <alignment vertical="center"/>
    </xf>
    <xf numFmtId="193" fontId="33" fillId="0" borderId="33" xfId="3" applyNumberFormat="1" applyFont="1" applyBorder="1" applyAlignment="1">
      <alignment vertical="center"/>
    </xf>
    <xf numFmtId="193" fontId="33" fillId="0" borderId="26" xfId="3" applyNumberFormat="1" applyFont="1" applyBorder="1" applyAlignment="1">
      <alignment vertical="center"/>
    </xf>
    <xf numFmtId="0" fontId="14" fillId="0" borderId="0" xfId="3" applyFont="1" applyAlignment="1">
      <alignment horizontal="left" indent="1"/>
    </xf>
    <xf numFmtId="0" fontId="19" fillId="3" borderId="48" xfId="1" applyFont="1" applyFill="1" applyBorder="1" applyAlignment="1">
      <alignment horizontal="center" vertical="center" wrapText="1"/>
    </xf>
    <xf numFmtId="176" fontId="19" fillId="0" borderId="49" xfId="1" applyNumberFormat="1" applyFont="1" applyFill="1" applyBorder="1" applyAlignment="1">
      <alignment vertical="center"/>
    </xf>
    <xf numFmtId="176" fontId="19" fillId="0" borderId="50" xfId="1" applyNumberFormat="1" applyFont="1" applyFill="1" applyBorder="1" applyAlignment="1">
      <alignment vertical="center"/>
    </xf>
    <xf numFmtId="176" fontId="19" fillId="0" borderId="51" xfId="1" applyNumberFormat="1" applyFont="1" applyFill="1" applyBorder="1" applyAlignment="1">
      <alignment vertical="center"/>
    </xf>
    <xf numFmtId="183" fontId="14" fillId="0" borderId="0" xfId="1" applyNumberFormat="1" applyFont="1" applyBorder="1" applyAlignment="1">
      <alignment horizontal="center"/>
    </xf>
    <xf numFmtId="178" fontId="17" fillId="0" borderId="15" xfId="1" applyNumberFormat="1" applyFont="1" applyFill="1" applyBorder="1" applyAlignment="1">
      <alignment vertical="center"/>
    </xf>
    <xf numFmtId="178" fontId="17" fillId="0" borderId="17" xfId="1" applyNumberFormat="1" applyFont="1" applyFill="1" applyBorder="1" applyAlignment="1">
      <alignment vertical="center"/>
    </xf>
    <xf numFmtId="178" fontId="17" fillId="0" borderId="47" xfId="1" applyNumberFormat="1" applyFont="1" applyFill="1" applyBorder="1" applyAlignment="1">
      <alignment vertical="center"/>
    </xf>
    <xf numFmtId="186" fontId="19" fillId="0" borderId="33" xfId="1" applyNumberFormat="1" applyFont="1" applyFill="1" applyBorder="1" applyAlignment="1">
      <alignment vertical="center"/>
    </xf>
    <xf numFmtId="187" fontId="17" fillId="0" borderId="15" xfId="1" applyNumberFormat="1" applyFont="1" applyFill="1" applyBorder="1" applyAlignment="1">
      <alignment vertical="center"/>
    </xf>
    <xf numFmtId="187" fontId="17" fillId="0" borderId="17" xfId="1" applyNumberFormat="1" applyFont="1" applyFill="1" applyBorder="1" applyAlignment="1">
      <alignment vertical="center"/>
    </xf>
    <xf numFmtId="187" fontId="17" fillId="0" borderId="47" xfId="1" applyNumberFormat="1" applyFont="1" applyFill="1" applyBorder="1" applyAlignment="1">
      <alignment vertical="center"/>
    </xf>
    <xf numFmtId="186" fontId="19" fillId="0" borderId="26" xfId="1" applyNumberFormat="1" applyFont="1" applyFill="1" applyBorder="1" applyAlignment="1">
      <alignment vertical="center"/>
    </xf>
    <xf numFmtId="0" fontId="14" fillId="3" borderId="49" xfId="1" applyFont="1" applyFill="1" applyBorder="1" applyAlignment="1">
      <alignment horizontal="center" vertical="center"/>
    </xf>
    <xf numFmtId="0" fontId="19" fillId="3" borderId="48" xfId="1" applyFont="1" applyFill="1" applyBorder="1" applyAlignment="1">
      <alignment vertical="center" wrapText="1"/>
    </xf>
    <xf numFmtId="0" fontId="19" fillId="3" borderId="21" xfId="1" applyFont="1" applyFill="1" applyBorder="1" applyAlignment="1">
      <alignment vertical="center" wrapText="1"/>
    </xf>
    <xf numFmtId="0" fontId="14" fillId="3" borderId="39" xfId="1" applyFont="1" applyFill="1" applyBorder="1" applyAlignment="1">
      <alignment horizontal="center" vertical="center"/>
    </xf>
    <xf numFmtId="0" fontId="19" fillId="3" borderId="85" xfId="1" applyFont="1" applyFill="1" applyBorder="1" applyAlignment="1">
      <alignment vertical="center" wrapText="1"/>
    </xf>
    <xf numFmtId="0" fontId="14" fillId="3" borderId="18" xfId="3" applyFont="1" applyFill="1" applyBorder="1" applyAlignment="1">
      <alignment horizontal="center" vertical="center" wrapText="1"/>
    </xf>
    <xf numFmtId="0" fontId="44" fillId="0" borderId="0" xfId="1" applyFont="1" applyFill="1" applyBorder="1"/>
    <xf numFmtId="0" fontId="44" fillId="0" borderId="0" xfId="1" applyFont="1" applyFill="1" applyBorder="1" applyAlignment="1">
      <alignment horizontal="center" vertical="center"/>
    </xf>
    <xf numFmtId="56" fontId="10" fillId="4" borderId="6" xfId="67" quotePrefix="1" applyNumberFormat="1" applyFont="1" applyFill="1" applyBorder="1" applyAlignment="1">
      <alignment horizontal="center" vertical="center" wrapText="1"/>
    </xf>
    <xf numFmtId="0" fontId="10" fillId="4" borderId="7" xfId="67" applyFont="1" applyFill="1" applyBorder="1" applyAlignment="1">
      <alignment horizontal="left" vertical="center" wrapText="1" indent="1"/>
    </xf>
    <xf numFmtId="0" fontId="10" fillId="4" borderId="7" xfId="67" applyFont="1" applyFill="1" applyBorder="1" applyAlignment="1">
      <alignment horizontal="center" vertical="center" wrapText="1"/>
    </xf>
    <xf numFmtId="0" fontId="10" fillId="4" borderId="9" xfId="67" applyFont="1" applyFill="1" applyBorder="1" applyAlignment="1">
      <alignment horizontal="left" vertical="center" wrapText="1" indent="1"/>
    </xf>
    <xf numFmtId="0" fontId="10" fillId="4" borderId="6" xfId="67" quotePrefix="1" applyFont="1" applyFill="1" applyBorder="1" applyAlignment="1">
      <alignment horizontal="center" vertical="center" wrapText="1"/>
    </xf>
    <xf numFmtId="0" fontId="10" fillId="0" borderId="12" xfId="67" applyFont="1" applyBorder="1" applyAlignment="1">
      <alignment horizontal="center" vertical="center"/>
    </xf>
    <xf numFmtId="0" fontId="10" fillId="0" borderId="13" xfId="67" applyFont="1" applyBorder="1" applyAlignment="1">
      <alignment horizontal="left" vertical="center" indent="1"/>
    </xf>
    <xf numFmtId="0" fontId="10" fillId="0" borderId="15" xfId="67" applyFont="1" applyBorder="1" applyAlignment="1">
      <alignment horizontal="left" vertical="center" indent="1"/>
    </xf>
    <xf numFmtId="0" fontId="10" fillId="0" borderId="22" xfId="67" applyFont="1" applyBorder="1" applyAlignment="1">
      <alignment horizontal="center" vertical="center"/>
    </xf>
    <xf numFmtId="0" fontId="10" fillId="0" borderId="23" xfId="67" applyFont="1" applyBorder="1" applyAlignment="1">
      <alignment horizontal="left" vertical="center" indent="1"/>
    </xf>
    <xf numFmtId="0" fontId="10" fillId="0" borderId="26" xfId="67" applyFont="1" applyBorder="1" applyAlignment="1">
      <alignment horizontal="left" vertical="center" indent="1"/>
    </xf>
    <xf numFmtId="0" fontId="14" fillId="0" borderId="0" xfId="67" applyFont="1" applyAlignment="1">
      <alignment horizontal="right" vertical="center"/>
    </xf>
    <xf numFmtId="0" fontId="14" fillId="0" borderId="0" xfId="67" applyFont="1" applyAlignment="1">
      <alignment vertical="center"/>
    </xf>
    <xf numFmtId="0" fontId="15" fillId="0" borderId="0" xfId="67" applyFont="1" applyFill="1" applyAlignment="1">
      <alignment vertical="center"/>
    </xf>
    <xf numFmtId="0" fontId="26" fillId="0" borderId="0" xfId="67" applyFont="1" applyFill="1" applyAlignment="1">
      <alignment vertical="center"/>
    </xf>
    <xf numFmtId="0" fontId="45" fillId="0" borderId="0" xfId="67" applyFont="1" applyFill="1" applyAlignment="1">
      <alignment vertical="center"/>
    </xf>
    <xf numFmtId="0" fontId="46" fillId="0" borderId="0" xfId="67" applyFont="1" applyFill="1" applyAlignment="1">
      <alignment horizontal="right" vertical="center"/>
    </xf>
    <xf numFmtId="194" fontId="17" fillId="0" borderId="0" xfId="67" applyNumberFormat="1" applyFont="1" applyBorder="1" applyAlignment="1">
      <alignment vertical="center"/>
    </xf>
    <xf numFmtId="0" fontId="14" fillId="0" borderId="0" xfId="67" applyFont="1" applyAlignment="1">
      <alignment horizontal="center" vertical="center"/>
    </xf>
    <xf numFmtId="0" fontId="20" fillId="0" borderId="0" xfId="67" applyFont="1" applyAlignment="1">
      <alignment vertical="center" wrapText="1"/>
    </xf>
    <xf numFmtId="0" fontId="14" fillId="0" borderId="0" xfId="67" applyFont="1" applyAlignment="1">
      <alignment horizontal="right"/>
    </xf>
    <xf numFmtId="0" fontId="20" fillId="0" borderId="0" xfId="67" applyFont="1" applyAlignment="1">
      <alignment vertical="center"/>
    </xf>
    <xf numFmtId="0" fontId="23" fillId="3" borderId="2" xfId="67" applyFont="1" applyFill="1" applyBorder="1" applyAlignment="1">
      <alignment horizontal="center" vertical="center" shrinkToFit="1"/>
    </xf>
    <xf numFmtId="0" fontId="23" fillId="3" borderId="3" xfId="67" applyFont="1" applyFill="1" applyBorder="1" applyAlignment="1">
      <alignment horizontal="center" vertical="center"/>
    </xf>
    <xf numFmtId="0" fontId="21" fillId="3" borderId="5" xfId="67" applyFont="1" applyFill="1" applyBorder="1" applyAlignment="1">
      <alignment horizontal="center" vertical="center"/>
    </xf>
    <xf numFmtId="0" fontId="23" fillId="3" borderId="114" xfId="67" applyFont="1" applyFill="1" applyBorder="1" applyAlignment="1">
      <alignment horizontal="center" vertical="center" shrinkToFit="1"/>
    </xf>
    <xf numFmtId="0" fontId="23" fillId="3" borderId="115" xfId="67" applyFont="1" applyFill="1" applyBorder="1" applyAlignment="1">
      <alignment horizontal="center" vertical="center"/>
    </xf>
    <xf numFmtId="0" fontId="50" fillId="0" borderId="3" xfId="58" applyFont="1" applyBorder="1" applyAlignment="1">
      <alignment horizontal="left" vertical="center" wrapText="1"/>
    </xf>
    <xf numFmtId="0" fontId="50" fillId="0" borderId="34" xfId="58" applyFont="1" applyBorder="1" applyAlignment="1">
      <alignment horizontal="left" vertical="center" wrapText="1"/>
    </xf>
    <xf numFmtId="0" fontId="21" fillId="3" borderId="5" xfId="67" applyFont="1" applyFill="1" applyBorder="1" applyAlignment="1">
      <alignment horizontal="center" vertical="center" wrapText="1"/>
    </xf>
    <xf numFmtId="0" fontId="14" fillId="0" borderId="54" xfId="67" applyFont="1" applyBorder="1" applyAlignment="1">
      <alignment horizontal="left" vertical="center" indent="1"/>
    </xf>
    <xf numFmtId="176" fontId="14" fillId="4" borderId="117" xfId="67" applyNumberFormat="1" applyFont="1" applyFill="1" applyBorder="1" applyAlignment="1">
      <alignment vertical="center"/>
    </xf>
    <xf numFmtId="49" fontId="10" fillId="0" borderId="50" xfId="67" quotePrefix="1" applyNumberFormat="1" applyFont="1" applyFill="1" applyBorder="1" applyAlignment="1">
      <alignment horizontal="center" vertical="center" shrinkToFit="1"/>
    </xf>
    <xf numFmtId="180" fontId="14" fillId="4" borderId="8" xfId="67" applyNumberFormat="1" applyFont="1" applyFill="1" applyBorder="1" applyAlignment="1">
      <alignment vertical="center"/>
    </xf>
    <xf numFmtId="176" fontId="14" fillId="10" borderId="117" xfId="67" applyNumberFormat="1" applyFont="1" applyFill="1" applyBorder="1" applyAlignment="1">
      <alignment vertical="center"/>
    </xf>
    <xf numFmtId="176" fontId="14" fillId="4" borderId="72" xfId="67" applyNumberFormat="1" applyFont="1" applyFill="1" applyBorder="1" applyAlignment="1">
      <alignment vertical="center"/>
    </xf>
    <xf numFmtId="49" fontId="10" fillId="0" borderId="50" xfId="67" applyNumberFormat="1" applyFont="1" applyFill="1" applyBorder="1" applyAlignment="1">
      <alignment horizontal="center" vertical="center" shrinkToFit="1"/>
    </xf>
    <xf numFmtId="176" fontId="14" fillId="10" borderId="72" xfId="67" applyNumberFormat="1" applyFont="1" applyFill="1" applyBorder="1" applyAlignment="1">
      <alignment vertical="center"/>
    </xf>
    <xf numFmtId="0" fontId="14" fillId="0" borderId="81" xfId="67" applyFont="1" applyBorder="1" applyAlignment="1">
      <alignment horizontal="center" vertical="center"/>
    </xf>
    <xf numFmtId="0" fontId="14" fillId="0" borderId="33" xfId="67" applyFont="1" applyBorder="1" applyAlignment="1">
      <alignment horizontal="center" vertical="center"/>
    </xf>
    <xf numFmtId="176" fontId="14" fillId="0" borderId="102" xfId="67" applyNumberFormat="1" applyFont="1" applyBorder="1" applyAlignment="1">
      <alignment vertical="center"/>
    </xf>
    <xf numFmtId="49" fontId="10" fillId="0" borderId="86" xfId="67" applyNumberFormat="1" applyFont="1" applyFill="1" applyBorder="1" applyAlignment="1">
      <alignment horizontal="center" vertical="center" shrinkToFit="1"/>
    </xf>
    <xf numFmtId="0" fontId="51" fillId="0" borderId="7" xfId="67" applyFont="1" applyFill="1" applyBorder="1" applyAlignment="1">
      <alignment vertical="center" shrinkToFit="1"/>
    </xf>
    <xf numFmtId="176" fontId="14" fillId="10" borderId="102" xfId="67" applyNumberFormat="1" applyFont="1" applyFill="1" applyBorder="1" applyAlignment="1">
      <alignment vertical="center"/>
    </xf>
    <xf numFmtId="176" fontId="14" fillId="4" borderId="102" xfId="67" applyNumberFormat="1" applyFont="1" applyFill="1" applyBorder="1" applyAlignment="1">
      <alignment vertical="center"/>
    </xf>
    <xf numFmtId="0" fontId="14" fillId="0" borderId="0" xfId="67" applyFont="1" applyBorder="1" applyAlignment="1">
      <alignment horizontal="right" vertical="center"/>
    </xf>
    <xf numFmtId="0" fontId="10" fillId="0" borderId="0" xfId="6"/>
    <xf numFmtId="0" fontId="10" fillId="0" borderId="8" xfId="6" applyBorder="1"/>
    <xf numFmtId="10" fontId="0" fillId="0" borderId="8" xfId="68" applyNumberFormat="1" applyFont="1" applyBorder="1" applyAlignment="1"/>
    <xf numFmtId="0" fontId="10" fillId="0" borderId="8" xfId="6" quotePrefix="1" applyBorder="1"/>
    <xf numFmtId="0" fontId="10" fillId="0" borderId="14" xfId="6" applyBorder="1" applyAlignment="1">
      <alignment horizontal="center" vertical="center"/>
    </xf>
    <xf numFmtId="0" fontId="10" fillId="0" borderId="18" xfId="6" applyBorder="1" applyAlignment="1">
      <alignment vertical="center" wrapText="1"/>
    </xf>
    <xf numFmtId="176" fontId="19" fillId="10" borderId="33" xfId="1" applyNumberFormat="1" applyFont="1" applyFill="1" applyBorder="1" applyAlignment="1">
      <alignment vertical="center"/>
    </xf>
    <xf numFmtId="176" fontId="19" fillId="10" borderId="71" xfId="1" applyNumberFormat="1" applyFont="1" applyFill="1" applyBorder="1" applyAlignment="1">
      <alignment vertical="center"/>
    </xf>
    <xf numFmtId="176" fontId="19" fillId="10" borderId="26" xfId="1" applyNumberFormat="1" applyFont="1" applyFill="1" applyBorder="1" applyAlignment="1">
      <alignment vertical="center"/>
    </xf>
    <xf numFmtId="0" fontId="14" fillId="3" borderId="32" xfId="1" applyFont="1" applyFill="1" applyBorder="1" applyAlignment="1">
      <alignment horizontal="center" vertical="center" shrinkToFit="1"/>
    </xf>
    <xf numFmtId="0" fontId="14" fillId="0" borderId="24" xfId="1" applyFont="1" applyBorder="1" applyAlignment="1">
      <alignment horizontal="right"/>
    </xf>
    <xf numFmtId="0" fontId="10" fillId="0" borderId="21" xfId="0" applyFont="1" applyBorder="1" applyAlignment="1">
      <alignment horizontal="left" vertical="center" indent="1"/>
    </xf>
    <xf numFmtId="0" fontId="10" fillId="0" borderId="18" xfId="0" applyFont="1" applyBorder="1" applyAlignment="1">
      <alignment horizontal="left" vertical="center" indent="1"/>
    </xf>
    <xf numFmtId="0" fontId="10" fillId="0" borderId="19" xfId="0" applyFont="1" applyBorder="1" applyAlignment="1">
      <alignment horizontal="left" vertical="center" indent="1"/>
    </xf>
    <xf numFmtId="0" fontId="14" fillId="0" borderId="0" xfId="0" applyFont="1" applyAlignment="1"/>
    <xf numFmtId="0" fontId="14" fillId="0" borderId="0" xfId="0" applyFont="1" applyAlignment="1">
      <alignment horizontal="right"/>
    </xf>
    <xf numFmtId="0" fontId="14" fillId="0" borderId="24" xfId="0" applyFont="1" applyBorder="1" applyAlignment="1">
      <alignment horizontal="right"/>
    </xf>
    <xf numFmtId="183" fontId="14" fillId="3" borderId="36" xfId="0" applyNumberFormat="1" applyFont="1" applyFill="1" applyBorder="1" applyAlignment="1">
      <alignment horizontal="center"/>
    </xf>
    <xf numFmtId="0" fontId="14" fillId="3" borderId="4" xfId="0" applyFont="1" applyFill="1" applyBorder="1" applyAlignment="1"/>
    <xf numFmtId="0" fontId="14" fillId="3" borderId="37" xfId="0" applyFont="1" applyFill="1" applyBorder="1" applyAlignment="1"/>
    <xf numFmtId="0" fontId="14" fillId="3" borderId="0" xfId="0" applyFont="1" applyFill="1" applyAlignment="1"/>
    <xf numFmtId="0" fontId="14" fillId="3" borderId="67" xfId="0" applyFont="1" applyFill="1" applyBorder="1" applyAlignment="1"/>
    <xf numFmtId="183" fontId="14" fillId="3" borderId="0" xfId="0" applyNumberFormat="1" applyFont="1" applyFill="1" applyBorder="1" applyAlignment="1">
      <alignment horizontal="center" shrinkToFit="1"/>
    </xf>
    <xf numFmtId="0" fontId="14" fillId="3" borderId="15" xfId="0" applyFont="1" applyFill="1" applyBorder="1" applyAlignment="1">
      <alignment horizontal="center" shrinkToFit="1"/>
    </xf>
    <xf numFmtId="0" fontId="14" fillId="3" borderId="16" xfId="0" applyFont="1" applyFill="1" applyBorder="1" applyAlignment="1"/>
    <xf numFmtId="0" fontId="10" fillId="3" borderId="17" xfId="0" applyFont="1" applyFill="1" applyBorder="1" applyAlignment="1">
      <alignment horizontal="center"/>
    </xf>
    <xf numFmtId="0" fontId="14" fillId="3" borderId="18" xfId="0" applyFont="1" applyFill="1" applyBorder="1" applyAlignment="1"/>
    <xf numFmtId="0" fontId="14" fillId="3" borderId="19" xfId="0" applyFont="1" applyFill="1" applyBorder="1" applyAlignment="1">
      <alignment horizontal="center"/>
    </xf>
    <xf numFmtId="0" fontId="14" fillId="0" borderId="12" xfId="0" applyFont="1" applyFill="1" applyBorder="1" applyAlignment="1">
      <alignment vertical="center"/>
    </xf>
    <xf numFmtId="185" fontId="14" fillId="0" borderId="49" xfId="0" applyNumberFormat="1" applyFont="1" applyBorder="1" applyAlignment="1"/>
    <xf numFmtId="188" fontId="14" fillId="0" borderId="49" xfId="0" applyNumberFormat="1" applyFont="1" applyBorder="1" applyAlignment="1"/>
    <xf numFmtId="188" fontId="14" fillId="0" borderId="15" xfId="0" applyNumberFormat="1" applyFont="1" applyBorder="1" applyAlignment="1"/>
    <xf numFmtId="0" fontId="14" fillId="0" borderId="38" xfId="0" applyFont="1" applyFill="1" applyBorder="1" applyAlignment="1">
      <alignment vertical="center"/>
    </xf>
    <xf numFmtId="187" fontId="14" fillId="0" borderId="15" xfId="0" applyNumberFormat="1" applyFont="1" applyBorder="1" applyAlignment="1"/>
    <xf numFmtId="0" fontId="14" fillId="0" borderId="69" xfId="0" applyFont="1" applyFill="1" applyBorder="1" applyAlignment="1">
      <alignment vertical="center"/>
    </xf>
    <xf numFmtId="188" fontId="14" fillId="0" borderId="70" xfId="0" applyNumberFormat="1" applyFont="1" applyBorder="1" applyAlignment="1"/>
    <xf numFmtId="188" fontId="14" fillId="0" borderId="60" xfId="0" applyNumberFormat="1" applyFont="1" applyBorder="1" applyAlignment="1"/>
    <xf numFmtId="0" fontId="14" fillId="0" borderId="57" xfId="0" applyFont="1" applyFill="1" applyBorder="1" applyAlignment="1">
      <alignment vertical="center"/>
    </xf>
    <xf numFmtId="187" fontId="14" fillId="0" borderId="60" xfId="0" applyNumberFormat="1" applyFont="1" applyBorder="1" applyAlignment="1"/>
    <xf numFmtId="0" fontId="14" fillId="0" borderId="20" xfId="0" applyFont="1" applyFill="1" applyBorder="1" applyAlignment="1">
      <alignment vertical="center"/>
    </xf>
    <xf numFmtId="188" fontId="14" fillId="0" borderId="48" xfId="0" applyNumberFormat="1" applyFont="1" applyBorder="1" applyAlignment="1"/>
    <xf numFmtId="188" fontId="14" fillId="0" borderId="19" xfId="0" applyNumberFormat="1" applyFont="1" applyBorder="1" applyAlignment="1"/>
    <xf numFmtId="0" fontId="14" fillId="0" borderId="80" xfId="0" applyFont="1" applyFill="1" applyBorder="1" applyAlignment="1">
      <alignment vertical="center"/>
    </xf>
    <xf numFmtId="187" fontId="14" fillId="0" borderId="19" xfId="0" applyNumberFormat="1" applyFont="1" applyBorder="1" applyAlignment="1"/>
    <xf numFmtId="0" fontId="14" fillId="0" borderId="43" xfId="0" applyFont="1" applyBorder="1" applyAlignment="1"/>
    <xf numFmtId="188" fontId="14" fillId="0" borderId="71" xfId="0" applyNumberFormat="1" applyFont="1" applyBorder="1" applyAlignment="1"/>
    <xf numFmtId="188" fontId="14" fillId="0" borderId="47" xfId="0" applyNumberFormat="1" applyFont="1" applyBorder="1" applyAlignment="1"/>
    <xf numFmtId="0" fontId="14" fillId="0" borderId="81" xfId="0" applyFont="1" applyBorder="1" applyAlignment="1"/>
    <xf numFmtId="187" fontId="14" fillId="0" borderId="26" xfId="0" applyNumberFormat="1" applyFont="1" applyBorder="1" applyAlignment="1"/>
    <xf numFmtId="0" fontId="33" fillId="0" borderId="0" xfId="0" applyFont="1" applyBorder="1" applyAlignment="1"/>
    <xf numFmtId="0" fontId="14" fillId="0" borderId="0" xfId="0" applyFont="1" applyBorder="1" applyAlignment="1"/>
    <xf numFmtId="0" fontId="30" fillId="0" borderId="0" xfId="0" applyFont="1" applyBorder="1" applyAlignment="1"/>
    <xf numFmtId="183" fontId="14" fillId="0" borderId="0" xfId="0" applyNumberFormat="1" applyFont="1" applyBorder="1" applyAlignment="1">
      <alignment horizontal="center" shrinkToFit="1"/>
    </xf>
    <xf numFmtId="0" fontId="30" fillId="0" borderId="0" xfId="0" applyFont="1" applyAlignment="1"/>
    <xf numFmtId="0" fontId="14" fillId="0" borderId="43" xfId="1" applyFont="1" applyBorder="1" applyAlignment="1">
      <alignment shrinkToFit="1"/>
    </xf>
    <xf numFmtId="0" fontId="19" fillId="0" borderId="0" xfId="67" applyFont="1" applyFill="1" applyAlignment="1">
      <alignment vertical="center"/>
    </xf>
    <xf numFmtId="0" fontId="23" fillId="0" borderId="0" xfId="67" applyFont="1" applyFill="1" applyAlignment="1">
      <alignment vertical="center"/>
    </xf>
    <xf numFmtId="0" fontId="52" fillId="0" borderId="0" xfId="1" applyFont="1" applyFill="1" applyBorder="1" applyAlignment="1">
      <alignment vertical="center" shrinkToFit="1"/>
    </xf>
    <xf numFmtId="0" fontId="52" fillId="0" borderId="0" xfId="1" applyFont="1" applyFill="1" applyBorder="1" applyAlignment="1">
      <alignment horizontal="center"/>
    </xf>
    <xf numFmtId="0" fontId="52" fillId="0" borderId="0" xfId="1" applyFont="1" applyFill="1" applyBorder="1" applyAlignment="1">
      <alignment horizontal="center" vertical="center"/>
    </xf>
    <xf numFmtId="193" fontId="52" fillId="0" borderId="0" xfId="1" applyNumberFormat="1" applyFont="1" applyFill="1" applyBorder="1" applyAlignment="1">
      <alignment vertical="center"/>
    </xf>
    <xf numFmtId="185" fontId="52" fillId="0" borderId="0" xfId="1" applyNumberFormat="1" applyFont="1" applyFill="1" applyBorder="1" applyAlignment="1">
      <alignment vertical="center"/>
    </xf>
    <xf numFmtId="0" fontId="14" fillId="3" borderId="41" xfId="1" applyFont="1" applyFill="1" applyBorder="1" applyAlignment="1">
      <alignment vertical="center" shrinkToFit="1"/>
    </xf>
    <xf numFmtId="0" fontId="14" fillId="3" borderId="13" xfId="1" applyFont="1" applyFill="1" applyBorder="1" applyAlignment="1">
      <alignment horizontal="center" vertical="center"/>
    </xf>
    <xf numFmtId="0" fontId="14" fillId="0" borderId="44" xfId="1" applyFont="1" applyBorder="1"/>
    <xf numFmtId="0" fontId="14" fillId="0" borderId="23" xfId="1" applyFont="1" applyBorder="1"/>
    <xf numFmtId="0" fontId="14" fillId="0" borderId="83" xfId="1" applyFont="1" applyFill="1" applyBorder="1" applyAlignment="1"/>
    <xf numFmtId="0" fontId="14" fillId="0" borderId="13" xfId="1" applyFont="1" applyFill="1" applyBorder="1" applyAlignment="1"/>
    <xf numFmtId="0" fontId="14" fillId="0" borderId="23" xfId="1" applyFont="1" applyFill="1" applyBorder="1" applyAlignment="1"/>
    <xf numFmtId="195" fontId="14" fillId="0" borderId="35" xfId="1" applyNumberFormat="1" applyFont="1" applyFill="1" applyBorder="1" applyAlignment="1"/>
    <xf numFmtId="195" fontId="14" fillId="0" borderId="41" xfId="1" applyNumberFormat="1" applyFont="1" applyFill="1" applyBorder="1" applyAlignment="1"/>
    <xf numFmtId="195" fontId="14" fillId="0" borderId="44" xfId="1" applyNumberFormat="1" applyFont="1" applyFill="1" applyBorder="1" applyAlignment="1"/>
    <xf numFmtId="195" fontId="14" fillId="0" borderId="116" xfId="67" applyNumberFormat="1" applyFont="1" applyBorder="1" applyAlignment="1">
      <alignment horizontal="center" vertical="center"/>
    </xf>
    <xf numFmtId="195" fontId="14" fillId="0" borderId="54" xfId="67" applyNumberFormat="1" applyFont="1" applyBorder="1" applyAlignment="1">
      <alignment horizontal="left" vertical="center" indent="1"/>
    </xf>
    <xf numFmtId="195" fontId="14" fillId="0" borderId="69" xfId="67" applyNumberFormat="1" applyFont="1" applyBorder="1" applyAlignment="1">
      <alignment horizontal="center" vertical="center"/>
    </xf>
    <xf numFmtId="195" fontId="14" fillId="0" borderId="58" xfId="67" applyNumberFormat="1" applyFont="1" applyBorder="1" applyAlignment="1">
      <alignment horizontal="left" vertical="center" indent="1"/>
    </xf>
    <xf numFmtId="195" fontId="51" fillId="0" borderId="13" xfId="67" applyNumberFormat="1" applyFont="1" applyFill="1" applyBorder="1" applyAlignment="1">
      <alignment vertical="center" shrinkToFit="1"/>
    </xf>
    <xf numFmtId="195" fontId="14" fillId="3" borderId="31" xfId="1" applyNumberFormat="1" applyFont="1" applyFill="1" applyBorder="1" applyAlignment="1">
      <alignment horizontal="center" vertical="center"/>
    </xf>
    <xf numFmtId="195" fontId="14" fillId="3" borderId="113" xfId="1" applyNumberFormat="1" applyFont="1" applyFill="1" applyBorder="1" applyAlignment="1">
      <alignment horizontal="center" vertical="center"/>
    </xf>
    <xf numFmtId="195" fontId="19" fillId="3" borderId="18" xfId="1" applyNumberFormat="1" applyFont="1" applyFill="1" applyBorder="1" applyAlignment="1">
      <alignment horizontal="center" vertical="center" wrapText="1"/>
    </xf>
    <xf numFmtId="195" fontId="19" fillId="3" borderId="48" xfId="1" applyNumberFormat="1" applyFont="1" applyFill="1" applyBorder="1" applyAlignment="1">
      <alignment horizontal="center" vertical="center" wrapText="1"/>
    </xf>
    <xf numFmtId="0" fontId="14" fillId="0" borderId="116" xfId="1" applyFont="1" applyBorder="1" applyAlignment="1">
      <alignment vertical="center" shrinkToFit="1"/>
    </xf>
    <xf numFmtId="195" fontId="14" fillId="0" borderId="41" xfId="1" applyNumberFormat="1" applyFont="1" applyFill="1" applyBorder="1" applyAlignment="1">
      <alignment horizontal="center"/>
    </xf>
    <xf numFmtId="195" fontId="14" fillId="0" borderId="38" xfId="1" applyNumberFormat="1" applyFont="1" applyFill="1" applyBorder="1" applyAlignment="1">
      <alignment horizontal="center"/>
    </xf>
    <xf numFmtId="195" fontId="14" fillId="0" borderId="80" xfId="1" applyNumberFormat="1" applyFont="1" applyFill="1" applyBorder="1" applyAlignment="1">
      <alignment horizontal="center"/>
    </xf>
    <xf numFmtId="195" fontId="14" fillId="3" borderId="32" xfId="1" applyNumberFormat="1" applyFont="1" applyFill="1" applyBorder="1" applyAlignment="1">
      <alignment horizontal="center" vertical="center"/>
    </xf>
    <xf numFmtId="195" fontId="14" fillId="3" borderId="36" xfId="1" applyNumberFormat="1" applyFont="1" applyFill="1" applyBorder="1" applyAlignment="1">
      <alignment horizontal="center" vertical="center"/>
    </xf>
    <xf numFmtId="195" fontId="14" fillId="3" borderId="37" xfId="1" applyNumberFormat="1" applyFont="1" applyFill="1" applyBorder="1" applyAlignment="1">
      <alignment horizontal="center" vertical="center"/>
    </xf>
    <xf numFmtId="0" fontId="14" fillId="3" borderId="48" xfId="1" applyFont="1" applyFill="1" applyBorder="1" applyAlignment="1">
      <alignment horizontal="center" vertical="center"/>
    </xf>
    <xf numFmtId="0" fontId="14" fillId="3" borderId="85" xfId="1" applyFont="1" applyFill="1" applyBorder="1" applyAlignment="1">
      <alignment horizontal="center" vertical="center"/>
    </xf>
    <xf numFmtId="195" fontId="14" fillId="0" borderId="44" xfId="1" applyNumberFormat="1" applyFont="1" applyFill="1" applyBorder="1" applyAlignment="1">
      <alignment horizontal="center"/>
    </xf>
    <xf numFmtId="0" fontId="14" fillId="0" borderId="11" xfId="1" applyFont="1" applyFill="1" applyBorder="1" applyAlignment="1"/>
    <xf numFmtId="0" fontId="14" fillId="0" borderId="40" xfId="1" applyFont="1" applyFill="1" applyBorder="1" applyAlignment="1"/>
    <xf numFmtId="0" fontId="14" fillId="0" borderId="42" xfId="1" applyFont="1" applyFill="1" applyBorder="1" applyAlignment="1"/>
    <xf numFmtId="0" fontId="14" fillId="0" borderId="84" xfId="1" applyFont="1" applyFill="1" applyBorder="1" applyAlignment="1"/>
    <xf numFmtId="0" fontId="14" fillId="3" borderId="18" xfId="1" applyFont="1" applyFill="1" applyBorder="1" applyAlignment="1">
      <alignment horizontal="center" vertical="center"/>
    </xf>
    <xf numFmtId="195" fontId="14" fillId="3" borderId="49" xfId="1" applyNumberFormat="1" applyFont="1" applyFill="1" applyBorder="1" applyAlignment="1">
      <alignment horizontal="center" vertical="center"/>
    </xf>
    <xf numFmtId="195" fontId="14" fillId="3" borderId="39" xfId="1" applyNumberFormat="1" applyFont="1" applyFill="1" applyBorder="1" applyAlignment="1">
      <alignment horizontal="center" vertical="center"/>
    </xf>
    <xf numFmtId="195" fontId="14" fillId="3" borderId="11" xfId="1" applyNumberFormat="1" applyFont="1" applyFill="1" applyBorder="1" applyAlignment="1">
      <alignment horizontal="center" vertical="center"/>
    </xf>
    <xf numFmtId="195" fontId="14" fillId="3" borderId="48" xfId="1" applyNumberFormat="1" applyFont="1" applyFill="1" applyBorder="1" applyAlignment="1">
      <alignment horizontal="center" vertical="center"/>
    </xf>
    <xf numFmtId="195" fontId="14" fillId="3" borderId="85" xfId="1" applyNumberFormat="1" applyFont="1" applyFill="1" applyBorder="1" applyAlignment="1">
      <alignment horizontal="center" vertical="center"/>
    </xf>
    <xf numFmtId="195" fontId="14" fillId="3" borderId="21" xfId="1" applyNumberFormat="1" applyFont="1" applyFill="1" applyBorder="1" applyAlignment="1">
      <alignment horizontal="center" vertical="center"/>
    </xf>
    <xf numFmtId="0" fontId="0" fillId="0" borderId="0" xfId="0" applyAlignment="1"/>
    <xf numFmtId="0" fontId="0" fillId="11" borderId="0" xfId="0" applyFill="1" applyAlignment="1"/>
    <xf numFmtId="185" fontId="14" fillId="0" borderId="89" xfId="1" applyNumberFormat="1" applyFont="1" applyBorder="1" applyAlignment="1">
      <alignment vertical="center"/>
    </xf>
    <xf numFmtId="0" fontId="21" fillId="3" borderId="52" xfId="69" applyFont="1" applyFill="1" applyBorder="1" applyAlignment="1">
      <alignment horizontal="centerContinuous" vertical="center" wrapText="1"/>
    </xf>
    <xf numFmtId="0" fontId="19" fillId="3" borderId="95" xfId="69" applyFont="1" applyFill="1" applyBorder="1" applyAlignment="1">
      <alignment horizontal="centerContinuous" vertical="center"/>
    </xf>
    <xf numFmtId="181" fontId="19" fillId="10" borderId="81" xfId="69" applyNumberFormat="1" applyFont="1" applyFill="1" applyBorder="1" applyAlignment="1">
      <alignment horizontal="centerContinuous" vertical="center"/>
    </xf>
    <xf numFmtId="181" fontId="19" fillId="10" borderId="102" xfId="69" applyNumberFormat="1" applyFont="1" applyFill="1" applyBorder="1" applyAlignment="1">
      <alignment horizontal="centerContinuous" vertical="center"/>
    </xf>
    <xf numFmtId="10" fontId="0" fillId="11" borderId="8" xfId="68" applyNumberFormat="1" applyFont="1" applyFill="1" applyBorder="1" applyAlignment="1">
      <alignment horizontal="center"/>
    </xf>
    <xf numFmtId="0" fontId="53" fillId="0" borderId="0" xfId="0" applyFont="1">
      <alignment vertical="center"/>
    </xf>
    <xf numFmtId="193" fontId="33" fillId="0" borderId="33" xfId="3" applyNumberFormat="1" applyFont="1" applyFill="1" applyBorder="1" applyAlignment="1">
      <alignment vertical="center"/>
    </xf>
    <xf numFmtId="0" fontId="14" fillId="3" borderId="47" xfId="1" applyFont="1" applyFill="1" applyBorder="1" applyAlignment="1">
      <alignment horizontal="center" vertical="center"/>
    </xf>
    <xf numFmtId="0" fontId="19" fillId="3" borderId="21"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14" fillId="0" borderId="58" xfId="67" applyFont="1" applyBorder="1" applyAlignment="1">
      <alignment horizontal="left" vertical="center" indent="1"/>
    </xf>
    <xf numFmtId="195" fontId="14" fillId="0" borderId="77" xfId="67" applyNumberFormat="1" applyFont="1" applyBorder="1" applyAlignment="1">
      <alignment horizontal="center" vertical="center"/>
    </xf>
    <xf numFmtId="0" fontId="14" fillId="0" borderId="118" xfId="67" applyFont="1" applyBorder="1" applyAlignment="1">
      <alignment horizontal="left" vertical="center" indent="1"/>
    </xf>
    <xf numFmtId="176" fontId="21" fillId="0" borderId="8" xfId="1" applyNumberFormat="1" applyFont="1" applyFill="1" applyBorder="1" applyAlignment="1">
      <alignment vertical="center"/>
    </xf>
    <xf numFmtId="180" fontId="21" fillId="0" borderId="9" xfId="1" applyNumberFormat="1" applyFont="1" applyFill="1" applyBorder="1" applyAlignment="1">
      <alignment vertical="center"/>
    </xf>
    <xf numFmtId="176" fontId="21" fillId="0" borderId="14" xfId="1" applyNumberFormat="1" applyFont="1" applyFill="1" applyBorder="1" applyAlignment="1">
      <alignment vertical="center"/>
    </xf>
    <xf numFmtId="180" fontId="21" fillId="0" borderId="15" xfId="1" applyNumberFormat="1" applyFont="1" applyFill="1" applyBorder="1" applyAlignment="1">
      <alignment vertical="center"/>
    </xf>
    <xf numFmtId="0" fontId="10" fillId="0" borderId="49" xfId="67" applyFont="1" applyBorder="1" applyAlignment="1">
      <alignment horizontal="center" vertical="center"/>
    </xf>
    <xf numFmtId="0" fontId="10" fillId="0" borderId="51" xfId="67" applyFont="1" applyBorder="1" applyAlignment="1">
      <alignment horizontal="center" vertical="center"/>
    </xf>
    <xf numFmtId="0" fontId="10" fillId="0" borderId="14" xfId="67" applyFont="1" applyBorder="1" applyAlignment="1">
      <alignment horizontal="center" vertical="center"/>
    </xf>
    <xf numFmtId="0" fontId="10" fillId="0" borderId="46" xfId="67" applyFont="1" applyBorder="1" applyAlignment="1">
      <alignment horizontal="center" vertical="center"/>
    </xf>
    <xf numFmtId="0" fontId="10" fillId="0" borderId="0" xfId="1" applyFont="1" applyAlignment="1">
      <alignment vertical="top" wrapText="1"/>
    </xf>
    <xf numFmtId="0" fontId="10" fillId="0" borderId="14" xfId="1" applyFont="1" applyBorder="1" applyAlignment="1">
      <alignment horizontal="left" vertical="center" indent="1"/>
    </xf>
    <xf numFmtId="0" fontId="10" fillId="0" borderId="16" xfId="1" applyFont="1" applyBorder="1" applyAlignment="1">
      <alignment horizontal="left" vertical="center" indent="1"/>
    </xf>
    <xf numFmtId="0" fontId="5" fillId="0" borderId="18" xfId="1" applyBorder="1" applyAlignment="1">
      <alignment horizontal="left" vertical="center" indent="1"/>
    </xf>
    <xf numFmtId="0" fontId="10" fillId="4" borderId="14" xfId="67" applyFont="1" applyFill="1" applyBorder="1" applyAlignment="1">
      <alignment horizontal="center" vertical="center"/>
    </xf>
    <xf numFmtId="0" fontId="10" fillId="4" borderId="18" xfId="67" applyFont="1" applyFill="1" applyBorder="1" applyAlignment="1">
      <alignment horizontal="center" vertical="center"/>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21" xfId="1" applyFont="1" applyBorder="1" applyAlignment="1">
      <alignment horizontal="center" vertical="center"/>
    </xf>
    <xf numFmtId="0" fontId="18" fillId="0" borderId="27" xfId="67" applyFont="1" applyBorder="1" applyAlignment="1">
      <alignment horizontal="center" vertical="center"/>
    </xf>
    <xf numFmtId="0" fontId="18" fillId="0" borderId="28" xfId="67" applyFont="1" applyBorder="1" applyAlignment="1">
      <alignment horizontal="center" vertical="center"/>
    </xf>
    <xf numFmtId="0" fontId="18" fillId="0" borderId="29" xfId="67" applyFont="1" applyBorder="1" applyAlignment="1">
      <alignment horizontal="center" vertical="center"/>
    </xf>
    <xf numFmtId="0" fontId="19" fillId="0" borderId="0" xfId="1" applyFont="1" applyFill="1" applyBorder="1" applyAlignment="1">
      <alignment horizontal="center" vertical="center"/>
    </xf>
    <xf numFmtId="0" fontId="19" fillId="0" borderId="0" xfId="1" applyFont="1" applyFill="1" applyBorder="1" applyAlignment="1">
      <alignment vertical="center"/>
    </xf>
    <xf numFmtId="0" fontId="18" fillId="0" borderId="27" xfId="1" applyFont="1" applyFill="1" applyBorder="1" applyAlignment="1">
      <alignment horizontal="center" vertical="center"/>
    </xf>
    <xf numFmtId="0" fontId="18" fillId="0" borderId="28" xfId="1" applyFont="1" applyFill="1" applyBorder="1" applyAlignment="1">
      <alignment horizontal="center" vertical="center"/>
    </xf>
    <xf numFmtId="0" fontId="18" fillId="0" borderId="29" xfId="1" applyFont="1" applyFill="1" applyBorder="1" applyAlignment="1">
      <alignment horizontal="center" vertical="center"/>
    </xf>
    <xf numFmtId="0" fontId="21" fillId="0" borderId="0" xfId="1" applyFont="1" applyFill="1" applyBorder="1" applyAlignment="1">
      <alignment vertical="center"/>
    </xf>
    <xf numFmtId="0" fontId="12" fillId="0" borderId="0" xfId="1" applyFont="1" applyFill="1" applyBorder="1" applyAlignment="1">
      <alignment vertical="center"/>
    </xf>
    <xf numFmtId="0" fontId="21" fillId="0" borderId="0" xfId="1" applyFont="1" applyFill="1" applyBorder="1" applyAlignment="1">
      <alignment horizontal="center" vertical="center"/>
    </xf>
    <xf numFmtId="0" fontId="5" fillId="0" borderId="0" xfId="1" applyFill="1" applyBorder="1" applyAlignment="1">
      <alignment horizontal="center" vertical="center"/>
    </xf>
    <xf numFmtId="0" fontId="5" fillId="0" borderId="0" xfId="1" applyFill="1" applyBorder="1" applyAlignment="1">
      <alignment vertical="center"/>
    </xf>
    <xf numFmtId="0" fontId="14" fillId="3" borderId="32" xfId="1" applyFont="1" applyFill="1" applyBorder="1" applyAlignment="1">
      <alignment horizontal="center" vertical="center" shrinkToFit="1"/>
    </xf>
    <xf numFmtId="0" fontId="5" fillId="3" borderId="19" xfId="1" applyFill="1" applyBorder="1" applyAlignment="1">
      <alignment horizontal="center" vertical="center" shrinkToFit="1"/>
    </xf>
    <xf numFmtId="183" fontId="14" fillId="0" borderId="0" xfId="1" applyNumberFormat="1" applyFont="1" applyBorder="1" applyAlignment="1">
      <alignment horizontal="center"/>
    </xf>
    <xf numFmtId="0" fontId="14" fillId="0" borderId="0" xfId="1" applyFont="1" applyFill="1" applyBorder="1" applyAlignment="1">
      <alignment horizontal="center" vertical="center"/>
    </xf>
    <xf numFmtId="0" fontId="14" fillId="0" borderId="24" xfId="1" applyFont="1" applyBorder="1" applyAlignment="1">
      <alignment horizontal="right"/>
    </xf>
    <xf numFmtId="0" fontId="5" fillId="3" borderId="65" xfId="1" applyFill="1" applyBorder="1" applyAlignment="1"/>
    <xf numFmtId="0" fontId="5" fillId="3" borderId="66" xfId="1" applyFill="1" applyBorder="1" applyAlignment="1"/>
    <xf numFmtId="0" fontId="5" fillId="3" borderId="68" xfId="1" applyFill="1" applyBorder="1" applyAlignment="1"/>
    <xf numFmtId="0" fontId="14" fillId="3" borderId="39" xfId="1" applyFont="1" applyFill="1" applyBorder="1" applyAlignment="1">
      <alignment horizontal="center" wrapText="1" shrinkToFit="1"/>
    </xf>
    <xf numFmtId="0" fontId="5" fillId="3" borderId="0" xfId="1" applyFill="1" applyAlignment="1">
      <alignment horizontal="center" wrapText="1" shrinkToFit="1"/>
    </xf>
    <xf numFmtId="0" fontId="5" fillId="3" borderId="0" xfId="1" applyFill="1" applyBorder="1" applyAlignment="1">
      <alignment horizontal="center" wrapText="1" shrinkToFit="1"/>
    </xf>
    <xf numFmtId="0" fontId="5" fillId="3" borderId="65" xfId="1" applyFill="1" applyBorder="1" applyAlignment="1">
      <alignment horizontal="center"/>
    </xf>
    <xf numFmtId="0" fontId="14" fillId="3" borderId="31" xfId="1" applyFont="1" applyFill="1" applyBorder="1" applyAlignment="1">
      <alignment horizontal="center" vertical="center"/>
    </xf>
    <xf numFmtId="0" fontId="5" fillId="3" borderId="16" xfId="1" applyFill="1" applyBorder="1" applyAlignment="1">
      <alignment vertical="center"/>
    </xf>
    <xf numFmtId="0" fontId="5" fillId="3" borderId="18" xfId="1" applyFill="1" applyBorder="1" applyAlignment="1">
      <alignment vertical="center"/>
    </xf>
    <xf numFmtId="0" fontId="14" fillId="3" borderId="31" xfId="1" applyFont="1" applyFill="1" applyBorder="1" applyAlignment="1">
      <alignment horizontal="center" vertical="center" wrapText="1" shrinkToFit="1"/>
    </xf>
    <xf numFmtId="0" fontId="14" fillId="0" borderId="0" xfId="1" applyFont="1" applyAlignment="1">
      <alignment horizontal="right" wrapText="1"/>
    </xf>
    <xf numFmtId="0" fontId="5" fillId="0" borderId="0" xfId="1" applyAlignment="1"/>
    <xf numFmtId="0" fontId="14" fillId="3" borderId="65" xfId="1" applyFont="1" applyFill="1" applyBorder="1" applyAlignment="1"/>
    <xf numFmtId="0" fontId="14" fillId="3" borderId="65" xfId="1" applyFont="1" applyFill="1" applyBorder="1" applyAlignment="1">
      <alignment horizontal="center"/>
    </xf>
    <xf numFmtId="0" fontId="5" fillId="3" borderId="68" xfId="1" applyFill="1" applyBorder="1" applyAlignment="1">
      <alignment horizontal="center"/>
    </xf>
    <xf numFmtId="0" fontId="0" fillId="3" borderId="65" xfId="0" applyFill="1" applyBorder="1" applyAlignment="1"/>
    <xf numFmtId="0" fontId="0" fillId="3" borderId="66" xfId="0" applyFill="1" applyBorder="1" applyAlignment="1"/>
    <xf numFmtId="0" fontId="0" fillId="3" borderId="68" xfId="0" applyFill="1" applyBorder="1" applyAlignment="1"/>
    <xf numFmtId="0" fontId="14" fillId="3" borderId="65" xfId="0" applyFont="1" applyFill="1" applyBorder="1" applyAlignment="1"/>
    <xf numFmtId="0" fontId="0" fillId="0" borderId="66" xfId="0" applyBorder="1" applyAlignment="1"/>
    <xf numFmtId="0" fontId="0" fillId="0" borderId="68" xfId="0" applyBorder="1" applyAlignment="1"/>
    <xf numFmtId="183" fontId="14" fillId="3" borderId="32" xfId="0" applyNumberFormat="1" applyFont="1" applyFill="1" applyBorder="1" applyAlignment="1">
      <alignment horizontal="center" vertical="center" shrinkToFit="1"/>
    </xf>
    <xf numFmtId="0" fontId="0" fillId="0" borderId="17" xfId="0" applyBorder="1" applyAlignment="1">
      <alignment vertical="center"/>
    </xf>
    <xf numFmtId="0" fontId="0" fillId="0" borderId="19" xfId="0" applyBorder="1" applyAlignment="1">
      <alignment vertical="center"/>
    </xf>
    <xf numFmtId="0" fontId="14" fillId="3" borderId="39" xfId="0" applyFont="1" applyFill="1" applyBorder="1" applyAlignment="1">
      <alignment horizontal="center" wrapText="1" shrinkToFit="1"/>
    </xf>
    <xf numFmtId="0" fontId="0" fillId="3" borderId="0" xfId="0" applyFill="1" applyAlignment="1">
      <alignment horizontal="center" wrapText="1" shrinkToFit="1"/>
    </xf>
    <xf numFmtId="0" fontId="0" fillId="3" borderId="0" xfId="0" applyFill="1" applyBorder="1" applyAlignment="1">
      <alignment horizontal="center" wrapText="1" shrinkToFit="1"/>
    </xf>
    <xf numFmtId="0" fontId="14" fillId="3" borderId="66" xfId="1" applyFont="1" applyFill="1" applyBorder="1" applyAlignment="1">
      <alignment horizontal="center"/>
    </xf>
    <xf numFmtId="0" fontId="14" fillId="3" borderId="68" xfId="1" applyFont="1" applyFill="1" applyBorder="1" applyAlignment="1">
      <alignment horizontal="center"/>
    </xf>
    <xf numFmtId="0" fontId="14" fillId="3" borderId="17" xfId="1" applyFont="1" applyFill="1" applyBorder="1" applyAlignment="1">
      <alignment horizontal="center" vertical="center" shrinkToFit="1"/>
    </xf>
    <xf numFmtId="0" fontId="14" fillId="3" borderId="19" xfId="1" applyFont="1" applyFill="1" applyBorder="1" applyAlignment="1">
      <alignment horizontal="center" vertical="center" shrinkToFit="1"/>
    </xf>
    <xf numFmtId="0" fontId="14" fillId="3" borderId="88" xfId="1" applyFont="1" applyFill="1" applyBorder="1" applyAlignment="1">
      <alignment horizontal="center" vertical="center" wrapText="1"/>
    </xf>
    <xf numFmtId="0" fontId="14" fillId="3" borderId="92" xfId="1" applyFont="1" applyFill="1" applyBorder="1" applyAlignment="1">
      <alignment horizontal="center" vertical="center" wrapText="1"/>
    </xf>
    <xf numFmtId="0" fontId="14" fillId="3" borderId="88"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14" fillId="3" borderId="89" xfId="1" applyFont="1" applyFill="1" applyBorder="1" applyAlignment="1">
      <alignment horizontal="left" vertical="center" wrapText="1"/>
    </xf>
    <xf numFmtId="0" fontId="10" fillId="0" borderId="49" xfId="6" applyBorder="1" applyAlignment="1">
      <alignment horizontal="center"/>
    </xf>
    <xf numFmtId="0" fontId="10" fillId="0" borderId="11" xfId="6" applyBorder="1" applyAlignment="1">
      <alignment horizontal="center"/>
    </xf>
    <xf numFmtId="0" fontId="10" fillId="0" borderId="48" xfId="6" applyBorder="1" applyAlignment="1">
      <alignment horizontal="center"/>
    </xf>
    <xf numFmtId="0" fontId="10" fillId="0" borderId="21" xfId="6" applyBorder="1" applyAlignment="1">
      <alignment horizontal="center"/>
    </xf>
    <xf numFmtId="38" fontId="14" fillId="0" borderId="17" xfId="70" applyFont="1" applyBorder="1" applyAlignment="1"/>
    <xf numFmtId="38" fontId="14" fillId="0" borderId="60" xfId="70" applyFont="1" applyBorder="1" applyAlignment="1"/>
    <xf numFmtId="38" fontId="14" fillId="0" borderId="82" xfId="70" applyFont="1" applyBorder="1" applyAlignment="1"/>
    <xf numFmtId="38" fontId="14" fillId="0" borderId="26" xfId="70" applyFont="1" applyBorder="1" applyAlignment="1"/>
    <xf numFmtId="0" fontId="1" fillId="0" borderId="0" xfId="1" applyFont="1"/>
    <xf numFmtId="196" fontId="14" fillId="0" borderId="17" xfId="70" applyNumberFormat="1" applyFont="1" applyBorder="1" applyAlignment="1"/>
    <xf numFmtId="196" fontId="14" fillId="0" borderId="60" xfId="70" applyNumberFormat="1" applyFont="1" applyBorder="1" applyAlignment="1"/>
    <xf numFmtId="196" fontId="14" fillId="0" borderId="82" xfId="70" applyNumberFormat="1" applyFont="1" applyBorder="1" applyAlignment="1"/>
    <xf numFmtId="0" fontId="14" fillId="0" borderId="22" xfId="1" applyFont="1" applyBorder="1" applyAlignment="1">
      <alignment shrinkToFit="1"/>
    </xf>
  </cellXfs>
  <cellStyles count="71">
    <cellStyle name="1黄緑" xfId="8" xr:uid="{00000000-0005-0000-0000-000000000000}"/>
    <cellStyle name="2水色" xfId="9" xr:uid="{00000000-0005-0000-0000-000001000000}"/>
    <cellStyle name="3オレンジ" xfId="10" xr:uid="{00000000-0005-0000-0000-000002000000}"/>
    <cellStyle name="5 黒" xfId="11" xr:uid="{00000000-0005-0000-0000-000003000000}"/>
    <cellStyle name="6 赤" xfId="12" xr:uid="{00000000-0005-0000-0000-000004000000}"/>
    <cellStyle name="7 青" xfId="13" xr:uid="{00000000-0005-0000-0000-000005000000}"/>
    <cellStyle name="8 緑" xfId="14" xr:uid="{00000000-0005-0000-0000-000006000000}"/>
    <cellStyle name="たいむず" xfId="15" xr:uid="{00000000-0005-0000-0000-000007000000}"/>
    <cellStyle name="チェック セル 2" xfId="16" xr:uid="{00000000-0005-0000-0000-000008000000}"/>
    <cellStyle name="パーセント 2" xfId="17" xr:uid="{00000000-0005-0000-0000-000009000000}"/>
    <cellStyle name="パーセント 3" xfId="18" xr:uid="{00000000-0005-0000-0000-00000A000000}"/>
    <cellStyle name="パーセント 4" xfId="68" xr:uid="{00000000-0005-0000-0000-00000B000000}"/>
    <cellStyle name="桁区切り" xfId="70" builtinId="6"/>
    <cellStyle name="桁区切り 2" xfId="2" xr:uid="{00000000-0005-0000-0000-00000C000000}"/>
    <cellStyle name="桁区切り 2 2" xfId="19" xr:uid="{00000000-0005-0000-0000-00000D000000}"/>
    <cellStyle name="桁区切り 2 3" xfId="20" xr:uid="{00000000-0005-0000-0000-00000E000000}"/>
    <cellStyle name="桁区切り 3" xfId="21" xr:uid="{00000000-0005-0000-0000-00000F000000}"/>
    <cellStyle name="桁区切り 4" xfId="22" xr:uid="{00000000-0005-0000-0000-000010000000}"/>
    <cellStyle name="桁区切り 5" xfId="23" xr:uid="{00000000-0005-0000-0000-000011000000}"/>
    <cellStyle name="桁区切り 6" xfId="24" xr:uid="{00000000-0005-0000-0000-000012000000}"/>
    <cellStyle name="桁区切り 6 2" xfId="25" xr:uid="{00000000-0005-0000-0000-000013000000}"/>
    <cellStyle name="桁区切り 7" xfId="64" xr:uid="{00000000-0005-0000-0000-000014000000}"/>
    <cellStyle name="桁区切り 8" xfId="26" xr:uid="{00000000-0005-0000-0000-000015000000}"/>
    <cellStyle name="通貨 2" xfId="27" xr:uid="{00000000-0005-0000-0000-000016000000}"/>
    <cellStyle name="標準" xfId="0" builtinId="0"/>
    <cellStyle name="標準 10" xfId="28" xr:uid="{00000000-0005-0000-0000-000018000000}"/>
    <cellStyle name="標準 10 2" xfId="29" xr:uid="{00000000-0005-0000-0000-000019000000}"/>
    <cellStyle name="標準 10 2 2" xfId="30" xr:uid="{00000000-0005-0000-0000-00001A000000}"/>
    <cellStyle name="標準 10 3" xfId="31" xr:uid="{00000000-0005-0000-0000-00001B000000}"/>
    <cellStyle name="標準 11" xfId="32" xr:uid="{00000000-0005-0000-0000-00001C000000}"/>
    <cellStyle name="標準 11 2" xfId="5" xr:uid="{00000000-0005-0000-0000-00001D000000}"/>
    <cellStyle name="標準 11 3" xfId="33" xr:uid="{00000000-0005-0000-0000-00001E000000}"/>
    <cellStyle name="標準 12" xfId="34" xr:uid="{00000000-0005-0000-0000-00001F000000}"/>
    <cellStyle name="標準 12 2" xfId="35" xr:uid="{00000000-0005-0000-0000-000020000000}"/>
    <cellStyle name="標準 12 2 2" xfId="36" xr:uid="{00000000-0005-0000-0000-000021000000}"/>
    <cellStyle name="標準 12 3" xfId="37" xr:uid="{00000000-0005-0000-0000-000022000000}"/>
    <cellStyle name="標準 13" xfId="38" xr:uid="{00000000-0005-0000-0000-000023000000}"/>
    <cellStyle name="標準 13 2" xfId="39" xr:uid="{00000000-0005-0000-0000-000024000000}"/>
    <cellStyle name="標準 14" xfId="40" xr:uid="{00000000-0005-0000-0000-000025000000}"/>
    <cellStyle name="標準 14 2" xfId="41" xr:uid="{00000000-0005-0000-0000-000026000000}"/>
    <cellStyle name="標準 15" xfId="42" xr:uid="{00000000-0005-0000-0000-000027000000}"/>
    <cellStyle name="標準 16" xfId="43" xr:uid="{00000000-0005-0000-0000-000028000000}"/>
    <cellStyle name="標準 2" xfId="1" xr:uid="{00000000-0005-0000-0000-000029000000}"/>
    <cellStyle name="標準 2 2" xfId="7" xr:uid="{00000000-0005-0000-0000-00002A000000}"/>
    <cellStyle name="標準 2 2 2" xfId="44" xr:uid="{00000000-0005-0000-0000-00002B000000}"/>
    <cellStyle name="標準 2 2 3" xfId="45" xr:uid="{00000000-0005-0000-0000-00002C000000}"/>
    <cellStyle name="標準 2 3" xfId="46" xr:uid="{00000000-0005-0000-0000-00002D000000}"/>
    <cellStyle name="標準 2 3 2" xfId="67" xr:uid="{00000000-0005-0000-0000-00002E000000}"/>
    <cellStyle name="標準 2 4" xfId="47" xr:uid="{00000000-0005-0000-0000-00002F000000}"/>
    <cellStyle name="標準 2 5" xfId="6" xr:uid="{00000000-0005-0000-0000-000030000000}"/>
    <cellStyle name="標準 2 5 2" xfId="66" xr:uid="{00000000-0005-0000-0000-000031000000}"/>
    <cellStyle name="標準 2 6" xfId="65" xr:uid="{00000000-0005-0000-0000-000032000000}"/>
    <cellStyle name="標準 2 7" xfId="69" xr:uid="{00000000-0005-0000-0000-000033000000}"/>
    <cellStyle name="標準 3" xfId="4" xr:uid="{00000000-0005-0000-0000-000034000000}"/>
    <cellStyle name="標準 3 2" xfId="48" xr:uid="{00000000-0005-0000-0000-000035000000}"/>
    <cellStyle name="標準 3 2 2" xfId="49" xr:uid="{00000000-0005-0000-0000-000036000000}"/>
    <cellStyle name="標準 3 2 2 2" xfId="50" xr:uid="{00000000-0005-0000-0000-000037000000}"/>
    <cellStyle name="標準 3 3" xfId="51" xr:uid="{00000000-0005-0000-0000-000038000000}"/>
    <cellStyle name="標準 3 3 2" xfId="52" xr:uid="{00000000-0005-0000-0000-000039000000}"/>
    <cellStyle name="標準 3 4" xfId="53" xr:uid="{00000000-0005-0000-0000-00003A000000}"/>
    <cellStyle name="標準 3 5" xfId="54" xr:uid="{00000000-0005-0000-0000-00003B000000}"/>
    <cellStyle name="標準 4" xfId="55" xr:uid="{00000000-0005-0000-0000-00003C000000}"/>
    <cellStyle name="標準 5" xfId="56" xr:uid="{00000000-0005-0000-0000-00003D000000}"/>
    <cellStyle name="標準 6" xfId="57" xr:uid="{00000000-0005-0000-0000-00003E000000}"/>
    <cellStyle name="標準 6 2" xfId="58" xr:uid="{00000000-0005-0000-0000-00003F000000}"/>
    <cellStyle name="標準 6 2 2" xfId="63" xr:uid="{00000000-0005-0000-0000-000040000000}"/>
    <cellStyle name="標準 6 3" xfId="59" xr:uid="{00000000-0005-0000-0000-000041000000}"/>
    <cellStyle name="標準 7" xfId="60" xr:uid="{00000000-0005-0000-0000-000042000000}"/>
    <cellStyle name="標準 8" xfId="61" xr:uid="{00000000-0005-0000-0000-000043000000}"/>
    <cellStyle name="標準 9" xfId="62" xr:uid="{00000000-0005-0000-0000-000044000000}"/>
    <cellStyle name="標準_計算_係数" xfId="3" xr:uid="{00000000-0005-0000-0000-00004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hartsheets/sheet5.xml" Type="http://schemas.openxmlformats.org/officeDocument/2006/relationships/chartsheet"/><Relationship Id="rId11" Target="worksheets/sheet6.xml" Type="http://schemas.openxmlformats.org/officeDocument/2006/relationships/worksheet"/><Relationship Id="rId12" Target="worksheets/sheet7.xml" Type="http://schemas.openxmlformats.org/officeDocument/2006/relationships/worksheet"/><Relationship Id="rId13" Target="worksheets/sheet8.xml" Type="http://schemas.openxmlformats.org/officeDocument/2006/relationships/worksheet"/><Relationship Id="rId14" Target="worksheets/sheet9.xml" Type="http://schemas.openxmlformats.org/officeDocument/2006/relationships/worksheet"/><Relationship Id="rId15" Target="worksheets/sheet10.xml" Type="http://schemas.openxmlformats.org/officeDocument/2006/relationships/worksheet"/><Relationship Id="rId16" Target="worksheets/sheet11.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chartsheets/sheet1.xml" Type="http://schemas.openxmlformats.org/officeDocument/2006/relationships/chartsheet"/><Relationship Id="rId7" Target="chartsheets/sheet2.xml" Type="http://schemas.openxmlformats.org/officeDocument/2006/relationships/chartsheet"/><Relationship Id="rId8" Target="chartsheets/sheet3.xml" Type="http://schemas.openxmlformats.org/officeDocument/2006/relationships/chartsheet"/><Relationship Id="rId9" Target="chartsheets/sheet4.xml" Type="http://schemas.openxmlformats.org/officeDocument/2006/relationships/chart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部門別総合効果の内訳</a:t>
            </a:r>
          </a:p>
        </c:rich>
      </c:tx>
      <c:layout>
        <c:manualLayout>
          <c:xMode val="edge"/>
          <c:yMode val="edge"/>
          <c:x val="0.41322314049586778"/>
          <c:y val="6.7681895093062603E-3"/>
        </c:manualLayout>
      </c:layout>
      <c:overlay val="0"/>
      <c:spPr>
        <a:noFill/>
        <a:ln w="25400">
          <a:noFill/>
        </a:ln>
      </c:spPr>
    </c:title>
    <c:autoTitleDeleted val="0"/>
    <c:plotArea>
      <c:layout>
        <c:manualLayout>
          <c:layoutTarget val="inner"/>
          <c:xMode val="edge"/>
          <c:yMode val="edge"/>
          <c:x val="0.15495867768595042"/>
          <c:y val="5.9221658206429779E-2"/>
          <c:w val="0.67561983471074383"/>
          <c:h val="0.85448392554991537"/>
        </c:manualLayout>
      </c:layout>
      <c:barChart>
        <c:barDir val="bar"/>
        <c:grouping val="stacked"/>
        <c:varyColors val="0"/>
        <c:ser>
          <c:idx val="1"/>
          <c:order val="0"/>
          <c:tx>
            <c:strRef>
              <c:f>結果!$C$18</c:f>
              <c:strCache>
                <c:ptCount val="1"/>
                <c:pt idx="0">
                  <c:v>直接効果</c:v>
                </c:pt>
              </c:strCache>
            </c:strRef>
          </c:tx>
          <c:spPr>
            <a:solidFill>
              <a:srgbClr val="993366"/>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結果!$D$18:$AS$18</c:f>
              <c:numCache>
                <c:formatCode>#,##0.0;"△ "#,##0.0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F7CA-41B4-9002-4A38ADBA6977}"/>
            </c:ext>
          </c:extLst>
        </c:ser>
        <c:ser>
          <c:idx val="2"/>
          <c:order val="1"/>
          <c:tx>
            <c:strRef>
              <c:f>結果!$C$19</c:f>
              <c:strCache>
                <c:ptCount val="1"/>
                <c:pt idx="0">
                  <c:v>1次間接波及効果</c:v>
                </c:pt>
              </c:strCache>
            </c:strRef>
          </c:tx>
          <c:spPr>
            <a:solidFill>
              <a:srgbClr val="FFFFCC"/>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結果!$D$19:$AS$19</c:f>
              <c:numCache>
                <c:formatCode>#,##0.0;"△ "#,##0.0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F7CA-41B4-9002-4A38ADBA6977}"/>
            </c:ext>
          </c:extLst>
        </c:ser>
        <c:ser>
          <c:idx val="0"/>
          <c:order val="2"/>
          <c:tx>
            <c:strRef>
              <c:f>結果!$C$20</c:f>
              <c:strCache>
                <c:ptCount val="1"/>
                <c:pt idx="0">
                  <c:v>2次間接波及効果</c:v>
                </c:pt>
              </c:strCache>
            </c:strRef>
          </c:tx>
          <c:spPr>
            <a:solidFill>
              <a:srgbClr val="9999FF"/>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結果!$D$20:$AS$20</c:f>
              <c:numCache>
                <c:formatCode>#,##0.0;"△ "#,##0.0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F7CA-41B4-9002-4A38ADBA6977}"/>
            </c:ext>
          </c:extLst>
        </c:ser>
        <c:dLbls>
          <c:showLegendKey val="0"/>
          <c:showVal val="0"/>
          <c:showCatName val="0"/>
          <c:showSerName val="0"/>
          <c:showPercent val="0"/>
          <c:showBubbleSize val="0"/>
        </c:dLbls>
        <c:gapWidth val="100"/>
        <c:overlap val="100"/>
        <c:axId val="138475008"/>
        <c:axId val="138476544"/>
      </c:barChart>
      <c:catAx>
        <c:axId val="13847500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rtl="1">
              <a:defRPr sz="900" b="0" i="0" u="none" strike="noStrike" baseline="0">
                <a:solidFill>
                  <a:srgbClr val="000000"/>
                </a:solidFill>
                <a:latin typeface="ＭＳ Ｐゴシック"/>
                <a:ea typeface="ＭＳ Ｐゴシック"/>
                <a:cs typeface="ＭＳ Ｐゴシック"/>
              </a:defRPr>
            </a:pPr>
            <a:endParaRPr lang="ja-JP"/>
          </a:p>
        </c:txPr>
        <c:crossAx val="138476544"/>
        <c:crosses val="autoZero"/>
        <c:auto val="1"/>
        <c:lblAlgn val="ctr"/>
        <c:lblOffset val="100"/>
        <c:tickLblSkip val="1"/>
        <c:tickMarkSkip val="1"/>
        <c:noMultiLvlLbl val="0"/>
      </c:catAx>
      <c:valAx>
        <c:axId val="138476544"/>
        <c:scaling>
          <c:orientation val="minMax"/>
        </c:scaling>
        <c:delete val="0"/>
        <c:axPos val="b"/>
        <c:majorGridlines>
          <c:spPr>
            <a:ln w="3175">
              <a:solidFill>
                <a:srgbClr val="000000"/>
              </a:solidFill>
              <a:prstDash val="sysDash"/>
            </a:ln>
          </c:spPr>
        </c:majorGridlines>
        <c:title>
          <c:tx>
            <c:rich>
              <a:bodyPr/>
              <a:lstStyle/>
              <a:p>
                <a:pPr>
                  <a:defRPr sz="1125" b="0" i="0" u="none" strike="noStrike" baseline="0">
                    <a:solidFill>
                      <a:srgbClr val="000000"/>
                    </a:solidFill>
                    <a:latin typeface="ＭＳ Ｐゴシック"/>
                    <a:ea typeface="ＭＳ Ｐゴシック"/>
                    <a:cs typeface="ＭＳ Ｐゴシック"/>
                  </a:defRPr>
                </a:pPr>
                <a:r>
                  <a:rPr lang="en-US" altLang="ja-JP"/>
                  <a:t>(</a:t>
                </a:r>
                <a:r>
                  <a:rPr lang="ja-JP" altLang="en-US"/>
                  <a:t>単位：億円</a:t>
                </a:r>
                <a:r>
                  <a:rPr lang="en-US" altLang="ja-JP"/>
                  <a:t>)</a:t>
                </a:r>
              </a:p>
            </c:rich>
          </c:tx>
          <c:layout>
            <c:manualLayout>
              <c:xMode val="edge"/>
              <c:yMode val="edge"/>
              <c:x val="0.73657024793388426"/>
              <c:y val="0.9627749576988156"/>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38475008"/>
        <c:crosses val="autoZero"/>
        <c:crossBetween val="between"/>
      </c:valAx>
      <c:spPr>
        <a:noFill/>
        <a:ln w="12700">
          <a:solidFill>
            <a:srgbClr val="000000"/>
          </a:solidFill>
          <a:prstDash val="solid"/>
        </a:ln>
      </c:spPr>
    </c:plotArea>
    <c:legend>
      <c:legendPos val="r"/>
      <c:layout>
        <c:manualLayout>
          <c:xMode val="edge"/>
          <c:yMode val="edge"/>
          <c:x val="0.85330578512396693"/>
          <c:y val="0.44331641285956008"/>
          <c:w val="0.14049586776859505"/>
          <c:h val="0.1235194585448392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部門別間接波及効果の内訳</a:t>
            </a:r>
          </a:p>
        </c:rich>
      </c:tx>
      <c:layout>
        <c:manualLayout>
          <c:xMode val="edge"/>
          <c:yMode val="edge"/>
          <c:x val="0.41322314049586778"/>
          <c:y val="6.7681895093062603E-3"/>
        </c:manualLayout>
      </c:layout>
      <c:overlay val="0"/>
      <c:spPr>
        <a:noFill/>
        <a:ln w="25400">
          <a:noFill/>
        </a:ln>
      </c:spPr>
    </c:title>
    <c:autoTitleDeleted val="0"/>
    <c:plotArea>
      <c:layout>
        <c:manualLayout>
          <c:layoutTarget val="inner"/>
          <c:xMode val="edge"/>
          <c:yMode val="edge"/>
          <c:x val="0.15495867768595042"/>
          <c:y val="5.9221658206429779E-2"/>
          <c:w val="0.67665289256198347"/>
          <c:h val="0.85617597292724201"/>
        </c:manualLayout>
      </c:layout>
      <c:barChart>
        <c:barDir val="bar"/>
        <c:grouping val="stacked"/>
        <c:varyColors val="0"/>
        <c:ser>
          <c:idx val="2"/>
          <c:order val="0"/>
          <c:tx>
            <c:strRef>
              <c:f>結果!$C$19</c:f>
              <c:strCache>
                <c:ptCount val="1"/>
                <c:pt idx="0">
                  <c:v>1次間接波及効果</c:v>
                </c:pt>
              </c:strCache>
            </c:strRef>
          </c:tx>
          <c:spPr>
            <a:solidFill>
              <a:srgbClr val="FFFFCC"/>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結果!$D$19:$AS$19</c:f>
              <c:numCache>
                <c:formatCode>#,##0.0;"△ "#,##0.0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0206-4BE3-86E7-2E6686047A6F}"/>
            </c:ext>
          </c:extLst>
        </c:ser>
        <c:ser>
          <c:idx val="0"/>
          <c:order val="1"/>
          <c:tx>
            <c:strRef>
              <c:f>結果!$C$20</c:f>
              <c:strCache>
                <c:ptCount val="1"/>
                <c:pt idx="0">
                  <c:v>2次間接波及効果</c:v>
                </c:pt>
              </c:strCache>
            </c:strRef>
          </c:tx>
          <c:spPr>
            <a:solidFill>
              <a:srgbClr val="9999FF"/>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結果!$D$20:$AS$20</c:f>
              <c:numCache>
                <c:formatCode>#,##0.0;"△ "#,##0.0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0206-4BE3-86E7-2E6686047A6F}"/>
            </c:ext>
          </c:extLst>
        </c:ser>
        <c:dLbls>
          <c:showLegendKey val="0"/>
          <c:showVal val="0"/>
          <c:showCatName val="0"/>
          <c:showSerName val="0"/>
          <c:showPercent val="0"/>
          <c:showBubbleSize val="0"/>
        </c:dLbls>
        <c:gapWidth val="100"/>
        <c:overlap val="100"/>
        <c:axId val="139319552"/>
        <c:axId val="139325440"/>
      </c:barChart>
      <c:catAx>
        <c:axId val="13931955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rtl="1">
              <a:defRPr sz="900" b="0" i="0" u="none" strike="noStrike" baseline="0">
                <a:solidFill>
                  <a:srgbClr val="000000"/>
                </a:solidFill>
                <a:latin typeface="ＭＳ Ｐゴシック"/>
                <a:ea typeface="ＭＳ Ｐゴシック"/>
                <a:cs typeface="ＭＳ Ｐゴシック"/>
              </a:defRPr>
            </a:pPr>
            <a:endParaRPr lang="ja-JP"/>
          </a:p>
        </c:txPr>
        <c:crossAx val="139325440"/>
        <c:crosses val="autoZero"/>
        <c:auto val="1"/>
        <c:lblAlgn val="ctr"/>
        <c:lblOffset val="100"/>
        <c:tickLblSkip val="1"/>
        <c:tickMarkSkip val="1"/>
        <c:noMultiLvlLbl val="0"/>
      </c:catAx>
      <c:valAx>
        <c:axId val="139325440"/>
        <c:scaling>
          <c:orientation val="minMax"/>
        </c:scaling>
        <c:delete val="0"/>
        <c:axPos val="b"/>
        <c:majorGridlines>
          <c:spPr>
            <a:ln w="3175">
              <a:solidFill>
                <a:srgbClr val="000000"/>
              </a:solidFill>
              <a:prstDash val="sysDash"/>
            </a:ln>
          </c:spPr>
        </c:majorGridlines>
        <c:title>
          <c:tx>
            <c:rich>
              <a:bodyPr/>
              <a:lstStyle/>
              <a:p>
                <a:pPr>
                  <a:defRPr sz="1125" b="0" i="0" u="none" strike="noStrike" baseline="0">
                    <a:solidFill>
                      <a:srgbClr val="000000"/>
                    </a:solidFill>
                    <a:latin typeface="ＭＳ Ｐゴシック"/>
                    <a:ea typeface="ＭＳ Ｐゴシック"/>
                    <a:cs typeface="ＭＳ Ｐゴシック"/>
                  </a:defRPr>
                </a:pPr>
                <a:r>
                  <a:rPr lang="en-US" altLang="ja-JP"/>
                  <a:t>(</a:t>
                </a:r>
                <a:r>
                  <a:rPr lang="ja-JP" altLang="en-US"/>
                  <a:t>単位：億円</a:t>
                </a:r>
                <a:r>
                  <a:rPr lang="en-US" altLang="ja-JP"/>
                  <a:t>)</a:t>
                </a:r>
              </a:p>
            </c:rich>
          </c:tx>
          <c:layout>
            <c:manualLayout>
              <c:xMode val="edge"/>
              <c:yMode val="edge"/>
              <c:x val="0.73760330578512401"/>
              <c:y val="0.9627749576988156"/>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39319552"/>
        <c:crosses val="autoZero"/>
        <c:crossBetween val="between"/>
      </c:valAx>
      <c:spPr>
        <a:noFill/>
        <a:ln w="12700">
          <a:solidFill>
            <a:srgbClr val="000000"/>
          </a:solidFill>
          <a:prstDash val="solid"/>
        </a:ln>
      </c:spPr>
    </c:plotArea>
    <c:legend>
      <c:legendPos val="r"/>
      <c:layout>
        <c:manualLayout>
          <c:xMode val="edge"/>
          <c:yMode val="edge"/>
          <c:x val="0.85537190082644632"/>
          <c:y val="0.44500846023688662"/>
          <c:w val="0.14049586776859505"/>
          <c:h val="0.1235194585448392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部門別雇用創出効果の内訳</a:t>
            </a:r>
          </a:p>
        </c:rich>
      </c:tx>
      <c:layout>
        <c:manualLayout>
          <c:xMode val="edge"/>
          <c:yMode val="edge"/>
          <c:x val="0.4049586776859504"/>
          <c:y val="6.7681895093062603E-3"/>
        </c:manualLayout>
      </c:layout>
      <c:overlay val="0"/>
      <c:spPr>
        <a:noFill/>
        <a:ln w="25400">
          <a:noFill/>
        </a:ln>
      </c:spPr>
    </c:title>
    <c:autoTitleDeleted val="0"/>
    <c:plotArea>
      <c:layout>
        <c:manualLayout>
          <c:layoutTarget val="inner"/>
          <c:xMode val="edge"/>
          <c:yMode val="edge"/>
          <c:x val="0.15495867768595042"/>
          <c:y val="5.9221658206429779E-2"/>
          <c:w val="0.68285123966942152"/>
          <c:h val="0.85617597292724201"/>
        </c:manualLayout>
      </c:layout>
      <c:barChart>
        <c:barDir val="bar"/>
        <c:grouping val="stacked"/>
        <c:varyColors val="0"/>
        <c:ser>
          <c:idx val="1"/>
          <c:order val="0"/>
          <c:tx>
            <c:strRef>
              <c:f>雇用!$B$21</c:f>
              <c:strCache>
                <c:ptCount val="1"/>
                <c:pt idx="0">
                  <c:v>直接効果</c:v>
                </c:pt>
              </c:strCache>
            </c:strRef>
          </c:tx>
          <c:spPr>
            <a:solidFill>
              <a:srgbClr val="993366"/>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雇用!$C$21:$AR$21</c:f>
              <c:numCache>
                <c:formatCode>#,##0_ ;[Red]\-#,##0\ </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DE3E-44B8-A33D-9F2B3819D4F1}"/>
            </c:ext>
          </c:extLst>
        </c:ser>
        <c:ser>
          <c:idx val="2"/>
          <c:order val="1"/>
          <c:tx>
            <c:strRef>
              <c:f>雇用!$B$22</c:f>
              <c:strCache>
                <c:ptCount val="1"/>
                <c:pt idx="0">
                  <c:v>1次間接波及効果</c:v>
                </c:pt>
              </c:strCache>
            </c:strRef>
          </c:tx>
          <c:spPr>
            <a:solidFill>
              <a:srgbClr val="FFFFCC"/>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雇用!$C$22:$AR$22</c:f>
              <c:numCache>
                <c:formatCode>#,##0_ ;[Red]\-#,##0\ </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DE3E-44B8-A33D-9F2B3819D4F1}"/>
            </c:ext>
          </c:extLst>
        </c:ser>
        <c:ser>
          <c:idx val="0"/>
          <c:order val="2"/>
          <c:tx>
            <c:strRef>
              <c:f>雇用!$B$23</c:f>
              <c:strCache>
                <c:ptCount val="1"/>
                <c:pt idx="0">
                  <c:v>2次間接波及効果</c:v>
                </c:pt>
              </c:strCache>
            </c:strRef>
          </c:tx>
          <c:spPr>
            <a:solidFill>
              <a:srgbClr val="9999FF"/>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雇用!$C$23:$AR$23</c:f>
              <c:numCache>
                <c:formatCode>#,##0_ ;[Red]\-#,##0\ </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2-DE3E-44B8-A33D-9F2B3819D4F1}"/>
            </c:ext>
          </c:extLst>
        </c:ser>
        <c:dLbls>
          <c:showLegendKey val="0"/>
          <c:showVal val="0"/>
          <c:showCatName val="0"/>
          <c:showSerName val="0"/>
          <c:showPercent val="0"/>
          <c:showBubbleSize val="0"/>
        </c:dLbls>
        <c:gapWidth val="100"/>
        <c:overlap val="100"/>
        <c:axId val="140333824"/>
        <c:axId val="140335360"/>
      </c:barChart>
      <c:catAx>
        <c:axId val="1403338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rtl="1">
              <a:defRPr sz="900" b="0" i="0" u="none" strike="noStrike" baseline="0">
                <a:solidFill>
                  <a:srgbClr val="000000"/>
                </a:solidFill>
                <a:latin typeface="ＭＳ Ｐゴシック"/>
                <a:ea typeface="ＭＳ Ｐゴシック"/>
                <a:cs typeface="ＭＳ Ｐゴシック"/>
              </a:defRPr>
            </a:pPr>
            <a:endParaRPr lang="ja-JP"/>
          </a:p>
        </c:txPr>
        <c:crossAx val="140335360"/>
        <c:crosses val="autoZero"/>
        <c:auto val="1"/>
        <c:lblAlgn val="ctr"/>
        <c:lblOffset val="100"/>
        <c:tickLblSkip val="1"/>
        <c:tickMarkSkip val="1"/>
        <c:noMultiLvlLbl val="0"/>
      </c:catAx>
      <c:valAx>
        <c:axId val="140335360"/>
        <c:scaling>
          <c:orientation val="minMax"/>
        </c:scaling>
        <c:delete val="0"/>
        <c:axPos val="b"/>
        <c:majorGridlines>
          <c:spPr>
            <a:ln w="3175">
              <a:solidFill>
                <a:srgbClr val="000000"/>
              </a:solidFill>
              <a:prstDash val="sysDash"/>
            </a:ln>
          </c:spPr>
        </c:majorGridlines>
        <c:title>
          <c:tx>
            <c:rich>
              <a:bodyPr/>
              <a:lstStyle/>
              <a:p>
                <a:pPr>
                  <a:defRPr sz="1125" b="0" i="0" u="none" strike="noStrike" baseline="0">
                    <a:solidFill>
                      <a:srgbClr val="000000"/>
                    </a:solidFill>
                    <a:latin typeface="ＭＳ Ｐゴシック"/>
                    <a:ea typeface="ＭＳ Ｐゴシック"/>
                    <a:cs typeface="ＭＳ Ｐゴシック"/>
                  </a:defRPr>
                </a:pPr>
                <a:r>
                  <a:rPr lang="en-US" altLang="ja-JP"/>
                  <a:t>(</a:t>
                </a:r>
                <a:r>
                  <a:rPr lang="ja-JP" altLang="en-US"/>
                  <a:t>単位：人</a:t>
                </a:r>
                <a:r>
                  <a:rPr lang="en-US" altLang="ja-JP"/>
                  <a:t>)</a:t>
                </a:r>
              </a:p>
            </c:rich>
          </c:tx>
          <c:layout>
            <c:manualLayout>
              <c:xMode val="edge"/>
              <c:yMode val="edge"/>
              <c:x val="0.75103305785123964"/>
              <c:y val="0.962774957698815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40333824"/>
        <c:crosses val="autoZero"/>
        <c:crossBetween val="between"/>
      </c:valAx>
      <c:spPr>
        <a:noFill/>
        <a:ln w="12700">
          <a:solidFill>
            <a:srgbClr val="000000"/>
          </a:solidFill>
          <a:prstDash val="solid"/>
        </a:ln>
      </c:spPr>
    </c:plotArea>
    <c:legend>
      <c:legendPos val="r"/>
      <c:layout>
        <c:manualLayout>
          <c:xMode val="edge"/>
          <c:yMode val="edge"/>
          <c:x val="0.85330578512396693"/>
          <c:y val="0.44500846023688662"/>
          <c:w val="0.14049586776859505"/>
          <c:h val="0.1235194585448392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間接効果による部門別雇用創出効果の内訳</a:t>
            </a:r>
          </a:p>
        </c:rich>
      </c:tx>
      <c:layout>
        <c:manualLayout>
          <c:xMode val="edge"/>
          <c:yMode val="edge"/>
          <c:x val="0.4049586776859504"/>
          <c:y val="6.7681895093062603E-3"/>
        </c:manualLayout>
      </c:layout>
      <c:overlay val="0"/>
      <c:spPr>
        <a:noFill/>
        <a:ln w="25400">
          <a:noFill/>
        </a:ln>
      </c:spPr>
    </c:title>
    <c:autoTitleDeleted val="0"/>
    <c:plotArea>
      <c:layout>
        <c:manualLayout>
          <c:layoutTarget val="inner"/>
          <c:xMode val="edge"/>
          <c:yMode val="edge"/>
          <c:x val="0.15495867768595042"/>
          <c:y val="5.9221658206429779E-2"/>
          <c:w val="0.67871900826446285"/>
          <c:h val="0.84940778341793566"/>
        </c:manualLayout>
      </c:layout>
      <c:barChart>
        <c:barDir val="bar"/>
        <c:grouping val="stacked"/>
        <c:varyColors val="0"/>
        <c:ser>
          <c:idx val="2"/>
          <c:order val="0"/>
          <c:tx>
            <c:strRef>
              <c:f>雇用!$B$22</c:f>
              <c:strCache>
                <c:ptCount val="1"/>
                <c:pt idx="0">
                  <c:v>1次間接波及効果</c:v>
                </c:pt>
              </c:strCache>
            </c:strRef>
          </c:tx>
          <c:spPr>
            <a:solidFill>
              <a:srgbClr val="FFFFCC"/>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雇用!$C$22:$AR$22</c:f>
              <c:numCache>
                <c:formatCode>#,##0_ ;[Red]\-#,##0\ </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62C7-4307-9B32-1783186B8B5F}"/>
            </c:ext>
          </c:extLst>
        </c:ser>
        <c:ser>
          <c:idx val="0"/>
          <c:order val="1"/>
          <c:tx>
            <c:strRef>
              <c:f>雇用!$B$23</c:f>
              <c:strCache>
                <c:ptCount val="1"/>
                <c:pt idx="0">
                  <c:v>2次間接波及効果</c:v>
                </c:pt>
              </c:strCache>
            </c:strRef>
          </c:tx>
          <c:spPr>
            <a:solidFill>
              <a:srgbClr val="9999FF"/>
            </a:solidFill>
            <a:ln w="12700">
              <a:solidFill>
                <a:srgbClr val="000000"/>
              </a:solidFill>
              <a:prstDash val="solid"/>
            </a:ln>
          </c:spPr>
          <c:invertIfNegative val="0"/>
          <c:cat>
            <c:strRef>
              <c:f>結果!$D$17:$AS$17</c:f>
              <c:strCache>
                <c:ptCount val="42"/>
                <c:pt idx="0">
                  <c:v>農業</c:v>
                </c:pt>
                <c:pt idx="1">
                  <c:v>林業</c:v>
                </c:pt>
                <c:pt idx="2">
                  <c:v>漁業</c:v>
                </c:pt>
                <c:pt idx="3">
                  <c:v>鉱業</c:v>
                </c:pt>
                <c:pt idx="4">
                  <c:v>飲食料品</c:v>
                </c:pt>
                <c:pt idx="5">
                  <c:v>繊維製品</c:v>
                </c:pt>
                <c:pt idx="6">
                  <c:v>パルプ・紙・木製品</c:v>
                </c:pt>
                <c:pt idx="7">
                  <c:v>化学製品</c:v>
                </c:pt>
                <c:pt idx="8">
                  <c:v>石油・石炭製品</c:v>
                </c:pt>
                <c:pt idx="9">
                  <c:v>プラスチック・ゴム製品</c:v>
                </c:pt>
                <c:pt idx="10">
                  <c:v>窯業・土石製品</c:v>
                </c:pt>
                <c:pt idx="11">
                  <c:v>鉄鋼</c:v>
                </c:pt>
                <c:pt idx="12">
                  <c:v>非鉄金属</c:v>
                </c:pt>
                <c:pt idx="13">
                  <c:v>金属製品</c:v>
                </c:pt>
                <c:pt idx="14">
                  <c:v>はん用機械</c:v>
                </c:pt>
                <c:pt idx="15">
                  <c:v>生産用機械</c:v>
                </c:pt>
                <c:pt idx="16">
                  <c:v>業務用機械</c:v>
                </c:pt>
                <c:pt idx="17">
                  <c:v>電子部品</c:v>
                </c:pt>
                <c:pt idx="18">
                  <c:v>電気機械</c:v>
                </c:pt>
                <c:pt idx="19">
                  <c:v>情報通信機器</c:v>
                </c:pt>
                <c:pt idx="20">
                  <c:v>輸送機械</c:v>
                </c:pt>
                <c:pt idx="21">
                  <c:v>その他の製造工業製品</c:v>
                </c:pt>
                <c:pt idx="22">
                  <c:v>建設</c:v>
                </c:pt>
                <c:pt idx="23">
                  <c:v>電力・ガス・熱供給</c:v>
                </c:pt>
                <c:pt idx="24">
                  <c:v>水道</c:v>
                </c:pt>
                <c:pt idx="25">
                  <c:v>廃棄物処理</c:v>
                </c:pt>
                <c:pt idx="26">
                  <c:v>商業</c:v>
                </c:pt>
                <c:pt idx="27">
                  <c:v>金融・保険</c:v>
                </c:pt>
                <c:pt idx="28">
                  <c:v>不動産</c:v>
                </c:pt>
                <c:pt idx="29">
                  <c:v>運輸・郵便</c:v>
                </c:pt>
                <c:pt idx="30">
                  <c:v>情報通信</c:v>
                </c:pt>
                <c:pt idx="31">
                  <c:v>公務</c:v>
                </c:pt>
                <c:pt idx="32">
                  <c:v>教育・研究</c:v>
                </c:pt>
                <c:pt idx="33">
                  <c:v>医療・福祉</c:v>
                </c:pt>
                <c:pt idx="34">
                  <c:v>他に分類されない会員制団体</c:v>
                </c:pt>
                <c:pt idx="35">
                  <c:v>対事業所サービス</c:v>
                </c:pt>
                <c:pt idx="36">
                  <c:v>宿泊業</c:v>
                </c:pt>
                <c:pt idx="37">
                  <c:v>飲食サービス</c:v>
                </c:pt>
                <c:pt idx="38">
                  <c:v>娯楽サービス</c:v>
                </c:pt>
                <c:pt idx="39">
                  <c:v>その他の対個人サービス</c:v>
                </c:pt>
                <c:pt idx="40">
                  <c:v>事務用品</c:v>
                </c:pt>
                <c:pt idx="41">
                  <c:v>分類不明</c:v>
                </c:pt>
              </c:strCache>
            </c:strRef>
          </c:cat>
          <c:val>
            <c:numRef>
              <c:f>雇用!$C$23:$AR$23</c:f>
              <c:numCache>
                <c:formatCode>#,##0_ ;[Red]\-#,##0\ </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1-62C7-4307-9B32-1783186B8B5F}"/>
            </c:ext>
          </c:extLst>
        </c:ser>
        <c:dLbls>
          <c:showLegendKey val="0"/>
          <c:showVal val="0"/>
          <c:showCatName val="0"/>
          <c:showSerName val="0"/>
          <c:showPercent val="0"/>
          <c:showBubbleSize val="0"/>
        </c:dLbls>
        <c:gapWidth val="100"/>
        <c:overlap val="100"/>
        <c:axId val="140012544"/>
        <c:axId val="140018432"/>
      </c:barChart>
      <c:catAx>
        <c:axId val="1400125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rtl="1">
              <a:defRPr sz="900" b="0" i="0" u="none" strike="noStrike" baseline="0">
                <a:solidFill>
                  <a:srgbClr val="000000"/>
                </a:solidFill>
                <a:latin typeface="ＭＳ Ｐゴシック"/>
                <a:ea typeface="ＭＳ Ｐゴシック"/>
                <a:cs typeface="ＭＳ Ｐゴシック"/>
              </a:defRPr>
            </a:pPr>
            <a:endParaRPr lang="ja-JP"/>
          </a:p>
        </c:txPr>
        <c:crossAx val="140018432"/>
        <c:crosses val="autoZero"/>
        <c:auto val="1"/>
        <c:lblAlgn val="ctr"/>
        <c:lblOffset val="100"/>
        <c:tickLblSkip val="1"/>
        <c:tickMarkSkip val="1"/>
        <c:noMultiLvlLbl val="0"/>
      </c:catAx>
      <c:valAx>
        <c:axId val="140018432"/>
        <c:scaling>
          <c:orientation val="minMax"/>
        </c:scaling>
        <c:delete val="0"/>
        <c:axPos val="b"/>
        <c:majorGridlines>
          <c:spPr>
            <a:ln w="3175">
              <a:solidFill>
                <a:srgbClr val="000000"/>
              </a:solidFill>
              <a:prstDash val="sysDash"/>
            </a:ln>
          </c:spPr>
        </c:majorGridlines>
        <c:title>
          <c:tx>
            <c:rich>
              <a:bodyPr/>
              <a:lstStyle/>
              <a:p>
                <a:pPr>
                  <a:defRPr sz="1125" b="0" i="0" u="none" strike="noStrike" baseline="0">
                    <a:solidFill>
                      <a:srgbClr val="000000"/>
                    </a:solidFill>
                    <a:latin typeface="ＭＳ Ｐゴシック"/>
                    <a:ea typeface="ＭＳ Ｐゴシック"/>
                    <a:cs typeface="ＭＳ Ｐゴシック"/>
                  </a:defRPr>
                </a:pPr>
                <a:r>
                  <a:rPr lang="en-US" altLang="ja-JP"/>
                  <a:t>(</a:t>
                </a:r>
                <a:r>
                  <a:rPr lang="ja-JP" altLang="en-US"/>
                  <a:t>単位：人</a:t>
                </a:r>
                <a:r>
                  <a:rPr lang="en-US" altLang="ja-JP"/>
                  <a:t>)</a:t>
                </a:r>
              </a:p>
            </c:rich>
          </c:tx>
          <c:layout>
            <c:manualLayout>
              <c:xMode val="edge"/>
              <c:yMode val="edge"/>
              <c:x val="0.74793388429752061"/>
              <c:y val="0.96108291032148896"/>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40012544"/>
        <c:crosses val="autoZero"/>
        <c:crossBetween val="between"/>
      </c:valAx>
      <c:spPr>
        <a:noFill/>
        <a:ln w="12700">
          <a:solidFill>
            <a:srgbClr val="000000"/>
          </a:solidFill>
          <a:prstDash val="solid"/>
        </a:ln>
      </c:spPr>
    </c:plotArea>
    <c:legend>
      <c:legendPos val="r"/>
      <c:layout>
        <c:manualLayout>
          <c:xMode val="edge"/>
          <c:yMode val="edge"/>
          <c:x val="0.85537190082644632"/>
          <c:y val="0.43993231810490696"/>
          <c:w val="0.14049586776859505"/>
          <c:h val="0.1235194585448392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税収効果</a:t>
            </a:r>
          </a:p>
        </c:rich>
      </c:tx>
      <c:layout>
        <c:manualLayout>
          <c:xMode val="edge"/>
          <c:yMode val="edge"/>
          <c:x val="0.46694214876033058"/>
          <c:y val="2.030456852791878E-2"/>
        </c:manualLayout>
      </c:layout>
      <c:overlay val="0"/>
      <c:spPr>
        <a:noFill/>
        <a:ln w="25400">
          <a:noFill/>
        </a:ln>
      </c:spPr>
    </c:title>
    <c:autoTitleDeleted val="0"/>
    <c:plotArea>
      <c:layout>
        <c:manualLayout>
          <c:layoutTarget val="inner"/>
          <c:xMode val="edge"/>
          <c:yMode val="edge"/>
          <c:x val="0.13119834710743802"/>
          <c:y val="9.3062605752961089E-2"/>
          <c:w val="0.75723140495867769"/>
          <c:h val="0.79695431472081213"/>
        </c:manualLayout>
      </c:layout>
      <c:barChart>
        <c:barDir val="bar"/>
        <c:grouping val="clustered"/>
        <c:varyColors val="0"/>
        <c:ser>
          <c:idx val="0"/>
          <c:order val="0"/>
          <c:spPr>
            <a:solidFill>
              <a:srgbClr val="C0C0C0"/>
            </a:solidFill>
            <a:ln w="12700">
              <a:solidFill>
                <a:srgbClr val="000000"/>
              </a:solidFill>
              <a:prstDash val="solid"/>
            </a:ln>
          </c:spPr>
          <c:invertIfNegative val="0"/>
          <c:dPt>
            <c:idx val="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F44F-42C0-84C3-322A298AB60A}"/>
              </c:ext>
            </c:extLst>
          </c:dPt>
          <c:dLbls>
            <c:spPr>
              <a:noFill/>
              <a:ln w="25400">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税!$C$12:$C$13</c:f>
              <c:strCache>
                <c:ptCount val="2"/>
                <c:pt idx="0">
                  <c:v>県税収入</c:v>
                </c:pt>
                <c:pt idx="1">
                  <c:v>市町税収入</c:v>
                </c:pt>
              </c:strCache>
            </c:strRef>
          </c:cat>
          <c:val>
            <c:numRef>
              <c:f>税!$D$12:$D$13</c:f>
              <c:numCache>
                <c:formatCode>#,##0.0_ ;[Red]\-#,##0.0\ </c:formatCode>
                <c:ptCount val="2"/>
                <c:pt idx="0">
                  <c:v>0</c:v>
                </c:pt>
                <c:pt idx="1">
                  <c:v>0</c:v>
                </c:pt>
              </c:numCache>
            </c:numRef>
          </c:val>
          <c:extLst>
            <c:ext xmlns:c16="http://schemas.microsoft.com/office/drawing/2014/chart" uri="{C3380CC4-5D6E-409C-BE32-E72D297353CC}">
              <c16:uniqueId val="{00000002-F44F-42C0-84C3-322A298AB60A}"/>
            </c:ext>
          </c:extLst>
        </c:ser>
        <c:dLbls>
          <c:showLegendKey val="0"/>
          <c:showVal val="0"/>
          <c:showCatName val="0"/>
          <c:showSerName val="0"/>
          <c:showPercent val="0"/>
          <c:showBubbleSize val="0"/>
        </c:dLbls>
        <c:gapWidth val="150"/>
        <c:axId val="140164480"/>
        <c:axId val="140170368"/>
      </c:barChart>
      <c:catAx>
        <c:axId val="1401644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40170368"/>
        <c:crosses val="autoZero"/>
        <c:auto val="1"/>
        <c:lblAlgn val="ctr"/>
        <c:lblOffset val="100"/>
        <c:tickLblSkip val="1"/>
        <c:tickMarkSkip val="1"/>
        <c:noMultiLvlLbl val="0"/>
      </c:catAx>
      <c:valAx>
        <c:axId val="140170368"/>
        <c:scaling>
          <c:orientation val="minMax"/>
        </c:scaling>
        <c:delete val="0"/>
        <c:axPos val="b"/>
        <c:majorGridlines>
          <c:spPr>
            <a:ln w="3175">
              <a:solidFill>
                <a:srgbClr val="000000"/>
              </a:solidFill>
              <a:prstDash val="sysDash"/>
            </a:ln>
          </c:spPr>
        </c:majorGridlines>
        <c:title>
          <c:tx>
            <c:rich>
              <a:bodyPr/>
              <a:lstStyle/>
              <a:p>
                <a:pPr>
                  <a:defRPr sz="975" b="0" i="0" u="none" strike="noStrike" baseline="0">
                    <a:solidFill>
                      <a:srgbClr val="000000"/>
                    </a:solidFill>
                    <a:latin typeface="ＭＳ Ｐゴシック"/>
                    <a:ea typeface="ＭＳ Ｐゴシック"/>
                    <a:cs typeface="ＭＳ Ｐゴシック"/>
                  </a:defRPr>
                </a:pPr>
                <a:r>
                  <a:rPr lang="ja-JP" altLang="en-US"/>
                  <a:t>（単位：億円）</a:t>
                </a:r>
              </a:p>
            </c:rich>
          </c:tx>
          <c:layout>
            <c:manualLayout>
              <c:xMode val="edge"/>
              <c:yMode val="edge"/>
              <c:x val="0.79958677685950408"/>
              <c:y val="0.944162436548223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40164480"/>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chartSpace>
</file>

<file path=xl/chartsheets/_rels/sheet1.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chartsheets/_rels/sheet2.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s>
</file>

<file path=xl/chartsheets/_rels/sheet3.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3.xml" Type="http://schemas.openxmlformats.org/officeDocument/2006/relationships/drawing"/></Relationships>
</file>

<file path=xl/chartsheets/_rels/sheet4.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chartsheets/_rels/sheet5.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Graph6"/>
  <sheetViews>
    <sheetView zoomScale="92" workbookViewId="0"/>
  </sheetViews>
  <pageMargins left="0.75" right="0.75" top="1" bottom="1" header="0.51200000000000001" footer="0.51200000000000001"/>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Graph7"/>
  <sheetViews>
    <sheetView zoomScale="92" workbookViewId="0"/>
  </sheetViews>
  <pageMargins left="0.75" right="0.75" top="1" bottom="1" header="0.51200000000000001" footer="0.51200000000000001"/>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Graph8"/>
  <sheetViews>
    <sheetView zoomScale="92" workbookViewId="0"/>
  </sheetViews>
  <pageMargins left="0.75" right="0.75" top="1" bottom="1" header="0.51200000000000001" footer="0.51200000000000001"/>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Graph9"/>
  <sheetViews>
    <sheetView zoomScale="92" workbookViewId="0"/>
  </sheetViews>
  <pageMargins left="0.75" right="0.75" top="1" bottom="1" header="0.51200000000000001" footer="0.51200000000000001"/>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Graph10"/>
  <sheetViews>
    <sheetView zoomScale="92" workbookViewId="0"/>
  </sheetViews>
  <pageMargins left="0.75" right="0.75" top="1" bottom="1" header="0.51200000000000001" footer="0.51200000000000001"/>
  <pageSetup paperSize="9" orientation="landscape" horizontalDpi="1200" verticalDpi="1200" r:id="rId1"/>
  <headerFooter alignWithMargins="0"/>
  <drawing r:id="rId2"/>
</chartsheet>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s>
</file>

<file path=xl/drawings/_rels/drawing3.xml.rels><?xml version="1.0" encoding="UTF-8" standalone="yes"?><Relationships xmlns="http://schemas.openxmlformats.org/package/2006/relationships"><Relationship Id="rId1" Target="../charts/chart3.xml" Type="http://schemas.openxmlformats.org/officeDocument/2006/relationships/chart"/></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s>
</file>

<file path=xl/drawings/_rels/drawing5.xml.rels><?xml version="1.0" encoding="UTF-8" standalone="yes"?><Relationships xmlns="http://schemas.openxmlformats.org/package/2006/relationships"><Relationship Id="rId1" Target="../charts/chart5.xml" Type="http://schemas.openxmlformats.org/officeDocument/2006/relationships/chart"/></Relationships>
</file>

<file path=xl/drawings/drawing1.xml><?xml version="1.0" encoding="utf-8"?>
<xdr:wsDr xmlns:xdr="http://schemas.openxmlformats.org/drawingml/2006/spreadsheetDrawing" xmlns:a="http://schemas.openxmlformats.org/drawingml/2006/main">
  <xdr:absoluteAnchor>
    <xdr:pos x="0" y="0"/>
    <xdr:ext cx="9214402" cy="5621821"/>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14402" cy="5621821"/>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14402" cy="5621821"/>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14402" cy="5621821"/>
    <xdr:graphicFrame macro="">
      <xdr:nvGraphicFramePr>
        <xdr:cNvPr id="2" name="グラフ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14402" cy="5621821"/>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twoCellAnchor>
    <xdr:from>
      <xdr:col>8</xdr:col>
      <xdr:colOff>66675</xdr:colOff>
      <xdr:row>8</xdr:row>
      <xdr:rowOff>25400</xdr:rowOff>
    </xdr:from>
    <xdr:to>
      <xdr:col>8</xdr:col>
      <xdr:colOff>1200150</xdr:colOff>
      <xdr:row>92</xdr:row>
      <xdr:rowOff>57150</xdr:rowOff>
    </xdr:to>
    <xdr:grpSp>
      <xdr:nvGrpSpPr>
        <xdr:cNvPr id="2" name="Group 171">
          <a:extLst>
            <a:ext uri="{FF2B5EF4-FFF2-40B4-BE49-F238E27FC236}">
              <a16:creationId xmlns:a16="http://schemas.microsoft.com/office/drawing/2014/main" id="{00000000-0008-0000-0900-000002000000}"/>
            </a:ext>
          </a:extLst>
        </xdr:cNvPr>
        <xdr:cNvGrpSpPr>
          <a:grpSpLocks/>
        </xdr:cNvGrpSpPr>
      </xdr:nvGrpSpPr>
      <xdr:grpSpPr bwMode="auto">
        <a:xfrm>
          <a:off x="7178675" y="1257300"/>
          <a:ext cx="1133475" cy="12871450"/>
          <a:chOff x="215" y="163"/>
          <a:chExt cx="74" cy="1295"/>
        </a:xfrm>
      </xdr:grpSpPr>
      <xdr:sp macro="" textlink="">
        <xdr:nvSpPr>
          <xdr:cNvPr id="3" name="Line 172">
            <a:extLst>
              <a:ext uri="{FF2B5EF4-FFF2-40B4-BE49-F238E27FC236}">
                <a16:creationId xmlns:a16="http://schemas.microsoft.com/office/drawing/2014/main" id="{00000000-0008-0000-0900-000003000000}"/>
              </a:ext>
            </a:extLst>
          </xdr:cNvPr>
          <xdr:cNvSpPr>
            <a:spLocks noChangeShapeType="1"/>
          </xdr:cNvSpPr>
        </xdr:nvSpPr>
        <xdr:spPr bwMode="auto">
          <a:xfrm>
            <a:off x="216" y="108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 name="Line 173">
            <a:extLst>
              <a:ext uri="{FF2B5EF4-FFF2-40B4-BE49-F238E27FC236}">
                <a16:creationId xmlns:a16="http://schemas.microsoft.com/office/drawing/2014/main" id="{00000000-0008-0000-0900-000004000000}"/>
              </a:ext>
            </a:extLst>
          </xdr:cNvPr>
          <xdr:cNvSpPr>
            <a:spLocks noChangeShapeType="1"/>
          </xdr:cNvSpPr>
        </xdr:nvSpPr>
        <xdr:spPr bwMode="auto">
          <a:xfrm>
            <a:off x="216" y="110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5" name="Line 174">
            <a:extLst>
              <a:ext uri="{FF2B5EF4-FFF2-40B4-BE49-F238E27FC236}">
                <a16:creationId xmlns:a16="http://schemas.microsoft.com/office/drawing/2014/main" id="{00000000-0008-0000-0900-000005000000}"/>
              </a:ext>
            </a:extLst>
          </xdr:cNvPr>
          <xdr:cNvSpPr>
            <a:spLocks noChangeShapeType="1"/>
          </xdr:cNvSpPr>
        </xdr:nvSpPr>
        <xdr:spPr bwMode="auto">
          <a:xfrm>
            <a:off x="216" y="101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6" name="Line 175">
            <a:extLst>
              <a:ext uri="{FF2B5EF4-FFF2-40B4-BE49-F238E27FC236}">
                <a16:creationId xmlns:a16="http://schemas.microsoft.com/office/drawing/2014/main" id="{00000000-0008-0000-0900-000006000000}"/>
              </a:ext>
            </a:extLst>
          </xdr:cNvPr>
          <xdr:cNvSpPr>
            <a:spLocks noChangeShapeType="1"/>
          </xdr:cNvSpPr>
        </xdr:nvSpPr>
        <xdr:spPr bwMode="auto">
          <a:xfrm>
            <a:off x="216" y="103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7" name="Line 176">
            <a:extLst>
              <a:ext uri="{FF2B5EF4-FFF2-40B4-BE49-F238E27FC236}">
                <a16:creationId xmlns:a16="http://schemas.microsoft.com/office/drawing/2014/main" id="{00000000-0008-0000-0900-000007000000}"/>
              </a:ext>
            </a:extLst>
          </xdr:cNvPr>
          <xdr:cNvSpPr>
            <a:spLocks noChangeShapeType="1"/>
          </xdr:cNvSpPr>
        </xdr:nvSpPr>
        <xdr:spPr bwMode="auto">
          <a:xfrm>
            <a:off x="216" y="104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8" name="Line 177">
            <a:extLst>
              <a:ext uri="{FF2B5EF4-FFF2-40B4-BE49-F238E27FC236}">
                <a16:creationId xmlns:a16="http://schemas.microsoft.com/office/drawing/2014/main" id="{00000000-0008-0000-0900-000008000000}"/>
              </a:ext>
            </a:extLst>
          </xdr:cNvPr>
          <xdr:cNvSpPr>
            <a:spLocks noChangeShapeType="1"/>
          </xdr:cNvSpPr>
        </xdr:nvSpPr>
        <xdr:spPr bwMode="auto">
          <a:xfrm>
            <a:off x="216" y="106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9" name="Line 178">
            <a:extLst>
              <a:ext uri="{FF2B5EF4-FFF2-40B4-BE49-F238E27FC236}">
                <a16:creationId xmlns:a16="http://schemas.microsoft.com/office/drawing/2014/main" id="{00000000-0008-0000-0900-000009000000}"/>
              </a:ext>
            </a:extLst>
          </xdr:cNvPr>
          <xdr:cNvSpPr>
            <a:spLocks noChangeShapeType="1"/>
          </xdr:cNvSpPr>
        </xdr:nvSpPr>
        <xdr:spPr bwMode="auto">
          <a:xfrm>
            <a:off x="216" y="81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 name="Line 179">
            <a:extLst>
              <a:ext uri="{FF2B5EF4-FFF2-40B4-BE49-F238E27FC236}">
                <a16:creationId xmlns:a16="http://schemas.microsoft.com/office/drawing/2014/main" id="{00000000-0008-0000-0900-00000A000000}"/>
              </a:ext>
            </a:extLst>
          </xdr:cNvPr>
          <xdr:cNvSpPr>
            <a:spLocks noChangeShapeType="1"/>
          </xdr:cNvSpPr>
        </xdr:nvSpPr>
        <xdr:spPr bwMode="auto">
          <a:xfrm>
            <a:off x="216" y="83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 name="Line 180">
            <a:extLst>
              <a:ext uri="{FF2B5EF4-FFF2-40B4-BE49-F238E27FC236}">
                <a16:creationId xmlns:a16="http://schemas.microsoft.com/office/drawing/2014/main" id="{00000000-0008-0000-0900-00000B000000}"/>
              </a:ext>
            </a:extLst>
          </xdr:cNvPr>
          <xdr:cNvSpPr>
            <a:spLocks noChangeShapeType="1"/>
          </xdr:cNvSpPr>
        </xdr:nvSpPr>
        <xdr:spPr bwMode="auto">
          <a:xfrm>
            <a:off x="216" y="85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Line 181">
            <a:extLst>
              <a:ext uri="{FF2B5EF4-FFF2-40B4-BE49-F238E27FC236}">
                <a16:creationId xmlns:a16="http://schemas.microsoft.com/office/drawing/2014/main" id="{00000000-0008-0000-0900-00000C000000}"/>
              </a:ext>
            </a:extLst>
          </xdr:cNvPr>
          <xdr:cNvSpPr>
            <a:spLocks noChangeShapeType="1"/>
          </xdr:cNvSpPr>
        </xdr:nvSpPr>
        <xdr:spPr bwMode="auto">
          <a:xfrm>
            <a:off x="216" y="86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Line 182">
            <a:extLst>
              <a:ext uri="{FF2B5EF4-FFF2-40B4-BE49-F238E27FC236}">
                <a16:creationId xmlns:a16="http://schemas.microsoft.com/office/drawing/2014/main" id="{00000000-0008-0000-0900-00000D000000}"/>
              </a:ext>
            </a:extLst>
          </xdr:cNvPr>
          <xdr:cNvSpPr>
            <a:spLocks noChangeShapeType="1"/>
          </xdr:cNvSpPr>
        </xdr:nvSpPr>
        <xdr:spPr bwMode="auto">
          <a:xfrm>
            <a:off x="216" y="88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Line 183">
            <a:extLst>
              <a:ext uri="{FF2B5EF4-FFF2-40B4-BE49-F238E27FC236}">
                <a16:creationId xmlns:a16="http://schemas.microsoft.com/office/drawing/2014/main" id="{00000000-0008-0000-0900-00000E000000}"/>
              </a:ext>
            </a:extLst>
          </xdr:cNvPr>
          <xdr:cNvSpPr>
            <a:spLocks noChangeShapeType="1"/>
          </xdr:cNvSpPr>
        </xdr:nvSpPr>
        <xdr:spPr bwMode="auto">
          <a:xfrm>
            <a:off x="216" y="90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5" name="Line 184">
            <a:extLst>
              <a:ext uri="{FF2B5EF4-FFF2-40B4-BE49-F238E27FC236}">
                <a16:creationId xmlns:a16="http://schemas.microsoft.com/office/drawing/2014/main" id="{00000000-0008-0000-0900-00000F000000}"/>
              </a:ext>
            </a:extLst>
          </xdr:cNvPr>
          <xdr:cNvSpPr>
            <a:spLocks noChangeShapeType="1"/>
          </xdr:cNvSpPr>
        </xdr:nvSpPr>
        <xdr:spPr bwMode="auto">
          <a:xfrm>
            <a:off x="216" y="92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6" name="Line 185">
            <a:extLst>
              <a:ext uri="{FF2B5EF4-FFF2-40B4-BE49-F238E27FC236}">
                <a16:creationId xmlns:a16="http://schemas.microsoft.com/office/drawing/2014/main" id="{00000000-0008-0000-0900-000010000000}"/>
              </a:ext>
            </a:extLst>
          </xdr:cNvPr>
          <xdr:cNvSpPr>
            <a:spLocks noChangeShapeType="1"/>
          </xdr:cNvSpPr>
        </xdr:nvSpPr>
        <xdr:spPr bwMode="auto">
          <a:xfrm>
            <a:off x="216" y="94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Line 186">
            <a:extLst>
              <a:ext uri="{FF2B5EF4-FFF2-40B4-BE49-F238E27FC236}">
                <a16:creationId xmlns:a16="http://schemas.microsoft.com/office/drawing/2014/main" id="{00000000-0008-0000-0900-000011000000}"/>
              </a:ext>
            </a:extLst>
          </xdr:cNvPr>
          <xdr:cNvSpPr>
            <a:spLocks noChangeShapeType="1"/>
          </xdr:cNvSpPr>
        </xdr:nvSpPr>
        <xdr:spPr bwMode="auto">
          <a:xfrm>
            <a:off x="216" y="95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Line 187">
            <a:extLst>
              <a:ext uri="{FF2B5EF4-FFF2-40B4-BE49-F238E27FC236}">
                <a16:creationId xmlns:a16="http://schemas.microsoft.com/office/drawing/2014/main" id="{00000000-0008-0000-0900-000012000000}"/>
              </a:ext>
            </a:extLst>
          </xdr:cNvPr>
          <xdr:cNvSpPr>
            <a:spLocks noChangeShapeType="1"/>
          </xdr:cNvSpPr>
        </xdr:nvSpPr>
        <xdr:spPr bwMode="auto">
          <a:xfrm>
            <a:off x="216" y="97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Line 188">
            <a:extLst>
              <a:ext uri="{FF2B5EF4-FFF2-40B4-BE49-F238E27FC236}">
                <a16:creationId xmlns:a16="http://schemas.microsoft.com/office/drawing/2014/main" id="{00000000-0008-0000-0900-000013000000}"/>
              </a:ext>
            </a:extLst>
          </xdr:cNvPr>
          <xdr:cNvSpPr>
            <a:spLocks noChangeShapeType="1"/>
          </xdr:cNvSpPr>
        </xdr:nvSpPr>
        <xdr:spPr bwMode="auto">
          <a:xfrm>
            <a:off x="216" y="99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nvGrpSpPr>
          <xdr:cNvPr id="20" name="Group 189">
            <a:extLst>
              <a:ext uri="{FF2B5EF4-FFF2-40B4-BE49-F238E27FC236}">
                <a16:creationId xmlns:a16="http://schemas.microsoft.com/office/drawing/2014/main" id="{00000000-0008-0000-0900-000014000000}"/>
              </a:ext>
            </a:extLst>
          </xdr:cNvPr>
          <xdr:cNvGrpSpPr>
            <a:grpSpLocks/>
          </xdr:cNvGrpSpPr>
        </xdr:nvGrpSpPr>
        <xdr:grpSpPr bwMode="auto">
          <a:xfrm>
            <a:off x="215" y="163"/>
            <a:ext cx="74" cy="935"/>
            <a:chOff x="215" y="163"/>
            <a:chExt cx="74" cy="935"/>
          </a:xfrm>
        </xdr:grpSpPr>
        <xdr:sp macro="" textlink="">
          <xdr:nvSpPr>
            <xdr:cNvPr id="40" name="Line 190">
              <a:extLst>
                <a:ext uri="{FF2B5EF4-FFF2-40B4-BE49-F238E27FC236}">
                  <a16:creationId xmlns:a16="http://schemas.microsoft.com/office/drawing/2014/main" id="{00000000-0008-0000-0900-000028000000}"/>
                </a:ext>
              </a:extLst>
            </xdr:cNvPr>
            <xdr:cNvSpPr>
              <a:spLocks noChangeShapeType="1"/>
            </xdr:cNvSpPr>
          </xdr:nvSpPr>
          <xdr:spPr bwMode="auto">
            <a:xfrm flipV="1">
              <a:off x="215" y="16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1" name="Line 191">
              <a:extLst>
                <a:ext uri="{FF2B5EF4-FFF2-40B4-BE49-F238E27FC236}">
                  <a16:creationId xmlns:a16="http://schemas.microsoft.com/office/drawing/2014/main" id="{00000000-0008-0000-0900-000029000000}"/>
                </a:ext>
              </a:extLst>
            </xdr:cNvPr>
            <xdr:cNvSpPr>
              <a:spLocks noChangeShapeType="1"/>
            </xdr:cNvSpPr>
          </xdr:nvSpPr>
          <xdr:spPr bwMode="auto">
            <a:xfrm flipV="1">
              <a:off x="216" y="18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2" name="Line 192">
              <a:extLst>
                <a:ext uri="{FF2B5EF4-FFF2-40B4-BE49-F238E27FC236}">
                  <a16:creationId xmlns:a16="http://schemas.microsoft.com/office/drawing/2014/main" id="{00000000-0008-0000-0900-00002A000000}"/>
                </a:ext>
              </a:extLst>
            </xdr:cNvPr>
            <xdr:cNvSpPr>
              <a:spLocks noChangeShapeType="1"/>
            </xdr:cNvSpPr>
          </xdr:nvSpPr>
          <xdr:spPr bwMode="auto">
            <a:xfrm flipV="1">
              <a:off x="217" y="19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3" name="Line 193">
              <a:extLst>
                <a:ext uri="{FF2B5EF4-FFF2-40B4-BE49-F238E27FC236}">
                  <a16:creationId xmlns:a16="http://schemas.microsoft.com/office/drawing/2014/main" id="{00000000-0008-0000-0900-00002B000000}"/>
                </a:ext>
              </a:extLst>
            </xdr:cNvPr>
            <xdr:cNvSpPr>
              <a:spLocks noChangeShapeType="1"/>
            </xdr:cNvSpPr>
          </xdr:nvSpPr>
          <xdr:spPr bwMode="auto">
            <a:xfrm flipV="1">
              <a:off x="216" y="21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4" name="Line 194">
              <a:extLst>
                <a:ext uri="{FF2B5EF4-FFF2-40B4-BE49-F238E27FC236}">
                  <a16:creationId xmlns:a16="http://schemas.microsoft.com/office/drawing/2014/main" id="{00000000-0008-0000-0900-00002C000000}"/>
                </a:ext>
              </a:extLst>
            </xdr:cNvPr>
            <xdr:cNvSpPr>
              <a:spLocks noChangeShapeType="1"/>
            </xdr:cNvSpPr>
          </xdr:nvSpPr>
          <xdr:spPr bwMode="auto">
            <a:xfrm flipV="1">
              <a:off x="216" y="23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5" name="Line 195">
              <a:extLst>
                <a:ext uri="{FF2B5EF4-FFF2-40B4-BE49-F238E27FC236}">
                  <a16:creationId xmlns:a16="http://schemas.microsoft.com/office/drawing/2014/main" id="{00000000-0008-0000-0900-00002D000000}"/>
                </a:ext>
              </a:extLst>
            </xdr:cNvPr>
            <xdr:cNvSpPr>
              <a:spLocks noChangeShapeType="1"/>
            </xdr:cNvSpPr>
          </xdr:nvSpPr>
          <xdr:spPr bwMode="auto">
            <a:xfrm flipV="1">
              <a:off x="216" y="24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6" name="Line 196">
              <a:extLst>
                <a:ext uri="{FF2B5EF4-FFF2-40B4-BE49-F238E27FC236}">
                  <a16:creationId xmlns:a16="http://schemas.microsoft.com/office/drawing/2014/main" id="{00000000-0008-0000-0900-00002E000000}"/>
                </a:ext>
              </a:extLst>
            </xdr:cNvPr>
            <xdr:cNvSpPr>
              <a:spLocks noChangeShapeType="1"/>
            </xdr:cNvSpPr>
          </xdr:nvSpPr>
          <xdr:spPr bwMode="auto">
            <a:xfrm flipV="1">
              <a:off x="216" y="26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7" name="Line 197">
              <a:extLst>
                <a:ext uri="{FF2B5EF4-FFF2-40B4-BE49-F238E27FC236}">
                  <a16:creationId xmlns:a16="http://schemas.microsoft.com/office/drawing/2014/main" id="{00000000-0008-0000-0900-00002F000000}"/>
                </a:ext>
              </a:extLst>
            </xdr:cNvPr>
            <xdr:cNvSpPr>
              <a:spLocks noChangeShapeType="1"/>
            </xdr:cNvSpPr>
          </xdr:nvSpPr>
          <xdr:spPr bwMode="auto">
            <a:xfrm flipV="1">
              <a:off x="216" y="28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198">
              <a:extLst>
                <a:ext uri="{FF2B5EF4-FFF2-40B4-BE49-F238E27FC236}">
                  <a16:creationId xmlns:a16="http://schemas.microsoft.com/office/drawing/2014/main" id="{00000000-0008-0000-0900-000030000000}"/>
                </a:ext>
              </a:extLst>
            </xdr:cNvPr>
            <xdr:cNvSpPr>
              <a:spLocks noChangeShapeType="1"/>
            </xdr:cNvSpPr>
          </xdr:nvSpPr>
          <xdr:spPr bwMode="auto">
            <a:xfrm flipV="1">
              <a:off x="216" y="29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199">
              <a:extLst>
                <a:ext uri="{FF2B5EF4-FFF2-40B4-BE49-F238E27FC236}">
                  <a16:creationId xmlns:a16="http://schemas.microsoft.com/office/drawing/2014/main" id="{00000000-0008-0000-0900-000031000000}"/>
                </a:ext>
              </a:extLst>
            </xdr:cNvPr>
            <xdr:cNvSpPr>
              <a:spLocks noChangeShapeType="1"/>
            </xdr:cNvSpPr>
          </xdr:nvSpPr>
          <xdr:spPr bwMode="auto">
            <a:xfrm flipV="1">
              <a:off x="216" y="31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200">
              <a:extLst>
                <a:ext uri="{FF2B5EF4-FFF2-40B4-BE49-F238E27FC236}">
                  <a16:creationId xmlns:a16="http://schemas.microsoft.com/office/drawing/2014/main" id="{00000000-0008-0000-0900-000032000000}"/>
                </a:ext>
              </a:extLst>
            </xdr:cNvPr>
            <xdr:cNvSpPr>
              <a:spLocks noChangeShapeType="1"/>
            </xdr:cNvSpPr>
          </xdr:nvSpPr>
          <xdr:spPr bwMode="auto">
            <a:xfrm flipV="1">
              <a:off x="216" y="33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201">
              <a:extLst>
                <a:ext uri="{FF2B5EF4-FFF2-40B4-BE49-F238E27FC236}">
                  <a16:creationId xmlns:a16="http://schemas.microsoft.com/office/drawing/2014/main" id="{00000000-0008-0000-0900-000033000000}"/>
                </a:ext>
              </a:extLst>
            </xdr:cNvPr>
            <xdr:cNvSpPr>
              <a:spLocks noChangeShapeType="1"/>
            </xdr:cNvSpPr>
          </xdr:nvSpPr>
          <xdr:spPr bwMode="auto">
            <a:xfrm flipV="1">
              <a:off x="216" y="35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2" name="Line 202">
              <a:extLst>
                <a:ext uri="{FF2B5EF4-FFF2-40B4-BE49-F238E27FC236}">
                  <a16:creationId xmlns:a16="http://schemas.microsoft.com/office/drawing/2014/main" id="{00000000-0008-0000-0900-000034000000}"/>
                </a:ext>
              </a:extLst>
            </xdr:cNvPr>
            <xdr:cNvSpPr>
              <a:spLocks noChangeShapeType="1"/>
            </xdr:cNvSpPr>
          </xdr:nvSpPr>
          <xdr:spPr bwMode="auto">
            <a:xfrm flipV="1">
              <a:off x="216" y="36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3" name="Line 203">
              <a:extLst>
                <a:ext uri="{FF2B5EF4-FFF2-40B4-BE49-F238E27FC236}">
                  <a16:creationId xmlns:a16="http://schemas.microsoft.com/office/drawing/2014/main" id="{00000000-0008-0000-0900-000035000000}"/>
                </a:ext>
              </a:extLst>
            </xdr:cNvPr>
            <xdr:cNvSpPr>
              <a:spLocks noChangeShapeType="1"/>
            </xdr:cNvSpPr>
          </xdr:nvSpPr>
          <xdr:spPr bwMode="auto">
            <a:xfrm flipV="1">
              <a:off x="216" y="38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204">
              <a:extLst>
                <a:ext uri="{FF2B5EF4-FFF2-40B4-BE49-F238E27FC236}">
                  <a16:creationId xmlns:a16="http://schemas.microsoft.com/office/drawing/2014/main" id="{00000000-0008-0000-0900-000036000000}"/>
                </a:ext>
              </a:extLst>
            </xdr:cNvPr>
            <xdr:cNvSpPr>
              <a:spLocks noChangeShapeType="1"/>
            </xdr:cNvSpPr>
          </xdr:nvSpPr>
          <xdr:spPr bwMode="auto">
            <a:xfrm flipV="1">
              <a:off x="216" y="40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5" name="Line 205">
              <a:extLst>
                <a:ext uri="{FF2B5EF4-FFF2-40B4-BE49-F238E27FC236}">
                  <a16:creationId xmlns:a16="http://schemas.microsoft.com/office/drawing/2014/main" id="{00000000-0008-0000-0900-000037000000}"/>
                </a:ext>
              </a:extLst>
            </xdr:cNvPr>
            <xdr:cNvSpPr>
              <a:spLocks noChangeShapeType="1"/>
            </xdr:cNvSpPr>
          </xdr:nvSpPr>
          <xdr:spPr bwMode="auto">
            <a:xfrm flipV="1">
              <a:off x="216" y="41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6" name="Line 206">
              <a:extLst>
                <a:ext uri="{FF2B5EF4-FFF2-40B4-BE49-F238E27FC236}">
                  <a16:creationId xmlns:a16="http://schemas.microsoft.com/office/drawing/2014/main" id="{00000000-0008-0000-0900-000038000000}"/>
                </a:ext>
              </a:extLst>
            </xdr:cNvPr>
            <xdr:cNvSpPr>
              <a:spLocks noChangeShapeType="1"/>
            </xdr:cNvSpPr>
          </xdr:nvSpPr>
          <xdr:spPr bwMode="auto">
            <a:xfrm flipV="1">
              <a:off x="216" y="43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7" name="Line 207">
              <a:extLst>
                <a:ext uri="{FF2B5EF4-FFF2-40B4-BE49-F238E27FC236}">
                  <a16:creationId xmlns:a16="http://schemas.microsoft.com/office/drawing/2014/main" id="{00000000-0008-0000-0900-000039000000}"/>
                </a:ext>
              </a:extLst>
            </xdr:cNvPr>
            <xdr:cNvSpPr>
              <a:spLocks noChangeShapeType="1"/>
            </xdr:cNvSpPr>
          </xdr:nvSpPr>
          <xdr:spPr bwMode="auto">
            <a:xfrm flipV="1">
              <a:off x="216" y="452"/>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208">
              <a:extLst>
                <a:ext uri="{FF2B5EF4-FFF2-40B4-BE49-F238E27FC236}">
                  <a16:creationId xmlns:a16="http://schemas.microsoft.com/office/drawing/2014/main" id="{00000000-0008-0000-0900-00003A000000}"/>
                </a:ext>
              </a:extLst>
            </xdr:cNvPr>
            <xdr:cNvSpPr>
              <a:spLocks noChangeShapeType="1"/>
            </xdr:cNvSpPr>
          </xdr:nvSpPr>
          <xdr:spPr bwMode="auto">
            <a:xfrm flipV="1">
              <a:off x="216" y="46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209">
              <a:extLst>
                <a:ext uri="{FF2B5EF4-FFF2-40B4-BE49-F238E27FC236}">
                  <a16:creationId xmlns:a16="http://schemas.microsoft.com/office/drawing/2014/main" id="{00000000-0008-0000-0900-00003B000000}"/>
                </a:ext>
              </a:extLst>
            </xdr:cNvPr>
            <xdr:cNvSpPr>
              <a:spLocks noChangeShapeType="1"/>
            </xdr:cNvSpPr>
          </xdr:nvSpPr>
          <xdr:spPr bwMode="auto">
            <a:xfrm flipV="1">
              <a:off x="216" y="48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210">
              <a:extLst>
                <a:ext uri="{FF2B5EF4-FFF2-40B4-BE49-F238E27FC236}">
                  <a16:creationId xmlns:a16="http://schemas.microsoft.com/office/drawing/2014/main" id="{00000000-0008-0000-0900-00003C000000}"/>
                </a:ext>
              </a:extLst>
            </xdr:cNvPr>
            <xdr:cNvSpPr>
              <a:spLocks noChangeShapeType="1"/>
            </xdr:cNvSpPr>
          </xdr:nvSpPr>
          <xdr:spPr bwMode="auto">
            <a:xfrm flipV="1">
              <a:off x="216" y="50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1" name="Line 211">
              <a:extLst>
                <a:ext uri="{FF2B5EF4-FFF2-40B4-BE49-F238E27FC236}">
                  <a16:creationId xmlns:a16="http://schemas.microsoft.com/office/drawing/2014/main" id="{00000000-0008-0000-0900-00003D000000}"/>
                </a:ext>
              </a:extLst>
            </xdr:cNvPr>
            <xdr:cNvSpPr>
              <a:spLocks noChangeShapeType="1"/>
            </xdr:cNvSpPr>
          </xdr:nvSpPr>
          <xdr:spPr bwMode="auto">
            <a:xfrm flipV="1">
              <a:off x="216" y="52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2" name="Line 212">
              <a:extLst>
                <a:ext uri="{FF2B5EF4-FFF2-40B4-BE49-F238E27FC236}">
                  <a16:creationId xmlns:a16="http://schemas.microsoft.com/office/drawing/2014/main" id="{00000000-0008-0000-0900-00003E000000}"/>
                </a:ext>
              </a:extLst>
            </xdr:cNvPr>
            <xdr:cNvSpPr>
              <a:spLocks noChangeShapeType="1"/>
            </xdr:cNvSpPr>
          </xdr:nvSpPr>
          <xdr:spPr bwMode="auto">
            <a:xfrm flipV="1">
              <a:off x="216" y="53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3" name="Line 213">
              <a:extLst>
                <a:ext uri="{FF2B5EF4-FFF2-40B4-BE49-F238E27FC236}">
                  <a16:creationId xmlns:a16="http://schemas.microsoft.com/office/drawing/2014/main" id="{00000000-0008-0000-0900-00003F000000}"/>
                </a:ext>
              </a:extLst>
            </xdr:cNvPr>
            <xdr:cNvSpPr>
              <a:spLocks noChangeShapeType="1"/>
            </xdr:cNvSpPr>
          </xdr:nvSpPr>
          <xdr:spPr bwMode="auto">
            <a:xfrm flipV="1">
              <a:off x="216" y="55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4" name="Line 214">
              <a:extLst>
                <a:ext uri="{FF2B5EF4-FFF2-40B4-BE49-F238E27FC236}">
                  <a16:creationId xmlns:a16="http://schemas.microsoft.com/office/drawing/2014/main" id="{00000000-0008-0000-0900-000040000000}"/>
                </a:ext>
              </a:extLst>
            </xdr:cNvPr>
            <xdr:cNvSpPr>
              <a:spLocks noChangeShapeType="1"/>
            </xdr:cNvSpPr>
          </xdr:nvSpPr>
          <xdr:spPr bwMode="auto">
            <a:xfrm flipV="1">
              <a:off x="216" y="57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5" name="Line 215">
              <a:extLst>
                <a:ext uri="{FF2B5EF4-FFF2-40B4-BE49-F238E27FC236}">
                  <a16:creationId xmlns:a16="http://schemas.microsoft.com/office/drawing/2014/main" id="{00000000-0008-0000-0900-000041000000}"/>
                </a:ext>
              </a:extLst>
            </xdr:cNvPr>
            <xdr:cNvSpPr>
              <a:spLocks noChangeShapeType="1"/>
            </xdr:cNvSpPr>
          </xdr:nvSpPr>
          <xdr:spPr bwMode="auto">
            <a:xfrm flipV="1">
              <a:off x="216" y="58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6" name="Line 216">
              <a:extLst>
                <a:ext uri="{FF2B5EF4-FFF2-40B4-BE49-F238E27FC236}">
                  <a16:creationId xmlns:a16="http://schemas.microsoft.com/office/drawing/2014/main" id="{00000000-0008-0000-0900-000042000000}"/>
                </a:ext>
              </a:extLst>
            </xdr:cNvPr>
            <xdr:cNvSpPr>
              <a:spLocks noChangeShapeType="1"/>
            </xdr:cNvSpPr>
          </xdr:nvSpPr>
          <xdr:spPr bwMode="auto">
            <a:xfrm flipV="1">
              <a:off x="216" y="60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7" name="Line 217">
              <a:extLst>
                <a:ext uri="{FF2B5EF4-FFF2-40B4-BE49-F238E27FC236}">
                  <a16:creationId xmlns:a16="http://schemas.microsoft.com/office/drawing/2014/main" id="{00000000-0008-0000-0900-000043000000}"/>
                </a:ext>
              </a:extLst>
            </xdr:cNvPr>
            <xdr:cNvSpPr>
              <a:spLocks noChangeShapeType="1"/>
            </xdr:cNvSpPr>
          </xdr:nvSpPr>
          <xdr:spPr bwMode="auto">
            <a:xfrm flipV="1">
              <a:off x="216" y="622"/>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8" name="Line 218">
              <a:extLst>
                <a:ext uri="{FF2B5EF4-FFF2-40B4-BE49-F238E27FC236}">
                  <a16:creationId xmlns:a16="http://schemas.microsoft.com/office/drawing/2014/main" id="{00000000-0008-0000-0900-000044000000}"/>
                </a:ext>
              </a:extLst>
            </xdr:cNvPr>
            <xdr:cNvSpPr>
              <a:spLocks noChangeShapeType="1"/>
            </xdr:cNvSpPr>
          </xdr:nvSpPr>
          <xdr:spPr bwMode="auto">
            <a:xfrm flipV="1">
              <a:off x="216" y="63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69" name="Line 219">
              <a:extLst>
                <a:ext uri="{FF2B5EF4-FFF2-40B4-BE49-F238E27FC236}">
                  <a16:creationId xmlns:a16="http://schemas.microsoft.com/office/drawing/2014/main" id="{00000000-0008-0000-0900-000045000000}"/>
                </a:ext>
              </a:extLst>
            </xdr:cNvPr>
            <xdr:cNvSpPr>
              <a:spLocks noChangeShapeType="1"/>
            </xdr:cNvSpPr>
          </xdr:nvSpPr>
          <xdr:spPr bwMode="auto">
            <a:xfrm flipV="1">
              <a:off x="216" y="65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0" name="Line 220">
              <a:extLst>
                <a:ext uri="{FF2B5EF4-FFF2-40B4-BE49-F238E27FC236}">
                  <a16:creationId xmlns:a16="http://schemas.microsoft.com/office/drawing/2014/main" id="{00000000-0008-0000-0900-000046000000}"/>
                </a:ext>
              </a:extLst>
            </xdr:cNvPr>
            <xdr:cNvSpPr>
              <a:spLocks noChangeShapeType="1"/>
            </xdr:cNvSpPr>
          </xdr:nvSpPr>
          <xdr:spPr bwMode="auto">
            <a:xfrm flipV="1">
              <a:off x="216" y="67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1" name="Line 221">
              <a:extLst>
                <a:ext uri="{FF2B5EF4-FFF2-40B4-BE49-F238E27FC236}">
                  <a16:creationId xmlns:a16="http://schemas.microsoft.com/office/drawing/2014/main" id="{00000000-0008-0000-0900-000047000000}"/>
                </a:ext>
              </a:extLst>
            </xdr:cNvPr>
            <xdr:cNvSpPr>
              <a:spLocks noChangeShapeType="1"/>
            </xdr:cNvSpPr>
          </xdr:nvSpPr>
          <xdr:spPr bwMode="auto">
            <a:xfrm flipV="1">
              <a:off x="216" y="69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2" name="Line 222">
              <a:extLst>
                <a:ext uri="{FF2B5EF4-FFF2-40B4-BE49-F238E27FC236}">
                  <a16:creationId xmlns:a16="http://schemas.microsoft.com/office/drawing/2014/main" id="{00000000-0008-0000-0900-000048000000}"/>
                </a:ext>
              </a:extLst>
            </xdr:cNvPr>
            <xdr:cNvSpPr>
              <a:spLocks noChangeShapeType="1"/>
            </xdr:cNvSpPr>
          </xdr:nvSpPr>
          <xdr:spPr bwMode="auto">
            <a:xfrm flipV="1">
              <a:off x="216" y="70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3" name="Line 223">
              <a:extLst>
                <a:ext uri="{FF2B5EF4-FFF2-40B4-BE49-F238E27FC236}">
                  <a16:creationId xmlns:a16="http://schemas.microsoft.com/office/drawing/2014/main" id="{00000000-0008-0000-0900-000049000000}"/>
                </a:ext>
              </a:extLst>
            </xdr:cNvPr>
            <xdr:cNvSpPr>
              <a:spLocks noChangeShapeType="1"/>
            </xdr:cNvSpPr>
          </xdr:nvSpPr>
          <xdr:spPr bwMode="auto">
            <a:xfrm flipV="1">
              <a:off x="216" y="72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4" name="Line 224">
              <a:extLst>
                <a:ext uri="{FF2B5EF4-FFF2-40B4-BE49-F238E27FC236}">
                  <a16:creationId xmlns:a16="http://schemas.microsoft.com/office/drawing/2014/main" id="{00000000-0008-0000-0900-00004A000000}"/>
                </a:ext>
              </a:extLst>
            </xdr:cNvPr>
            <xdr:cNvSpPr>
              <a:spLocks noChangeShapeType="1"/>
            </xdr:cNvSpPr>
          </xdr:nvSpPr>
          <xdr:spPr bwMode="auto">
            <a:xfrm flipV="1">
              <a:off x="216" y="74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5" name="Line 225">
              <a:extLst>
                <a:ext uri="{FF2B5EF4-FFF2-40B4-BE49-F238E27FC236}">
                  <a16:creationId xmlns:a16="http://schemas.microsoft.com/office/drawing/2014/main" id="{00000000-0008-0000-0900-00004B000000}"/>
                </a:ext>
              </a:extLst>
            </xdr:cNvPr>
            <xdr:cNvSpPr>
              <a:spLocks noChangeShapeType="1"/>
            </xdr:cNvSpPr>
          </xdr:nvSpPr>
          <xdr:spPr bwMode="auto">
            <a:xfrm flipV="1">
              <a:off x="216" y="75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76" name="Line 226">
              <a:extLst>
                <a:ext uri="{FF2B5EF4-FFF2-40B4-BE49-F238E27FC236}">
                  <a16:creationId xmlns:a16="http://schemas.microsoft.com/office/drawing/2014/main" id="{00000000-0008-0000-0900-00004C000000}"/>
                </a:ext>
              </a:extLst>
            </xdr:cNvPr>
            <xdr:cNvSpPr>
              <a:spLocks noChangeShapeType="1"/>
            </xdr:cNvSpPr>
          </xdr:nvSpPr>
          <xdr:spPr bwMode="auto">
            <a:xfrm flipV="1">
              <a:off x="216" y="77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grpSp>
      <xdr:sp macro="" textlink="">
        <xdr:nvSpPr>
          <xdr:cNvPr id="21" name="Line 227">
            <a:extLst>
              <a:ext uri="{FF2B5EF4-FFF2-40B4-BE49-F238E27FC236}">
                <a16:creationId xmlns:a16="http://schemas.microsoft.com/office/drawing/2014/main" id="{00000000-0008-0000-0900-000015000000}"/>
              </a:ext>
            </a:extLst>
          </xdr:cNvPr>
          <xdr:cNvSpPr>
            <a:spLocks noChangeShapeType="1"/>
          </xdr:cNvSpPr>
        </xdr:nvSpPr>
        <xdr:spPr bwMode="auto">
          <a:xfrm>
            <a:off x="216" y="48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 name="Line 228">
            <a:extLst>
              <a:ext uri="{FF2B5EF4-FFF2-40B4-BE49-F238E27FC236}">
                <a16:creationId xmlns:a16="http://schemas.microsoft.com/office/drawing/2014/main" id="{00000000-0008-0000-0900-000016000000}"/>
              </a:ext>
            </a:extLst>
          </xdr:cNvPr>
          <xdr:cNvSpPr>
            <a:spLocks noChangeShapeType="1"/>
          </xdr:cNvSpPr>
        </xdr:nvSpPr>
        <xdr:spPr bwMode="auto">
          <a:xfrm>
            <a:off x="216" y="503"/>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Line 229">
            <a:extLst>
              <a:ext uri="{FF2B5EF4-FFF2-40B4-BE49-F238E27FC236}">
                <a16:creationId xmlns:a16="http://schemas.microsoft.com/office/drawing/2014/main" id="{00000000-0008-0000-0900-000017000000}"/>
              </a:ext>
            </a:extLst>
          </xdr:cNvPr>
          <xdr:cNvSpPr>
            <a:spLocks noChangeShapeType="1"/>
          </xdr:cNvSpPr>
        </xdr:nvSpPr>
        <xdr:spPr bwMode="auto">
          <a:xfrm>
            <a:off x="216" y="519"/>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4" name="Line 230">
            <a:extLst>
              <a:ext uri="{FF2B5EF4-FFF2-40B4-BE49-F238E27FC236}">
                <a16:creationId xmlns:a16="http://schemas.microsoft.com/office/drawing/2014/main" id="{00000000-0008-0000-0900-000018000000}"/>
              </a:ext>
            </a:extLst>
          </xdr:cNvPr>
          <xdr:cNvSpPr>
            <a:spLocks noChangeShapeType="1"/>
          </xdr:cNvSpPr>
        </xdr:nvSpPr>
        <xdr:spPr bwMode="auto">
          <a:xfrm>
            <a:off x="216" y="53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5" name="Line 231">
            <a:extLst>
              <a:ext uri="{FF2B5EF4-FFF2-40B4-BE49-F238E27FC236}">
                <a16:creationId xmlns:a16="http://schemas.microsoft.com/office/drawing/2014/main" id="{00000000-0008-0000-0900-000019000000}"/>
              </a:ext>
            </a:extLst>
          </xdr:cNvPr>
          <xdr:cNvSpPr>
            <a:spLocks noChangeShapeType="1"/>
          </xdr:cNvSpPr>
        </xdr:nvSpPr>
        <xdr:spPr bwMode="auto">
          <a:xfrm>
            <a:off x="216" y="55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6" name="Line 232">
            <a:extLst>
              <a:ext uri="{FF2B5EF4-FFF2-40B4-BE49-F238E27FC236}">
                <a16:creationId xmlns:a16="http://schemas.microsoft.com/office/drawing/2014/main" id="{00000000-0008-0000-0900-00001A000000}"/>
              </a:ext>
            </a:extLst>
          </xdr:cNvPr>
          <xdr:cNvSpPr>
            <a:spLocks noChangeShapeType="1"/>
          </xdr:cNvSpPr>
        </xdr:nvSpPr>
        <xdr:spPr bwMode="auto">
          <a:xfrm>
            <a:off x="216" y="57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7" name="Line 233">
            <a:extLst>
              <a:ext uri="{FF2B5EF4-FFF2-40B4-BE49-F238E27FC236}">
                <a16:creationId xmlns:a16="http://schemas.microsoft.com/office/drawing/2014/main" id="{00000000-0008-0000-0900-00001B000000}"/>
              </a:ext>
            </a:extLst>
          </xdr:cNvPr>
          <xdr:cNvSpPr>
            <a:spLocks noChangeShapeType="1"/>
          </xdr:cNvSpPr>
        </xdr:nvSpPr>
        <xdr:spPr bwMode="auto">
          <a:xfrm>
            <a:off x="216" y="589"/>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8" name="Line 234">
            <a:extLst>
              <a:ext uri="{FF2B5EF4-FFF2-40B4-BE49-F238E27FC236}">
                <a16:creationId xmlns:a16="http://schemas.microsoft.com/office/drawing/2014/main" id="{00000000-0008-0000-0900-00001C000000}"/>
              </a:ext>
            </a:extLst>
          </xdr:cNvPr>
          <xdr:cNvSpPr>
            <a:spLocks noChangeShapeType="1"/>
          </xdr:cNvSpPr>
        </xdr:nvSpPr>
        <xdr:spPr bwMode="auto">
          <a:xfrm>
            <a:off x="216" y="60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9" name="Line 235">
            <a:extLst>
              <a:ext uri="{FF2B5EF4-FFF2-40B4-BE49-F238E27FC236}">
                <a16:creationId xmlns:a16="http://schemas.microsoft.com/office/drawing/2014/main" id="{00000000-0008-0000-0900-00001D000000}"/>
              </a:ext>
            </a:extLst>
          </xdr:cNvPr>
          <xdr:cNvSpPr>
            <a:spLocks noChangeShapeType="1"/>
          </xdr:cNvSpPr>
        </xdr:nvSpPr>
        <xdr:spPr bwMode="auto">
          <a:xfrm>
            <a:off x="216" y="623"/>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 name="Line 236">
            <a:extLst>
              <a:ext uri="{FF2B5EF4-FFF2-40B4-BE49-F238E27FC236}">
                <a16:creationId xmlns:a16="http://schemas.microsoft.com/office/drawing/2014/main" id="{00000000-0008-0000-0900-00001E000000}"/>
              </a:ext>
            </a:extLst>
          </xdr:cNvPr>
          <xdr:cNvSpPr>
            <a:spLocks noChangeShapeType="1"/>
          </xdr:cNvSpPr>
        </xdr:nvSpPr>
        <xdr:spPr bwMode="auto">
          <a:xfrm>
            <a:off x="216" y="64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1" name="Line 237">
            <a:extLst>
              <a:ext uri="{FF2B5EF4-FFF2-40B4-BE49-F238E27FC236}">
                <a16:creationId xmlns:a16="http://schemas.microsoft.com/office/drawing/2014/main" id="{00000000-0008-0000-0900-00001F000000}"/>
              </a:ext>
            </a:extLst>
          </xdr:cNvPr>
          <xdr:cNvSpPr>
            <a:spLocks noChangeShapeType="1"/>
          </xdr:cNvSpPr>
        </xdr:nvSpPr>
        <xdr:spPr bwMode="auto">
          <a:xfrm>
            <a:off x="216" y="65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2" name="Line 238">
            <a:extLst>
              <a:ext uri="{FF2B5EF4-FFF2-40B4-BE49-F238E27FC236}">
                <a16:creationId xmlns:a16="http://schemas.microsoft.com/office/drawing/2014/main" id="{00000000-0008-0000-0900-000020000000}"/>
              </a:ext>
            </a:extLst>
          </xdr:cNvPr>
          <xdr:cNvSpPr>
            <a:spLocks noChangeShapeType="1"/>
          </xdr:cNvSpPr>
        </xdr:nvSpPr>
        <xdr:spPr bwMode="auto">
          <a:xfrm>
            <a:off x="216" y="67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3" name="Line 239">
            <a:extLst>
              <a:ext uri="{FF2B5EF4-FFF2-40B4-BE49-F238E27FC236}">
                <a16:creationId xmlns:a16="http://schemas.microsoft.com/office/drawing/2014/main" id="{00000000-0008-0000-0900-000021000000}"/>
              </a:ext>
            </a:extLst>
          </xdr:cNvPr>
          <xdr:cNvSpPr>
            <a:spLocks noChangeShapeType="1"/>
          </xdr:cNvSpPr>
        </xdr:nvSpPr>
        <xdr:spPr bwMode="auto">
          <a:xfrm>
            <a:off x="216" y="691"/>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4" name="Line 240">
            <a:extLst>
              <a:ext uri="{FF2B5EF4-FFF2-40B4-BE49-F238E27FC236}">
                <a16:creationId xmlns:a16="http://schemas.microsoft.com/office/drawing/2014/main" id="{00000000-0008-0000-0900-000022000000}"/>
              </a:ext>
            </a:extLst>
          </xdr:cNvPr>
          <xdr:cNvSpPr>
            <a:spLocks noChangeShapeType="1"/>
          </xdr:cNvSpPr>
        </xdr:nvSpPr>
        <xdr:spPr bwMode="auto">
          <a:xfrm>
            <a:off x="216" y="70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5" name="Line 241">
            <a:extLst>
              <a:ext uri="{FF2B5EF4-FFF2-40B4-BE49-F238E27FC236}">
                <a16:creationId xmlns:a16="http://schemas.microsoft.com/office/drawing/2014/main" id="{00000000-0008-0000-0900-000023000000}"/>
              </a:ext>
            </a:extLst>
          </xdr:cNvPr>
          <xdr:cNvSpPr>
            <a:spLocks noChangeShapeType="1"/>
          </xdr:cNvSpPr>
        </xdr:nvSpPr>
        <xdr:spPr bwMode="auto">
          <a:xfrm>
            <a:off x="216" y="725"/>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6" name="Line 242">
            <a:extLst>
              <a:ext uri="{FF2B5EF4-FFF2-40B4-BE49-F238E27FC236}">
                <a16:creationId xmlns:a16="http://schemas.microsoft.com/office/drawing/2014/main" id="{00000000-0008-0000-0900-000024000000}"/>
              </a:ext>
            </a:extLst>
          </xdr:cNvPr>
          <xdr:cNvSpPr>
            <a:spLocks noChangeShapeType="1"/>
          </xdr:cNvSpPr>
        </xdr:nvSpPr>
        <xdr:spPr bwMode="auto">
          <a:xfrm>
            <a:off x="216" y="74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7" name="Line 243">
            <a:extLst>
              <a:ext uri="{FF2B5EF4-FFF2-40B4-BE49-F238E27FC236}">
                <a16:creationId xmlns:a16="http://schemas.microsoft.com/office/drawing/2014/main" id="{00000000-0008-0000-0900-000025000000}"/>
              </a:ext>
            </a:extLst>
          </xdr:cNvPr>
          <xdr:cNvSpPr>
            <a:spLocks noChangeShapeType="1"/>
          </xdr:cNvSpPr>
        </xdr:nvSpPr>
        <xdr:spPr bwMode="auto">
          <a:xfrm>
            <a:off x="216" y="76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8" name="Line 244">
            <a:extLst>
              <a:ext uri="{FF2B5EF4-FFF2-40B4-BE49-F238E27FC236}">
                <a16:creationId xmlns:a16="http://schemas.microsoft.com/office/drawing/2014/main" id="{00000000-0008-0000-0900-000026000000}"/>
              </a:ext>
            </a:extLst>
          </xdr:cNvPr>
          <xdr:cNvSpPr>
            <a:spLocks noChangeShapeType="1"/>
          </xdr:cNvSpPr>
        </xdr:nvSpPr>
        <xdr:spPr bwMode="auto">
          <a:xfrm>
            <a:off x="216" y="77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9" name="Line 245">
            <a:extLst>
              <a:ext uri="{FF2B5EF4-FFF2-40B4-BE49-F238E27FC236}">
                <a16:creationId xmlns:a16="http://schemas.microsoft.com/office/drawing/2014/main" id="{00000000-0008-0000-0900-000027000000}"/>
              </a:ext>
            </a:extLst>
          </xdr:cNvPr>
          <xdr:cNvSpPr>
            <a:spLocks noChangeShapeType="1"/>
          </xdr:cNvSpPr>
        </xdr:nvSpPr>
        <xdr:spPr bwMode="auto">
          <a:xfrm>
            <a:off x="216" y="79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200025</xdr:colOff>
      <xdr:row>32</xdr:row>
      <xdr:rowOff>9524</xdr:rowOff>
    </xdr:from>
    <xdr:to>
      <xdr:col>5</xdr:col>
      <xdr:colOff>600075</xdr:colOff>
      <xdr:row>73</xdr:row>
      <xdr:rowOff>101600</xdr:rowOff>
    </xdr:to>
    <xdr:grpSp>
      <xdr:nvGrpSpPr>
        <xdr:cNvPr id="77" name="Group 132">
          <a:extLst>
            <a:ext uri="{FF2B5EF4-FFF2-40B4-BE49-F238E27FC236}">
              <a16:creationId xmlns:a16="http://schemas.microsoft.com/office/drawing/2014/main" id="{00000000-0008-0000-0900-00004D000000}"/>
            </a:ext>
          </a:extLst>
        </xdr:cNvPr>
        <xdr:cNvGrpSpPr>
          <a:grpSpLocks/>
        </xdr:cNvGrpSpPr>
      </xdr:nvGrpSpPr>
      <xdr:grpSpPr bwMode="auto">
        <a:xfrm>
          <a:off x="2790825" y="4911724"/>
          <a:ext cx="1149350" cy="6365876"/>
          <a:chOff x="309" y="481"/>
          <a:chExt cx="76" cy="596"/>
        </a:xfrm>
      </xdr:grpSpPr>
      <xdr:sp macro="" textlink="">
        <xdr:nvSpPr>
          <xdr:cNvPr id="78" name="Line 96">
            <a:extLst>
              <a:ext uri="{FF2B5EF4-FFF2-40B4-BE49-F238E27FC236}">
                <a16:creationId xmlns:a16="http://schemas.microsoft.com/office/drawing/2014/main" id="{00000000-0008-0000-0900-00004E000000}"/>
              </a:ext>
            </a:extLst>
          </xdr:cNvPr>
          <xdr:cNvSpPr>
            <a:spLocks noChangeShapeType="1"/>
          </xdr:cNvSpPr>
        </xdr:nvSpPr>
        <xdr:spPr bwMode="auto">
          <a:xfrm flipV="1">
            <a:off x="311" y="481"/>
            <a:ext cx="72" cy="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9" name="Line 97">
            <a:extLst>
              <a:ext uri="{FF2B5EF4-FFF2-40B4-BE49-F238E27FC236}">
                <a16:creationId xmlns:a16="http://schemas.microsoft.com/office/drawing/2014/main" id="{00000000-0008-0000-0900-00004F000000}"/>
              </a:ext>
            </a:extLst>
          </xdr:cNvPr>
          <xdr:cNvSpPr>
            <a:spLocks noChangeShapeType="1"/>
          </xdr:cNvSpPr>
        </xdr:nvSpPr>
        <xdr:spPr bwMode="auto">
          <a:xfrm flipV="1">
            <a:off x="311" y="498"/>
            <a:ext cx="73" cy="28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0" name="Line 98">
            <a:extLst>
              <a:ext uri="{FF2B5EF4-FFF2-40B4-BE49-F238E27FC236}">
                <a16:creationId xmlns:a16="http://schemas.microsoft.com/office/drawing/2014/main" id="{00000000-0008-0000-0900-000050000000}"/>
              </a:ext>
            </a:extLst>
          </xdr:cNvPr>
          <xdr:cNvSpPr>
            <a:spLocks noChangeShapeType="1"/>
          </xdr:cNvSpPr>
        </xdr:nvSpPr>
        <xdr:spPr bwMode="auto">
          <a:xfrm flipV="1">
            <a:off x="311" y="514"/>
            <a:ext cx="74" cy="2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1" name="Line 99">
            <a:extLst>
              <a:ext uri="{FF2B5EF4-FFF2-40B4-BE49-F238E27FC236}">
                <a16:creationId xmlns:a16="http://schemas.microsoft.com/office/drawing/2014/main" id="{00000000-0008-0000-0900-000051000000}"/>
              </a:ext>
            </a:extLst>
          </xdr:cNvPr>
          <xdr:cNvSpPr>
            <a:spLocks noChangeShapeType="1"/>
          </xdr:cNvSpPr>
        </xdr:nvSpPr>
        <xdr:spPr bwMode="auto">
          <a:xfrm flipV="1">
            <a:off x="311" y="532"/>
            <a:ext cx="73" cy="2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2" name="Line 100">
            <a:extLst>
              <a:ext uri="{FF2B5EF4-FFF2-40B4-BE49-F238E27FC236}">
                <a16:creationId xmlns:a16="http://schemas.microsoft.com/office/drawing/2014/main" id="{00000000-0008-0000-0900-000052000000}"/>
              </a:ext>
            </a:extLst>
          </xdr:cNvPr>
          <xdr:cNvSpPr>
            <a:spLocks noChangeShapeType="1"/>
          </xdr:cNvSpPr>
        </xdr:nvSpPr>
        <xdr:spPr bwMode="auto">
          <a:xfrm flipV="1">
            <a:off x="311" y="548"/>
            <a:ext cx="72" cy="2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3" name="Line 101">
            <a:extLst>
              <a:ext uri="{FF2B5EF4-FFF2-40B4-BE49-F238E27FC236}">
                <a16:creationId xmlns:a16="http://schemas.microsoft.com/office/drawing/2014/main" id="{00000000-0008-0000-0900-000053000000}"/>
              </a:ext>
            </a:extLst>
          </xdr:cNvPr>
          <xdr:cNvSpPr>
            <a:spLocks noChangeShapeType="1"/>
          </xdr:cNvSpPr>
        </xdr:nvSpPr>
        <xdr:spPr bwMode="auto">
          <a:xfrm flipV="1">
            <a:off x="311" y="565"/>
            <a:ext cx="72" cy="2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4" name="Line 102">
            <a:extLst>
              <a:ext uri="{FF2B5EF4-FFF2-40B4-BE49-F238E27FC236}">
                <a16:creationId xmlns:a16="http://schemas.microsoft.com/office/drawing/2014/main" id="{00000000-0008-0000-0900-000054000000}"/>
              </a:ext>
            </a:extLst>
          </xdr:cNvPr>
          <xdr:cNvSpPr>
            <a:spLocks noChangeShapeType="1"/>
          </xdr:cNvSpPr>
        </xdr:nvSpPr>
        <xdr:spPr bwMode="auto">
          <a:xfrm flipV="1">
            <a:off x="311" y="582"/>
            <a:ext cx="73" cy="2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5" name="Line 103">
            <a:extLst>
              <a:ext uri="{FF2B5EF4-FFF2-40B4-BE49-F238E27FC236}">
                <a16:creationId xmlns:a16="http://schemas.microsoft.com/office/drawing/2014/main" id="{00000000-0008-0000-0900-000055000000}"/>
              </a:ext>
            </a:extLst>
          </xdr:cNvPr>
          <xdr:cNvSpPr>
            <a:spLocks noChangeShapeType="1"/>
          </xdr:cNvSpPr>
        </xdr:nvSpPr>
        <xdr:spPr bwMode="auto">
          <a:xfrm flipV="1">
            <a:off x="311" y="599"/>
            <a:ext cx="73" cy="18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6" name="Line 104">
            <a:extLst>
              <a:ext uri="{FF2B5EF4-FFF2-40B4-BE49-F238E27FC236}">
                <a16:creationId xmlns:a16="http://schemas.microsoft.com/office/drawing/2014/main" id="{00000000-0008-0000-0900-000056000000}"/>
              </a:ext>
            </a:extLst>
          </xdr:cNvPr>
          <xdr:cNvSpPr>
            <a:spLocks noChangeShapeType="1"/>
          </xdr:cNvSpPr>
        </xdr:nvSpPr>
        <xdr:spPr bwMode="auto">
          <a:xfrm flipV="1">
            <a:off x="311" y="615"/>
            <a:ext cx="72" cy="1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7" name="Line 105">
            <a:extLst>
              <a:ext uri="{FF2B5EF4-FFF2-40B4-BE49-F238E27FC236}">
                <a16:creationId xmlns:a16="http://schemas.microsoft.com/office/drawing/2014/main" id="{00000000-0008-0000-0900-000057000000}"/>
              </a:ext>
            </a:extLst>
          </xdr:cNvPr>
          <xdr:cNvSpPr>
            <a:spLocks noChangeShapeType="1"/>
          </xdr:cNvSpPr>
        </xdr:nvSpPr>
        <xdr:spPr bwMode="auto">
          <a:xfrm flipV="1">
            <a:off x="311" y="632"/>
            <a:ext cx="72" cy="1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8" name="Line 106">
            <a:extLst>
              <a:ext uri="{FF2B5EF4-FFF2-40B4-BE49-F238E27FC236}">
                <a16:creationId xmlns:a16="http://schemas.microsoft.com/office/drawing/2014/main" id="{00000000-0008-0000-0900-000058000000}"/>
              </a:ext>
            </a:extLst>
          </xdr:cNvPr>
          <xdr:cNvSpPr>
            <a:spLocks noChangeShapeType="1"/>
          </xdr:cNvSpPr>
        </xdr:nvSpPr>
        <xdr:spPr bwMode="auto">
          <a:xfrm flipV="1">
            <a:off x="311" y="650"/>
            <a:ext cx="73" cy="1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89" name="Line 107">
            <a:extLst>
              <a:ext uri="{FF2B5EF4-FFF2-40B4-BE49-F238E27FC236}">
                <a16:creationId xmlns:a16="http://schemas.microsoft.com/office/drawing/2014/main" id="{00000000-0008-0000-0900-000059000000}"/>
              </a:ext>
            </a:extLst>
          </xdr:cNvPr>
          <xdr:cNvSpPr>
            <a:spLocks noChangeShapeType="1"/>
          </xdr:cNvSpPr>
        </xdr:nvSpPr>
        <xdr:spPr bwMode="auto">
          <a:xfrm flipV="1">
            <a:off x="311" y="666"/>
            <a:ext cx="72" cy="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0" name="Line 108">
            <a:extLst>
              <a:ext uri="{FF2B5EF4-FFF2-40B4-BE49-F238E27FC236}">
                <a16:creationId xmlns:a16="http://schemas.microsoft.com/office/drawing/2014/main" id="{00000000-0008-0000-0900-00005A000000}"/>
              </a:ext>
            </a:extLst>
          </xdr:cNvPr>
          <xdr:cNvSpPr>
            <a:spLocks noChangeShapeType="1"/>
          </xdr:cNvSpPr>
        </xdr:nvSpPr>
        <xdr:spPr bwMode="auto">
          <a:xfrm flipV="1">
            <a:off x="312" y="682"/>
            <a:ext cx="71" cy="10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1" name="Line 109">
            <a:extLst>
              <a:ext uri="{FF2B5EF4-FFF2-40B4-BE49-F238E27FC236}">
                <a16:creationId xmlns:a16="http://schemas.microsoft.com/office/drawing/2014/main" id="{00000000-0008-0000-0900-00005B000000}"/>
              </a:ext>
            </a:extLst>
          </xdr:cNvPr>
          <xdr:cNvSpPr>
            <a:spLocks noChangeShapeType="1"/>
          </xdr:cNvSpPr>
        </xdr:nvSpPr>
        <xdr:spPr bwMode="auto">
          <a:xfrm flipV="1">
            <a:off x="313" y="701"/>
            <a:ext cx="69" cy="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2" name="Line 110">
            <a:extLst>
              <a:ext uri="{FF2B5EF4-FFF2-40B4-BE49-F238E27FC236}">
                <a16:creationId xmlns:a16="http://schemas.microsoft.com/office/drawing/2014/main" id="{00000000-0008-0000-0900-00005C000000}"/>
              </a:ext>
            </a:extLst>
          </xdr:cNvPr>
          <xdr:cNvSpPr>
            <a:spLocks noChangeShapeType="1"/>
          </xdr:cNvSpPr>
        </xdr:nvSpPr>
        <xdr:spPr bwMode="auto">
          <a:xfrm flipV="1">
            <a:off x="313" y="717"/>
            <a:ext cx="70" cy="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3" name="Line 111">
            <a:extLst>
              <a:ext uri="{FF2B5EF4-FFF2-40B4-BE49-F238E27FC236}">
                <a16:creationId xmlns:a16="http://schemas.microsoft.com/office/drawing/2014/main" id="{00000000-0008-0000-0900-00005D000000}"/>
              </a:ext>
            </a:extLst>
          </xdr:cNvPr>
          <xdr:cNvSpPr>
            <a:spLocks noChangeShapeType="1"/>
          </xdr:cNvSpPr>
        </xdr:nvSpPr>
        <xdr:spPr bwMode="auto">
          <a:xfrm flipV="1">
            <a:off x="315" y="735"/>
            <a:ext cx="67" cy="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4" name="Line 112">
            <a:extLst>
              <a:ext uri="{FF2B5EF4-FFF2-40B4-BE49-F238E27FC236}">
                <a16:creationId xmlns:a16="http://schemas.microsoft.com/office/drawing/2014/main" id="{00000000-0008-0000-0900-00005E000000}"/>
              </a:ext>
            </a:extLst>
          </xdr:cNvPr>
          <xdr:cNvSpPr>
            <a:spLocks noChangeShapeType="1"/>
          </xdr:cNvSpPr>
        </xdr:nvSpPr>
        <xdr:spPr bwMode="auto">
          <a:xfrm flipV="1">
            <a:off x="313" y="752"/>
            <a:ext cx="71" cy="4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5" name="Line 113">
            <a:extLst>
              <a:ext uri="{FF2B5EF4-FFF2-40B4-BE49-F238E27FC236}">
                <a16:creationId xmlns:a16="http://schemas.microsoft.com/office/drawing/2014/main" id="{00000000-0008-0000-0900-00005F000000}"/>
              </a:ext>
            </a:extLst>
          </xdr:cNvPr>
          <xdr:cNvSpPr>
            <a:spLocks noChangeShapeType="1"/>
          </xdr:cNvSpPr>
        </xdr:nvSpPr>
        <xdr:spPr bwMode="auto">
          <a:xfrm flipV="1">
            <a:off x="313" y="770"/>
            <a:ext cx="7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6" name="Line 114">
            <a:extLst>
              <a:ext uri="{FF2B5EF4-FFF2-40B4-BE49-F238E27FC236}">
                <a16:creationId xmlns:a16="http://schemas.microsoft.com/office/drawing/2014/main" id="{00000000-0008-0000-0900-000060000000}"/>
              </a:ext>
            </a:extLst>
          </xdr:cNvPr>
          <xdr:cNvSpPr>
            <a:spLocks noChangeShapeType="1"/>
          </xdr:cNvSpPr>
        </xdr:nvSpPr>
        <xdr:spPr bwMode="auto">
          <a:xfrm flipV="1">
            <a:off x="313" y="786"/>
            <a:ext cx="7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7" name="Line 115">
            <a:extLst>
              <a:ext uri="{FF2B5EF4-FFF2-40B4-BE49-F238E27FC236}">
                <a16:creationId xmlns:a16="http://schemas.microsoft.com/office/drawing/2014/main" id="{00000000-0008-0000-0900-000061000000}"/>
              </a:ext>
            </a:extLst>
          </xdr:cNvPr>
          <xdr:cNvSpPr>
            <a:spLocks noChangeShapeType="1"/>
          </xdr:cNvSpPr>
        </xdr:nvSpPr>
        <xdr:spPr bwMode="auto">
          <a:xfrm>
            <a:off x="313" y="795"/>
            <a:ext cx="70" cy="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8" name="Line 116">
            <a:extLst>
              <a:ext uri="{FF2B5EF4-FFF2-40B4-BE49-F238E27FC236}">
                <a16:creationId xmlns:a16="http://schemas.microsoft.com/office/drawing/2014/main" id="{00000000-0008-0000-0900-000062000000}"/>
              </a:ext>
            </a:extLst>
          </xdr:cNvPr>
          <xdr:cNvSpPr>
            <a:spLocks noChangeShapeType="1"/>
          </xdr:cNvSpPr>
        </xdr:nvSpPr>
        <xdr:spPr bwMode="auto">
          <a:xfrm>
            <a:off x="312" y="795"/>
            <a:ext cx="71"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99" name="Line 117">
            <a:extLst>
              <a:ext uri="{FF2B5EF4-FFF2-40B4-BE49-F238E27FC236}">
                <a16:creationId xmlns:a16="http://schemas.microsoft.com/office/drawing/2014/main" id="{00000000-0008-0000-0900-000063000000}"/>
              </a:ext>
            </a:extLst>
          </xdr:cNvPr>
          <xdr:cNvSpPr>
            <a:spLocks noChangeShapeType="1"/>
          </xdr:cNvSpPr>
        </xdr:nvSpPr>
        <xdr:spPr bwMode="auto">
          <a:xfrm>
            <a:off x="311" y="797"/>
            <a:ext cx="72" cy="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0" name="Line 118">
            <a:extLst>
              <a:ext uri="{FF2B5EF4-FFF2-40B4-BE49-F238E27FC236}">
                <a16:creationId xmlns:a16="http://schemas.microsoft.com/office/drawing/2014/main" id="{00000000-0008-0000-0900-000064000000}"/>
              </a:ext>
            </a:extLst>
          </xdr:cNvPr>
          <xdr:cNvSpPr>
            <a:spLocks noChangeShapeType="1"/>
          </xdr:cNvSpPr>
        </xdr:nvSpPr>
        <xdr:spPr bwMode="auto">
          <a:xfrm>
            <a:off x="311" y="798"/>
            <a:ext cx="74" cy="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1" name="Line 119">
            <a:extLst>
              <a:ext uri="{FF2B5EF4-FFF2-40B4-BE49-F238E27FC236}">
                <a16:creationId xmlns:a16="http://schemas.microsoft.com/office/drawing/2014/main" id="{00000000-0008-0000-0900-000065000000}"/>
              </a:ext>
            </a:extLst>
          </xdr:cNvPr>
          <xdr:cNvSpPr>
            <a:spLocks noChangeShapeType="1"/>
          </xdr:cNvSpPr>
        </xdr:nvSpPr>
        <xdr:spPr bwMode="auto">
          <a:xfrm>
            <a:off x="311" y="799"/>
            <a:ext cx="74" cy="7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2" name="Line 120">
            <a:extLst>
              <a:ext uri="{FF2B5EF4-FFF2-40B4-BE49-F238E27FC236}">
                <a16:creationId xmlns:a16="http://schemas.microsoft.com/office/drawing/2014/main" id="{00000000-0008-0000-0900-000066000000}"/>
              </a:ext>
            </a:extLst>
          </xdr:cNvPr>
          <xdr:cNvSpPr>
            <a:spLocks noChangeShapeType="1"/>
          </xdr:cNvSpPr>
        </xdr:nvSpPr>
        <xdr:spPr bwMode="auto">
          <a:xfrm>
            <a:off x="311" y="800"/>
            <a:ext cx="74" cy="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3" name="Line 121">
            <a:extLst>
              <a:ext uri="{FF2B5EF4-FFF2-40B4-BE49-F238E27FC236}">
                <a16:creationId xmlns:a16="http://schemas.microsoft.com/office/drawing/2014/main" id="{00000000-0008-0000-0900-000067000000}"/>
              </a:ext>
            </a:extLst>
          </xdr:cNvPr>
          <xdr:cNvSpPr>
            <a:spLocks noChangeShapeType="1"/>
          </xdr:cNvSpPr>
        </xdr:nvSpPr>
        <xdr:spPr bwMode="auto">
          <a:xfrm>
            <a:off x="311" y="801"/>
            <a:ext cx="72"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4" name="Line 122">
            <a:extLst>
              <a:ext uri="{FF2B5EF4-FFF2-40B4-BE49-F238E27FC236}">
                <a16:creationId xmlns:a16="http://schemas.microsoft.com/office/drawing/2014/main" id="{00000000-0008-0000-0900-000068000000}"/>
              </a:ext>
            </a:extLst>
          </xdr:cNvPr>
          <xdr:cNvSpPr>
            <a:spLocks noChangeShapeType="1"/>
          </xdr:cNvSpPr>
        </xdr:nvSpPr>
        <xdr:spPr bwMode="auto">
          <a:xfrm>
            <a:off x="311" y="802"/>
            <a:ext cx="73" cy="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5" name="Line 123">
            <a:extLst>
              <a:ext uri="{FF2B5EF4-FFF2-40B4-BE49-F238E27FC236}">
                <a16:creationId xmlns:a16="http://schemas.microsoft.com/office/drawing/2014/main" id="{00000000-0008-0000-0900-000069000000}"/>
              </a:ext>
            </a:extLst>
          </xdr:cNvPr>
          <xdr:cNvSpPr>
            <a:spLocks noChangeShapeType="1"/>
          </xdr:cNvSpPr>
        </xdr:nvSpPr>
        <xdr:spPr bwMode="auto">
          <a:xfrm>
            <a:off x="311" y="803"/>
            <a:ext cx="73"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6" name="Line 124">
            <a:extLst>
              <a:ext uri="{FF2B5EF4-FFF2-40B4-BE49-F238E27FC236}">
                <a16:creationId xmlns:a16="http://schemas.microsoft.com/office/drawing/2014/main" id="{00000000-0008-0000-0900-00006A000000}"/>
              </a:ext>
            </a:extLst>
          </xdr:cNvPr>
          <xdr:cNvSpPr>
            <a:spLocks noChangeShapeType="1"/>
          </xdr:cNvSpPr>
        </xdr:nvSpPr>
        <xdr:spPr bwMode="auto">
          <a:xfrm>
            <a:off x="311" y="803"/>
            <a:ext cx="73" cy="1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7" name="Line 125">
            <a:extLst>
              <a:ext uri="{FF2B5EF4-FFF2-40B4-BE49-F238E27FC236}">
                <a16:creationId xmlns:a16="http://schemas.microsoft.com/office/drawing/2014/main" id="{00000000-0008-0000-0900-00006B000000}"/>
              </a:ext>
            </a:extLst>
          </xdr:cNvPr>
          <xdr:cNvSpPr>
            <a:spLocks noChangeShapeType="1"/>
          </xdr:cNvSpPr>
        </xdr:nvSpPr>
        <xdr:spPr bwMode="auto">
          <a:xfrm>
            <a:off x="311" y="804"/>
            <a:ext cx="74" cy="1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8" name="Line 126">
            <a:extLst>
              <a:ext uri="{FF2B5EF4-FFF2-40B4-BE49-F238E27FC236}">
                <a16:creationId xmlns:a16="http://schemas.microsoft.com/office/drawing/2014/main" id="{00000000-0008-0000-0900-00006C000000}"/>
              </a:ext>
            </a:extLst>
          </xdr:cNvPr>
          <xdr:cNvSpPr>
            <a:spLocks noChangeShapeType="1"/>
          </xdr:cNvSpPr>
        </xdr:nvSpPr>
        <xdr:spPr bwMode="auto">
          <a:xfrm>
            <a:off x="311" y="804"/>
            <a:ext cx="74" cy="1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9" name="Line 127">
            <a:extLst>
              <a:ext uri="{FF2B5EF4-FFF2-40B4-BE49-F238E27FC236}">
                <a16:creationId xmlns:a16="http://schemas.microsoft.com/office/drawing/2014/main" id="{00000000-0008-0000-0900-00006D000000}"/>
              </a:ext>
            </a:extLst>
          </xdr:cNvPr>
          <xdr:cNvSpPr>
            <a:spLocks noChangeShapeType="1"/>
          </xdr:cNvSpPr>
        </xdr:nvSpPr>
        <xdr:spPr bwMode="auto">
          <a:xfrm>
            <a:off x="311" y="805"/>
            <a:ext cx="73" cy="2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0" name="Line 128">
            <a:extLst>
              <a:ext uri="{FF2B5EF4-FFF2-40B4-BE49-F238E27FC236}">
                <a16:creationId xmlns:a16="http://schemas.microsoft.com/office/drawing/2014/main" id="{00000000-0008-0000-0900-00006E000000}"/>
              </a:ext>
            </a:extLst>
          </xdr:cNvPr>
          <xdr:cNvSpPr>
            <a:spLocks noChangeShapeType="1"/>
          </xdr:cNvSpPr>
        </xdr:nvSpPr>
        <xdr:spPr bwMode="auto">
          <a:xfrm>
            <a:off x="310" y="804"/>
            <a:ext cx="75" cy="2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1" name="Line 129">
            <a:extLst>
              <a:ext uri="{FF2B5EF4-FFF2-40B4-BE49-F238E27FC236}">
                <a16:creationId xmlns:a16="http://schemas.microsoft.com/office/drawing/2014/main" id="{00000000-0008-0000-0900-00006F000000}"/>
              </a:ext>
            </a:extLst>
          </xdr:cNvPr>
          <xdr:cNvSpPr>
            <a:spLocks noChangeShapeType="1"/>
          </xdr:cNvSpPr>
        </xdr:nvSpPr>
        <xdr:spPr bwMode="auto">
          <a:xfrm>
            <a:off x="310" y="804"/>
            <a:ext cx="74" cy="2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2" name="Line 130">
            <a:extLst>
              <a:ext uri="{FF2B5EF4-FFF2-40B4-BE49-F238E27FC236}">
                <a16:creationId xmlns:a16="http://schemas.microsoft.com/office/drawing/2014/main" id="{00000000-0008-0000-0900-000070000000}"/>
              </a:ext>
            </a:extLst>
          </xdr:cNvPr>
          <xdr:cNvSpPr>
            <a:spLocks noChangeShapeType="1"/>
          </xdr:cNvSpPr>
        </xdr:nvSpPr>
        <xdr:spPr bwMode="auto">
          <a:xfrm>
            <a:off x="309" y="805"/>
            <a:ext cx="74" cy="2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13" name="Line 131">
            <a:extLst>
              <a:ext uri="{FF2B5EF4-FFF2-40B4-BE49-F238E27FC236}">
                <a16:creationId xmlns:a16="http://schemas.microsoft.com/office/drawing/2014/main" id="{00000000-0008-0000-0900-000071000000}"/>
              </a:ext>
            </a:extLst>
          </xdr:cNvPr>
          <xdr:cNvSpPr>
            <a:spLocks noChangeShapeType="1"/>
          </xdr:cNvSpPr>
        </xdr:nvSpPr>
        <xdr:spPr bwMode="auto">
          <a:xfrm>
            <a:off x="309" y="804"/>
            <a:ext cx="74" cy="2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5</xdr:col>
      <xdr:colOff>200025</xdr:colOff>
      <xdr:row>5</xdr:row>
      <xdr:rowOff>0</xdr:rowOff>
    </xdr:from>
    <xdr:to>
      <xdr:col>19</xdr:col>
      <xdr:colOff>333375</xdr:colOff>
      <xdr:row>99</xdr:row>
      <xdr:rowOff>0</xdr:rowOff>
    </xdr:to>
    <xdr:sp macro="" textlink="">
      <xdr:nvSpPr>
        <xdr:cNvPr id="114" name="Rectangle 1">
          <a:extLst>
            <a:ext uri="{FF2B5EF4-FFF2-40B4-BE49-F238E27FC236}">
              <a16:creationId xmlns:a16="http://schemas.microsoft.com/office/drawing/2014/main" id="{00000000-0008-0000-0900-000072000000}"/>
            </a:ext>
          </a:extLst>
        </xdr:cNvPr>
        <xdr:cNvSpPr>
          <a:spLocks noChangeArrowheads="1"/>
        </xdr:cNvSpPr>
      </xdr:nvSpPr>
      <xdr:spPr bwMode="auto">
        <a:xfrm>
          <a:off x="3543300" y="762000"/>
          <a:ext cx="12944475" cy="12468225"/>
        </a:xfrm>
        <a:prstGeom prst="rect">
          <a:avLst/>
        </a:prstGeom>
        <a:noFill/>
        <a:ln w="25400">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361950</xdr:colOff>
      <xdr:row>62</xdr:row>
      <xdr:rowOff>9525</xdr:rowOff>
    </xdr:from>
    <xdr:to>
      <xdr:col>3</xdr:col>
      <xdr:colOff>371475</xdr:colOff>
      <xdr:row>108</xdr:row>
      <xdr:rowOff>142875</xdr:rowOff>
    </xdr:to>
    <xdr:sp macro="" textlink="">
      <xdr:nvSpPr>
        <xdr:cNvPr id="115" name="Line 2">
          <a:extLst>
            <a:ext uri="{FF2B5EF4-FFF2-40B4-BE49-F238E27FC236}">
              <a16:creationId xmlns:a16="http://schemas.microsoft.com/office/drawing/2014/main" id="{00000000-0008-0000-0900-000073000000}"/>
            </a:ext>
          </a:extLst>
        </xdr:cNvPr>
        <xdr:cNvSpPr>
          <a:spLocks noChangeShapeType="1"/>
        </xdr:cNvSpPr>
      </xdr:nvSpPr>
      <xdr:spPr bwMode="auto">
        <a:xfrm>
          <a:off x="2200275" y="8620125"/>
          <a:ext cx="9525" cy="61341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390525</xdr:colOff>
      <xdr:row>43</xdr:row>
      <xdr:rowOff>133350</xdr:rowOff>
    </xdr:from>
    <xdr:to>
      <xdr:col>3</xdr:col>
      <xdr:colOff>352425</xdr:colOff>
      <xdr:row>48</xdr:row>
      <xdr:rowOff>123825</xdr:rowOff>
    </xdr:to>
    <xdr:sp macro="" textlink="">
      <xdr:nvSpPr>
        <xdr:cNvPr id="116" name="Line 4">
          <a:extLst>
            <a:ext uri="{FF2B5EF4-FFF2-40B4-BE49-F238E27FC236}">
              <a16:creationId xmlns:a16="http://schemas.microsoft.com/office/drawing/2014/main" id="{00000000-0008-0000-0900-000074000000}"/>
            </a:ext>
          </a:extLst>
        </xdr:cNvPr>
        <xdr:cNvSpPr>
          <a:spLocks noChangeShapeType="1"/>
        </xdr:cNvSpPr>
      </xdr:nvSpPr>
      <xdr:spPr bwMode="auto">
        <a:xfrm>
          <a:off x="1476375" y="5819775"/>
          <a:ext cx="714375" cy="7620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361950</xdr:colOff>
      <xdr:row>51</xdr:row>
      <xdr:rowOff>0</xdr:rowOff>
    </xdr:from>
    <xdr:to>
      <xdr:col>3</xdr:col>
      <xdr:colOff>361950</xdr:colOff>
      <xdr:row>59</xdr:row>
      <xdr:rowOff>85725</xdr:rowOff>
    </xdr:to>
    <xdr:sp macro="" textlink="">
      <xdr:nvSpPr>
        <xdr:cNvPr id="117" name="Line 5">
          <a:extLst>
            <a:ext uri="{FF2B5EF4-FFF2-40B4-BE49-F238E27FC236}">
              <a16:creationId xmlns:a16="http://schemas.microsoft.com/office/drawing/2014/main" id="{00000000-0008-0000-0900-000075000000}"/>
            </a:ext>
          </a:extLst>
        </xdr:cNvPr>
        <xdr:cNvSpPr>
          <a:spLocks noChangeShapeType="1"/>
        </xdr:cNvSpPr>
      </xdr:nvSpPr>
      <xdr:spPr bwMode="auto">
        <a:xfrm>
          <a:off x="2200275" y="6934200"/>
          <a:ext cx="0" cy="1304925"/>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635000</xdr:colOff>
      <xdr:row>96</xdr:row>
      <xdr:rowOff>0</xdr:rowOff>
    </xdr:from>
    <xdr:to>
      <xdr:col>18</xdr:col>
      <xdr:colOff>638175</xdr:colOff>
      <xdr:row>101</xdr:row>
      <xdr:rowOff>0</xdr:rowOff>
    </xdr:to>
    <xdr:sp macro="" textlink="">
      <xdr:nvSpPr>
        <xdr:cNvPr id="118" name="Line 6">
          <a:extLst>
            <a:ext uri="{FF2B5EF4-FFF2-40B4-BE49-F238E27FC236}">
              <a16:creationId xmlns:a16="http://schemas.microsoft.com/office/drawing/2014/main" id="{00000000-0008-0000-0900-000076000000}"/>
            </a:ext>
          </a:extLst>
        </xdr:cNvPr>
        <xdr:cNvSpPr>
          <a:spLocks noChangeShapeType="1"/>
        </xdr:cNvSpPr>
      </xdr:nvSpPr>
      <xdr:spPr bwMode="auto">
        <a:xfrm>
          <a:off x="15951200" y="14732000"/>
          <a:ext cx="3175" cy="7620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381000</xdr:colOff>
      <xdr:row>101</xdr:row>
      <xdr:rowOff>0</xdr:rowOff>
    </xdr:from>
    <xdr:to>
      <xdr:col>18</xdr:col>
      <xdr:colOff>657225</xdr:colOff>
      <xdr:row>101</xdr:row>
      <xdr:rowOff>0</xdr:rowOff>
    </xdr:to>
    <xdr:sp macro="" textlink="">
      <xdr:nvSpPr>
        <xdr:cNvPr id="119" name="Line 7">
          <a:extLst>
            <a:ext uri="{FF2B5EF4-FFF2-40B4-BE49-F238E27FC236}">
              <a16:creationId xmlns:a16="http://schemas.microsoft.com/office/drawing/2014/main" id="{00000000-0008-0000-0900-000077000000}"/>
            </a:ext>
          </a:extLst>
        </xdr:cNvPr>
        <xdr:cNvSpPr>
          <a:spLocks noChangeShapeType="1"/>
        </xdr:cNvSpPr>
      </xdr:nvSpPr>
      <xdr:spPr bwMode="auto">
        <a:xfrm flipH="1">
          <a:off x="2219325" y="13535025"/>
          <a:ext cx="13763625" cy="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118</xdr:row>
      <xdr:rowOff>133350</xdr:rowOff>
    </xdr:from>
    <xdr:to>
      <xdr:col>3</xdr:col>
      <xdr:colOff>381000</xdr:colOff>
      <xdr:row>151</xdr:row>
      <xdr:rowOff>104775</xdr:rowOff>
    </xdr:to>
    <xdr:sp macro="" textlink="">
      <xdr:nvSpPr>
        <xdr:cNvPr id="120" name="Line 9">
          <a:extLst>
            <a:ext uri="{FF2B5EF4-FFF2-40B4-BE49-F238E27FC236}">
              <a16:creationId xmlns:a16="http://schemas.microsoft.com/office/drawing/2014/main" id="{00000000-0008-0000-0900-000078000000}"/>
            </a:ext>
          </a:extLst>
        </xdr:cNvPr>
        <xdr:cNvSpPr>
          <a:spLocks noChangeShapeType="1"/>
        </xdr:cNvSpPr>
      </xdr:nvSpPr>
      <xdr:spPr bwMode="auto">
        <a:xfrm>
          <a:off x="2219325" y="16278225"/>
          <a:ext cx="0" cy="48387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7</xdr:row>
      <xdr:rowOff>0</xdr:rowOff>
    </xdr:from>
    <xdr:to>
      <xdr:col>22</xdr:col>
      <xdr:colOff>0</xdr:colOff>
      <xdr:row>9</xdr:row>
      <xdr:rowOff>0</xdr:rowOff>
    </xdr:to>
    <xdr:sp macro="" textlink="">
      <xdr:nvSpPr>
        <xdr:cNvPr id="121" name="Line 10">
          <a:extLst>
            <a:ext uri="{FF2B5EF4-FFF2-40B4-BE49-F238E27FC236}">
              <a16:creationId xmlns:a16="http://schemas.microsoft.com/office/drawing/2014/main" id="{00000000-0008-0000-0900-000079000000}"/>
            </a:ext>
          </a:extLst>
        </xdr:cNvPr>
        <xdr:cNvSpPr>
          <a:spLocks noChangeShapeType="1"/>
        </xdr:cNvSpPr>
      </xdr:nvSpPr>
      <xdr:spPr bwMode="auto">
        <a:xfrm>
          <a:off x="19602450" y="10763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352425</xdr:colOff>
      <xdr:row>106</xdr:row>
      <xdr:rowOff>114300</xdr:rowOff>
    </xdr:from>
    <xdr:to>
      <xdr:col>19</xdr:col>
      <xdr:colOff>352425</xdr:colOff>
      <xdr:row>201</xdr:row>
      <xdr:rowOff>57150</xdr:rowOff>
    </xdr:to>
    <xdr:sp macro="" textlink="">
      <xdr:nvSpPr>
        <xdr:cNvPr id="122" name="Rectangle 11">
          <a:extLst>
            <a:ext uri="{FF2B5EF4-FFF2-40B4-BE49-F238E27FC236}">
              <a16:creationId xmlns:a16="http://schemas.microsoft.com/office/drawing/2014/main" id="{00000000-0008-0000-0900-00007A000000}"/>
            </a:ext>
          </a:extLst>
        </xdr:cNvPr>
        <xdr:cNvSpPr>
          <a:spLocks noChangeArrowheads="1"/>
        </xdr:cNvSpPr>
      </xdr:nvSpPr>
      <xdr:spPr bwMode="auto">
        <a:xfrm>
          <a:off x="638175" y="14411325"/>
          <a:ext cx="15868650" cy="13735050"/>
        </a:xfrm>
        <a:prstGeom prst="rect">
          <a:avLst/>
        </a:prstGeom>
        <a:noFill/>
        <a:ln w="25400">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38100</xdr:colOff>
      <xdr:row>105</xdr:row>
      <xdr:rowOff>85725</xdr:rowOff>
    </xdr:from>
    <xdr:to>
      <xdr:col>17</xdr:col>
      <xdr:colOff>276225</xdr:colOff>
      <xdr:row>107</xdr:row>
      <xdr:rowOff>133350</xdr:rowOff>
    </xdr:to>
    <xdr:sp macro="" textlink="">
      <xdr:nvSpPr>
        <xdr:cNvPr id="123" name="Text Box 12">
          <a:extLst>
            <a:ext uri="{FF2B5EF4-FFF2-40B4-BE49-F238E27FC236}">
              <a16:creationId xmlns:a16="http://schemas.microsoft.com/office/drawing/2014/main" id="{00000000-0008-0000-0900-00007B000000}"/>
            </a:ext>
          </a:extLst>
        </xdr:cNvPr>
        <xdr:cNvSpPr txBox="1">
          <a:spLocks noChangeArrowheads="1"/>
        </xdr:cNvSpPr>
      </xdr:nvSpPr>
      <xdr:spPr bwMode="auto">
        <a:xfrm>
          <a:off x="12087225" y="14230350"/>
          <a:ext cx="2686050" cy="352425"/>
        </a:xfrm>
        <a:prstGeom prst="rect">
          <a:avLst/>
        </a:prstGeom>
        <a:solidFill>
          <a:srgbClr xmlns:mc="http://schemas.openxmlformats.org/markup-compatibility/2006" xmlns:a14="http://schemas.microsoft.com/office/drawing/2010/main" val="FFFFFF" mc:Ignorable="a14" a14:legacySpreadsheetColorIndex="9"/>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ゴシック"/>
              <a:ea typeface="ＭＳ ゴシック"/>
            </a:rPr>
            <a:t>2次間接波及効果</a:t>
          </a:r>
        </a:p>
      </xdr:txBody>
    </xdr:sp>
    <xdr:clientData/>
  </xdr:twoCellAnchor>
  <xdr:twoCellAnchor>
    <xdr:from>
      <xdr:col>12</xdr:col>
      <xdr:colOff>38100</xdr:colOff>
      <xdr:row>3</xdr:row>
      <xdr:rowOff>114300</xdr:rowOff>
    </xdr:from>
    <xdr:to>
      <xdr:col>17</xdr:col>
      <xdr:colOff>161925</xdr:colOff>
      <xdr:row>6</xdr:row>
      <xdr:rowOff>9525</xdr:rowOff>
    </xdr:to>
    <xdr:sp macro="" textlink="">
      <xdr:nvSpPr>
        <xdr:cNvPr id="124" name="Text Box 13">
          <a:extLst>
            <a:ext uri="{FF2B5EF4-FFF2-40B4-BE49-F238E27FC236}">
              <a16:creationId xmlns:a16="http://schemas.microsoft.com/office/drawing/2014/main" id="{00000000-0008-0000-0900-00007C000000}"/>
            </a:ext>
          </a:extLst>
        </xdr:cNvPr>
        <xdr:cNvSpPr txBox="1">
          <a:spLocks noChangeArrowheads="1"/>
        </xdr:cNvSpPr>
      </xdr:nvSpPr>
      <xdr:spPr bwMode="auto">
        <a:xfrm>
          <a:off x="12087225" y="571500"/>
          <a:ext cx="2571750" cy="361950"/>
        </a:xfrm>
        <a:prstGeom prst="rect">
          <a:avLst/>
        </a:prstGeom>
        <a:solidFill>
          <a:srgbClr xmlns:mc="http://schemas.openxmlformats.org/markup-compatibility/2006" xmlns:a14="http://schemas.microsoft.com/office/drawing/2010/main" val="FFFFFF" mc:Ignorable="a14" a14:legacySpreadsheetColorIndex="9"/>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ゴシック"/>
              <a:ea typeface="ＭＳ ゴシック"/>
            </a:rPr>
            <a:t>1次間接波及効果</a:t>
          </a:r>
        </a:p>
      </xdr:txBody>
    </xdr:sp>
    <xdr:clientData/>
  </xdr:twoCellAnchor>
  <xdr:twoCellAnchor>
    <xdr:from>
      <xdr:col>2</xdr:col>
      <xdr:colOff>523875</xdr:colOff>
      <xdr:row>53</xdr:row>
      <xdr:rowOff>85725</xdr:rowOff>
    </xdr:from>
    <xdr:to>
      <xdr:col>4</xdr:col>
      <xdr:colOff>152400</xdr:colOff>
      <xdr:row>56</xdr:row>
      <xdr:rowOff>104775</xdr:rowOff>
    </xdr:to>
    <xdr:sp macro="" textlink="">
      <xdr:nvSpPr>
        <xdr:cNvPr id="125" name="Text Box 18">
          <a:extLst>
            <a:ext uri="{FF2B5EF4-FFF2-40B4-BE49-F238E27FC236}">
              <a16:creationId xmlns:a16="http://schemas.microsoft.com/office/drawing/2014/main" id="{00000000-0008-0000-0900-00007D000000}"/>
            </a:ext>
          </a:extLst>
        </xdr:cNvPr>
        <xdr:cNvSpPr txBox="1">
          <a:spLocks noChangeArrowheads="1"/>
        </xdr:cNvSpPr>
      </xdr:nvSpPr>
      <xdr:spPr bwMode="auto">
        <a:xfrm>
          <a:off x="1609725" y="7324725"/>
          <a:ext cx="1133475" cy="476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ゴシック"/>
              <a:ea typeface="ＭＳ ゴシック"/>
            </a:rPr>
            <a:t>雇用者所得</a:t>
          </a:r>
        </a:p>
        <a:p>
          <a:pPr algn="ctr" rtl="0">
            <a:lnSpc>
              <a:spcPts val="1100"/>
            </a:lnSpc>
            <a:defRPr sz="1000"/>
          </a:pPr>
          <a:r>
            <a:rPr lang="ja-JP" altLang="en-US" sz="1000" b="0" i="0" u="none" strike="noStrike" baseline="0">
              <a:solidFill>
                <a:srgbClr val="000000"/>
              </a:solidFill>
              <a:latin typeface="ＭＳ ゴシック"/>
              <a:ea typeface="ＭＳ ゴシック"/>
            </a:rPr>
            <a:t>（賃金･俸給)率</a:t>
          </a:r>
        </a:p>
      </xdr:txBody>
    </xdr:sp>
    <xdr:clientData/>
  </xdr:twoCellAnchor>
  <xdr:twoCellAnchor>
    <xdr:from>
      <xdr:col>2</xdr:col>
      <xdr:colOff>314325</xdr:colOff>
      <xdr:row>90</xdr:row>
      <xdr:rowOff>47625</xdr:rowOff>
    </xdr:from>
    <xdr:to>
      <xdr:col>4</xdr:col>
      <xdr:colOff>476250</xdr:colOff>
      <xdr:row>92</xdr:row>
      <xdr:rowOff>85725</xdr:rowOff>
    </xdr:to>
    <xdr:sp macro="" textlink="">
      <xdr:nvSpPr>
        <xdr:cNvPr id="126" name="Text Box 19">
          <a:extLst>
            <a:ext uri="{FF2B5EF4-FFF2-40B4-BE49-F238E27FC236}">
              <a16:creationId xmlns:a16="http://schemas.microsoft.com/office/drawing/2014/main" id="{00000000-0008-0000-0900-00007E000000}"/>
            </a:ext>
          </a:extLst>
        </xdr:cNvPr>
        <xdr:cNvSpPr txBox="1">
          <a:spLocks noChangeArrowheads="1"/>
        </xdr:cNvSpPr>
      </xdr:nvSpPr>
      <xdr:spPr bwMode="auto">
        <a:xfrm>
          <a:off x="1400175" y="12477750"/>
          <a:ext cx="1666875" cy="352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ゴシック"/>
              <a:ea typeface="ＭＳ ゴシック"/>
            </a:rPr>
            <a:t>直接効果による雇用者所得</a:t>
          </a:r>
        </a:p>
        <a:p>
          <a:pPr algn="ctr" rtl="0">
            <a:lnSpc>
              <a:spcPts val="1100"/>
            </a:lnSpc>
            <a:defRPr sz="1000"/>
          </a:pPr>
          <a:r>
            <a:rPr lang="ja-JP" altLang="en-US" sz="900" b="0" i="0" u="none" strike="noStrike" baseline="0">
              <a:solidFill>
                <a:srgbClr val="000000"/>
              </a:solidFill>
              <a:latin typeface="ＭＳ ゴシック"/>
              <a:ea typeface="ＭＳ ゴシック"/>
            </a:rPr>
            <a:t>(賃金･俸給)誘発額</a:t>
          </a:r>
        </a:p>
        <a:p>
          <a:pPr algn="ctr" rtl="0">
            <a:lnSpc>
              <a:spcPts val="1000"/>
            </a:lnSpc>
            <a:defRPr sz="1000"/>
          </a:pPr>
          <a:endParaRPr lang="ja-JP" altLang="en-US" sz="900" b="0" i="0" u="none" strike="noStrike" baseline="0">
            <a:solidFill>
              <a:srgbClr val="000000"/>
            </a:solidFill>
            <a:latin typeface="ＭＳ ゴシック"/>
            <a:ea typeface="ＭＳ ゴシック"/>
          </a:endParaRPr>
        </a:p>
      </xdr:txBody>
    </xdr:sp>
    <xdr:clientData/>
  </xdr:twoCellAnchor>
  <xdr:twoCellAnchor>
    <xdr:from>
      <xdr:col>4</xdr:col>
      <xdr:colOff>339725</xdr:colOff>
      <xdr:row>46</xdr:row>
      <xdr:rowOff>136525</xdr:rowOff>
    </xdr:from>
    <xdr:to>
      <xdr:col>4</xdr:col>
      <xdr:colOff>549275</xdr:colOff>
      <xdr:row>59</xdr:row>
      <xdr:rowOff>127000</xdr:rowOff>
    </xdr:to>
    <xdr:sp macro="" textlink="">
      <xdr:nvSpPr>
        <xdr:cNvPr id="127" name="Text Box 21">
          <a:extLst>
            <a:ext uri="{FF2B5EF4-FFF2-40B4-BE49-F238E27FC236}">
              <a16:creationId xmlns:a16="http://schemas.microsoft.com/office/drawing/2014/main" id="{00000000-0008-0000-0900-00007F000000}"/>
            </a:ext>
          </a:extLst>
        </xdr:cNvPr>
        <xdr:cNvSpPr txBox="1">
          <a:spLocks noChangeArrowheads="1"/>
        </xdr:cNvSpPr>
      </xdr:nvSpPr>
      <xdr:spPr bwMode="auto">
        <a:xfrm>
          <a:off x="2930525" y="7185025"/>
          <a:ext cx="209550" cy="19716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000000"/>
              </a:solidFill>
              <a:latin typeface="ＭＳ ゴシック"/>
              <a:ea typeface="ＭＳ ゴシック"/>
            </a:rPr>
            <a:t>投入係数</a:t>
          </a:r>
        </a:p>
      </xdr:txBody>
    </xdr:sp>
    <xdr:clientData/>
  </xdr:twoCellAnchor>
  <xdr:twoCellAnchor>
    <xdr:from>
      <xdr:col>8</xdr:col>
      <xdr:colOff>355600</xdr:colOff>
      <xdr:row>40</xdr:row>
      <xdr:rowOff>114300</xdr:rowOff>
    </xdr:from>
    <xdr:to>
      <xdr:col>8</xdr:col>
      <xdr:colOff>685801</xdr:colOff>
      <xdr:row>76</xdr:row>
      <xdr:rowOff>0</xdr:rowOff>
    </xdr:to>
    <xdr:sp macro="" textlink="">
      <xdr:nvSpPr>
        <xdr:cNvPr id="128" name="Text Box 80">
          <a:extLst>
            <a:ext uri="{FF2B5EF4-FFF2-40B4-BE49-F238E27FC236}">
              <a16:creationId xmlns:a16="http://schemas.microsoft.com/office/drawing/2014/main" id="{00000000-0008-0000-0900-000080000000}"/>
            </a:ext>
          </a:extLst>
        </xdr:cNvPr>
        <xdr:cNvSpPr txBox="1">
          <a:spLocks noChangeArrowheads="1"/>
        </xdr:cNvSpPr>
      </xdr:nvSpPr>
      <xdr:spPr bwMode="auto">
        <a:xfrm>
          <a:off x="7467600" y="6235700"/>
          <a:ext cx="330201" cy="53975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ゴシック"/>
              <a:ea typeface="ＭＳ ゴシック"/>
            </a:rPr>
            <a:t>自給率</a:t>
          </a:r>
        </a:p>
      </xdr:txBody>
    </xdr:sp>
    <xdr:clientData/>
  </xdr:twoCellAnchor>
  <xdr:twoCellAnchor>
    <xdr:from>
      <xdr:col>11</xdr:col>
      <xdr:colOff>66675</xdr:colOff>
      <xdr:row>53</xdr:row>
      <xdr:rowOff>66675</xdr:rowOff>
    </xdr:from>
    <xdr:to>
      <xdr:col>11</xdr:col>
      <xdr:colOff>647700</xdr:colOff>
      <xdr:row>94</xdr:row>
      <xdr:rowOff>76200</xdr:rowOff>
    </xdr:to>
    <xdr:grpSp>
      <xdr:nvGrpSpPr>
        <xdr:cNvPr id="129" name="Group 440">
          <a:extLst>
            <a:ext uri="{FF2B5EF4-FFF2-40B4-BE49-F238E27FC236}">
              <a16:creationId xmlns:a16="http://schemas.microsoft.com/office/drawing/2014/main" id="{00000000-0008-0000-0900-000081000000}"/>
            </a:ext>
          </a:extLst>
        </xdr:cNvPr>
        <xdr:cNvGrpSpPr>
          <a:grpSpLocks/>
        </xdr:cNvGrpSpPr>
      </xdr:nvGrpSpPr>
      <xdr:grpSpPr bwMode="auto">
        <a:xfrm>
          <a:off x="11395075" y="8181975"/>
          <a:ext cx="581025" cy="6270625"/>
          <a:chOff x="1101" y="782"/>
          <a:chExt cx="59" cy="597"/>
        </a:xfrm>
      </xdr:grpSpPr>
      <xdr:sp macro="" textlink="">
        <xdr:nvSpPr>
          <xdr:cNvPr id="130" name="Line 247">
            <a:extLst>
              <a:ext uri="{FF2B5EF4-FFF2-40B4-BE49-F238E27FC236}">
                <a16:creationId xmlns:a16="http://schemas.microsoft.com/office/drawing/2014/main" id="{00000000-0008-0000-0900-000082000000}"/>
              </a:ext>
            </a:extLst>
          </xdr:cNvPr>
          <xdr:cNvSpPr>
            <a:spLocks noChangeShapeType="1"/>
          </xdr:cNvSpPr>
        </xdr:nvSpPr>
        <xdr:spPr bwMode="auto">
          <a:xfrm>
            <a:off x="1102" y="782"/>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1" name="Line 248">
            <a:extLst>
              <a:ext uri="{FF2B5EF4-FFF2-40B4-BE49-F238E27FC236}">
                <a16:creationId xmlns:a16="http://schemas.microsoft.com/office/drawing/2014/main" id="{00000000-0008-0000-0900-000083000000}"/>
              </a:ext>
            </a:extLst>
          </xdr:cNvPr>
          <xdr:cNvSpPr>
            <a:spLocks noChangeShapeType="1"/>
          </xdr:cNvSpPr>
        </xdr:nvSpPr>
        <xdr:spPr bwMode="auto">
          <a:xfrm>
            <a:off x="1101" y="79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2" name="Line 249">
            <a:extLst>
              <a:ext uri="{FF2B5EF4-FFF2-40B4-BE49-F238E27FC236}">
                <a16:creationId xmlns:a16="http://schemas.microsoft.com/office/drawing/2014/main" id="{00000000-0008-0000-0900-000084000000}"/>
              </a:ext>
            </a:extLst>
          </xdr:cNvPr>
          <xdr:cNvSpPr>
            <a:spLocks noChangeShapeType="1"/>
          </xdr:cNvSpPr>
        </xdr:nvSpPr>
        <xdr:spPr bwMode="auto">
          <a:xfrm>
            <a:off x="1101" y="816"/>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3" name="Line 250">
            <a:extLst>
              <a:ext uri="{FF2B5EF4-FFF2-40B4-BE49-F238E27FC236}">
                <a16:creationId xmlns:a16="http://schemas.microsoft.com/office/drawing/2014/main" id="{00000000-0008-0000-0900-000085000000}"/>
              </a:ext>
            </a:extLst>
          </xdr:cNvPr>
          <xdr:cNvSpPr>
            <a:spLocks noChangeShapeType="1"/>
          </xdr:cNvSpPr>
        </xdr:nvSpPr>
        <xdr:spPr bwMode="auto">
          <a:xfrm>
            <a:off x="1101" y="83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4" name="Line 251">
            <a:extLst>
              <a:ext uri="{FF2B5EF4-FFF2-40B4-BE49-F238E27FC236}">
                <a16:creationId xmlns:a16="http://schemas.microsoft.com/office/drawing/2014/main" id="{00000000-0008-0000-0900-000086000000}"/>
              </a:ext>
            </a:extLst>
          </xdr:cNvPr>
          <xdr:cNvSpPr>
            <a:spLocks noChangeShapeType="1"/>
          </xdr:cNvSpPr>
        </xdr:nvSpPr>
        <xdr:spPr bwMode="auto">
          <a:xfrm>
            <a:off x="1101" y="850"/>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5" name="Line 252">
            <a:extLst>
              <a:ext uri="{FF2B5EF4-FFF2-40B4-BE49-F238E27FC236}">
                <a16:creationId xmlns:a16="http://schemas.microsoft.com/office/drawing/2014/main" id="{00000000-0008-0000-0900-000087000000}"/>
              </a:ext>
            </a:extLst>
          </xdr:cNvPr>
          <xdr:cNvSpPr>
            <a:spLocks noChangeShapeType="1"/>
          </xdr:cNvSpPr>
        </xdr:nvSpPr>
        <xdr:spPr bwMode="auto">
          <a:xfrm>
            <a:off x="1101" y="86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6" name="Line 253">
            <a:extLst>
              <a:ext uri="{FF2B5EF4-FFF2-40B4-BE49-F238E27FC236}">
                <a16:creationId xmlns:a16="http://schemas.microsoft.com/office/drawing/2014/main" id="{00000000-0008-0000-0900-000088000000}"/>
              </a:ext>
            </a:extLst>
          </xdr:cNvPr>
          <xdr:cNvSpPr>
            <a:spLocks noChangeShapeType="1"/>
          </xdr:cNvSpPr>
        </xdr:nvSpPr>
        <xdr:spPr bwMode="auto">
          <a:xfrm>
            <a:off x="1101" y="884"/>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7" name="Line 254">
            <a:extLst>
              <a:ext uri="{FF2B5EF4-FFF2-40B4-BE49-F238E27FC236}">
                <a16:creationId xmlns:a16="http://schemas.microsoft.com/office/drawing/2014/main" id="{00000000-0008-0000-0900-000089000000}"/>
              </a:ext>
            </a:extLst>
          </xdr:cNvPr>
          <xdr:cNvSpPr>
            <a:spLocks noChangeShapeType="1"/>
          </xdr:cNvSpPr>
        </xdr:nvSpPr>
        <xdr:spPr bwMode="auto">
          <a:xfrm>
            <a:off x="1101" y="90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8" name="Line 255">
            <a:extLst>
              <a:ext uri="{FF2B5EF4-FFF2-40B4-BE49-F238E27FC236}">
                <a16:creationId xmlns:a16="http://schemas.microsoft.com/office/drawing/2014/main" id="{00000000-0008-0000-0900-00008A000000}"/>
              </a:ext>
            </a:extLst>
          </xdr:cNvPr>
          <xdr:cNvSpPr>
            <a:spLocks noChangeShapeType="1"/>
          </xdr:cNvSpPr>
        </xdr:nvSpPr>
        <xdr:spPr bwMode="auto">
          <a:xfrm>
            <a:off x="1101" y="918"/>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39" name="Line 256">
            <a:extLst>
              <a:ext uri="{FF2B5EF4-FFF2-40B4-BE49-F238E27FC236}">
                <a16:creationId xmlns:a16="http://schemas.microsoft.com/office/drawing/2014/main" id="{00000000-0008-0000-0900-00008B000000}"/>
              </a:ext>
            </a:extLst>
          </xdr:cNvPr>
          <xdr:cNvSpPr>
            <a:spLocks noChangeShapeType="1"/>
          </xdr:cNvSpPr>
        </xdr:nvSpPr>
        <xdr:spPr bwMode="auto">
          <a:xfrm>
            <a:off x="1101" y="93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0" name="Line 257">
            <a:extLst>
              <a:ext uri="{FF2B5EF4-FFF2-40B4-BE49-F238E27FC236}">
                <a16:creationId xmlns:a16="http://schemas.microsoft.com/office/drawing/2014/main" id="{00000000-0008-0000-0900-00008C000000}"/>
              </a:ext>
            </a:extLst>
          </xdr:cNvPr>
          <xdr:cNvSpPr>
            <a:spLocks noChangeShapeType="1"/>
          </xdr:cNvSpPr>
        </xdr:nvSpPr>
        <xdr:spPr bwMode="auto">
          <a:xfrm>
            <a:off x="1101" y="952"/>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1" name="Line 258">
            <a:extLst>
              <a:ext uri="{FF2B5EF4-FFF2-40B4-BE49-F238E27FC236}">
                <a16:creationId xmlns:a16="http://schemas.microsoft.com/office/drawing/2014/main" id="{00000000-0008-0000-0900-00008D000000}"/>
              </a:ext>
            </a:extLst>
          </xdr:cNvPr>
          <xdr:cNvSpPr>
            <a:spLocks noChangeShapeType="1"/>
          </xdr:cNvSpPr>
        </xdr:nvSpPr>
        <xdr:spPr bwMode="auto">
          <a:xfrm>
            <a:off x="1101" y="96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2" name="Line 259">
            <a:extLst>
              <a:ext uri="{FF2B5EF4-FFF2-40B4-BE49-F238E27FC236}">
                <a16:creationId xmlns:a16="http://schemas.microsoft.com/office/drawing/2014/main" id="{00000000-0008-0000-0900-00008E000000}"/>
              </a:ext>
            </a:extLst>
          </xdr:cNvPr>
          <xdr:cNvSpPr>
            <a:spLocks noChangeShapeType="1"/>
          </xdr:cNvSpPr>
        </xdr:nvSpPr>
        <xdr:spPr bwMode="auto">
          <a:xfrm>
            <a:off x="1101" y="986"/>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3" name="Line 260">
            <a:extLst>
              <a:ext uri="{FF2B5EF4-FFF2-40B4-BE49-F238E27FC236}">
                <a16:creationId xmlns:a16="http://schemas.microsoft.com/office/drawing/2014/main" id="{00000000-0008-0000-0900-00008F000000}"/>
              </a:ext>
            </a:extLst>
          </xdr:cNvPr>
          <xdr:cNvSpPr>
            <a:spLocks noChangeShapeType="1"/>
          </xdr:cNvSpPr>
        </xdr:nvSpPr>
        <xdr:spPr bwMode="auto">
          <a:xfrm>
            <a:off x="1101" y="100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4" name="Line 261">
            <a:extLst>
              <a:ext uri="{FF2B5EF4-FFF2-40B4-BE49-F238E27FC236}">
                <a16:creationId xmlns:a16="http://schemas.microsoft.com/office/drawing/2014/main" id="{00000000-0008-0000-0900-000090000000}"/>
              </a:ext>
            </a:extLst>
          </xdr:cNvPr>
          <xdr:cNvSpPr>
            <a:spLocks noChangeShapeType="1"/>
          </xdr:cNvSpPr>
        </xdr:nvSpPr>
        <xdr:spPr bwMode="auto">
          <a:xfrm>
            <a:off x="1101" y="1020"/>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5" name="Line 262">
            <a:extLst>
              <a:ext uri="{FF2B5EF4-FFF2-40B4-BE49-F238E27FC236}">
                <a16:creationId xmlns:a16="http://schemas.microsoft.com/office/drawing/2014/main" id="{00000000-0008-0000-0900-000091000000}"/>
              </a:ext>
            </a:extLst>
          </xdr:cNvPr>
          <xdr:cNvSpPr>
            <a:spLocks noChangeShapeType="1"/>
          </xdr:cNvSpPr>
        </xdr:nvSpPr>
        <xdr:spPr bwMode="auto">
          <a:xfrm>
            <a:off x="1101" y="103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6" name="Line 263">
            <a:extLst>
              <a:ext uri="{FF2B5EF4-FFF2-40B4-BE49-F238E27FC236}">
                <a16:creationId xmlns:a16="http://schemas.microsoft.com/office/drawing/2014/main" id="{00000000-0008-0000-0900-000092000000}"/>
              </a:ext>
            </a:extLst>
          </xdr:cNvPr>
          <xdr:cNvSpPr>
            <a:spLocks noChangeShapeType="1"/>
          </xdr:cNvSpPr>
        </xdr:nvSpPr>
        <xdr:spPr bwMode="auto">
          <a:xfrm>
            <a:off x="1101" y="105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7" name="Line 264">
            <a:extLst>
              <a:ext uri="{FF2B5EF4-FFF2-40B4-BE49-F238E27FC236}">
                <a16:creationId xmlns:a16="http://schemas.microsoft.com/office/drawing/2014/main" id="{00000000-0008-0000-0900-000093000000}"/>
              </a:ext>
            </a:extLst>
          </xdr:cNvPr>
          <xdr:cNvSpPr>
            <a:spLocks noChangeShapeType="1"/>
          </xdr:cNvSpPr>
        </xdr:nvSpPr>
        <xdr:spPr bwMode="auto">
          <a:xfrm>
            <a:off x="1101" y="107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8" name="Line 265">
            <a:extLst>
              <a:ext uri="{FF2B5EF4-FFF2-40B4-BE49-F238E27FC236}">
                <a16:creationId xmlns:a16="http://schemas.microsoft.com/office/drawing/2014/main" id="{00000000-0008-0000-0900-000094000000}"/>
              </a:ext>
            </a:extLst>
          </xdr:cNvPr>
          <xdr:cNvSpPr>
            <a:spLocks noChangeShapeType="1"/>
          </xdr:cNvSpPr>
        </xdr:nvSpPr>
        <xdr:spPr bwMode="auto">
          <a:xfrm>
            <a:off x="1101" y="109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49" name="Line 266">
            <a:extLst>
              <a:ext uri="{FF2B5EF4-FFF2-40B4-BE49-F238E27FC236}">
                <a16:creationId xmlns:a16="http://schemas.microsoft.com/office/drawing/2014/main" id="{00000000-0008-0000-0900-000095000000}"/>
              </a:ext>
            </a:extLst>
          </xdr:cNvPr>
          <xdr:cNvSpPr>
            <a:spLocks noChangeShapeType="1"/>
          </xdr:cNvSpPr>
        </xdr:nvSpPr>
        <xdr:spPr bwMode="auto">
          <a:xfrm>
            <a:off x="1101" y="110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0" name="Line 267">
            <a:extLst>
              <a:ext uri="{FF2B5EF4-FFF2-40B4-BE49-F238E27FC236}">
                <a16:creationId xmlns:a16="http://schemas.microsoft.com/office/drawing/2014/main" id="{00000000-0008-0000-0900-000096000000}"/>
              </a:ext>
            </a:extLst>
          </xdr:cNvPr>
          <xdr:cNvSpPr>
            <a:spLocks noChangeShapeType="1"/>
          </xdr:cNvSpPr>
        </xdr:nvSpPr>
        <xdr:spPr bwMode="auto">
          <a:xfrm>
            <a:off x="1101" y="112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1" name="Line 268">
            <a:extLst>
              <a:ext uri="{FF2B5EF4-FFF2-40B4-BE49-F238E27FC236}">
                <a16:creationId xmlns:a16="http://schemas.microsoft.com/office/drawing/2014/main" id="{00000000-0008-0000-0900-000097000000}"/>
              </a:ext>
            </a:extLst>
          </xdr:cNvPr>
          <xdr:cNvSpPr>
            <a:spLocks noChangeShapeType="1"/>
          </xdr:cNvSpPr>
        </xdr:nvSpPr>
        <xdr:spPr bwMode="auto">
          <a:xfrm>
            <a:off x="1101" y="114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2" name="Line 269">
            <a:extLst>
              <a:ext uri="{FF2B5EF4-FFF2-40B4-BE49-F238E27FC236}">
                <a16:creationId xmlns:a16="http://schemas.microsoft.com/office/drawing/2014/main" id="{00000000-0008-0000-0900-000098000000}"/>
              </a:ext>
            </a:extLst>
          </xdr:cNvPr>
          <xdr:cNvSpPr>
            <a:spLocks noChangeShapeType="1"/>
          </xdr:cNvSpPr>
        </xdr:nvSpPr>
        <xdr:spPr bwMode="auto">
          <a:xfrm>
            <a:off x="1101" y="116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3" name="Line 270">
            <a:extLst>
              <a:ext uri="{FF2B5EF4-FFF2-40B4-BE49-F238E27FC236}">
                <a16:creationId xmlns:a16="http://schemas.microsoft.com/office/drawing/2014/main" id="{00000000-0008-0000-0900-000099000000}"/>
              </a:ext>
            </a:extLst>
          </xdr:cNvPr>
          <xdr:cNvSpPr>
            <a:spLocks noChangeShapeType="1"/>
          </xdr:cNvSpPr>
        </xdr:nvSpPr>
        <xdr:spPr bwMode="auto">
          <a:xfrm>
            <a:off x="1101" y="118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4" name="Line 271">
            <a:extLst>
              <a:ext uri="{FF2B5EF4-FFF2-40B4-BE49-F238E27FC236}">
                <a16:creationId xmlns:a16="http://schemas.microsoft.com/office/drawing/2014/main" id="{00000000-0008-0000-0900-00009A000000}"/>
              </a:ext>
            </a:extLst>
          </xdr:cNvPr>
          <xdr:cNvSpPr>
            <a:spLocks noChangeShapeType="1"/>
          </xdr:cNvSpPr>
        </xdr:nvSpPr>
        <xdr:spPr bwMode="auto">
          <a:xfrm>
            <a:off x="1101" y="119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5" name="Line 272">
            <a:extLst>
              <a:ext uri="{FF2B5EF4-FFF2-40B4-BE49-F238E27FC236}">
                <a16:creationId xmlns:a16="http://schemas.microsoft.com/office/drawing/2014/main" id="{00000000-0008-0000-0900-00009B000000}"/>
              </a:ext>
            </a:extLst>
          </xdr:cNvPr>
          <xdr:cNvSpPr>
            <a:spLocks noChangeShapeType="1"/>
          </xdr:cNvSpPr>
        </xdr:nvSpPr>
        <xdr:spPr bwMode="auto">
          <a:xfrm>
            <a:off x="1101" y="121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6" name="Line 273">
            <a:extLst>
              <a:ext uri="{FF2B5EF4-FFF2-40B4-BE49-F238E27FC236}">
                <a16:creationId xmlns:a16="http://schemas.microsoft.com/office/drawing/2014/main" id="{00000000-0008-0000-0900-00009C000000}"/>
              </a:ext>
            </a:extLst>
          </xdr:cNvPr>
          <xdr:cNvSpPr>
            <a:spLocks noChangeShapeType="1"/>
          </xdr:cNvSpPr>
        </xdr:nvSpPr>
        <xdr:spPr bwMode="auto">
          <a:xfrm>
            <a:off x="1101" y="123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7" name="Line 274">
            <a:extLst>
              <a:ext uri="{FF2B5EF4-FFF2-40B4-BE49-F238E27FC236}">
                <a16:creationId xmlns:a16="http://schemas.microsoft.com/office/drawing/2014/main" id="{00000000-0008-0000-0900-00009D000000}"/>
              </a:ext>
            </a:extLst>
          </xdr:cNvPr>
          <xdr:cNvSpPr>
            <a:spLocks noChangeShapeType="1"/>
          </xdr:cNvSpPr>
        </xdr:nvSpPr>
        <xdr:spPr bwMode="auto">
          <a:xfrm>
            <a:off x="1101" y="125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8" name="Line 275">
            <a:extLst>
              <a:ext uri="{FF2B5EF4-FFF2-40B4-BE49-F238E27FC236}">
                <a16:creationId xmlns:a16="http://schemas.microsoft.com/office/drawing/2014/main" id="{00000000-0008-0000-0900-00009E000000}"/>
              </a:ext>
            </a:extLst>
          </xdr:cNvPr>
          <xdr:cNvSpPr>
            <a:spLocks noChangeShapeType="1"/>
          </xdr:cNvSpPr>
        </xdr:nvSpPr>
        <xdr:spPr bwMode="auto">
          <a:xfrm>
            <a:off x="1101" y="127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59" name="Line 276">
            <a:extLst>
              <a:ext uri="{FF2B5EF4-FFF2-40B4-BE49-F238E27FC236}">
                <a16:creationId xmlns:a16="http://schemas.microsoft.com/office/drawing/2014/main" id="{00000000-0008-0000-0900-00009F000000}"/>
              </a:ext>
            </a:extLst>
          </xdr:cNvPr>
          <xdr:cNvSpPr>
            <a:spLocks noChangeShapeType="1"/>
          </xdr:cNvSpPr>
        </xdr:nvSpPr>
        <xdr:spPr bwMode="auto">
          <a:xfrm>
            <a:off x="1101" y="128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0" name="Line 277">
            <a:extLst>
              <a:ext uri="{FF2B5EF4-FFF2-40B4-BE49-F238E27FC236}">
                <a16:creationId xmlns:a16="http://schemas.microsoft.com/office/drawing/2014/main" id="{00000000-0008-0000-0900-0000A0000000}"/>
              </a:ext>
            </a:extLst>
          </xdr:cNvPr>
          <xdr:cNvSpPr>
            <a:spLocks noChangeShapeType="1"/>
          </xdr:cNvSpPr>
        </xdr:nvSpPr>
        <xdr:spPr bwMode="auto">
          <a:xfrm>
            <a:off x="1101" y="130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1" name="Line 278">
            <a:extLst>
              <a:ext uri="{FF2B5EF4-FFF2-40B4-BE49-F238E27FC236}">
                <a16:creationId xmlns:a16="http://schemas.microsoft.com/office/drawing/2014/main" id="{00000000-0008-0000-0900-0000A1000000}"/>
              </a:ext>
            </a:extLst>
          </xdr:cNvPr>
          <xdr:cNvSpPr>
            <a:spLocks noChangeShapeType="1"/>
          </xdr:cNvSpPr>
        </xdr:nvSpPr>
        <xdr:spPr bwMode="auto">
          <a:xfrm>
            <a:off x="1101" y="132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2" name="Line 279">
            <a:extLst>
              <a:ext uri="{FF2B5EF4-FFF2-40B4-BE49-F238E27FC236}">
                <a16:creationId xmlns:a16="http://schemas.microsoft.com/office/drawing/2014/main" id="{00000000-0008-0000-0900-0000A2000000}"/>
              </a:ext>
            </a:extLst>
          </xdr:cNvPr>
          <xdr:cNvSpPr>
            <a:spLocks noChangeShapeType="1"/>
          </xdr:cNvSpPr>
        </xdr:nvSpPr>
        <xdr:spPr bwMode="auto">
          <a:xfrm>
            <a:off x="1101" y="134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3" name="Line 280">
            <a:extLst>
              <a:ext uri="{FF2B5EF4-FFF2-40B4-BE49-F238E27FC236}">
                <a16:creationId xmlns:a16="http://schemas.microsoft.com/office/drawing/2014/main" id="{00000000-0008-0000-0900-0000A3000000}"/>
              </a:ext>
            </a:extLst>
          </xdr:cNvPr>
          <xdr:cNvSpPr>
            <a:spLocks noChangeShapeType="1"/>
          </xdr:cNvSpPr>
        </xdr:nvSpPr>
        <xdr:spPr bwMode="auto">
          <a:xfrm>
            <a:off x="1101" y="136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4" name="Line 281">
            <a:extLst>
              <a:ext uri="{FF2B5EF4-FFF2-40B4-BE49-F238E27FC236}">
                <a16:creationId xmlns:a16="http://schemas.microsoft.com/office/drawing/2014/main" id="{00000000-0008-0000-0900-0000A4000000}"/>
              </a:ext>
            </a:extLst>
          </xdr:cNvPr>
          <xdr:cNvSpPr>
            <a:spLocks noChangeShapeType="1"/>
          </xdr:cNvSpPr>
        </xdr:nvSpPr>
        <xdr:spPr bwMode="auto">
          <a:xfrm>
            <a:off x="1101" y="137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xdr:col>
      <xdr:colOff>371475</xdr:colOff>
      <xdr:row>119</xdr:row>
      <xdr:rowOff>0</xdr:rowOff>
    </xdr:from>
    <xdr:to>
      <xdr:col>7</xdr:col>
      <xdr:colOff>428625</xdr:colOff>
      <xdr:row>119</xdr:row>
      <xdr:rowOff>0</xdr:rowOff>
    </xdr:to>
    <xdr:sp macro="" textlink="">
      <xdr:nvSpPr>
        <xdr:cNvPr id="165" name="Line 285">
          <a:extLst>
            <a:ext uri="{FF2B5EF4-FFF2-40B4-BE49-F238E27FC236}">
              <a16:creationId xmlns:a16="http://schemas.microsoft.com/office/drawing/2014/main" id="{00000000-0008-0000-0900-0000A5000000}"/>
            </a:ext>
          </a:extLst>
        </xdr:cNvPr>
        <xdr:cNvSpPr>
          <a:spLocks noChangeShapeType="1"/>
        </xdr:cNvSpPr>
      </xdr:nvSpPr>
      <xdr:spPr bwMode="auto">
        <a:xfrm>
          <a:off x="2209800" y="16306800"/>
          <a:ext cx="4391025" cy="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113</xdr:row>
      <xdr:rowOff>28575</xdr:rowOff>
    </xdr:from>
    <xdr:to>
      <xdr:col>7</xdr:col>
      <xdr:colOff>419100</xdr:colOff>
      <xdr:row>119</xdr:row>
      <xdr:rowOff>38100</xdr:rowOff>
    </xdr:to>
    <xdr:sp macro="" textlink="">
      <xdr:nvSpPr>
        <xdr:cNvPr id="166" name="Line 286">
          <a:extLst>
            <a:ext uri="{FF2B5EF4-FFF2-40B4-BE49-F238E27FC236}">
              <a16:creationId xmlns:a16="http://schemas.microsoft.com/office/drawing/2014/main" id="{00000000-0008-0000-0900-0000A6000000}"/>
            </a:ext>
          </a:extLst>
        </xdr:cNvPr>
        <xdr:cNvSpPr>
          <a:spLocks noChangeShapeType="1"/>
        </xdr:cNvSpPr>
      </xdr:nvSpPr>
      <xdr:spPr bwMode="auto">
        <a:xfrm flipV="1">
          <a:off x="6591300" y="15401925"/>
          <a:ext cx="0" cy="942975"/>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190500</xdr:colOff>
      <xdr:row>136</xdr:row>
      <xdr:rowOff>57150</xdr:rowOff>
    </xdr:from>
    <xdr:to>
      <xdr:col>5</xdr:col>
      <xdr:colOff>781050</xdr:colOff>
      <xdr:row>177</xdr:row>
      <xdr:rowOff>38100</xdr:rowOff>
    </xdr:to>
    <xdr:grpSp>
      <xdr:nvGrpSpPr>
        <xdr:cNvPr id="167" name="Group 288">
          <a:extLst>
            <a:ext uri="{FF2B5EF4-FFF2-40B4-BE49-F238E27FC236}">
              <a16:creationId xmlns:a16="http://schemas.microsoft.com/office/drawing/2014/main" id="{00000000-0008-0000-0900-0000A7000000}"/>
            </a:ext>
          </a:extLst>
        </xdr:cNvPr>
        <xdr:cNvGrpSpPr>
          <a:grpSpLocks/>
        </xdr:cNvGrpSpPr>
      </xdr:nvGrpSpPr>
      <xdr:grpSpPr bwMode="auto">
        <a:xfrm>
          <a:off x="2781300" y="20923250"/>
          <a:ext cx="1339850" cy="7092950"/>
          <a:chOff x="309" y="481"/>
          <a:chExt cx="76" cy="596"/>
        </a:xfrm>
      </xdr:grpSpPr>
      <xdr:sp macro="" textlink="">
        <xdr:nvSpPr>
          <xdr:cNvPr id="168" name="Line 289">
            <a:extLst>
              <a:ext uri="{FF2B5EF4-FFF2-40B4-BE49-F238E27FC236}">
                <a16:creationId xmlns:a16="http://schemas.microsoft.com/office/drawing/2014/main" id="{00000000-0008-0000-0900-0000A8000000}"/>
              </a:ext>
            </a:extLst>
          </xdr:cNvPr>
          <xdr:cNvSpPr>
            <a:spLocks noChangeShapeType="1"/>
          </xdr:cNvSpPr>
        </xdr:nvSpPr>
        <xdr:spPr bwMode="auto">
          <a:xfrm flipV="1">
            <a:off x="311" y="481"/>
            <a:ext cx="72" cy="3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69" name="Line 290">
            <a:extLst>
              <a:ext uri="{FF2B5EF4-FFF2-40B4-BE49-F238E27FC236}">
                <a16:creationId xmlns:a16="http://schemas.microsoft.com/office/drawing/2014/main" id="{00000000-0008-0000-0900-0000A9000000}"/>
              </a:ext>
            </a:extLst>
          </xdr:cNvPr>
          <xdr:cNvSpPr>
            <a:spLocks noChangeShapeType="1"/>
          </xdr:cNvSpPr>
        </xdr:nvSpPr>
        <xdr:spPr bwMode="auto">
          <a:xfrm flipV="1">
            <a:off x="311" y="498"/>
            <a:ext cx="73" cy="28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0" name="Line 291">
            <a:extLst>
              <a:ext uri="{FF2B5EF4-FFF2-40B4-BE49-F238E27FC236}">
                <a16:creationId xmlns:a16="http://schemas.microsoft.com/office/drawing/2014/main" id="{00000000-0008-0000-0900-0000AA000000}"/>
              </a:ext>
            </a:extLst>
          </xdr:cNvPr>
          <xdr:cNvSpPr>
            <a:spLocks noChangeShapeType="1"/>
          </xdr:cNvSpPr>
        </xdr:nvSpPr>
        <xdr:spPr bwMode="auto">
          <a:xfrm flipV="1">
            <a:off x="311" y="514"/>
            <a:ext cx="74" cy="2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1" name="Line 292">
            <a:extLst>
              <a:ext uri="{FF2B5EF4-FFF2-40B4-BE49-F238E27FC236}">
                <a16:creationId xmlns:a16="http://schemas.microsoft.com/office/drawing/2014/main" id="{00000000-0008-0000-0900-0000AB000000}"/>
              </a:ext>
            </a:extLst>
          </xdr:cNvPr>
          <xdr:cNvSpPr>
            <a:spLocks noChangeShapeType="1"/>
          </xdr:cNvSpPr>
        </xdr:nvSpPr>
        <xdr:spPr bwMode="auto">
          <a:xfrm flipV="1">
            <a:off x="311" y="532"/>
            <a:ext cx="73" cy="2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2" name="Line 293">
            <a:extLst>
              <a:ext uri="{FF2B5EF4-FFF2-40B4-BE49-F238E27FC236}">
                <a16:creationId xmlns:a16="http://schemas.microsoft.com/office/drawing/2014/main" id="{00000000-0008-0000-0900-0000AC000000}"/>
              </a:ext>
            </a:extLst>
          </xdr:cNvPr>
          <xdr:cNvSpPr>
            <a:spLocks noChangeShapeType="1"/>
          </xdr:cNvSpPr>
        </xdr:nvSpPr>
        <xdr:spPr bwMode="auto">
          <a:xfrm flipV="1">
            <a:off x="311" y="548"/>
            <a:ext cx="72" cy="23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3" name="Line 294">
            <a:extLst>
              <a:ext uri="{FF2B5EF4-FFF2-40B4-BE49-F238E27FC236}">
                <a16:creationId xmlns:a16="http://schemas.microsoft.com/office/drawing/2014/main" id="{00000000-0008-0000-0900-0000AD000000}"/>
              </a:ext>
            </a:extLst>
          </xdr:cNvPr>
          <xdr:cNvSpPr>
            <a:spLocks noChangeShapeType="1"/>
          </xdr:cNvSpPr>
        </xdr:nvSpPr>
        <xdr:spPr bwMode="auto">
          <a:xfrm flipV="1">
            <a:off x="311" y="565"/>
            <a:ext cx="72" cy="2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4" name="Line 295">
            <a:extLst>
              <a:ext uri="{FF2B5EF4-FFF2-40B4-BE49-F238E27FC236}">
                <a16:creationId xmlns:a16="http://schemas.microsoft.com/office/drawing/2014/main" id="{00000000-0008-0000-0900-0000AE000000}"/>
              </a:ext>
            </a:extLst>
          </xdr:cNvPr>
          <xdr:cNvSpPr>
            <a:spLocks noChangeShapeType="1"/>
          </xdr:cNvSpPr>
        </xdr:nvSpPr>
        <xdr:spPr bwMode="auto">
          <a:xfrm flipV="1">
            <a:off x="311" y="582"/>
            <a:ext cx="73" cy="20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5" name="Line 296">
            <a:extLst>
              <a:ext uri="{FF2B5EF4-FFF2-40B4-BE49-F238E27FC236}">
                <a16:creationId xmlns:a16="http://schemas.microsoft.com/office/drawing/2014/main" id="{00000000-0008-0000-0900-0000AF000000}"/>
              </a:ext>
            </a:extLst>
          </xdr:cNvPr>
          <xdr:cNvSpPr>
            <a:spLocks noChangeShapeType="1"/>
          </xdr:cNvSpPr>
        </xdr:nvSpPr>
        <xdr:spPr bwMode="auto">
          <a:xfrm flipV="1">
            <a:off x="311" y="599"/>
            <a:ext cx="73" cy="18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6" name="Line 297">
            <a:extLst>
              <a:ext uri="{FF2B5EF4-FFF2-40B4-BE49-F238E27FC236}">
                <a16:creationId xmlns:a16="http://schemas.microsoft.com/office/drawing/2014/main" id="{00000000-0008-0000-0900-0000B0000000}"/>
              </a:ext>
            </a:extLst>
          </xdr:cNvPr>
          <xdr:cNvSpPr>
            <a:spLocks noChangeShapeType="1"/>
          </xdr:cNvSpPr>
        </xdr:nvSpPr>
        <xdr:spPr bwMode="auto">
          <a:xfrm flipV="1">
            <a:off x="311" y="615"/>
            <a:ext cx="72" cy="1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7" name="Line 298">
            <a:extLst>
              <a:ext uri="{FF2B5EF4-FFF2-40B4-BE49-F238E27FC236}">
                <a16:creationId xmlns:a16="http://schemas.microsoft.com/office/drawing/2014/main" id="{00000000-0008-0000-0900-0000B1000000}"/>
              </a:ext>
            </a:extLst>
          </xdr:cNvPr>
          <xdr:cNvSpPr>
            <a:spLocks noChangeShapeType="1"/>
          </xdr:cNvSpPr>
        </xdr:nvSpPr>
        <xdr:spPr bwMode="auto">
          <a:xfrm flipV="1">
            <a:off x="311" y="632"/>
            <a:ext cx="72" cy="1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8" name="Line 299">
            <a:extLst>
              <a:ext uri="{FF2B5EF4-FFF2-40B4-BE49-F238E27FC236}">
                <a16:creationId xmlns:a16="http://schemas.microsoft.com/office/drawing/2014/main" id="{00000000-0008-0000-0900-0000B2000000}"/>
              </a:ext>
            </a:extLst>
          </xdr:cNvPr>
          <xdr:cNvSpPr>
            <a:spLocks noChangeShapeType="1"/>
          </xdr:cNvSpPr>
        </xdr:nvSpPr>
        <xdr:spPr bwMode="auto">
          <a:xfrm flipV="1">
            <a:off x="311" y="650"/>
            <a:ext cx="73" cy="1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79" name="Line 300">
            <a:extLst>
              <a:ext uri="{FF2B5EF4-FFF2-40B4-BE49-F238E27FC236}">
                <a16:creationId xmlns:a16="http://schemas.microsoft.com/office/drawing/2014/main" id="{00000000-0008-0000-0900-0000B3000000}"/>
              </a:ext>
            </a:extLst>
          </xdr:cNvPr>
          <xdr:cNvSpPr>
            <a:spLocks noChangeShapeType="1"/>
          </xdr:cNvSpPr>
        </xdr:nvSpPr>
        <xdr:spPr bwMode="auto">
          <a:xfrm flipV="1">
            <a:off x="311" y="666"/>
            <a:ext cx="72" cy="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0" name="Line 301">
            <a:extLst>
              <a:ext uri="{FF2B5EF4-FFF2-40B4-BE49-F238E27FC236}">
                <a16:creationId xmlns:a16="http://schemas.microsoft.com/office/drawing/2014/main" id="{00000000-0008-0000-0900-0000B4000000}"/>
              </a:ext>
            </a:extLst>
          </xdr:cNvPr>
          <xdr:cNvSpPr>
            <a:spLocks noChangeShapeType="1"/>
          </xdr:cNvSpPr>
        </xdr:nvSpPr>
        <xdr:spPr bwMode="auto">
          <a:xfrm flipV="1">
            <a:off x="312" y="682"/>
            <a:ext cx="71" cy="10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1" name="Line 302">
            <a:extLst>
              <a:ext uri="{FF2B5EF4-FFF2-40B4-BE49-F238E27FC236}">
                <a16:creationId xmlns:a16="http://schemas.microsoft.com/office/drawing/2014/main" id="{00000000-0008-0000-0900-0000B5000000}"/>
              </a:ext>
            </a:extLst>
          </xdr:cNvPr>
          <xdr:cNvSpPr>
            <a:spLocks noChangeShapeType="1"/>
          </xdr:cNvSpPr>
        </xdr:nvSpPr>
        <xdr:spPr bwMode="auto">
          <a:xfrm flipV="1">
            <a:off x="313" y="701"/>
            <a:ext cx="69" cy="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2" name="Line 303">
            <a:extLst>
              <a:ext uri="{FF2B5EF4-FFF2-40B4-BE49-F238E27FC236}">
                <a16:creationId xmlns:a16="http://schemas.microsoft.com/office/drawing/2014/main" id="{00000000-0008-0000-0900-0000B6000000}"/>
              </a:ext>
            </a:extLst>
          </xdr:cNvPr>
          <xdr:cNvSpPr>
            <a:spLocks noChangeShapeType="1"/>
          </xdr:cNvSpPr>
        </xdr:nvSpPr>
        <xdr:spPr bwMode="auto">
          <a:xfrm flipV="1">
            <a:off x="313" y="717"/>
            <a:ext cx="70" cy="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3" name="Line 304">
            <a:extLst>
              <a:ext uri="{FF2B5EF4-FFF2-40B4-BE49-F238E27FC236}">
                <a16:creationId xmlns:a16="http://schemas.microsoft.com/office/drawing/2014/main" id="{00000000-0008-0000-0900-0000B7000000}"/>
              </a:ext>
            </a:extLst>
          </xdr:cNvPr>
          <xdr:cNvSpPr>
            <a:spLocks noChangeShapeType="1"/>
          </xdr:cNvSpPr>
        </xdr:nvSpPr>
        <xdr:spPr bwMode="auto">
          <a:xfrm flipV="1">
            <a:off x="315" y="735"/>
            <a:ext cx="67" cy="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4" name="Line 305">
            <a:extLst>
              <a:ext uri="{FF2B5EF4-FFF2-40B4-BE49-F238E27FC236}">
                <a16:creationId xmlns:a16="http://schemas.microsoft.com/office/drawing/2014/main" id="{00000000-0008-0000-0900-0000B8000000}"/>
              </a:ext>
            </a:extLst>
          </xdr:cNvPr>
          <xdr:cNvSpPr>
            <a:spLocks noChangeShapeType="1"/>
          </xdr:cNvSpPr>
        </xdr:nvSpPr>
        <xdr:spPr bwMode="auto">
          <a:xfrm flipV="1">
            <a:off x="313" y="752"/>
            <a:ext cx="71" cy="4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5" name="Line 306">
            <a:extLst>
              <a:ext uri="{FF2B5EF4-FFF2-40B4-BE49-F238E27FC236}">
                <a16:creationId xmlns:a16="http://schemas.microsoft.com/office/drawing/2014/main" id="{00000000-0008-0000-0900-0000B9000000}"/>
              </a:ext>
            </a:extLst>
          </xdr:cNvPr>
          <xdr:cNvSpPr>
            <a:spLocks noChangeShapeType="1"/>
          </xdr:cNvSpPr>
        </xdr:nvSpPr>
        <xdr:spPr bwMode="auto">
          <a:xfrm flipV="1">
            <a:off x="313" y="770"/>
            <a:ext cx="7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6" name="Line 307">
            <a:extLst>
              <a:ext uri="{FF2B5EF4-FFF2-40B4-BE49-F238E27FC236}">
                <a16:creationId xmlns:a16="http://schemas.microsoft.com/office/drawing/2014/main" id="{00000000-0008-0000-0900-0000BA000000}"/>
              </a:ext>
            </a:extLst>
          </xdr:cNvPr>
          <xdr:cNvSpPr>
            <a:spLocks noChangeShapeType="1"/>
          </xdr:cNvSpPr>
        </xdr:nvSpPr>
        <xdr:spPr bwMode="auto">
          <a:xfrm flipV="1">
            <a:off x="313" y="786"/>
            <a:ext cx="7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7" name="Line 308">
            <a:extLst>
              <a:ext uri="{FF2B5EF4-FFF2-40B4-BE49-F238E27FC236}">
                <a16:creationId xmlns:a16="http://schemas.microsoft.com/office/drawing/2014/main" id="{00000000-0008-0000-0900-0000BB000000}"/>
              </a:ext>
            </a:extLst>
          </xdr:cNvPr>
          <xdr:cNvSpPr>
            <a:spLocks noChangeShapeType="1"/>
          </xdr:cNvSpPr>
        </xdr:nvSpPr>
        <xdr:spPr bwMode="auto">
          <a:xfrm>
            <a:off x="313" y="795"/>
            <a:ext cx="70" cy="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8" name="Line 309">
            <a:extLst>
              <a:ext uri="{FF2B5EF4-FFF2-40B4-BE49-F238E27FC236}">
                <a16:creationId xmlns:a16="http://schemas.microsoft.com/office/drawing/2014/main" id="{00000000-0008-0000-0900-0000BC000000}"/>
              </a:ext>
            </a:extLst>
          </xdr:cNvPr>
          <xdr:cNvSpPr>
            <a:spLocks noChangeShapeType="1"/>
          </xdr:cNvSpPr>
        </xdr:nvSpPr>
        <xdr:spPr bwMode="auto">
          <a:xfrm>
            <a:off x="312" y="795"/>
            <a:ext cx="71"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9" name="Line 310">
            <a:extLst>
              <a:ext uri="{FF2B5EF4-FFF2-40B4-BE49-F238E27FC236}">
                <a16:creationId xmlns:a16="http://schemas.microsoft.com/office/drawing/2014/main" id="{00000000-0008-0000-0900-0000BD000000}"/>
              </a:ext>
            </a:extLst>
          </xdr:cNvPr>
          <xdr:cNvSpPr>
            <a:spLocks noChangeShapeType="1"/>
          </xdr:cNvSpPr>
        </xdr:nvSpPr>
        <xdr:spPr bwMode="auto">
          <a:xfrm>
            <a:off x="311" y="797"/>
            <a:ext cx="72" cy="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0" name="Line 311">
            <a:extLst>
              <a:ext uri="{FF2B5EF4-FFF2-40B4-BE49-F238E27FC236}">
                <a16:creationId xmlns:a16="http://schemas.microsoft.com/office/drawing/2014/main" id="{00000000-0008-0000-0900-0000BE000000}"/>
              </a:ext>
            </a:extLst>
          </xdr:cNvPr>
          <xdr:cNvSpPr>
            <a:spLocks noChangeShapeType="1"/>
          </xdr:cNvSpPr>
        </xdr:nvSpPr>
        <xdr:spPr bwMode="auto">
          <a:xfrm>
            <a:off x="311" y="798"/>
            <a:ext cx="74" cy="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1" name="Line 312">
            <a:extLst>
              <a:ext uri="{FF2B5EF4-FFF2-40B4-BE49-F238E27FC236}">
                <a16:creationId xmlns:a16="http://schemas.microsoft.com/office/drawing/2014/main" id="{00000000-0008-0000-0900-0000BF000000}"/>
              </a:ext>
            </a:extLst>
          </xdr:cNvPr>
          <xdr:cNvSpPr>
            <a:spLocks noChangeShapeType="1"/>
          </xdr:cNvSpPr>
        </xdr:nvSpPr>
        <xdr:spPr bwMode="auto">
          <a:xfrm>
            <a:off x="311" y="799"/>
            <a:ext cx="74" cy="7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2" name="Line 313">
            <a:extLst>
              <a:ext uri="{FF2B5EF4-FFF2-40B4-BE49-F238E27FC236}">
                <a16:creationId xmlns:a16="http://schemas.microsoft.com/office/drawing/2014/main" id="{00000000-0008-0000-0900-0000C0000000}"/>
              </a:ext>
            </a:extLst>
          </xdr:cNvPr>
          <xdr:cNvSpPr>
            <a:spLocks noChangeShapeType="1"/>
          </xdr:cNvSpPr>
        </xdr:nvSpPr>
        <xdr:spPr bwMode="auto">
          <a:xfrm>
            <a:off x="311" y="800"/>
            <a:ext cx="74" cy="8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3" name="Line 314">
            <a:extLst>
              <a:ext uri="{FF2B5EF4-FFF2-40B4-BE49-F238E27FC236}">
                <a16:creationId xmlns:a16="http://schemas.microsoft.com/office/drawing/2014/main" id="{00000000-0008-0000-0900-0000C1000000}"/>
              </a:ext>
            </a:extLst>
          </xdr:cNvPr>
          <xdr:cNvSpPr>
            <a:spLocks noChangeShapeType="1"/>
          </xdr:cNvSpPr>
        </xdr:nvSpPr>
        <xdr:spPr bwMode="auto">
          <a:xfrm>
            <a:off x="311" y="801"/>
            <a:ext cx="72"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4" name="Line 315">
            <a:extLst>
              <a:ext uri="{FF2B5EF4-FFF2-40B4-BE49-F238E27FC236}">
                <a16:creationId xmlns:a16="http://schemas.microsoft.com/office/drawing/2014/main" id="{00000000-0008-0000-0900-0000C2000000}"/>
              </a:ext>
            </a:extLst>
          </xdr:cNvPr>
          <xdr:cNvSpPr>
            <a:spLocks noChangeShapeType="1"/>
          </xdr:cNvSpPr>
        </xdr:nvSpPr>
        <xdr:spPr bwMode="auto">
          <a:xfrm>
            <a:off x="311" y="802"/>
            <a:ext cx="73" cy="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5" name="Line 316">
            <a:extLst>
              <a:ext uri="{FF2B5EF4-FFF2-40B4-BE49-F238E27FC236}">
                <a16:creationId xmlns:a16="http://schemas.microsoft.com/office/drawing/2014/main" id="{00000000-0008-0000-0900-0000C3000000}"/>
              </a:ext>
            </a:extLst>
          </xdr:cNvPr>
          <xdr:cNvSpPr>
            <a:spLocks noChangeShapeType="1"/>
          </xdr:cNvSpPr>
        </xdr:nvSpPr>
        <xdr:spPr bwMode="auto">
          <a:xfrm>
            <a:off x="311" y="803"/>
            <a:ext cx="73" cy="1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6" name="Line 317">
            <a:extLst>
              <a:ext uri="{FF2B5EF4-FFF2-40B4-BE49-F238E27FC236}">
                <a16:creationId xmlns:a16="http://schemas.microsoft.com/office/drawing/2014/main" id="{00000000-0008-0000-0900-0000C4000000}"/>
              </a:ext>
            </a:extLst>
          </xdr:cNvPr>
          <xdr:cNvSpPr>
            <a:spLocks noChangeShapeType="1"/>
          </xdr:cNvSpPr>
        </xdr:nvSpPr>
        <xdr:spPr bwMode="auto">
          <a:xfrm>
            <a:off x="311" y="803"/>
            <a:ext cx="73" cy="1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7" name="Line 318">
            <a:extLst>
              <a:ext uri="{FF2B5EF4-FFF2-40B4-BE49-F238E27FC236}">
                <a16:creationId xmlns:a16="http://schemas.microsoft.com/office/drawing/2014/main" id="{00000000-0008-0000-0900-0000C5000000}"/>
              </a:ext>
            </a:extLst>
          </xdr:cNvPr>
          <xdr:cNvSpPr>
            <a:spLocks noChangeShapeType="1"/>
          </xdr:cNvSpPr>
        </xdr:nvSpPr>
        <xdr:spPr bwMode="auto">
          <a:xfrm>
            <a:off x="311" y="804"/>
            <a:ext cx="74" cy="1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8" name="Line 319">
            <a:extLst>
              <a:ext uri="{FF2B5EF4-FFF2-40B4-BE49-F238E27FC236}">
                <a16:creationId xmlns:a16="http://schemas.microsoft.com/office/drawing/2014/main" id="{00000000-0008-0000-0900-0000C6000000}"/>
              </a:ext>
            </a:extLst>
          </xdr:cNvPr>
          <xdr:cNvSpPr>
            <a:spLocks noChangeShapeType="1"/>
          </xdr:cNvSpPr>
        </xdr:nvSpPr>
        <xdr:spPr bwMode="auto">
          <a:xfrm>
            <a:off x="311" y="804"/>
            <a:ext cx="74" cy="18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9" name="Line 320">
            <a:extLst>
              <a:ext uri="{FF2B5EF4-FFF2-40B4-BE49-F238E27FC236}">
                <a16:creationId xmlns:a16="http://schemas.microsoft.com/office/drawing/2014/main" id="{00000000-0008-0000-0900-0000C7000000}"/>
              </a:ext>
            </a:extLst>
          </xdr:cNvPr>
          <xdr:cNvSpPr>
            <a:spLocks noChangeShapeType="1"/>
          </xdr:cNvSpPr>
        </xdr:nvSpPr>
        <xdr:spPr bwMode="auto">
          <a:xfrm>
            <a:off x="311" y="805"/>
            <a:ext cx="73" cy="20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0" name="Line 321">
            <a:extLst>
              <a:ext uri="{FF2B5EF4-FFF2-40B4-BE49-F238E27FC236}">
                <a16:creationId xmlns:a16="http://schemas.microsoft.com/office/drawing/2014/main" id="{00000000-0008-0000-0900-0000C8000000}"/>
              </a:ext>
            </a:extLst>
          </xdr:cNvPr>
          <xdr:cNvSpPr>
            <a:spLocks noChangeShapeType="1"/>
          </xdr:cNvSpPr>
        </xdr:nvSpPr>
        <xdr:spPr bwMode="auto">
          <a:xfrm>
            <a:off x="310" y="804"/>
            <a:ext cx="75" cy="2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1" name="Line 322">
            <a:extLst>
              <a:ext uri="{FF2B5EF4-FFF2-40B4-BE49-F238E27FC236}">
                <a16:creationId xmlns:a16="http://schemas.microsoft.com/office/drawing/2014/main" id="{00000000-0008-0000-0900-0000C9000000}"/>
              </a:ext>
            </a:extLst>
          </xdr:cNvPr>
          <xdr:cNvSpPr>
            <a:spLocks noChangeShapeType="1"/>
          </xdr:cNvSpPr>
        </xdr:nvSpPr>
        <xdr:spPr bwMode="auto">
          <a:xfrm>
            <a:off x="310" y="804"/>
            <a:ext cx="74" cy="2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2" name="Line 323">
            <a:extLst>
              <a:ext uri="{FF2B5EF4-FFF2-40B4-BE49-F238E27FC236}">
                <a16:creationId xmlns:a16="http://schemas.microsoft.com/office/drawing/2014/main" id="{00000000-0008-0000-0900-0000CA000000}"/>
              </a:ext>
            </a:extLst>
          </xdr:cNvPr>
          <xdr:cNvSpPr>
            <a:spLocks noChangeShapeType="1"/>
          </xdr:cNvSpPr>
        </xdr:nvSpPr>
        <xdr:spPr bwMode="auto">
          <a:xfrm>
            <a:off x="309" y="805"/>
            <a:ext cx="74" cy="25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03" name="Line 324">
            <a:extLst>
              <a:ext uri="{FF2B5EF4-FFF2-40B4-BE49-F238E27FC236}">
                <a16:creationId xmlns:a16="http://schemas.microsoft.com/office/drawing/2014/main" id="{00000000-0008-0000-0900-0000CB000000}"/>
              </a:ext>
            </a:extLst>
          </xdr:cNvPr>
          <xdr:cNvSpPr>
            <a:spLocks noChangeShapeType="1"/>
          </xdr:cNvSpPr>
        </xdr:nvSpPr>
        <xdr:spPr bwMode="auto">
          <a:xfrm>
            <a:off x="309" y="804"/>
            <a:ext cx="74" cy="27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8</xdr:col>
      <xdr:colOff>57150</xdr:colOff>
      <xdr:row>111</xdr:row>
      <xdr:rowOff>38100</xdr:rowOff>
    </xdr:from>
    <xdr:to>
      <xdr:col>8</xdr:col>
      <xdr:colOff>1209675</xdr:colOff>
      <xdr:row>199</xdr:row>
      <xdr:rowOff>38100</xdr:rowOff>
    </xdr:to>
    <xdr:grpSp>
      <xdr:nvGrpSpPr>
        <xdr:cNvPr id="205" name="Group 325">
          <a:extLst>
            <a:ext uri="{FF2B5EF4-FFF2-40B4-BE49-F238E27FC236}">
              <a16:creationId xmlns:a16="http://schemas.microsoft.com/office/drawing/2014/main" id="{00000000-0008-0000-0900-0000CD000000}"/>
            </a:ext>
          </a:extLst>
        </xdr:cNvPr>
        <xdr:cNvGrpSpPr>
          <a:grpSpLocks/>
        </xdr:cNvGrpSpPr>
      </xdr:nvGrpSpPr>
      <xdr:grpSpPr bwMode="auto">
        <a:xfrm>
          <a:off x="7169150" y="17068800"/>
          <a:ext cx="1152525" cy="14338300"/>
          <a:chOff x="215" y="163"/>
          <a:chExt cx="74" cy="1295"/>
        </a:xfrm>
      </xdr:grpSpPr>
      <xdr:sp macro="" textlink="">
        <xdr:nvSpPr>
          <xdr:cNvPr id="206" name="Line 326">
            <a:extLst>
              <a:ext uri="{FF2B5EF4-FFF2-40B4-BE49-F238E27FC236}">
                <a16:creationId xmlns:a16="http://schemas.microsoft.com/office/drawing/2014/main" id="{00000000-0008-0000-0900-0000CE000000}"/>
              </a:ext>
            </a:extLst>
          </xdr:cNvPr>
          <xdr:cNvSpPr>
            <a:spLocks noChangeShapeType="1"/>
          </xdr:cNvSpPr>
        </xdr:nvSpPr>
        <xdr:spPr bwMode="auto">
          <a:xfrm>
            <a:off x="216" y="108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07" name="Line 327">
            <a:extLst>
              <a:ext uri="{FF2B5EF4-FFF2-40B4-BE49-F238E27FC236}">
                <a16:creationId xmlns:a16="http://schemas.microsoft.com/office/drawing/2014/main" id="{00000000-0008-0000-0900-0000CF000000}"/>
              </a:ext>
            </a:extLst>
          </xdr:cNvPr>
          <xdr:cNvSpPr>
            <a:spLocks noChangeShapeType="1"/>
          </xdr:cNvSpPr>
        </xdr:nvSpPr>
        <xdr:spPr bwMode="auto">
          <a:xfrm>
            <a:off x="216" y="110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08" name="Line 328">
            <a:extLst>
              <a:ext uri="{FF2B5EF4-FFF2-40B4-BE49-F238E27FC236}">
                <a16:creationId xmlns:a16="http://schemas.microsoft.com/office/drawing/2014/main" id="{00000000-0008-0000-0900-0000D0000000}"/>
              </a:ext>
            </a:extLst>
          </xdr:cNvPr>
          <xdr:cNvSpPr>
            <a:spLocks noChangeShapeType="1"/>
          </xdr:cNvSpPr>
        </xdr:nvSpPr>
        <xdr:spPr bwMode="auto">
          <a:xfrm>
            <a:off x="216" y="101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09" name="Line 329">
            <a:extLst>
              <a:ext uri="{FF2B5EF4-FFF2-40B4-BE49-F238E27FC236}">
                <a16:creationId xmlns:a16="http://schemas.microsoft.com/office/drawing/2014/main" id="{00000000-0008-0000-0900-0000D1000000}"/>
              </a:ext>
            </a:extLst>
          </xdr:cNvPr>
          <xdr:cNvSpPr>
            <a:spLocks noChangeShapeType="1"/>
          </xdr:cNvSpPr>
        </xdr:nvSpPr>
        <xdr:spPr bwMode="auto">
          <a:xfrm>
            <a:off x="216" y="103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0" name="Line 330">
            <a:extLst>
              <a:ext uri="{FF2B5EF4-FFF2-40B4-BE49-F238E27FC236}">
                <a16:creationId xmlns:a16="http://schemas.microsoft.com/office/drawing/2014/main" id="{00000000-0008-0000-0900-0000D2000000}"/>
              </a:ext>
            </a:extLst>
          </xdr:cNvPr>
          <xdr:cNvSpPr>
            <a:spLocks noChangeShapeType="1"/>
          </xdr:cNvSpPr>
        </xdr:nvSpPr>
        <xdr:spPr bwMode="auto">
          <a:xfrm>
            <a:off x="216" y="104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1" name="Line 331">
            <a:extLst>
              <a:ext uri="{FF2B5EF4-FFF2-40B4-BE49-F238E27FC236}">
                <a16:creationId xmlns:a16="http://schemas.microsoft.com/office/drawing/2014/main" id="{00000000-0008-0000-0900-0000D3000000}"/>
              </a:ext>
            </a:extLst>
          </xdr:cNvPr>
          <xdr:cNvSpPr>
            <a:spLocks noChangeShapeType="1"/>
          </xdr:cNvSpPr>
        </xdr:nvSpPr>
        <xdr:spPr bwMode="auto">
          <a:xfrm>
            <a:off x="216" y="106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2" name="Line 332">
            <a:extLst>
              <a:ext uri="{FF2B5EF4-FFF2-40B4-BE49-F238E27FC236}">
                <a16:creationId xmlns:a16="http://schemas.microsoft.com/office/drawing/2014/main" id="{00000000-0008-0000-0900-0000D4000000}"/>
              </a:ext>
            </a:extLst>
          </xdr:cNvPr>
          <xdr:cNvSpPr>
            <a:spLocks noChangeShapeType="1"/>
          </xdr:cNvSpPr>
        </xdr:nvSpPr>
        <xdr:spPr bwMode="auto">
          <a:xfrm>
            <a:off x="216" y="81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3" name="Line 333">
            <a:extLst>
              <a:ext uri="{FF2B5EF4-FFF2-40B4-BE49-F238E27FC236}">
                <a16:creationId xmlns:a16="http://schemas.microsoft.com/office/drawing/2014/main" id="{00000000-0008-0000-0900-0000D5000000}"/>
              </a:ext>
            </a:extLst>
          </xdr:cNvPr>
          <xdr:cNvSpPr>
            <a:spLocks noChangeShapeType="1"/>
          </xdr:cNvSpPr>
        </xdr:nvSpPr>
        <xdr:spPr bwMode="auto">
          <a:xfrm>
            <a:off x="216" y="83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4" name="Line 334">
            <a:extLst>
              <a:ext uri="{FF2B5EF4-FFF2-40B4-BE49-F238E27FC236}">
                <a16:creationId xmlns:a16="http://schemas.microsoft.com/office/drawing/2014/main" id="{00000000-0008-0000-0900-0000D6000000}"/>
              </a:ext>
            </a:extLst>
          </xdr:cNvPr>
          <xdr:cNvSpPr>
            <a:spLocks noChangeShapeType="1"/>
          </xdr:cNvSpPr>
        </xdr:nvSpPr>
        <xdr:spPr bwMode="auto">
          <a:xfrm>
            <a:off x="216" y="85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5" name="Line 335">
            <a:extLst>
              <a:ext uri="{FF2B5EF4-FFF2-40B4-BE49-F238E27FC236}">
                <a16:creationId xmlns:a16="http://schemas.microsoft.com/office/drawing/2014/main" id="{00000000-0008-0000-0900-0000D7000000}"/>
              </a:ext>
            </a:extLst>
          </xdr:cNvPr>
          <xdr:cNvSpPr>
            <a:spLocks noChangeShapeType="1"/>
          </xdr:cNvSpPr>
        </xdr:nvSpPr>
        <xdr:spPr bwMode="auto">
          <a:xfrm>
            <a:off x="216" y="86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6" name="Line 336">
            <a:extLst>
              <a:ext uri="{FF2B5EF4-FFF2-40B4-BE49-F238E27FC236}">
                <a16:creationId xmlns:a16="http://schemas.microsoft.com/office/drawing/2014/main" id="{00000000-0008-0000-0900-0000D8000000}"/>
              </a:ext>
            </a:extLst>
          </xdr:cNvPr>
          <xdr:cNvSpPr>
            <a:spLocks noChangeShapeType="1"/>
          </xdr:cNvSpPr>
        </xdr:nvSpPr>
        <xdr:spPr bwMode="auto">
          <a:xfrm>
            <a:off x="216" y="88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7" name="Line 337">
            <a:extLst>
              <a:ext uri="{FF2B5EF4-FFF2-40B4-BE49-F238E27FC236}">
                <a16:creationId xmlns:a16="http://schemas.microsoft.com/office/drawing/2014/main" id="{00000000-0008-0000-0900-0000D9000000}"/>
              </a:ext>
            </a:extLst>
          </xdr:cNvPr>
          <xdr:cNvSpPr>
            <a:spLocks noChangeShapeType="1"/>
          </xdr:cNvSpPr>
        </xdr:nvSpPr>
        <xdr:spPr bwMode="auto">
          <a:xfrm>
            <a:off x="216" y="90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8" name="Line 338">
            <a:extLst>
              <a:ext uri="{FF2B5EF4-FFF2-40B4-BE49-F238E27FC236}">
                <a16:creationId xmlns:a16="http://schemas.microsoft.com/office/drawing/2014/main" id="{00000000-0008-0000-0900-0000DA000000}"/>
              </a:ext>
            </a:extLst>
          </xdr:cNvPr>
          <xdr:cNvSpPr>
            <a:spLocks noChangeShapeType="1"/>
          </xdr:cNvSpPr>
        </xdr:nvSpPr>
        <xdr:spPr bwMode="auto">
          <a:xfrm>
            <a:off x="216" y="92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19" name="Line 339">
            <a:extLst>
              <a:ext uri="{FF2B5EF4-FFF2-40B4-BE49-F238E27FC236}">
                <a16:creationId xmlns:a16="http://schemas.microsoft.com/office/drawing/2014/main" id="{00000000-0008-0000-0900-0000DB000000}"/>
              </a:ext>
            </a:extLst>
          </xdr:cNvPr>
          <xdr:cNvSpPr>
            <a:spLocks noChangeShapeType="1"/>
          </xdr:cNvSpPr>
        </xdr:nvSpPr>
        <xdr:spPr bwMode="auto">
          <a:xfrm>
            <a:off x="216" y="94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0" name="Line 340">
            <a:extLst>
              <a:ext uri="{FF2B5EF4-FFF2-40B4-BE49-F238E27FC236}">
                <a16:creationId xmlns:a16="http://schemas.microsoft.com/office/drawing/2014/main" id="{00000000-0008-0000-0900-0000DC000000}"/>
              </a:ext>
            </a:extLst>
          </xdr:cNvPr>
          <xdr:cNvSpPr>
            <a:spLocks noChangeShapeType="1"/>
          </xdr:cNvSpPr>
        </xdr:nvSpPr>
        <xdr:spPr bwMode="auto">
          <a:xfrm>
            <a:off x="216" y="95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1" name="Line 341">
            <a:extLst>
              <a:ext uri="{FF2B5EF4-FFF2-40B4-BE49-F238E27FC236}">
                <a16:creationId xmlns:a16="http://schemas.microsoft.com/office/drawing/2014/main" id="{00000000-0008-0000-0900-0000DD000000}"/>
              </a:ext>
            </a:extLst>
          </xdr:cNvPr>
          <xdr:cNvSpPr>
            <a:spLocks noChangeShapeType="1"/>
          </xdr:cNvSpPr>
        </xdr:nvSpPr>
        <xdr:spPr bwMode="auto">
          <a:xfrm>
            <a:off x="216" y="97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2" name="Line 342">
            <a:extLst>
              <a:ext uri="{FF2B5EF4-FFF2-40B4-BE49-F238E27FC236}">
                <a16:creationId xmlns:a16="http://schemas.microsoft.com/office/drawing/2014/main" id="{00000000-0008-0000-0900-0000DE000000}"/>
              </a:ext>
            </a:extLst>
          </xdr:cNvPr>
          <xdr:cNvSpPr>
            <a:spLocks noChangeShapeType="1"/>
          </xdr:cNvSpPr>
        </xdr:nvSpPr>
        <xdr:spPr bwMode="auto">
          <a:xfrm>
            <a:off x="216" y="99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nvGrpSpPr>
          <xdr:cNvPr id="223" name="Group 343">
            <a:extLst>
              <a:ext uri="{FF2B5EF4-FFF2-40B4-BE49-F238E27FC236}">
                <a16:creationId xmlns:a16="http://schemas.microsoft.com/office/drawing/2014/main" id="{00000000-0008-0000-0900-0000DF000000}"/>
              </a:ext>
            </a:extLst>
          </xdr:cNvPr>
          <xdr:cNvGrpSpPr>
            <a:grpSpLocks/>
          </xdr:cNvGrpSpPr>
        </xdr:nvGrpSpPr>
        <xdr:grpSpPr bwMode="auto">
          <a:xfrm>
            <a:off x="215" y="163"/>
            <a:ext cx="74" cy="935"/>
            <a:chOff x="215" y="163"/>
            <a:chExt cx="74" cy="935"/>
          </a:xfrm>
        </xdr:grpSpPr>
        <xdr:sp macro="" textlink="">
          <xdr:nvSpPr>
            <xdr:cNvPr id="243" name="Line 344">
              <a:extLst>
                <a:ext uri="{FF2B5EF4-FFF2-40B4-BE49-F238E27FC236}">
                  <a16:creationId xmlns:a16="http://schemas.microsoft.com/office/drawing/2014/main" id="{00000000-0008-0000-0900-0000F3000000}"/>
                </a:ext>
              </a:extLst>
            </xdr:cNvPr>
            <xdr:cNvSpPr>
              <a:spLocks noChangeShapeType="1"/>
            </xdr:cNvSpPr>
          </xdr:nvSpPr>
          <xdr:spPr bwMode="auto">
            <a:xfrm flipV="1">
              <a:off x="215" y="16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4" name="Line 345">
              <a:extLst>
                <a:ext uri="{FF2B5EF4-FFF2-40B4-BE49-F238E27FC236}">
                  <a16:creationId xmlns:a16="http://schemas.microsoft.com/office/drawing/2014/main" id="{00000000-0008-0000-0900-0000F4000000}"/>
                </a:ext>
              </a:extLst>
            </xdr:cNvPr>
            <xdr:cNvSpPr>
              <a:spLocks noChangeShapeType="1"/>
            </xdr:cNvSpPr>
          </xdr:nvSpPr>
          <xdr:spPr bwMode="auto">
            <a:xfrm flipV="1">
              <a:off x="216" y="18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5" name="Line 346">
              <a:extLst>
                <a:ext uri="{FF2B5EF4-FFF2-40B4-BE49-F238E27FC236}">
                  <a16:creationId xmlns:a16="http://schemas.microsoft.com/office/drawing/2014/main" id="{00000000-0008-0000-0900-0000F5000000}"/>
                </a:ext>
              </a:extLst>
            </xdr:cNvPr>
            <xdr:cNvSpPr>
              <a:spLocks noChangeShapeType="1"/>
            </xdr:cNvSpPr>
          </xdr:nvSpPr>
          <xdr:spPr bwMode="auto">
            <a:xfrm flipV="1">
              <a:off x="217" y="19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6" name="Line 347">
              <a:extLst>
                <a:ext uri="{FF2B5EF4-FFF2-40B4-BE49-F238E27FC236}">
                  <a16:creationId xmlns:a16="http://schemas.microsoft.com/office/drawing/2014/main" id="{00000000-0008-0000-0900-0000F6000000}"/>
                </a:ext>
              </a:extLst>
            </xdr:cNvPr>
            <xdr:cNvSpPr>
              <a:spLocks noChangeShapeType="1"/>
            </xdr:cNvSpPr>
          </xdr:nvSpPr>
          <xdr:spPr bwMode="auto">
            <a:xfrm flipV="1">
              <a:off x="216" y="21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7" name="Line 348">
              <a:extLst>
                <a:ext uri="{FF2B5EF4-FFF2-40B4-BE49-F238E27FC236}">
                  <a16:creationId xmlns:a16="http://schemas.microsoft.com/office/drawing/2014/main" id="{00000000-0008-0000-0900-0000F7000000}"/>
                </a:ext>
              </a:extLst>
            </xdr:cNvPr>
            <xdr:cNvSpPr>
              <a:spLocks noChangeShapeType="1"/>
            </xdr:cNvSpPr>
          </xdr:nvSpPr>
          <xdr:spPr bwMode="auto">
            <a:xfrm flipV="1">
              <a:off x="216" y="23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8" name="Line 349">
              <a:extLst>
                <a:ext uri="{FF2B5EF4-FFF2-40B4-BE49-F238E27FC236}">
                  <a16:creationId xmlns:a16="http://schemas.microsoft.com/office/drawing/2014/main" id="{00000000-0008-0000-0900-0000F8000000}"/>
                </a:ext>
              </a:extLst>
            </xdr:cNvPr>
            <xdr:cNvSpPr>
              <a:spLocks noChangeShapeType="1"/>
            </xdr:cNvSpPr>
          </xdr:nvSpPr>
          <xdr:spPr bwMode="auto">
            <a:xfrm flipV="1">
              <a:off x="216" y="24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49" name="Line 350">
              <a:extLst>
                <a:ext uri="{FF2B5EF4-FFF2-40B4-BE49-F238E27FC236}">
                  <a16:creationId xmlns:a16="http://schemas.microsoft.com/office/drawing/2014/main" id="{00000000-0008-0000-0900-0000F9000000}"/>
                </a:ext>
              </a:extLst>
            </xdr:cNvPr>
            <xdr:cNvSpPr>
              <a:spLocks noChangeShapeType="1"/>
            </xdr:cNvSpPr>
          </xdr:nvSpPr>
          <xdr:spPr bwMode="auto">
            <a:xfrm flipV="1">
              <a:off x="216" y="26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0" name="Line 351">
              <a:extLst>
                <a:ext uri="{FF2B5EF4-FFF2-40B4-BE49-F238E27FC236}">
                  <a16:creationId xmlns:a16="http://schemas.microsoft.com/office/drawing/2014/main" id="{00000000-0008-0000-0900-0000FA000000}"/>
                </a:ext>
              </a:extLst>
            </xdr:cNvPr>
            <xdr:cNvSpPr>
              <a:spLocks noChangeShapeType="1"/>
            </xdr:cNvSpPr>
          </xdr:nvSpPr>
          <xdr:spPr bwMode="auto">
            <a:xfrm flipV="1">
              <a:off x="216" y="28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1" name="Line 352">
              <a:extLst>
                <a:ext uri="{FF2B5EF4-FFF2-40B4-BE49-F238E27FC236}">
                  <a16:creationId xmlns:a16="http://schemas.microsoft.com/office/drawing/2014/main" id="{00000000-0008-0000-0900-0000FB000000}"/>
                </a:ext>
              </a:extLst>
            </xdr:cNvPr>
            <xdr:cNvSpPr>
              <a:spLocks noChangeShapeType="1"/>
            </xdr:cNvSpPr>
          </xdr:nvSpPr>
          <xdr:spPr bwMode="auto">
            <a:xfrm flipV="1">
              <a:off x="216" y="29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2" name="Line 353">
              <a:extLst>
                <a:ext uri="{FF2B5EF4-FFF2-40B4-BE49-F238E27FC236}">
                  <a16:creationId xmlns:a16="http://schemas.microsoft.com/office/drawing/2014/main" id="{00000000-0008-0000-0900-0000FC000000}"/>
                </a:ext>
              </a:extLst>
            </xdr:cNvPr>
            <xdr:cNvSpPr>
              <a:spLocks noChangeShapeType="1"/>
            </xdr:cNvSpPr>
          </xdr:nvSpPr>
          <xdr:spPr bwMode="auto">
            <a:xfrm flipV="1">
              <a:off x="216" y="31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3" name="Line 354">
              <a:extLst>
                <a:ext uri="{FF2B5EF4-FFF2-40B4-BE49-F238E27FC236}">
                  <a16:creationId xmlns:a16="http://schemas.microsoft.com/office/drawing/2014/main" id="{00000000-0008-0000-0900-0000FD000000}"/>
                </a:ext>
              </a:extLst>
            </xdr:cNvPr>
            <xdr:cNvSpPr>
              <a:spLocks noChangeShapeType="1"/>
            </xdr:cNvSpPr>
          </xdr:nvSpPr>
          <xdr:spPr bwMode="auto">
            <a:xfrm flipV="1">
              <a:off x="216" y="33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4" name="Line 355">
              <a:extLst>
                <a:ext uri="{FF2B5EF4-FFF2-40B4-BE49-F238E27FC236}">
                  <a16:creationId xmlns:a16="http://schemas.microsoft.com/office/drawing/2014/main" id="{00000000-0008-0000-0900-0000FE000000}"/>
                </a:ext>
              </a:extLst>
            </xdr:cNvPr>
            <xdr:cNvSpPr>
              <a:spLocks noChangeShapeType="1"/>
            </xdr:cNvSpPr>
          </xdr:nvSpPr>
          <xdr:spPr bwMode="auto">
            <a:xfrm flipV="1">
              <a:off x="216" y="35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5" name="Line 356">
              <a:extLst>
                <a:ext uri="{FF2B5EF4-FFF2-40B4-BE49-F238E27FC236}">
                  <a16:creationId xmlns:a16="http://schemas.microsoft.com/office/drawing/2014/main" id="{00000000-0008-0000-0900-0000FF000000}"/>
                </a:ext>
              </a:extLst>
            </xdr:cNvPr>
            <xdr:cNvSpPr>
              <a:spLocks noChangeShapeType="1"/>
            </xdr:cNvSpPr>
          </xdr:nvSpPr>
          <xdr:spPr bwMode="auto">
            <a:xfrm flipV="1">
              <a:off x="216" y="36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6" name="Line 357">
              <a:extLst>
                <a:ext uri="{FF2B5EF4-FFF2-40B4-BE49-F238E27FC236}">
                  <a16:creationId xmlns:a16="http://schemas.microsoft.com/office/drawing/2014/main" id="{00000000-0008-0000-0900-000000010000}"/>
                </a:ext>
              </a:extLst>
            </xdr:cNvPr>
            <xdr:cNvSpPr>
              <a:spLocks noChangeShapeType="1"/>
            </xdr:cNvSpPr>
          </xdr:nvSpPr>
          <xdr:spPr bwMode="auto">
            <a:xfrm flipV="1">
              <a:off x="216" y="38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7" name="Line 358">
              <a:extLst>
                <a:ext uri="{FF2B5EF4-FFF2-40B4-BE49-F238E27FC236}">
                  <a16:creationId xmlns:a16="http://schemas.microsoft.com/office/drawing/2014/main" id="{00000000-0008-0000-0900-000001010000}"/>
                </a:ext>
              </a:extLst>
            </xdr:cNvPr>
            <xdr:cNvSpPr>
              <a:spLocks noChangeShapeType="1"/>
            </xdr:cNvSpPr>
          </xdr:nvSpPr>
          <xdr:spPr bwMode="auto">
            <a:xfrm flipV="1">
              <a:off x="216" y="40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8" name="Line 359">
              <a:extLst>
                <a:ext uri="{FF2B5EF4-FFF2-40B4-BE49-F238E27FC236}">
                  <a16:creationId xmlns:a16="http://schemas.microsoft.com/office/drawing/2014/main" id="{00000000-0008-0000-0900-000002010000}"/>
                </a:ext>
              </a:extLst>
            </xdr:cNvPr>
            <xdr:cNvSpPr>
              <a:spLocks noChangeShapeType="1"/>
            </xdr:cNvSpPr>
          </xdr:nvSpPr>
          <xdr:spPr bwMode="auto">
            <a:xfrm flipV="1">
              <a:off x="216" y="41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59" name="Line 360">
              <a:extLst>
                <a:ext uri="{FF2B5EF4-FFF2-40B4-BE49-F238E27FC236}">
                  <a16:creationId xmlns:a16="http://schemas.microsoft.com/office/drawing/2014/main" id="{00000000-0008-0000-0900-000003010000}"/>
                </a:ext>
              </a:extLst>
            </xdr:cNvPr>
            <xdr:cNvSpPr>
              <a:spLocks noChangeShapeType="1"/>
            </xdr:cNvSpPr>
          </xdr:nvSpPr>
          <xdr:spPr bwMode="auto">
            <a:xfrm flipV="1">
              <a:off x="216" y="43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0" name="Line 361">
              <a:extLst>
                <a:ext uri="{FF2B5EF4-FFF2-40B4-BE49-F238E27FC236}">
                  <a16:creationId xmlns:a16="http://schemas.microsoft.com/office/drawing/2014/main" id="{00000000-0008-0000-0900-000004010000}"/>
                </a:ext>
              </a:extLst>
            </xdr:cNvPr>
            <xdr:cNvSpPr>
              <a:spLocks noChangeShapeType="1"/>
            </xdr:cNvSpPr>
          </xdr:nvSpPr>
          <xdr:spPr bwMode="auto">
            <a:xfrm flipV="1">
              <a:off x="216" y="452"/>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1" name="Line 362">
              <a:extLst>
                <a:ext uri="{FF2B5EF4-FFF2-40B4-BE49-F238E27FC236}">
                  <a16:creationId xmlns:a16="http://schemas.microsoft.com/office/drawing/2014/main" id="{00000000-0008-0000-0900-000005010000}"/>
                </a:ext>
              </a:extLst>
            </xdr:cNvPr>
            <xdr:cNvSpPr>
              <a:spLocks noChangeShapeType="1"/>
            </xdr:cNvSpPr>
          </xdr:nvSpPr>
          <xdr:spPr bwMode="auto">
            <a:xfrm flipV="1">
              <a:off x="216" y="46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2" name="Line 363">
              <a:extLst>
                <a:ext uri="{FF2B5EF4-FFF2-40B4-BE49-F238E27FC236}">
                  <a16:creationId xmlns:a16="http://schemas.microsoft.com/office/drawing/2014/main" id="{00000000-0008-0000-0900-000006010000}"/>
                </a:ext>
              </a:extLst>
            </xdr:cNvPr>
            <xdr:cNvSpPr>
              <a:spLocks noChangeShapeType="1"/>
            </xdr:cNvSpPr>
          </xdr:nvSpPr>
          <xdr:spPr bwMode="auto">
            <a:xfrm flipV="1">
              <a:off x="216" y="48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3" name="Line 364">
              <a:extLst>
                <a:ext uri="{FF2B5EF4-FFF2-40B4-BE49-F238E27FC236}">
                  <a16:creationId xmlns:a16="http://schemas.microsoft.com/office/drawing/2014/main" id="{00000000-0008-0000-0900-000007010000}"/>
                </a:ext>
              </a:extLst>
            </xdr:cNvPr>
            <xdr:cNvSpPr>
              <a:spLocks noChangeShapeType="1"/>
            </xdr:cNvSpPr>
          </xdr:nvSpPr>
          <xdr:spPr bwMode="auto">
            <a:xfrm flipV="1">
              <a:off x="216" y="50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4" name="Line 365">
              <a:extLst>
                <a:ext uri="{FF2B5EF4-FFF2-40B4-BE49-F238E27FC236}">
                  <a16:creationId xmlns:a16="http://schemas.microsoft.com/office/drawing/2014/main" id="{00000000-0008-0000-0900-000008010000}"/>
                </a:ext>
              </a:extLst>
            </xdr:cNvPr>
            <xdr:cNvSpPr>
              <a:spLocks noChangeShapeType="1"/>
            </xdr:cNvSpPr>
          </xdr:nvSpPr>
          <xdr:spPr bwMode="auto">
            <a:xfrm flipV="1">
              <a:off x="216" y="52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5" name="Line 366">
              <a:extLst>
                <a:ext uri="{FF2B5EF4-FFF2-40B4-BE49-F238E27FC236}">
                  <a16:creationId xmlns:a16="http://schemas.microsoft.com/office/drawing/2014/main" id="{00000000-0008-0000-0900-000009010000}"/>
                </a:ext>
              </a:extLst>
            </xdr:cNvPr>
            <xdr:cNvSpPr>
              <a:spLocks noChangeShapeType="1"/>
            </xdr:cNvSpPr>
          </xdr:nvSpPr>
          <xdr:spPr bwMode="auto">
            <a:xfrm flipV="1">
              <a:off x="216" y="53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6" name="Line 367">
              <a:extLst>
                <a:ext uri="{FF2B5EF4-FFF2-40B4-BE49-F238E27FC236}">
                  <a16:creationId xmlns:a16="http://schemas.microsoft.com/office/drawing/2014/main" id="{00000000-0008-0000-0900-00000A010000}"/>
                </a:ext>
              </a:extLst>
            </xdr:cNvPr>
            <xdr:cNvSpPr>
              <a:spLocks noChangeShapeType="1"/>
            </xdr:cNvSpPr>
          </xdr:nvSpPr>
          <xdr:spPr bwMode="auto">
            <a:xfrm flipV="1">
              <a:off x="216" y="55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7" name="Line 368">
              <a:extLst>
                <a:ext uri="{FF2B5EF4-FFF2-40B4-BE49-F238E27FC236}">
                  <a16:creationId xmlns:a16="http://schemas.microsoft.com/office/drawing/2014/main" id="{00000000-0008-0000-0900-00000B010000}"/>
                </a:ext>
              </a:extLst>
            </xdr:cNvPr>
            <xdr:cNvSpPr>
              <a:spLocks noChangeShapeType="1"/>
            </xdr:cNvSpPr>
          </xdr:nvSpPr>
          <xdr:spPr bwMode="auto">
            <a:xfrm flipV="1">
              <a:off x="216" y="57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8" name="Line 369">
              <a:extLst>
                <a:ext uri="{FF2B5EF4-FFF2-40B4-BE49-F238E27FC236}">
                  <a16:creationId xmlns:a16="http://schemas.microsoft.com/office/drawing/2014/main" id="{00000000-0008-0000-0900-00000C010000}"/>
                </a:ext>
              </a:extLst>
            </xdr:cNvPr>
            <xdr:cNvSpPr>
              <a:spLocks noChangeShapeType="1"/>
            </xdr:cNvSpPr>
          </xdr:nvSpPr>
          <xdr:spPr bwMode="auto">
            <a:xfrm flipV="1">
              <a:off x="216" y="58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69" name="Line 370">
              <a:extLst>
                <a:ext uri="{FF2B5EF4-FFF2-40B4-BE49-F238E27FC236}">
                  <a16:creationId xmlns:a16="http://schemas.microsoft.com/office/drawing/2014/main" id="{00000000-0008-0000-0900-00000D010000}"/>
                </a:ext>
              </a:extLst>
            </xdr:cNvPr>
            <xdr:cNvSpPr>
              <a:spLocks noChangeShapeType="1"/>
            </xdr:cNvSpPr>
          </xdr:nvSpPr>
          <xdr:spPr bwMode="auto">
            <a:xfrm flipV="1">
              <a:off x="216" y="60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0" name="Line 371">
              <a:extLst>
                <a:ext uri="{FF2B5EF4-FFF2-40B4-BE49-F238E27FC236}">
                  <a16:creationId xmlns:a16="http://schemas.microsoft.com/office/drawing/2014/main" id="{00000000-0008-0000-0900-00000E010000}"/>
                </a:ext>
              </a:extLst>
            </xdr:cNvPr>
            <xdr:cNvSpPr>
              <a:spLocks noChangeShapeType="1"/>
            </xdr:cNvSpPr>
          </xdr:nvSpPr>
          <xdr:spPr bwMode="auto">
            <a:xfrm flipV="1">
              <a:off x="216" y="622"/>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1" name="Line 372">
              <a:extLst>
                <a:ext uri="{FF2B5EF4-FFF2-40B4-BE49-F238E27FC236}">
                  <a16:creationId xmlns:a16="http://schemas.microsoft.com/office/drawing/2014/main" id="{00000000-0008-0000-0900-00000F010000}"/>
                </a:ext>
              </a:extLst>
            </xdr:cNvPr>
            <xdr:cNvSpPr>
              <a:spLocks noChangeShapeType="1"/>
            </xdr:cNvSpPr>
          </xdr:nvSpPr>
          <xdr:spPr bwMode="auto">
            <a:xfrm flipV="1">
              <a:off x="216" y="639"/>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2" name="Line 373">
              <a:extLst>
                <a:ext uri="{FF2B5EF4-FFF2-40B4-BE49-F238E27FC236}">
                  <a16:creationId xmlns:a16="http://schemas.microsoft.com/office/drawing/2014/main" id="{00000000-0008-0000-0900-000010010000}"/>
                </a:ext>
              </a:extLst>
            </xdr:cNvPr>
            <xdr:cNvSpPr>
              <a:spLocks noChangeShapeType="1"/>
            </xdr:cNvSpPr>
          </xdr:nvSpPr>
          <xdr:spPr bwMode="auto">
            <a:xfrm flipV="1">
              <a:off x="216" y="656"/>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3" name="Line 374">
              <a:extLst>
                <a:ext uri="{FF2B5EF4-FFF2-40B4-BE49-F238E27FC236}">
                  <a16:creationId xmlns:a16="http://schemas.microsoft.com/office/drawing/2014/main" id="{00000000-0008-0000-0900-000011010000}"/>
                </a:ext>
              </a:extLst>
            </xdr:cNvPr>
            <xdr:cNvSpPr>
              <a:spLocks noChangeShapeType="1"/>
            </xdr:cNvSpPr>
          </xdr:nvSpPr>
          <xdr:spPr bwMode="auto">
            <a:xfrm flipV="1">
              <a:off x="216" y="673"/>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4" name="Line 375">
              <a:extLst>
                <a:ext uri="{FF2B5EF4-FFF2-40B4-BE49-F238E27FC236}">
                  <a16:creationId xmlns:a16="http://schemas.microsoft.com/office/drawing/2014/main" id="{00000000-0008-0000-0900-000012010000}"/>
                </a:ext>
              </a:extLst>
            </xdr:cNvPr>
            <xdr:cNvSpPr>
              <a:spLocks noChangeShapeType="1"/>
            </xdr:cNvSpPr>
          </xdr:nvSpPr>
          <xdr:spPr bwMode="auto">
            <a:xfrm flipV="1">
              <a:off x="216" y="690"/>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5" name="Line 376">
              <a:extLst>
                <a:ext uri="{FF2B5EF4-FFF2-40B4-BE49-F238E27FC236}">
                  <a16:creationId xmlns:a16="http://schemas.microsoft.com/office/drawing/2014/main" id="{00000000-0008-0000-0900-000013010000}"/>
                </a:ext>
              </a:extLst>
            </xdr:cNvPr>
            <xdr:cNvSpPr>
              <a:spLocks noChangeShapeType="1"/>
            </xdr:cNvSpPr>
          </xdr:nvSpPr>
          <xdr:spPr bwMode="auto">
            <a:xfrm flipV="1">
              <a:off x="216" y="707"/>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6" name="Line 377">
              <a:extLst>
                <a:ext uri="{FF2B5EF4-FFF2-40B4-BE49-F238E27FC236}">
                  <a16:creationId xmlns:a16="http://schemas.microsoft.com/office/drawing/2014/main" id="{00000000-0008-0000-0900-000014010000}"/>
                </a:ext>
              </a:extLst>
            </xdr:cNvPr>
            <xdr:cNvSpPr>
              <a:spLocks noChangeShapeType="1"/>
            </xdr:cNvSpPr>
          </xdr:nvSpPr>
          <xdr:spPr bwMode="auto">
            <a:xfrm flipV="1">
              <a:off x="216" y="724"/>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7" name="Line 378">
              <a:extLst>
                <a:ext uri="{FF2B5EF4-FFF2-40B4-BE49-F238E27FC236}">
                  <a16:creationId xmlns:a16="http://schemas.microsoft.com/office/drawing/2014/main" id="{00000000-0008-0000-0900-000015010000}"/>
                </a:ext>
              </a:extLst>
            </xdr:cNvPr>
            <xdr:cNvSpPr>
              <a:spLocks noChangeShapeType="1"/>
            </xdr:cNvSpPr>
          </xdr:nvSpPr>
          <xdr:spPr bwMode="auto">
            <a:xfrm flipV="1">
              <a:off x="216" y="741"/>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8" name="Line 379">
              <a:extLst>
                <a:ext uri="{FF2B5EF4-FFF2-40B4-BE49-F238E27FC236}">
                  <a16:creationId xmlns:a16="http://schemas.microsoft.com/office/drawing/2014/main" id="{00000000-0008-0000-0900-000016010000}"/>
                </a:ext>
              </a:extLst>
            </xdr:cNvPr>
            <xdr:cNvSpPr>
              <a:spLocks noChangeShapeType="1"/>
            </xdr:cNvSpPr>
          </xdr:nvSpPr>
          <xdr:spPr bwMode="auto">
            <a:xfrm flipV="1">
              <a:off x="216" y="758"/>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sp macro="" textlink="">
          <xdr:nvSpPr>
            <xdr:cNvPr id="279" name="Line 380">
              <a:extLst>
                <a:ext uri="{FF2B5EF4-FFF2-40B4-BE49-F238E27FC236}">
                  <a16:creationId xmlns:a16="http://schemas.microsoft.com/office/drawing/2014/main" id="{00000000-0008-0000-0900-000017010000}"/>
                </a:ext>
              </a:extLst>
            </xdr:cNvPr>
            <xdr:cNvSpPr>
              <a:spLocks noChangeShapeType="1"/>
            </xdr:cNvSpPr>
          </xdr:nvSpPr>
          <xdr:spPr bwMode="auto">
            <a:xfrm flipV="1">
              <a:off x="216" y="775"/>
              <a:ext cx="72" cy="32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grpSp>
      <xdr:sp macro="" textlink="">
        <xdr:nvSpPr>
          <xdr:cNvPr id="224" name="Line 381">
            <a:extLst>
              <a:ext uri="{FF2B5EF4-FFF2-40B4-BE49-F238E27FC236}">
                <a16:creationId xmlns:a16="http://schemas.microsoft.com/office/drawing/2014/main" id="{00000000-0008-0000-0900-0000E0000000}"/>
              </a:ext>
            </a:extLst>
          </xdr:cNvPr>
          <xdr:cNvSpPr>
            <a:spLocks noChangeShapeType="1"/>
          </xdr:cNvSpPr>
        </xdr:nvSpPr>
        <xdr:spPr bwMode="auto">
          <a:xfrm>
            <a:off x="216" y="48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5" name="Line 382">
            <a:extLst>
              <a:ext uri="{FF2B5EF4-FFF2-40B4-BE49-F238E27FC236}">
                <a16:creationId xmlns:a16="http://schemas.microsoft.com/office/drawing/2014/main" id="{00000000-0008-0000-0900-0000E1000000}"/>
              </a:ext>
            </a:extLst>
          </xdr:cNvPr>
          <xdr:cNvSpPr>
            <a:spLocks noChangeShapeType="1"/>
          </xdr:cNvSpPr>
        </xdr:nvSpPr>
        <xdr:spPr bwMode="auto">
          <a:xfrm>
            <a:off x="216" y="503"/>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6" name="Line 383">
            <a:extLst>
              <a:ext uri="{FF2B5EF4-FFF2-40B4-BE49-F238E27FC236}">
                <a16:creationId xmlns:a16="http://schemas.microsoft.com/office/drawing/2014/main" id="{00000000-0008-0000-0900-0000E2000000}"/>
              </a:ext>
            </a:extLst>
          </xdr:cNvPr>
          <xdr:cNvSpPr>
            <a:spLocks noChangeShapeType="1"/>
          </xdr:cNvSpPr>
        </xdr:nvSpPr>
        <xdr:spPr bwMode="auto">
          <a:xfrm>
            <a:off x="216" y="519"/>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7" name="Line 384">
            <a:extLst>
              <a:ext uri="{FF2B5EF4-FFF2-40B4-BE49-F238E27FC236}">
                <a16:creationId xmlns:a16="http://schemas.microsoft.com/office/drawing/2014/main" id="{00000000-0008-0000-0900-0000E3000000}"/>
              </a:ext>
            </a:extLst>
          </xdr:cNvPr>
          <xdr:cNvSpPr>
            <a:spLocks noChangeShapeType="1"/>
          </xdr:cNvSpPr>
        </xdr:nvSpPr>
        <xdr:spPr bwMode="auto">
          <a:xfrm>
            <a:off x="216" y="53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8" name="Line 385">
            <a:extLst>
              <a:ext uri="{FF2B5EF4-FFF2-40B4-BE49-F238E27FC236}">
                <a16:creationId xmlns:a16="http://schemas.microsoft.com/office/drawing/2014/main" id="{00000000-0008-0000-0900-0000E4000000}"/>
              </a:ext>
            </a:extLst>
          </xdr:cNvPr>
          <xdr:cNvSpPr>
            <a:spLocks noChangeShapeType="1"/>
          </xdr:cNvSpPr>
        </xdr:nvSpPr>
        <xdr:spPr bwMode="auto">
          <a:xfrm>
            <a:off x="216" y="55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29" name="Line 386">
            <a:extLst>
              <a:ext uri="{FF2B5EF4-FFF2-40B4-BE49-F238E27FC236}">
                <a16:creationId xmlns:a16="http://schemas.microsoft.com/office/drawing/2014/main" id="{00000000-0008-0000-0900-0000E5000000}"/>
              </a:ext>
            </a:extLst>
          </xdr:cNvPr>
          <xdr:cNvSpPr>
            <a:spLocks noChangeShapeType="1"/>
          </xdr:cNvSpPr>
        </xdr:nvSpPr>
        <xdr:spPr bwMode="auto">
          <a:xfrm>
            <a:off x="216" y="57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0" name="Line 387">
            <a:extLst>
              <a:ext uri="{FF2B5EF4-FFF2-40B4-BE49-F238E27FC236}">
                <a16:creationId xmlns:a16="http://schemas.microsoft.com/office/drawing/2014/main" id="{00000000-0008-0000-0900-0000E6000000}"/>
              </a:ext>
            </a:extLst>
          </xdr:cNvPr>
          <xdr:cNvSpPr>
            <a:spLocks noChangeShapeType="1"/>
          </xdr:cNvSpPr>
        </xdr:nvSpPr>
        <xdr:spPr bwMode="auto">
          <a:xfrm>
            <a:off x="216" y="589"/>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1" name="Line 388">
            <a:extLst>
              <a:ext uri="{FF2B5EF4-FFF2-40B4-BE49-F238E27FC236}">
                <a16:creationId xmlns:a16="http://schemas.microsoft.com/office/drawing/2014/main" id="{00000000-0008-0000-0900-0000E7000000}"/>
              </a:ext>
            </a:extLst>
          </xdr:cNvPr>
          <xdr:cNvSpPr>
            <a:spLocks noChangeShapeType="1"/>
          </xdr:cNvSpPr>
        </xdr:nvSpPr>
        <xdr:spPr bwMode="auto">
          <a:xfrm>
            <a:off x="216" y="60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2" name="Line 389">
            <a:extLst>
              <a:ext uri="{FF2B5EF4-FFF2-40B4-BE49-F238E27FC236}">
                <a16:creationId xmlns:a16="http://schemas.microsoft.com/office/drawing/2014/main" id="{00000000-0008-0000-0900-0000E8000000}"/>
              </a:ext>
            </a:extLst>
          </xdr:cNvPr>
          <xdr:cNvSpPr>
            <a:spLocks noChangeShapeType="1"/>
          </xdr:cNvSpPr>
        </xdr:nvSpPr>
        <xdr:spPr bwMode="auto">
          <a:xfrm>
            <a:off x="216" y="623"/>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3" name="Line 390">
            <a:extLst>
              <a:ext uri="{FF2B5EF4-FFF2-40B4-BE49-F238E27FC236}">
                <a16:creationId xmlns:a16="http://schemas.microsoft.com/office/drawing/2014/main" id="{00000000-0008-0000-0900-0000E9000000}"/>
              </a:ext>
            </a:extLst>
          </xdr:cNvPr>
          <xdr:cNvSpPr>
            <a:spLocks noChangeShapeType="1"/>
          </xdr:cNvSpPr>
        </xdr:nvSpPr>
        <xdr:spPr bwMode="auto">
          <a:xfrm>
            <a:off x="216" y="64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4" name="Line 391">
            <a:extLst>
              <a:ext uri="{FF2B5EF4-FFF2-40B4-BE49-F238E27FC236}">
                <a16:creationId xmlns:a16="http://schemas.microsoft.com/office/drawing/2014/main" id="{00000000-0008-0000-0900-0000EA000000}"/>
              </a:ext>
            </a:extLst>
          </xdr:cNvPr>
          <xdr:cNvSpPr>
            <a:spLocks noChangeShapeType="1"/>
          </xdr:cNvSpPr>
        </xdr:nvSpPr>
        <xdr:spPr bwMode="auto">
          <a:xfrm>
            <a:off x="216" y="657"/>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5" name="Line 392">
            <a:extLst>
              <a:ext uri="{FF2B5EF4-FFF2-40B4-BE49-F238E27FC236}">
                <a16:creationId xmlns:a16="http://schemas.microsoft.com/office/drawing/2014/main" id="{00000000-0008-0000-0900-0000EB000000}"/>
              </a:ext>
            </a:extLst>
          </xdr:cNvPr>
          <xdr:cNvSpPr>
            <a:spLocks noChangeShapeType="1"/>
          </xdr:cNvSpPr>
        </xdr:nvSpPr>
        <xdr:spPr bwMode="auto">
          <a:xfrm>
            <a:off x="216" y="674"/>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6" name="Line 393">
            <a:extLst>
              <a:ext uri="{FF2B5EF4-FFF2-40B4-BE49-F238E27FC236}">
                <a16:creationId xmlns:a16="http://schemas.microsoft.com/office/drawing/2014/main" id="{00000000-0008-0000-0900-0000EC000000}"/>
              </a:ext>
            </a:extLst>
          </xdr:cNvPr>
          <xdr:cNvSpPr>
            <a:spLocks noChangeShapeType="1"/>
          </xdr:cNvSpPr>
        </xdr:nvSpPr>
        <xdr:spPr bwMode="auto">
          <a:xfrm>
            <a:off x="216" y="691"/>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7" name="Line 394">
            <a:extLst>
              <a:ext uri="{FF2B5EF4-FFF2-40B4-BE49-F238E27FC236}">
                <a16:creationId xmlns:a16="http://schemas.microsoft.com/office/drawing/2014/main" id="{00000000-0008-0000-0900-0000ED000000}"/>
              </a:ext>
            </a:extLst>
          </xdr:cNvPr>
          <xdr:cNvSpPr>
            <a:spLocks noChangeShapeType="1"/>
          </xdr:cNvSpPr>
        </xdr:nvSpPr>
        <xdr:spPr bwMode="auto">
          <a:xfrm>
            <a:off x="216" y="70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8" name="Line 395">
            <a:extLst>
              <a:ext uri="{FF2B5EF4-FFF2-40B4-BE49-F238E27FC236}">
                <a16:creationId xmlns:a16="http://schemas.microsoft.com/office/drawing/2014/main" id="{00000000-0008-0000-0900-0000EE000000}"/>
              </a:ext>
            </a:extLst>
          </xdr:cNvPr>
          <xdr:cNvSpPr>
            <a:spLocks noChangeShapeType="1"/>
          </xdr:cNvSpPr>
        </xdr:nvSpPr>
        <xdr:spPr bwMode="auto">
          <a:xfrm>
            <a:off x="216" y="725"/>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39" name="Line 396">
            <a:extLst>
              <a:ext uri="{FF2B5EF4-FFF2-40B4-BE49-F238E27FC236}">
                <a16:creationId xmlns:a16="http://schemas.microsoft.com/office/drawing/2014/main" id="{00000000-0008-0000-0900-0000EF000000}"/>
              </a:ext>
            </a:extLst>
          </xdr:cNvPr>
          <xdr:cNvSpPr>
            <a:spLocks noChangeShapeType="1"/>
          </xdr:cNvSpPr>
        </xdr:nvSpPr>
        <xdr:spPr bwMode="auto">
          <a:xfrm>
            <a:off x="216" y="742"/>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40" name="Line 397">
            <a:extLst>
              <a:ext uri="{FF2B5EF4-FFF2-40B4-BE49-F238E27FC236}">
                <a16:creationId xmlns:a16="http://schemas.microsoft.com/office/drawing/2014/main" id="{00000000-0008-0000-0900-0000F0000000}"/>
              </a:ext>
            </a:extLst>
          </xdr:cNvPr>
          <xdr:cNvSpPr>
            <a:spLocks noChangeShapeType="1"/>
          </xdr:cNvSpPr>
        </xdr:nvSpPr>
        <xdr:spPr bwMode="auto">
          <a:xfrm>
            <a:off x="216" y="760"/>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41" name="Line 398">
            <a:extLst>
              <a:ext uri="{FF2B5EF4-FFF2-40B4-BE49-F238E27FC236}">
                <a16:creationId xmlns:a16="http://schemas.microsoft.com/office/drawing/2014/main" id="{00000000-0008-0000-0900-0000F1000000}"/>
              </a:ext>
            </a:extLst>
          </xdr:cNvPr>
          <xdr:cNvSpPr>
            <a:spLocks noChangeShapeType="1"/>
          </xdr:cNvSpPr>
        </xdr:nvSpPr>
        <xdr:spPr bwMode="auto">
          <a:xfrm>
            <a:off x="216" y="778"/>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242" name="Line 399">
            <a:extLst>
              <a:ext uri="{FF2B5EF4-FFF2-40B4-BE49-F238E27FC236}">
                <a16:creationId xmlns:a16="http://schemas.microsoft.com/office/drawing/2014/main" id="{00000000-0008-0000-0900-0000F2000000}"/>
              </a:ext>
            </a:extLst>
          </xdr:cNvPr>
          <xdr:cNvSpPr>
            <a:spLocks noChangeShapeType="1"/>
          </xdr:cNvSpPr>
        </xdr:nvSpPr>
        <xdr:spPr bwMode="auto">
          <a:xfrm>
            <a:off x="216" y="796"/>
            <a:ext cx="72" cy="35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11</xdr:col>
      <xdr:colOff>200025</xdr:colOff>
      <xdr:row>53</xdr:row>
      <xdr:rowOff>0</xdr:rowOff>
    </xdr:from>
    <xdr:to>
      <xdr:col>11</xdr:col>
      <xdr:colOff>393700</xdr:colOff>
      <xdr:row>94</xdr:row>
      <xdr:rowOff>139700</xdr:rowOff>
    </xdr:to>
    <xdr:sp macro="" textlink="">
      <xdr:nvSpPr>
        <xdr:cNvPr id="280" name="Text Box 400">
          <a:extLst>
            <a:ext uri="{FF2B5EF4-FFF2-40B4-BE49-F238E27FC236}">
              <a16:creationId xmlns:a16="http://schemas.microsoft.com/office/drawing/2014/main" id="{00000000-0008-0000-0900-000018010000}"/>
            </a:ext>
          </a:extLst>
        </xdr:cNvPr>
        <xdr:cNvSpPr txBox="1">
          <a:spLocks noChangeArrowheads="1"/>
        </xdr:cNvSpPr>
      </xdr:nvSpPr>
      <xdr:spPr bwMode="auto">
        <a:xfrm>
          <a:off x="11528425" y="8115300"/>
          <a:ext cx="193675" cy="64516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1" i="0" u="none" strike="noStrike" baseline="0">
              <a:solidFill>
                <a:srgbClr val="000000"/>
              </a:solidFill>
              <a:latin typeface="ＭＳ ゴシック"/>
              <a:ea typeface="ＭＳ ゴシック"/>
            </a:rPr>
            <a:t>逆行列係数</a:t>
          </a:r>
        </a:p>
      </xdr:txBody>
    </xdr:sp>
    <xdr:clientData/>
  </xdr:twoCellAnchor>
  <xdr:twoCellAnchor>
    <xdr:from>
      <xdr:col>8</xdr:col>
      <xdr:colOff>504825</xdr:colOff>
      <xdr:row>147</xdr:row>
      <xdr:rowOff>165100</xdr:rowOff>
    </xdr:from>
    <xdr:to>
      <xdr:col>8</xdr:col>
      <xdr:colOff>812800</xdr:colOff>
      <xdr:row>183</xdr:row>
      <xdr:rowOff>114300</xdr:rowOff>
    </xdr:to>
    <xdr:sp macro="" textlink="">
      <xdr:nvSpPr>
        <xdr:cNvPr id="281" name="Text Box 401">
          <a:extLst>
            <a:ext uri="{FF2B5EF4-FFF2-40B4-BE49-F238E27FC236}">
              <a16:creationId xmlns:a16="http://schemas.microsoft.com/office/drawing/2014/main" id="{00000000-0008-0000-0900-000019010000}"/>
            </a:ext>
          </a:extLst>
        </xdr:cNvPr>
        <xdr:cNvSpPr txBox="1">
          <a:spLocks noChangeArrowheads="1"/>
        </xdr:cNvSpPr>
      </xdr:nvSpPr>
      <xdr:spPr bwMode="auto">
        <a:xfrm>
          <a:off x="7616825" y="22987000"/>
          <a:ext cx="307975" cy="601980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1" i="0" u="none" strike="noStrike" baseline="0">
              <a:solidFill>
                <a:srgbClr val="000000"/>
              </a:solidFill>
              <a:latin typeface="ＭＳ ゴシック"/>
              <a:ea typeface="ＭＳ ゴシック"/>
            </a:rPr>
            <a:t>自給率</a:t>
          </a:r>
        </a:p>
      </xdr:txBody>
    </xdr:sp>
    <xdr:clientData/>
  </xdr:twoCellAnchor>
  <xdr:twoCellAnchor>
    <xdr:from>
      <xdr:col>11</xdr:col>
      <xdr:colOff>66675</xdr:colOff>
      <xdr:row>156</xdr:row>
      <xdr:rowOff>104775</xdr:rowOff>
    </xdr:from>
    <xdr:to>
      <xdr:col>11</xdr:col>
      <xdr:colOff>628650</xdr:colOff>
      <xdr:row>197</xdr:row>
      <xdr:rowOff>114300</xdr:rowOff>
    </xdr:to>
    <xdr:grpSp>
      <xdr:nvGrpSpPr>
        <xdr:cNvPr id="282" name="Group 402">
          <a:extLst>
            <a:ext uri="{FF2B5EF4-FFF2-40B4-BE49-F238E27FC236}">
              <a16:creationId xmlns:a16="http://schemas.microsoft.com/office/drawing/2014/main" id="{00000000-0008-0000-0900-00001A010000}"/>
            </a:ext>
          </a:extLst>
        </xdr:cNvPr>
        <xdr:cNvGrpSpPr>
          <a:grpSpLocks/>
        </xdr:cNvGrpSpPr>
      </xdr:nvGrpSpPr>
      <xdr:grpSpPr bwMode="auto">
        <a:xfrm>
          <a:off x="11395075" y="24501475"/>
          <a:ext cx="561975" cy="6638925"/>
          <a:chOff x="1073" y="766"/>
          <a:chExt cx="59" cy="615"/>
        </a:xfrm>
      </xdr:grpSpPr>
      <xdr:sp macro="" textlink="">
        <xdr:nvSpPr>
          <xdr:cNvPr id="283" name="Line 403">
            <a:extLst>
              <a:ext uri="{FF2B5EF4-FFF2-40B4-BE49-F238E27FC236}">
                <a16:creationId xmlns:a16="http://schemas.microsoft.com/office/drawing/2014/main" id="{00000000-0008-0000-0900-00001B010000}"/>
              </a:ext>
            </a:extLst>
          </xdr:cNvPr>
          <xdr:cNvSpPr>
            <a:spLocks noChangeShapeType="1"/>
          </xdr:cNvSpPr>
        </xdr:nvSpPr>
        <xdr:spPr bwMode="auto">
          <a:xfrm>
            <a:off x="1074" y="766"/>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4" name="Line 404">
            <a:extLst>
              <a:ext uri="{FF2B5EF4-FFF2-40B4-BE49-F238E27FC236}">
                <a16:creationId xmlns:a16="http://schemas.microsoft.com/office/drawing/2014/main" id="{00000000-0008-0000-0900-00001C010000}"/>
              </a:ext>
            </a:extLst>
          </xdr:cNvPr>
          <xdr:cNvSpPr>
            <a:spLocks noChangeShapeType="1"/>
          </xdr:cNvSpPr>
        </xdr:nvSpPr>
        <xdr:spPr bwMode="auto">
          <a:xfrm>
            <a:off x="1073" y="78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5" name="Line 405">
            <a:extLst>
              <a:ext uri="{FF2B5EF4-FFF2-40B4-BE49-F238E27FC236}">
                <a16:creationId xmlns:a16="http://schemas.microsoft.com/office/drawing/2014/main" id="{00000000-0008-0000-0900-00001D010000}"/>
              </a:ext>
            </a:extLst>
          </xdr:cNvPr>
          <xdr:cNvSpPr>
            <a:spLocks noChangeShapeType="1"/>
          </xdr:cNvSpPr>
        </xdr:nvSpPr>
        <xdr:spPr bwMode="auto">
          <a:xfrm>
            <a:off x="1073" y="800"/>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6" name="Line 406">
            <a:extLst>
              <a:ext uri="{FF2B5EF4-FFF2-40B4-BE49-F238E27FC236}">
                <a16:creationId xmlns:a16="http://schemas.microsoft.com/office/drawing/2014/main" id="{00000000-0008-0000-0900-00001E010000}"/>
              </a:ext>
            </a:extLst>
          </xdr:cNvPr>
          <xdr:cNvSpPr>
            <a:spLocks noChangeShapeType="1"/>
          </xdr:cNvSpPr>
        </xdr:nvSpPr>
        <xdr:spPr bwMode="auto">
          <a:xfrm>
            <a:off x="1073" y="81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7" name="Line 407">
            <a:extLst>
              <a:ext uri="{FF2B5EF4-FFF2-40B4-BE49-F238E27FC236}">
                <a16:creationId xmlns:a16="http://schemas.microsoft.com/office/drawing/2014/main" id="{00000000-0008-0000-0900-00001F010000}"/>
              </a:ext>
            </a:extLst>
          </xdr:cNvPr>
          <xdr:cNvSpPr>
            <a:spLocks noChangeShapeType="1"/>
          </xdr:cNvSpPr>
        </xdr:nvSpPr>
        <xdr:spPr bwMode="auto">
          <a:xfrm>
            <a:off x="1073" y="834"/>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8" name="Line 408">
            <a:extLst>
              <a:ext uri="{FF2B5EF4-FFF2-40B4-BE49-F238E27FC236}">
                <a16:creationId xmlns:a16="http://schemas.microsoft.com/office/drawing/2014/main" id="{00000000-0008-0000-0900-000020010000}"/>
              </a:ext>
            </a:extLst>
          </xdr:cNvPr>
          <xdr:cNvSpPr>
            <a:spLocks noChangeShapeType="1"/>
          </xdr:cNvSpPr>
        </xdr:nvSpPr>
        <xdr:spPr bwMode="auto">
          <a:xfrm>
            <a:off x="1073" y="85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89" name="Line 409">
            <a:extLst>
              <a:ext uri="{FF2B5EF4-FFF2-40B4-BE49-F238E27FC236}">
                <a16:creationId xmlns:a16="http://schemas.microsoft.com/office/drawing/2014/main" id="{00000000-0008-0000-0900-000021010000}"/>
              </a:ext>
            </a:extLst>
          </xdr:cNvPr>
          <xdr:cNvSpPr>
            <a:spLocks noChangeShapeType="1"/>
          </xdr:cNvSpPr>
        </xdr:nvSpPr>
        <xdr:spPr bwMode="auto">
          <a:xfrm>
            <a:off x="1073" y="868"/>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0" name="Line 410">
            <a:extLst>
              <a:ext uri="{FF2B5EF4-FFF2-40B4-BE49-F238E27FC236}">
                <a16:creationId xmlns:a16="http://schemas.microsoft.com/office/drawing/2014/main" id="{00000000-0008-0000-0900-000022010000}"/>
              </a:ext>
            </a:extLst>
          </xdr:cNvPr>
          <xdr:cNvSpPr>
            <a:spLocks noChangeShapeType="1"/>
          </xdr:cNvSpPr>
        </xdr:nvSpPr>
        <xdr:spPr bwMode="auto">
          <a:xfrm>
            <a:off x="1073" y="88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1" name="Line 411">
            <a:extLst>
              <a:ext uri="{FF2B5EF4-FFF2-40B4-BE49-F238E27FC236}">
                <a16:creationId xmlns:a16="http://schemas.microsoft.com/office/drawing/2014/main" id="{00000000-0008-0000-0900-000023010000}"/>
              </a:ext>
            </a:extLst>
          </xdr:cNvPr>
          <xdr:cNvSpPr>
            <a:spLocks noChangeShapeType="1"/>
          </xdr:cNvSpPr>
        </xdr:nvSpPr>
        <xdr:spPr bwMode="auto">
          <a:xfrm>
            <a:off x="1073" y="902"/>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2" name="Line 412">
            <a:extLst>
              <a:ext uri="{FF2B5EF4-FFF2-40B4-BE49-F238E27FC236}">
                <a16:creationId xmlns:a16="http://schemas.microsoft.com/office/drawing/2014/main" id="{00000000-0008-0000-0900-000024010000}"/>
              </a:ext>
            </a:extLst>
          </xdr:cNvPr>
          <xdr:cNvSpPr>
            <a:spLocks noChangeShapeType="1"/>
          </xdr:cNvSpPr>
        </xdr:nvSpPr>
        <xdr:spPr bwMode="auto">
          <a:xfrm>
            <a:off x="1073" y="91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3" name="Line 413">
            <a:extLst>
              <a:ext uri="{FF2B5EF4-FFF2-40B4-BE49-F238E27FC236}">
                <a16:creationId xmlns:a16="http://schemas.microsoft.com/office/drawing/2014/main" id="{00000000-0008-0000-0900-000025010000}"/>
              </a:ext>
            </a:extLst>
          </xdr:cNvPr>
          <xdr:cNvSpPr>
            <a:spLocks noChangeShapeType="1"/>
          </xdr:cNvSpPr>
        </xdr:nvSpPr>
        <xdr:spPr bwMode="auto">
          <a:xfrm>
            <a:off x="1073" y="936"/>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4" name="Line 414">
            <a:extLst>
              <a:ext uri="{FF2B5EF4-FFF2-40B4-BE49-F238E27FC236}">
                <a16:creationId xmlns:a16="http://schemas.microsoft.com/office/drawing/2014/main" id="{00000000-0008-0000-0900-000026010000}"/>
              </a:ext>
            </a:extLst>
          </xdr:cNvPr>
          <xdr:cNvSpPr>
            <a:spLocks noChangeShapeType="1"/>
          </xdr:cNvSpPr>
        </xdr:nvSpPr>
        <xdr:spPr bwMode="auto">
          <a:xfrm>
            <a:off x="1073" y="95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5" name="Line 415">
            <a:extLst>
              <a:ext uri="{FF2B5EF4-FFF2-40B4-BE49-F238E27FC236}">
                <a16:creationId xmlns:a16="http://schemas.microsoft.com/office/drawing/2014/main" id="{00000000-0008-0000-0900-000027010000}"/>
              </a:ext>
            </a:extLst>
          </xdr:cNvPr>
          <xdr:cNvSpPr>
            <a:spLocks noChangeShapeType="1"/>
          </xdr:cNvSpPr>
        </xdr:nvSpPr>
        <xdr:spPr bwMode="auto">
          <a:xfrm>
            <a:off x="1073" y="970"/>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6" name="Line 416">
            <a:extLst>
              <a:ext uri="{FF2B5EF4-FFF2-40B4-BE49-F238E27FC236}">
                <a16:creationId xmlns:a16="http://schemas.microsoft.com/office/drawing/2014/main" id="{00000000-0008-0000-0900-000028010000}"/>
              </a:ext>
            </a:extLst>
          </xdr:cNvPr>
          <xdr:cNvSpPr>
            <a:spLocks noChangeShapeType="1"/>
          </xdr:cNvSpPr>
        </xdr:nvSpPr>
        <xdr:spPr bwMode="auto">
          <a:xfrm>
            <a:off x="1073" y="98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7" name="Line 417">
            <a:extLst>
              <a:ext uri="{FF2B5EF4-FFF2-40B4-BE49-F238E27FC236}">
                <a16:creationId xmlns:a16="http://schemas.microsoft.com/office/drawing/2014/main" id="{00000000-0008-0000-0900-000029010000}"/>
              </a:ext>
            </a:extLst>
          </xdr:cNvPr>
          <xdr:cNvSpPr>
            <a:spLocks noChangeShapeType="1"/>
          </xdr:cNvSpPr>
        </xdr:nvSpPr>
        <xdr:spPr bwMode="auto">
          <a:xfrm>
            <a:off x="1073" y="1004"/>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8" name="Line 418">
            <a:extLst>
              <a:ext uri="{FF2B5EF4-FFF2-40B4-BE49-F238E27FC236}">
                <a16:creationId xmlns:a16="http://schemas.microsoft.com/office/drawing/2014/main" id="{00000000-0008-0000-0900-00002A010000}"/>
              </a:ext>
            </a:extLst>
          </xdr:cNvPr>
          <xdr:cNvSpPr>
            <a:spLocks noChangeShapeType="1"/>
          </xdr:cNvSpPr>
        </xdr:nvSpPr>
        <xdr:spPr bwMode="auto">
          <a:xfrm>
            <a:off x="1073" y="102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99" name="Line 419">
            <a:extLst>
              <a:ext uri="{FF2B5EF4-FFF2-40B4-BE49-F238E27FC236}">
                <a16:creationId xmlns:a16="http://schemas.microsoft.com/office/drawing/2014/main" id="{00000000-0008-0000-0900-00002B010000}"/>
              </a:ext>
            </a:extLst>
          </xdr:cNvPr>
          <xdr:cNvSpPr>
            <a:spLocks noChangeShapeType="1"/>
          </xdr:cNvSpPr>
        </xdr:nvSpPr>
        <xdr:spPr bwMode="auto">
          <a:xfrm>
            <a:off x="1073" y="103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0" name="Line 420">
            <a:extLst>
              <a:ext uri="{FF2B5EF4-FFF2-40B4-BE49-F238E27FC236}">
                <a16:creationId xmlns:a16="http://schemas.microsoft.com/office/drawing/2014/main" id="{00000000-0008-0000-0900-00002C010000}"/>
              </a:ext>
            </a:extLst>
          </xdr:cNvPr>
          <xdr:cNvSpPr>
            <a:spLocks noChangeShapeType="1"/>
          </xdr:cNvSpPr>
        </xdr:nvSpPr>
        <xdr:spPr bwMode="auto">
          <a:xfrm>
            <a:off x="1073" y="105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1" name="Line 421">
            <a:extLst>
              <a:ext uri="{FF2B5EF4-FFF2-40B4-BE49-F238E27FC236}">
                <a16:creationId xmlns:a16="http://schemas.microsoft.com/office/drawing/2014/main" id="{00000000-0008-0000-0900-00002D010000}"/>
              </a:ext>
            </a:extLst>
          </xdr:cNvPr>
          <xdr:cNvSpPr>
            <a:spLocks noChangeShapeType="1"/>
          </xdr:cNvSpPr>
        </xdr:nvSpPr>
        <xdr:spPr bwMode="auto">
          <a:xfrm>
            <a:off x="1073" y="107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2" name="Line 422">
            <a:extLst>
              <a:ext uri="{FF2B5EF4-FFF2-40B4-BE49-F238E27FC236}">
                <a16:creationId xmlns:a16="http://schemas.microsoft.com/office/drawing/2014/main" id="{00000000-0008-0000-0900-00002E010000}"/>
              </a:ext>
            </a:extLst>
          </xdr:cNvPr>
          <xdr:cNvSpPr>
            <a:spLocks noChangeShapeType="1"/>
          </xdr:cNvSpPr>
        </xdr:nvSpPr>
        <xdr:spPr bwMode="auto">
          <a:xfrm>
            <a:off x="1073" y="109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3" name="Line 423">
            <a:extLst>
              <a:ext uri="{FF2B5EF4-FFF2-40B4-BE49-F238E27FC236}">
                <a16:creationId xmlns:a16="http://schemas.microsoft.com/office/drawing/2014/main" id="{00000000-0008-0000-0900-00002F010000}"/>
              </a:ext>
            </a:extLst>
          </xdr:cNvPr>
          <xdr:cNvSpPr>
            <a:spLocks noChangeShapeType="1"/>
          </xdr:cNvSpPr>
        </xdr:nvSpPr>
        <xdr:spPr bwMode="auto">
          <a:xfrm>
            <a:off x="1073" y="111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4" name="Line 424">
            <a:extLst>
              <a:ext uri="{FF2B5EF4-FFF2-40B4-BE49-F238E27FC236}">
                <a16:creationId xmlns:a16="http://schemas.microsoft.com/office/drawing/2014/main" id="{00000000-0008-0000-0900-000030010000}"/>
              </a:ext>
            </a:extLst>
          </xdr:cNvPr>
          <xdr:cNvSpPr>
            <a:spLocks noChangeShapeType="1"/>
          </xdr:cNvSpPr>
        </xdr:nvSpPr>
        <xdr:spPr bwMode="auto">
          <a:xfrm>
            <a:off x="1073" y="112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5" name="Line 425">
            <a:extLst>
              <a:ext uri="{FF2B5EF4-FFF2-40B4-BE49-F238E27FC236}">
                <a16:creationId xmlns:a16="http://schemas.microsoft.com/office/drawing/2014/main" id="{00000000-0008-0000-0900-000031010000}"/>
              </a:ext>
            </a:extLst>
          </xdr:cNvPr>
          <xdr:cNvSpPr>
            <a:spLocks noChangeShapeType="1"/>
          </xdr:cNvSpPr>
        </xdr:nvSpPr>
        <xdr:spPr bwMode="auto">
          <a:xfrm>
            <a:off x="1073" y="114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6" name="Line 426">
            <a:extLst>
              <a:ext uri="{FF2B5EF4-FFF2-40B4-BE49-F238E27FC236}">
                <a16:creationId xmlns:a16="http://schemas.microsoft.com/office/drawing/2014/main" id="{00000000-0008-0000-0900-000032010000}"/>
              </a:ext>
            </a:extLst>
          </xdr:cNvPr>
          <xdr:cNvSpPr>
            <a:spLocks noChangeShapeType="1"/>
          </xdr:cNvSpPr>
        </xdr:nvSpPr>
        <xdr:spPr bwMode="auto">
          <a:xfrm>
            <a:off x="1073" y="116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7" name="Line 427">
            <a:extLst>
              <a:ext uri="{FF2B5EF4-FFF2-40B4-BE49-F238E27FC236}">
                <a16:creationId xmlns:a16="http://schemas.microsoft.com/office/drawing/2014/main" id="{00000000-0008-0000-0900-000033010000}"/>
              </a:ext>
            </a:extLst>
          </xdr:cNvPr>
          <xdr:cNvSpPr>
            <a:spLocks noChangeShapeType="1"/>
          </xdr:cNvSpPr>
        </xdr:nvSpPr>
        <xdr:spPr bwMode="auto">
          <a:xfrm>
            <a:off x="1073" y="118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8" name="Line 428">
            <a:extLst>
              <a:ext uri="{FF2B5EF4-FFF2-40B4-BE49-F238E27FC236}">
                <a16:creationId xmlns:a16="http://schemas.microsoft.com/office/drawing/2014/main" id="{00000000-0008-0000-0900-000034010000}"/>
              </a:ext>
            </a:extLst>
          </xdr:cNvPr>
          <xdr:cNvSpPr>
            <a:spLocks noChangeShapeType="1"/>
          </xdr:cNvSpPr>
        </xdr:nvSpPr>
        <xdr:spPr bwMode="auto">
          <a:xfrm>
            <a:off x="1073" y="120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09" name="Line 429">
            <a:extLst>
              <a:ext uri="{FF2B5EF4-FFF2-40B4-BE49-F238E27FC236}">
                <a16:creationId xmlns:a16="http://schemas.microsoft.com/office/drawing/2014/main" id="{00000000-0008-0000-0900-000035010000}"/>
              </a:ext>
            </a:extLst>
          </xdr:cNvPr>
          <xdr:cNvSpPr>
            <a:spLocks noChangeShapeType="1"/>
          </xdr:cNvSpPr>
        </xdr:nvSpPr>
        <xdr:spPr bwMode="auto">
          <a:xfrm>
            <a:off x="1073" y="121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0" name="Line 430">
            <a:extLst>
              <a:ext uri="{FF2B5EF4-FFF2-40B4-BE49-F238E27FC236}">
                <a16:creationId xmlns:a16="http://schemas.microsoft.com/office/drawing/2014/main" id="{00000000-0008-0000-0900-000036010000}"/>
              </a:ext>
            </a:extLst>
          </xdr:cNvPr>
          <xdr:cNvSpPr>
            <a:spLocks noChangeShapeType="1"/>
          </xdr:cNvSpPr>
        </xdr:nvSpPr>
        <xdr:spPr bwMode="auto">
          <a:xfrm>
            <a:off x="1073" y="123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1" name="Line 431">
            <a:extLst>
              <a:ext uri="{FF2B5EF4-FFF2-40B4-BE49-F238E27FC236}">
                <a16:creationId xmlns:a16="http://schemas.microsoft.com/office/drawing/2014/main" id="{00000000-0008-0000-0900-000037010000}"/>
              </a:ext>
            </a:extLst>
          </xdr:cNvPr>
          <xdr:cNvSpPr>
            <a:spLocks noChangeShapeType="1"/>
          </xdr:cNvSpPr>
        </xdr:nvSpPr>
        <xdr:spPr bwMode="auto">
          <a:xfrm>
            <a:off x="1073" y="125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2" name="Line 432">
            <a:extLst>
              <a:ext uri="{FF2B5EF4-FFF2-40B4-BE49-F238E27FC236}">
                <a16:creationId xmlns:a16="http://schemas.microsoft.com/office/drawing/2014/main" id="{00000000-0008-0000-0900-000038010000}"/>
              </a:ext>
            </a:extLst>
          </xdr:cNvPr>
          <xdr:cNvSpPr>
            <a:spLocks noChangeShapeType="1"/>
          </xdr:cNvSpPr>
        </xdr:nvSpPr>
        <xdr:spPr bwMode="auto">
          <a:xfrm>
            <a:off x="1073" y="127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3" name="Line 433">
            <a:extLst>
              <a:ext uri="{FF2B5EF4-FFF2-40B4-BE49-F238E27FC236}">
                <a16:creationId xmlns:a16="http://schemas.microsoft.com/office/drawing/2014/main" id="{00000000-0008-0000-0900-000039010000}"/>
              </a:ext>
            </a:extLst>
          </xdr:cNvPr>
          <xdr:cNvSpPr>
            <a:spLocks noChangeShapeType="1"/>
          </xdr:cNvSpPr>
        </xdr:nvSpPr>
        <xdr:spPr bwMode="auto">
          <a:xfrm>
            <a:off x="1073" y="129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4" name="Line 434">
            <a:extLst>
              <a:ext uri="{FF2B5EF4-FFF2-40B4-BE49-F238E27FC236}">
                <a16:creationId xmlns:a16="http://schemas.microsoft.com/office/drawing/2014/main" id="{00000000-0008-0000-0900-00003A010000}"/>
              </a:ext>
            </a:extLst>
          </xdr:cNvPr>
          <xdr:cNvSpPr>
            <a:spLocks noChangeShapeType="1"/>
          </xdr:cNvSpPr>
        </xdr:nvSpPr>
        <xdr:spPr bwMode="auto">
          <a:xfrm>
            <a:off x="1073" y="1309"/>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5" name="Line 435">
            <a:extLst>
              <a:ext uri="{FF2B5EF4-FFF2-40B4-BE49-F238E27FC236}">
                <a16:creationId xmlns:a16="http://schemas.microsoft.com/office/drawing/2014/main" id="{00000000-0008-0000-0900-00003B010000}"/>
              </a:ext>
            </a:extLst>
          </xdr:cNvPr>
          <xdr:cNvSpPr>
            <a:spLocks noChangeShapeType="1"/>
          </xdr:cNvSpPr>
        </xdr:nvSpPr>
        <xdr:spPr bwMode="auto">
          <a:xfrm>
            <a:off x="1073" y="1327"/>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6" name="Line 436">
            <a:extLst>
              <a:ext uri="{FF2B5EF4-FFF2-40B4-BE49-F238E27FC236}">
                <a16:creationId xmlns:a16="http://schemas.microsoft.com/office/drawing/2014/main" id="{00000000-0008-0000-0900-00003C010000}"/>
              </a:ext>
            </a:extLst>
          </xdr:cNvPr>
          <xdr:cNvSpPr>
            <a:spLocks noChangeShapeType="1"/>
          </xdr:cNvSpPr>
        </xdr:nvSpPr>
        <xdr:spPr bwMode="auto">
          <a:xfrm>
            <a:off x="1073" y="1345"/>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7" name="Line 437">
            <a:extLst>
              <a:ext uri="{FF2B5EF4-FFF2-40B4-BE49-F238E27FC236}">
                <a16:creationId xmlns:a16="http://schemas.microsoft.com/office/drawing/2014/main" id="{00000000-0008-0000-0900-00003D010000}"/>
              </a:ext>
            </a:extLst>
          </xdr:cNvPr>
          <xdr:cNvSpPr>
            <a:spLocks noChangeShapeType="1"/>
          </xdr:cNvSpPr>
        </xdr:nvSpPr>
        <xdr:spPr bwMode="auto">
          <a:xfrm>
            <a:off x="1073" y="1363"/>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8" name="Line 438">
            <a:extLst>
              <a:ext uri="{FF2B5EF4-FFF2-40B4-BE49-F238E27FC236}">
                <a16:creationId xmlns:a16="http://schemas.microsoft.com/office/drawing/2014/main" id="{00000000-0008-0000-0900-00003E010000}"/>
              </a:ext>
            </a:extLst>
          </xdr:cNvPr>
          <xdr:cNvSpPr>
            <a:spLocks noChangeShapeType="1"/>
          </xdr:cNvSpPr>
        </xdr:nvSpPr>
        <xdr:spPr bwMode="auto">
          <a:xfrm>
            <a:off x="1073" y="1381"/>
            <a:ext cx="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11</xdr:col>
      <xdr:colOff>180975</xdr:colOff>
      <xdr:row>156</xdr:row>
      <xdr:rowOff>66675</xdr:rowOff>
    </xdr:from>
    <xdr:to>
      <xdr:col>11</xdr:col>
      <xdr:colOff>409575</xdr:colOff>
      <xdr:row>198</xdr:row>
      <xdr:rowOff>47625</xdr:rowOff>
    </xdr:to>
    <xdr:sp macro="" textlink="">
      <xdr:nvSpPr>
        <xdr:cNvPr id="319" name="Text Box 439">
          <a:extLst>
            <a:ext uri="{FF2B5EF4-FFF2-40B4-BE49-F238E27FC236}">
              <a16:creationId xmlns:a16="http://schemas.microsoft.com/office/drawing/2014/main" id="{00000000-0008-0000-0900-00003F010000}"/>
            </a:ext>
          </a:extLst>
        </xdr:cNvPr>
        <xdr:cNvSpPr txBox="1">
          <a:spLocks noChangeArrowheads="1"/>
        </xdr:cNvSpPr>
      </xdr:nvSpPr>
      <xdr:spPr bwMode="auto">
        <a:xfrm>
          <a:off x="11506200" y="21917025"/>
          <a:ext cx="228600" cy="57626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1" i="0" u="none" strike="noStrike" baseline="0">
              <a:solidFill>
                <a:srgbClr val="000000"/>
              </a:solidFill>
              <a:latin typeface="ＭＳ ゴシック"/>
              <a:ea typeface="ＭＳ ゴシック"/>
            </a:rPr>
            <a:t>逆行列係数</a:t>
          </a:r>
        </a:p>
      </xdr:txBody>
    </xdr:sp>
    <xdr:clientData/>
  </xdr:twoCellAnchor>
  <xdr:twoCellAnchor>
    <xdr:from>
      <xdr:col>5</xdr:col>
      <xdr:colOff>180975</xdr:colOff>
      <xdr:row>99</xdr:row>
      <xdr:rowOff>133350</xdr:rowOff>
    </xdr:from>
    <xdr:to>
      <xdr:col>6</xdr:col>
      <xdr:colOff>1476375</xdr:colOff>
      <xdr:row>102</xdr:row>
      <xdr:rowOff>19050</xdr:rowOff>
    </xdr:to>
    <xdr:sp macro="" textlink="">
      <xdr:nvSpPr>
        <xdr:cNvPr id="320" name="Text Box 441">
          <a:extLst>
            <a:ext uri="{FF2B5EF4-FFF2-40B4-BE49-F238E27FC236}">
              <a16:creationId xmlns:a16="http://schemas.microsoft.com/office/drawing/2014/main" id="{00000000-0008-0000-0900-000040010000}"/>
            </a:ext>
          </a:extLst>
        </xdr:cNvPr>
        <xdr:cNvSpPr txBox="1">
          <a:spLocks noChangeArrowheads="1"/>
        </xdr:cNvSpPr>
      </xdr:nvSpPr>
      <xdr:spPr bwMode="auto">
        <a:xfrm>
          <a:off x="3524250" y="13363575"/>
          <a:ext cx="212407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ゴシック"/>
              <a:ea typeface="ＭＳ ゴシック"/>
            </a:rPr>
            <a:t>第１次間接波及効果による</a:t>
          </a:r>
        </a:p>
        <a:p>
          <a:pPr algn="ctr" rtl="0">
            <a:lnSpc>
              <a:spcPts val="900"/>
            </a:lnSpc>
            <a:defRPr sz="1000"/>
          </a:pPr>
          <a:r>
            <a:rPr lang="ja-JP" altLang="en-US" sz="900" b="0" i="0" u="none" strike="noStrike" baseline="0">
              <a:solidFill>
                <a:srgbClr val="000000"/>
              </a:solidFill>
              <a:latin typeface="ＭＳ ゴシック"/>
              <a:ea typeface="ＭＳ ゴシック"/>
            </a:rPr>
            <a:t>雇用者所得(賃金･俸給)誘発額</a:t>
          </a:r>
        </a:p>
      </xdr:txBody>
    </xdr:sp>
    <xdr:clientData/>
  </xdr:twoCellAnchor>
  <xdr:twoCellAnchor>
    <xdr:from>
      <xdr:col>1</xdr:col>
      <xdr:colOff>352425</xdr:colOff>
      <xdr:row>37</xdr:row>
      <xdr:rowOff>142875</xdr:rowOff>
    </xdr:from>
    <xdr:to>
      <xdr:col>3</xdr:col>
      <xdr:colOff>390525</xdr:colOff>
      <xdr:row>46</xdr:row>
      <xdr:rowOff>9525</xdr:rowOff>
    </xdr:to>
    <xdr:sp macro="" textlink="">
      <xdr:nvSpPr>
        <xdr:cNvPr id="321" name="Rectangle 442">
          <a:extLst>
            <a:ext uri="{FF2B5EF4-FFF2-40B4-BE49-F238E27FC236}">
              <a16:creationId xmlns:a16="http://schemas.microsoft.com/office/drawing/2014/main" id="{00000000-0008-0000-0900-000041010000}"/>
            </a:ext>
          </a:extLst>
        </xdr:cNvPr>
        <xdr:cNvSpPr>
          <a:spLocks noChangeArrowheads="1"/>
        </xdr:cNvSpPr>
      </xdr:nvSpPr>
      <xdr:spPr bwMode="auto">
        <a:xfrm>
          <a:off x="638175" y="4886325"/>
          <a:ext cx="1590675" cy="1276350"/>
        </a:xfrm>
        <a:prstGeom prst="rect">
          <a:avLst/>
        </a:prstGeom>
        <a:noFill/>
        <a:ln w="25400">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466725</xdr:colOff>
      <xdr:row>36</xdr:row>
      <xdr:rowOff>104775</xdr:rowOff>
    </xdr:from>
    <xdr:to>
      <xdr:col>3</xdr:col>
      <xdr:colOff>304800</xdr:colOff>
      <xdr:row>39</xdr:row>
      <xdr:rowOff>9525</xdr:rowOff>
    </xdr:to>
    <xdr:sp macro="" textlink="">
      <xdr:nvSpPr>
        <xdr:cNvPr id="322" name="Text Box 15">
          <a:extLst>
            <a:ext uri="{FF2B5EF4-FFF2-40B4-BE49-F238E27FC236}">
              <a16:creationId xmlns:a16="http://schemas.microsoft.com/office/drawing/2014/main" id="{00000000-0008-0000-0900-000042010000}"/>
            </a:ext>
          </a:extLst>
        </xdr:cNvPr>
        <xdr:cNvSpPr txBox="1">
          <a:spLocks noChangeArrowheads="1"/>
        </xdr:cNvSpPr>
      </xdr:nvSpPr>
      <xdr:spPr bwMode="auto">
        <a:xfrm>
          <a:off x="752475" y="4695825"/>
          <a:ext cx="1390650" cy="361950"/>
        </a:xfrm>
        <a:prstGeom prst="rect">
          <a:avLst/>
        </a:prstGeom>
        <a:solidFill>
          <a:srgbClr xmlns:mc="http://schemas.openxmlformats.org/markup-compatibility/2006" xmlns:a14="http://schemas.microsoft.com/office/drawing/2010/main" val="FFFFFF" mc:Ignorable="a14" a14:legacySpreadsheetColorIndex="9"/>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ゴシック"/>
              <a:ea typeface="ＭＳ ゴシック"/>
            </a:rPr>
            <a:t>直接効果</a:t>
          </a:r>
        </a:p>
      </xdr:txBody>
    </xdr:sp>
    <xdr:clientData/>
  </xdr:twoCellAnchor>
  <xdr:twoCellAnchor>
    <xdr:from>
      <xdr:col>5</xdr:col>
      <xdr:colOff>9525</xdr:colOff>
      <xdr:row>112</xdr:row>
      <xdr:rowOff>142874</xdr:rowOff>
    </xdr:from>
    <xdr:to>
      <xdr:col>6</xdr:col>
      <xdr:colOff>1990725</xdr:colOff>
      <xdr:row>117</xdr:row>
      <xdr:rowOff>101599</xdr:rowOff>
    </xdr:to>
    <xdr:sp macro="" textlink="">
      <xdr:nvSpPr>
        <xdr:cNvPr id="323" name="Text Box 443">
          <a:extLst>
            <a:ext uri="{FF2B5EF4-FFF2-40B4-BE49-F238E27FC236}">
              <a16:creationId xmlns:a16="http://schemas.microsoft.com/office/drawing/2014/main" id="{00000000-0008-0000-0900-000043010000}"/>
            </a:ext>
          </a:extLst>
        </xdr:cNvPr>
        <xdr:cNvSpPr txBox="1">
          <a:spLocks noChangeArrowheads="1"/>
        </xdr:cNvSpPr>
      </xdr:nvSpPr>
      <xdr:spPr bwMode="auto">
        <a:xfrm>
          <a:off x="3349625" y="17325974"/>
          <a:ext cx="2806700" cy="7334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mn-ea"/>
            </a:rPr>
            <a:t>消費転換係数：平成</a:t>
          </a:r>
          <a:r>
            <a:rPr lang="en-US" altLang="ja-JP" sz="1100" b="0" i="0" u="none" strike="noStrike" baseline="0">
              <a:solidFill>
                <a:srgbClr val="000000"/>
              </a:solidFill>
              <a:latin typeface="ＭＳ Ｐゴシック"/>
              <a:ea typeface="+mn-ea"/>
            </a:rPr>
            <a:t>23</a:t>
          </a:r>
          <a:r>
            <a:rPr lang="ja-JP" altLang="en-US" sz="1100" b="0" i="0" u="none" strike="noStrike" baseline="0">
              <a:solidFill>
                <a:srgbClr val="000000"/>
              </a:solidFill>
              <a:latin typeface="ＭＳ Ｐゴシック"/>
              <a:ea typeface="+mn-ea"/>
            </a:rPr>
            <a:t>年産業連関表の「民間消費支出合計」を（属人概念で計算された）「（最新の県民経済計算の）県民所得（</a:t>
          </a: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）」で除して算出した係数。</a:t>
          </a:r>
        </a:p>
      </xdr:txBody>
    </xdr:sp>
    <xdr:clientData/>
  </xdr:twoCellAnchor>
  <xdr:twoCellAnchor>
    <xdr:from>
      <xdr:col>1</xdr:col>
      <xdr:colOff>342900</xdr:colOff>
      <xdr:row>0</xdr:row>
      <xdr:rowOff>114300</xdr:rowOff>
    </xdr:from>
    <xdr:to>
      <xdr:col>9</xdr:col>
      <xdr:colOff>409575</xdr:colOff>
      <xdr:row>3</xdr:row>
      <xdr:rowOff>0</xdr:rowOff>
    </xdr:to>
    <xdr:sp macro="" textlink="">
      <xdr:nvSpPr>
        <xdr:cNvPr id="324" name="Text Box 445">
          <a:extLst>
            <a:ext uri="{FF2B5EF4-FFF2-40B4-BE49-F238E27FC236}">
              <a16:creationId xmlns:a16="http://schemas.microsoft.com/office/drawing/2014/main" id="{00000000-0008-0000-0900-000044010000}"/>
            </a:ext>
          </a:extLst>
        </xdr:cNvPr>
        <xdr:cNvSpPr txBox="1">
          <a:spLocks noChangeArrowheads="1"/>
        </xdr:cNvSpPr>
      </xdr:nvSpPr>
      <xdr:spPr bwMode="auto">
        <a:xfrm>
          <a:off x="628650" y="114300"/>
          <a:ext cx="8162925" cy="342900"/>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21600" rIns="90000" bIns="46800" anchor="ctr" upright="1"/>
        <a:lstStyle/>
        <a:p>
          <a:pPr algn="ctr" rtl="0">
            <a:defRPr sz="1000"/>
          </a:pPr>
          <a:r>
            <a:rPr lang="ja-JP" altLang="en-US" sz="2000" b="1" i="0" u="none" strike="noStrike" baseline="0">
              <a:solidFill>
                <a:srgbClr val="000000"/>
              </a:solidFill>
              <a:latin typeface="ＭＳ ゴシック"/>
              <a:ea typeface="ＭＳ ゴシック"/>
            </a:rPr>
            <a:t>経済波及効果体系図　</a:t>
          </a:r>
          <a:r>
            <a:rPr lang="ja-JP" altLang="en-US" sz="2000" b="0" i="0" u="none" strike="noStrike" baseline="0">
              <a:solidFill>
                <a:srgbClr val="000000"/>
              </a:solidFill>
              <a:latin typeface="ＭＳ ゴシック"/>
              <a:ea typeface="ＭＳ ゴシック"/>
            </a:rPr>
            <a:t>(令和</a:t>
          </a:r>
          <a:r>
            <a:rPr lang="en-US" altLang="ja-JP" sz="2000" b="0" i="0" u="none" strike="noStrike" baseline="0">
              <a:solidFill>
                <a:srgbClr val="000000"/>
              </a:solidFill>
              <a:latin typeface="ＭＳ ゴシック"/>
              <a:ea typeface="ＭＳ ゴシック"/>
            </a:rPr>
            <a:t>2</a:t>
          </a:r>
          <a:r>
            <a:rPr lang="ja-JP" altLang="en-US" sz="2000" b="0" i="0" u="none" strike="noStrike" baseline="0">
              <a:solidFill>
                <a:srgbClr val="000000"/>
              </a:solidFill>
              <a:latin typeface="ＭＳ ゴシック"/>
              <a:ea typeface="ＭＳ ゴシック"/>
            </a:rPr>
            <a:t>年三重県産業連関表・観光</a:t>
          </a:r>
          <a:r>
            <a:rPr lang="en-US" altLang="ja-JP" sz="2000" b="0" i="0" u="none" strike="noStrike" baseline="0">
              <a:solidFill>
                <a:srgbClr val="000000"/>
              </a:solidFill>
              <a:latin typeface="ＭＳ ゴシック"/>
              <a:ea typeface="ＭＳ ゴシック"/>
            </a:rPr>
            <a:t>42</a:t>
          </a:r>
          <a:r>
            <a:rPr lang="ja-JP" altLang="en-US" sz="2000" b="0" i="0" u="none" strike="noStrike" baseline="0">
              <a:solidFill>
                <a:srgbClr val="000000"/>
              </a:solidFill>
              <a:latin typeface="ＭＳ ゴシック"/>
              <a:ea typeface="ＭＳ ゴシック"/>
            </a:rPr>
            <a:t>部門)</a:t>
          </a:r>
        </a:p>
      </xdr:txBody>
    </xdr:sp>
    <xdr:clientData/>
  </xdr:twoCellAnchor>
  <xdr:twoCellAnchor>
    <xdr:from>
      <xdr:col>4</xdr:col>
      <xdr:colOff>596900</xdr:colOff>
      <xdr:row>146</xdr:row>
      <xdr:rowOff>25400</xdr:rowOff>
    </xdr:from>
    <xdr:to>
      <xdr:col>5</xdr:col>
      <xdr:colOff>127000</xdr:colOff>
      <xdr:row>168</xdr:row>
      <xdr:rowOff>101600</xdr:rowOff>
    </xdr:to>
    <xdr:sp macro="" textlink="">
      <xdr:nvSpPr>
        <xdr:cNvPr id="325" name="Text Box 361">
          <a:extLst>
            <a:ext uri="{FF2B5EF4-FFF2-40B4-BE49-F238E27FC236}">
              <a16:creationId xmlns:a16="http://schemas.microsoft.com/office/drawing/2014/main" id="{00000000-0008-0000-0800-000060000000}"/>
            </a:ext>
          </a:extLst>
        </xdr:cNvPr>
        <xdr:cNvSpPr txBox="1">
          <a:spLocks noChangeArrowheads="1"/>
        </xdr:cNvSpPr>
      </xdr:nvSpPr>
      <xdr:spPr bwMode="auto">
        <a:xfrm>
          <a:off x="3187700" y="22669500"/>
          <a:ext cx="279400" cy="39624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000000"/>
              </a:solidFill>
              <a:latin typeface="ＭＳ ゴシック"/>
              <a:ea typeface="ＭＳ ゴシック"/>
            </a:rPr>
            <a:t>民間消費支出構成比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8</xdr:row>
      <xdr:rowOff>0</xdr:rowOff>
    </xdr:to>
    <xdr:sp macro="" textlink="">
      <xdr:nvSpPr>
        <xdr:cNvPr id="2" name="Line 120">
          <a:extLst>
            <a:ext uri="{FF2B5EF4-FFF2-40B4-BE49-F238E27FC236}">
              <a16:creationId xmlns:a16="http://schemas.microsoft.com/office/drawing/2014/main" id="{00000000-0008-0000-0B00-000002000000}"/>
            </a:ext>
          </a:extLst>
        </xdr:cNvPr>
        <xdr:cNvSpPr>
          <a:spLocks noChangeShapeType="1"/>
        </xdr:cNvSpPr>
      </xdr:nvSpPr>
      <xdr:spPr bwMode="auto">
        <a:xfrm>
          <a:off x="3038475" y="92392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0</xdr:row>
      <xdr:rowOff>104775</xdr:rowOff>
    </xdr:from>
    <xdr:to>
      <xdr:col>4</xdr:col>
      <xdr:colOff>371475</xdr:colOff>
      <xdr:row>3</xdr:row>
      <xdr:rowOff>9525</xdr:rowOff>
    </xdr:to>
    <xdr:sp macro="" textlink="">
      <xdr:nvSpPr>
        <xdr:cNvPr id="3" name="Text Box 324">
          <a:extLst>
            <a:ext uri="{FF2B5EF4-FFF2-40B4-BE49-F238E27FC236}">
              <a16:creationId xmlns:a16="http://schemas.microsoft.com/office/drawing/2014/main" id="{00000000-0008-0000-0B00-000003000000}"/>
            </a:ext>
          </a:extLst>
        </xdr:cNvPr>
        <xdr:cNvSpPr txBox="1">
          <a:spLocks noChangeArrowheads="1"/>
        </xdr:cNvSpPr>
      </xdr:nvSpPr>
      <xdr:spPr bwMode="auto">
        <a:xfrm>
          <a:off x="228600" y="104775"/>
          <a:ext cx="4114800" cy="361950"/>
        </a:xfrm>
        <a:prstGeom prst="rect">
          <a:avLst/>
        </a:prstGeom>
        <a:solidFill>
          <a:srgbClr val="FFFFFF"/>
        </a:solidFill>
        <a:ln w="38100" cmpd="dbl">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000000"/>
              </a:solidFill>
              <a:latin typeface="ＭＳ ゴシック"/>
              <a:ea typeface="ＭＳ ゴシック"/>
            </a:rPr>
            <a:t>経済波及効果内訳</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257175</xdr:colOff>
      <xdr:row>6</xdr:row>
      <xdr:rowOff>95250</xdr:rowOff>
    </xdr:from>
    <xdr:to>
      <xdr:col>7</xdr:col>
      <xdr:colOff>638175</xdr:colOff>
      <xdr:row>9</xdr:row>
      <xdr:rowOff>0</xdr:rowOff>
    </xdr:to>
    <xdr:sp macro="" textlink="">
      <xdr:nvSpPr>
        <xdr:cNvPr id="2" name="AutoShape 1">
          <a:extLst>
            <a:ext uri="{FF2B5EF4-FFF2-40B4-BE49-F238E27FC236}">
              <a16:creationId xmlns:a16="http://schemas.microsoft.com/office/drawing/2014/main" id="{00000000-0008-0000-0B00-000002000000}"/>
            </a:ext>
          </a:extLst>
        </xdr:cNvPr>
        <xdr:cNvSpPr>
          <a:spLocks noChangeArrowheads="1"/>
        </xdr:cNvSpPr>
      </xdr:nvSpPr>
      <xdr:spPr bwMode="auto">
        <a:xfrm>
          <a:off x="6562725" y="1543050"/>
          <a:ext cx="381000" cy="361950"/>
        </a:xfrm>
        <a:prstGeom prst="downArrow">
          <a:avLst>
            <a:gd name="adj1" fmla="val 50000"/>
            <a:gd name="adj2" fmla="val 25000"/>
          </a:avLst>
        </a:prstGeom>
        <a:solidFill>
          <a:srgbClr xmlns:mc="http://schemas.openxmlformats.org/markup-compatibility/2006" xmlns:a14="http://schemas.microsoft.com/office/drawing/2010/main" val="0000FF" mc:Ignorable="a14" a14:legacySpreadsheetColorIndex="12"/>
        </a:solidFill>
        <a:ln w="31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228600</xdr:colOff>
      <xdr:row>6</xdr:row>
      <xdr:rowOff>95250</xdr:rowOff>
    </xdr:from>
    <xdr:to>
      <xdr:col>9</xdr:col>
      <xdr:colOff>609600</xdr:colOff>
      <xdr:row>9</xdr:row>
      <xdr:rowOff>0</xdr:rowOff>
    </xdr:to>
    <xdr:sp macro="" textlink="">
      <xdr:nvSpPr>
        <xdr:cNvPr id="3" name="AutoShape 2">
          <a:extLst>
            <a:ext uri="{FF2B5EF4-FFF2-40B4-BE49-F238E27FC236}">
              <a16:creationId xmlns:a16="http://schemas.microsoft.com/office/drawing/2014/main" id="{00000000-0008-0000-0B00-000003000000}"/>
            </a:ext>
          </a:extLst>
        </xdr:cNvPr>
        <xdr:cNvSpPr>
          <a:spLocks noChangeArrowheads="1"/>
        </xdr:cNvSpPr>
      </xdr:nvSpPr>
      <xdr:spPr bwMode="auto">
        <a:xfrm>
          <a:off x="8210550" y="1543050"/>
          <a:ext cx="381000" cy="361950"/>
        </a:xfrm>
        <a:prstGeom prst="downArrow">
          <a:avLst>
            <a:gd name="adj1" fmla="val 50000"/>
            <a:gd name="adj2" fmla="val 25000"/>
          </a:avLst>
        </a:prstGeom>
        <a:solidFill>
          <a:srgbClr xmlns:mc="http://schemas.openxmlformats.org/markup-compatibility/2006" xmlns:a14="http://schemas.microsoft.com/office/drawing/2010/main" val="0000FF" mc:Ignorable="a14" a14:legacySpreadsheetColorIndex="12"/>
        </a:solidFill>
        <a:ln w="31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219075</xdr:colOff>
      <xdr:row>6</xdr:row>
      <xdr:rowOff>95250</xdr:rowOff>
    </xdr:from>
    <xdr:to>
      <xdr:col>11</xdr:col>
      <xdr:colOff>600075</xdr:colOff>
      <xdr:row>9</xdr:row>
      <xdr:rowOff>0</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bwMode="auto">
        <a:xfrm>
          <a:off x="9877425" y="1543050"/>
          <a:ext cx="381000" cy="361950"/>
        </a:xfrm>
        <a:prstGeom prst="downArrow">
          <a:avLst>
            <a:gd name="adj1" fmla="val 50000"/>
            <a:gd name="adj2" fmla="val 25000"/>
          </a:avLst>
        </a:prstGeom>
        <a:solidFill>
          <a:srgbClr xmlns:mc="http://schemas.openxmlformats.org/markup-compatibility/2006" xmlns:a14="http://schemas.microsoft.com/office/drawing/2010/main" val="0000FF" mc:Ignorable="a14" a14:legacySpreadsheetColorIndex="12"/>
        </a:solidFill>
        <a:ln w="31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1.xml.rels><?xml version="1.0" encoding="UTF-8" standalone="yes"?><Relationships xmlns="http://schemas.openxmlformats.org/package/2006/relationships"><Relationship Id="rId1" Target="/&#29987;&#26989;&#36899;&#38306;&#34920;/01&#29987;&#26989;&#36899;&#38306;&#20316;&#34920;/2011&#36899;&#38306;&#34920;/08_&#20998;&#26512;&#12471;&#12540;&#12488;/H23&#12510;&#12540;&#12472;&#12531;&#35336;&#31639;.xlsx" TargetMode="External" Type="http://schemas.openxmlformats.org/officeDocument/2006/relationships/externalLinkPath"/></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24"/>
  <sheetViews>
    <sheetView showGridLines="0" tabSelected="1" zoomScaleNormal="100" workbookViewId="0"/>
  </sheetViews>
  <sheetFormatPr defaultRowHeight="13.5"/>
  <cols>
    <col min="1" max="1" width="2" style="2" customWidth="1"/>
    <col min="2" max="2" width="5" style="2" customWidth="1"/>
    <col min="3" max="3" width="17.625" style="2" bestFit="1" customWidth="1"/>
    <col min="4" max="4" width="10.75" style="2" customWidth="1"/>
    <col min="5" max="5" width="14.25" style="2" customWidth="1"/>
    <col min="6" max="6" width="58.75" style="2" customWidth="1"/>
    <col min="7" max="16384" width="9" style="2"/>
  </cols>
  <sheetData>
    <row r="2" spans="2:6" ht="17.25">
      <c r="B2" s="1" t="s">
        <v>308</v>
      </c>
      <c r="D2" s="1"/>
    </row>
    <row r="3" spans="2:6" ht="12.4" customHeight="1"/>
    <row r="4" spans="2:6" ht="12.4" customHeight="1">
      <c r="B4" s="3" t="s">
        <v>0</v>
      </c>
    </row>
    <row r="5" spans="2:6" ht="62.85" customHeight="1">
      <c r="B5" s="629" t="s">
        <v>309</v>
      </c>
      <c r="C5" s="629"/>
      <c r="D5" s="629"/>
      <c r="E5" s="629"/>
      <c r="F5" s="629"/>
    </row>
    <row r="6" spans="2:6" ht="14.25" customHeight="1" thickBot="1">
      <c r="B6" s="4" t="s">
        <v>1</v>
      </c>
      <c r="D6" s="5"/>
    </row>
    <row r="7" spans="2:6" ht="20.100000000000001" customHeight="1">
      <c r="B7" s="6" t="s">
        <v>2</v>
      </c>
      <c r="C7" s="7" t="s">
        <v>3</v>
      </c>
      <c r="D7" s="8" t="s">
        <v>4</v>
      </c>
      <c r="E7" s="7"/>
      <c r="F7" s="9" t="s">
        <v>5</v>
      </c>
    </row>
    <row r="8" spans="2:6" ht="28.5" customHeight="1">
      <c r="B8" s="457" t="s">
        <v>273</v>
      </c>
      <c r="C8" s="458" t="s">
        <v>252</v>
      </c>
      <c r="D8" s="459" t="s">
        <v>252</v>
      </c>
      <c r="E8" s="633" t="s">
        <v>6</v>
      </c>
      <c r="F8" s="460" t="s">
        <v>253</v>
      </c>
    </row>
    <row r="9" spans="2:6" ht="35.85" customHeight="1">
      <c r="B9" s="461">
        <v>2</v>
      </c>
      <c r="C9" s="458" t="s">
        <v>254</v>
      </c>
      <c r="D9" s="459" t="s">
        <v>254</v>
      </c>
      <c r="E9" s="634"/>
      <c r="F9" s="460" t="s">
        <v>274</v>
      </c>
    </row>
    <row r="10" spans="2:6" ht="17.850000000000001" customHeight="1">
      <c r="B10" s="10">
        <v>3</v>
      </c>
      <c r="C10" s="11" t="s">
        <v>7</v>
      </c>
      <c r="D10" s="635" t="s">
        <v>8</v>
      </c>
      <c r="E10" s="12" t="s">
        <v>7</v>
      </c>
      <c r="F10" s="13" t="s">
        <v>9</v>
      </c>
    </row>
    <row r="11" spans="2:6" ht="17.850000000000001" customHeight="1">
      <c r="B11" s="14">
        <v>4</v>
      </c>
      <c r="C11" s="15" t="s">
        <v>10</v>
      </c>
      <c r="D11" s="636"/>
      <c r="E11" s="12" t="s">
        <v>11</v>
      </c>
      <c r="F11" s="13" t="s">
        <v>12</v>
      </c>
    </row>
    <row r="12" spans="2:6" ht="17.850000000000001" customHeight="1">
      <c r="B12" s="14">
        <v>5</v>
      </c>
      <c r="C12" s="15" t="s">
        <v>13</v>
      </c>
      <c r="D12" s="636"/>
      <c r="E12" s="630" t="s">
        <v>275</v>
      </c>
      <c r="F12" s="16" t="s">
        <v>14</v>
      </c>
    </row>
    <row r="13" spans="2:6" ht="17.850000000000001" customHeight="1">
      <c r="B13" s="14">
        <v>6</v>
      </c>
      <c r="C13" s="15" t="s">
        <v>15</v>
      </c>
      <c r="D13" s="636"/>
      <c r="E13" s="631"/>
      <c r="F13" s="17" t="s">
        <v>16</v>
      </c>
    </row>
    <row r="14" spans="2:6" ht="17.850000000000001" customHeight="1">
      <c r="B14" s="14">
        <v>7</v>
      </c>
      <c r="C14" s="15" t="s">
        <v>17</v>
      </c>
      <c r="D14" s="636"/>
      <c r="E14" s="631"/>
      <c r="F14" s="17" t="s">
        <v>18</v>
      </c>
    </row>
    <row r="15" spans="2:6" ht="17.850000000000001" customHeight="1">
      <c r="B15" s="14">
        <v>8</v>
      </c>
      <c r="C15" s="15" t="s">
        <v>19</v>
      </c>
      <c r="D15" s="636"/>
      <c r="E15" s="631"/>
      <c r="F15" s="17" t="s">
        <v>20</v>
      </c>
    </row>
    <row r="16" spans="2:6" ht="17.850000000000001" customHeight="1">
      <c r="B16" s="14">
        <v>9</v>
      </c>
      <c r="C16" s="15" t="s">
        <v>276</v>
      </c>
      <c r="D16" s="636"/>
      <c r="E16" s="632"/>
      <c r="F16" s="18" t="s">
        <v>21</v>
      </c>
    </row>
    <row r="17" spans="2:6" ht="17.850000000000001" customHeight="1">
      <c r="B17" s="14">
        <v>10</v>
      </c>
      <c r="C17" s="15" t="s">
        <v>22</v>
      </c>
      <c r="D17" s="636"/>
      <c r="E17" s="12" t="s">
        <v>22</v>
      </c>
      <c r="F17" s="13" t="s">
        <v>23</v>
      </c>
    </row>
    <row r="18" spans="2:6" ht="17.850000000000001" customHeight="1">
      <c r="B18" s="19">
        <v>11</v>
      </c>
      <c r="C18" s="514" t="s">
        <v>277</v>
      </c>
      <c r="D18" s="637"/>
      <c r="E18" s="515" t="s">
        <v>277</v>
      </c>
      <c r="F18" s="516" t="s">
        <v>278</v>
      </c>
    </row>
    <row r="19" spans="2:6" ht="17.850000000000001" customHeight="1">
      <c r="B19" s="10">
        <v>12</v>
      </c>
      <c r="C19" s="11" t="s">
        <v>24</v>
      </c>
      <c r="D19" s="638" t="s">
        <v>25</v>
      </c>
      <c r="E19" s="12" t="s">
        <v>24</v>
      </c>
      <c r="F19" s="13" t="s">
        <v>26</v>
      </c>
    </row>
    <row r="20" spans="2:6" ht="17.850000000000001" customHeight="1">
      <c r="B20" s="19">
        <v>13</v>
      </c>
      <c r="C20" s="20" t="s">
        <v>27</v>
      </c>
      <c r="D20" s="639"/>
      <c r="E20" s="12" t="s">
        <v>27</v>
      </c>
      <c r="F20" s="13" t="s">
        <v>28</v>
      </c>
    </row>
    <row r="21" spans="2:6">
      <c r="B21" s="462">
        <v>14</v>
      </c>
      <c r="C21" s="463" t="s">
        <v>29</v>
      </c>
      <c r="D21" s="625"/>
      <c r="E21" s="627"/>
      <c r="F21" s="464" t="s">
        <v>30</v>
      </c>
    </row>
    <row r="22" spans="2:6" ht="14.25" thickBot="1">
      <c r="B22" s="465">
        <v>15</v>
      </c>
      <c r="C22" s="466" t="s">
        <v>255</v>
      </c>
      <c r="D22" s="626"/>
      <c r="E22" s="628"/>
      <c r="F22" s="467" t="s">
        <v>256</v>
      </c>
    </row>
    <row r="24" spans="2:6">
      <c r="B24" s="703" t="s">
        <v>322</v>
      </c>
    </row>
  </sheetData>
  <mergeCells count="7">
    <mergeCell ref="D21:D22"/>
    <mergeCell ref="E21:E22"/>
    <mergeCell ref="B5:F5"/>
    <mergeCell ref="E12:E16"/>
    <mergeCell ref="E8:E9"/>
    <mergeCell ref="D10:D18"/>
    <mergeCell ref="D19:D20"/>
  </mergeCells>
  <phoneticPr fontId="7"/>
  <pageMargins left="0.75" right="0.75" top="1" bottom="1" header="0.51200000000000001" footer="0.51200000000000001"/>
  <pageSetup paperSize="9" scale="88"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1:AT44"/>
  <sheetViews>
    <sheetView showGridLines="0" zoomScaleNormal="75" zoomScaleSheetLayoutView="75" workbookViewId="0"/>
  </sheetViews>
  <sheetFormatPr defaultRowHeight="12"/>
  <cols>
    <col min="1" max="1" width="2.75" style="398" customWidth="1"/>
    <col min="2" max="2" width="4.125" style="398" customWidth="1"/>
    <col min="3" max="3" width="31.25" style="435" customWidth="1"/>
    <col min="4" max="43" width="9.375" style="398" customWidth="1"/>
    <col min="44" max="45" width="9" style="398" customWidth="1"/>
    <col min="46" max="16384" width="9" style="398"/>
  </cols>
  <sheetData>
    <row r="1" spans="2:46" ht="12.75" thickBot="1">
      <c r="C1" s="399" t="s">
        <v>243</v>
      </c>
      <c r="Q1" s="399" t="s">
        <v>244</v>
      </c>
      <c r="T1" s="430"/>
      <c r="U1" s="430"/>
      <c r="V1" s="430"/>
      <c r="W1" s="430"/>
      <c r="X1" s="430"/>
      <c r="AD1" s="399" t="s">
        <v>244</v>
      </c>
    </row>
    <row r="2" spans="2:46">
      <c r="B2" s="400"/>
      <c r="C2" s="401"/>
      <c r="D2" s="580">
        <f>'１次効果'!D52</f>
        <v>1</v>
      </c>
      <c r="E2" s="580">
        <f>'１次効果'!E52</f>
        <v>2</v>
      </c>
      <c r="F2" s="580">
        <f>'１次効果'!F52</f>
        <v>3</v>
      </c>
      <c r="G2" s="580">
        <f>'１次効果'!G52</f>
        <v>4</v>
      </c>
      <c r="H2" s="580">
        <f>'１次効果'!H52</f>
        <v>5</v>
      </c>
      <c r="I2" s="580">
        <f>'１次効果'!I52</f>
        <v>6</v>
      </c>
      <c r="J2" s="580">
        <f>'１次効果'!J52</f>
        <v>7</v>
      </c>
      <c r="K2" s="580">
        <f>'１次効果'!K52</f>
        <v>8</v>
      </c>
      <c r="L2" s="580">
        <f>'１次効果'!L52</f>
        <v>9</v>
      </c>
      <c r="M2" s="580">
        <f>'１次効果'!M52</f>
        <v>10</v>
      </c>
      <c r="N2" s="580">
        <f>'１次効果'!N52</f>
        <v>11</v>
      </c>
      <c r="O2" s="580">
        <f>'１次効果'!O52</f>
        <v>12</v>
      </c>
      <c r="P2" s="580">
        <f>'１次効果'!P52</f>
        <v>13</v>
      </c>
      <c r="Q2" s="580">
        <f>'１次効果'!Q52</f>
        <v>14</v>
      </c>
      <c r="R2" s="580">
        <f>'１次効果'!R52</f>
        <v>15</v>
      </c>
      <c r="S2" s="580">
        <f>'１次効果'!S52</f>
        <v>16</v>
      </c>
      <c r="T2" s="580">
        <f>'１次効果'!T52</f>
        <v>17</v>
      </c>
      <c r="U2" s="580">
        <f>'１次効果'!U52</f>
        <v>18</v>
      </c>
      <c r="V2" s="580">
        <f>'１次効果'!V52</f>
        <v>19</v>
      </c>
      <c r="W2" s="580">
        <f>'１次効果'!W52</f>
        <v>20</v>
      </c>
      <c r="X2" s="580">
        <f>'１次効果'!X52</f>
        <v>21</v>
      </c>
      <c r="Y2" s="580">
        <f>'１次効果'!Y52</f>
        <v>22</v>
      </c>
      <c r="Z2" s="580">
        <f>'１次効果'!Z52</f>
        <v>23</v>
      </c>
      <c r="AA2" s="580">
        <f>'１次効果'!AA52</f>
        <v>24</v>
      </c>
      <c r="AB2" s="580">
        <f>'１次効果'!AB52</f>
        <v>25</v>
      </c>
      <c r="AC2" s="580">
        <f>'１次効果'!AC52</f>
        <v>26</v>
      </c>
      <c r="AD2" s="580">
        <f>'１次効果'!AD52</f>
        <v>27</v>
      </c>
      <c r="AE2" s="580">
        <f>'１次効果'!AE52</f>
        <v>28</v>
      </c>
      <c r="AF2" s="580">
        <f>'１次効果'!AF52</f>
        <v>29</v>
      </c>
      <c r="AG2" s="580">
        <f>'１次効果'!AG52</f>
        <v>30</v>
      </c>
      <c r="AH2" s="580">
        <f>'１次効果'!AH52</f>
        <v>31</v>
      </c>
      <c r="AI2" s="580">
        <f>'１次効果'!AI52</f>
        <v>32</v>
      </c>
      <c r="AJ2" s="580">
        <f>'１次効果'!AJ52</f>
        <v>33</v>
      </c>
      <c r="AK2" s="580">
        <f>'１次効果'!AK52</f>
        <v>34</v>
      </c>
      <c r="AL2" s="580">
        <f>'１次効果'!AL52</f>
        <v>35</v>
      </c>
      <c r="AM2" s="580">
        <f>'１次効果'!AM52</f>
        <v>36</v>
      </c>
      <c r="AN2" s="580">
        <f>'１次効果'!AN52</f>
        <v>37</v>
      </c>
      <c r="AO2" s="580">
        <f>'１次効果'!AO52</f>
        <v>38</v>
      </c>
      <c r="AP2" s="580">
        <f>'１次効果'!AP52</f>
        <v>39</v>
      </c>
      <c r="AQ2" s="580">
        <f>'１次効果'!AQ52</f>
        <v>40</v>
      </c>
      <c r="AR2" s="580">
        <f>'１次効果'!AR52</f>
        <v>41</v>
      </c>
      <c r="AS2" s="588">
        <f>'１次効果'!AS52</f>
        <v>42</v>
      </c>
    </row>
    <row r="3" spans="2:46" ht="42.75" customHeight="1">
      <c r="B3" s="404"/>
      <c r="C3" s="405"/>
      <c r="D3" s="598" t="str">
        <f>'１次効果'!D53</f>
        <v>農業</v>
      </c>
      <c r="E3" s="598" t="str">
        <f>'１次効果'!E53</f>
        <v>林業</v>
      </c>
      <c r="F3" s="598" t="str">
        <f>'１次効果'!F53</f>
        <v>漁業</v>
      </c>
      <c r="G3" s="598" t="str">
        <f>'１次効果'!G53</f>
        <v>鉱業</v>
      </c>
      <c r="H3" s="598" t="str">
        <f>'１次効果'!H53</f>
        <v>飲食料品</v>
      </c>
      <c r="I3" s="598" t="str">
        <f>'１次効果'!I53</f>
        <v>繊維製品</v>
      </c>
      <c r="J3" s="598" t="str">
        <f>'１次効果'!J53</f>
        <v>パルプ・紙・木製品</v>
      </c>
      <c r="K3" s="598" t="str">
        <f>'１次効果'!K53</f>
        <v>化学製品</v>
      </c>
      <c r="L3" s="598" t="str">
        <f>'１次効果'!L53</f>
        <v>石油・石炭製品</v>
      </c>
      <c r="M3" s="598" t="str">
        <f>'１次効果'!M53</f>
        <v>プラスチック・ゴム製品</v>
      </c>
      <c r="N3" s="598" t="str">
        <f>'１次効果'!N53</f>
        <v>窯業・土石製品</v>
      </c>
      <c r="O3" s="598" t="str">
        <f>'１次効果'!O53</f>
        <v>鉄鋼</v>
      </c>
      <c r="P3" s="598" t="str">
        <f>'１次効果'!P53</f>
        <v>非鉄金属</v>
      </c>
      <c r="Q3" s="598" t="str">
        <f>'１次効果'!Q53</f>
        <v>金属製品</v>
      </c>
      <c r="R3" s="598" t="str">
        <f>'１次効果'!R53</f>
        <v>はん用機械</v>
      </c>
      <c r="S3" s="598" t="str">
        <f>'１次効果'!S53</f>
        <v>生産用機械</v>
      </c>
      <c r="T3" s="598" t="str">
        <f>'１次効果'!T53</f>
        <v>業務用機械</v>
      </c>
      <c r="U3" s="598" t="str">
        <f>'１次効果'!U53</f>
        <v>電子部品</v>
      </c>
      <c r="V3" s="598" t="str">
        <f>'１次効果'!V53</f>
        <v>電気機械</v>
      </c>
      <c r="W3" s="598" t="str">
        <f>'１次効果'!W53</f>
        <v>情報通信機器</v>
      </c>
      <c r="X3" s="598" t="str">
        <f>'１次効果'!X53</f>
        <v>輸送機械</v>
      </c>
      <c r="Y3" s="598" t="str">
        <f>'１次効果'!Y53</f>
        <v>その他の製造工業製品</v>
      </c>
      <c r="Z3" s="598" t="str">
        <f>'１次効果'!Z53</f>
        <v>建設</v>
      </c>
      <c r="AA3" s="598" t="str">
        <f>'１次効果'!AA53</f>
        <v>電力・ガス・熱供給</v>
      </c>
      <c r="AB3" s="598" t="str">
        <f>'１次効果'!AB53</f>
        <v>水道</v>
      </c>
      <c r="AC3" s="598" t="str">
        <f>'１次効果'!AC53</f>
        <v>廃棄物処理</v>
      </c>
      <c r="AD3" s="598" t="str">
        <f>'１次効果'!AD53</f>
        <v>商業</v>
      </c>
      <c r="AE3" s="598" t="str">
        <f>'１次効果'!AE53</f>
        <v>金融・保険</v>
      </c>
      <c r="AF3" s="598" t="str">
        <f>'１次効果'!AF53</f>
        <v>不動産</v>
      </c>
      <c r="AG3" s="598" t="str">
        <f>'１次効果'!AG53</f>
        <v>運輸・郵便</v>
      </c>
      <c r="AH3" s="598" t="str">
        <f>'１次効果'!AH53</f>
        <v>情報通信</v>
      </c>
      <c r="AI3" s="598" t="str">
        <f>'１次効果'!AI53</f>
        <v>公務</v>
      </c>
      <c r="AJ3" s="598" t="str">
        <f>'１次効果'!AJ53</f>
        <v>教育・研究</v>
      </c>
      <c r="AK3" s="598" t="str">
        <f>'１次効果'!AK53</f>
        <v>医療・福祉</v>
      </c>
      <c r="AL3" s="598" t="str">
        <f>'１次効果'!AL53</f>
        <v>他に分類されない会員制団体</v>
      </c>
      <c r="AM3" s="598" t="str">
        <f>'１次効果'!AM53</f>
        <v>対事業所サービス</v>
      </c>
      <c r="AN3" s="598" t="str">
        <f>'１次効果'!AN53</f>
        <v>宿泊業</v>
      </c>
      <c r="AO3" s="598" t="str">
        <f>'１次効果'!AO53</f>
        <v>飲食サービス</v>
      </c>
      <c r="AP3" s="598" t="str">
        <f>'１次効果'!AP53</f>
        <v>娯楽サービス</v>
      </c>
      <c r="AQ3" s="598" t="str">
        <f>'１次効果'!AQ53</f>
        <v>その他の対個人サービス</v>
      </c>
      <c r="AR3" s="598" t="str">
        <f>'１次効果'!AR53</f>
        <v>事務用品</v>
      </c>
      <c r="AS3" s="156" t="str">
        <f>'１次効果'!AS53</f>
        <v>分類不明</v>
      </c>
    </row>
    <row r="4" spans="2:46" ht="17.25" customHeight="1">
      <c r="B4" s="408">
        <v>1</v>
      </c>
      <c r="C4" s="409" t="s">
        <v>323</v>
      </c>
      <c r="D4" s="410">
        <v>0.58187452937625628</v>
      </c>
      <c r="E4" s="410">
        <v>0.50319414868993617</v>
      </c>
      <c r="F4" s="410">
        <v>0.69274054630465098</v>
      </c>
      <c r="G4" s="410">
        <v>0.98634519981254953</v>
      </c>
      <c r="H4" s="410">
        <v>0.83591935273391627</v>
      </c>
      <c r="I4" s="410">
        <v>0.9104490209318028</v>
      </c>
      <c r="J4" s="410">
        <v>0.79333451280463529</v>
      </c>
      <c r="K4" s="410">
        <v>0.76574830534572613</v>
      </c>
      <c r="L4" s="410">
        <v>0.52286918964709506</v>
      </c>
      <c r="M4" s="410">
        <v>0.90907524872099832</v>
      </c>
      <c r="N4" s="410">
        <v>0.7991442536140877</v>
      </c>
      <c r="O4" s="410">
        <v>0.93548777122130078</v>
      </c>
      <c r="P4" s="410">
        <v>0.9556578678125639</v>
      </c>
      <c r="Q4" s="410">
        <v>0.7815147090977056</v>
      </c>
      <c r="R4" s="410">
        <v>0.92235219065845908</v>
      </c>
      <c r="S4" s="410">
        <v>0.88040538850922911</v>
      </c>
      <c r="T4" s="410">
        <v>0.93148647521614636</v>
      </c>
      <c r="U4" s="410">
        <v>0.8995678887313483</v>
      </c>
      <c r="V4" s="410">
        <v>0.97150611414708266</v>
      </c>
      <c r="W4" s="410">
        <v>0.91549697493517723</v>
      </c>
      <c r="X4" s="410">
        <v>0.69607591767314525</v>
      </c>
      <c r="Y4" s="410">
        <v>0.51342002318168645</v>
      </c>
      <c r="Z4" s="410">
        <v>0</v>
      </c>
      <c r="AA4" s="410">
        <v>0.22849509963205894</v>
      </c>
      <c r="AB4" s="410">
        <v>2.8391215604425923E-2</v>
      </c>
      <c r="AC4" s="410">
        <v>4.2827928091959677E-5</v>
      </c>
      <c r="AD4" s="410">
        <v>0.77206481403978688</v>
      </c>
      <c r="AE4" s="410">
        <v>0.13394700856269681</v>
      </c>
      <c r="AF4" s="410">
        <v>0.13544923722027047</v>
      </c>
      <c r="AG4" s="410">
        <v>0.35744157815383426</v>
      </c>
      <c r="AH4" s="410">
        <v>0.64783000698704529</v>
      </c>
      <c r="AI4" s="410">
        <v>0</v>
      </c>
      <c r="AJ4" s="410">
        <v>0.56980905874046006</v>
      </c>
      <c r="AK4" s="410">
        <v>1.6661700256557443E-2</v>
      </c>
      <c r="AL4" s="410">
        <v>1.9446856325655015E-2</v>
      </c>
      <c r="AM4" s="410">
        <v>0.47729809152743841</v>
      </c>
      <c r="AN4" s="410">
        <v>0.60594813005074233</v>
      </c>
      <c r="AO4" s="410">
        <v>3.4622620422456452E-2</v>
      </c>
      <c r="AP4" s="410">
        <v>0.21951859685960873</v>
      </c>
      <c r="AQ4" s="410">
        <v>0.24563526679854042</v>
      </c>
      <c r="AR4" s="410">
        <v>0</v>
      </c>
      <c r="AS4" s="411">
        <v>0.60667951857448033</v>
      </c>
      <c r="AT4" s="613"/>
    </row>
    <row r="5" spans="2:46" ht="17.25" customHeight="1">
      <c r="B5" s="408">
        <v>2</v>
      </c>
      <c r="C5" s="409" t="s">
        <v>173</v>
      </c>
      <c r="D5" s="410">
        <v>0.41812547062374372</v>
      </c>
      <c r="E5" s="410">
        <v>0.49680585131006383</v>
      </c>
      <c r="F5" s="410">
        <v>0.30725945369534902</v>
      </c>
      <c r="G5" s="410">
        <v>1.3654800187450467E-2</v>
      </c>
      <c r="H5" s="410">
        <v>0.16408064726608373</v>
      </c>
      <c r="I5" s="410">
        <v>8.9550979068197201E-2</v>
      </c>
      <c r="J5" s="410">
        <v>0.20666548719536471</v>
      </c>
      <c r="K5" s="410">
        <v>0.23425169465427387</v>
      </c>
      <c r="L5" s="410">
        <v>0.47713081035290494</v>
      </c>
      <c r="M5" s="410">
        <v>9.0924751279001681E-2</v>
      </c>
      <c r="N5" s="410">
        <v>0.2008557463859123</v>
      </c>
      <c r="O5" s="410">
        <v>6.4512228778699221E-2</v>
      </c>
      <c r="P5" s="410">
        <v>4.4342132187436101E-2</v>
      </c>
      <c r="Q5" s="410">
        <v>0.2184852909022944</v>
      </c>
      <c r="R5" s="410">
        <v>7.7647809341540919E-2</v>
      </c>
      <c r="S5" s="410">
        <v>0.11959461149077089</v>
      </c>
      <c r="T5" s="410">
        <v>6.8513524783853641E-2</v>
      </c>
      <c r="U5" s="410">
        <v>0.1004321112686517</v>
      </c>
      <c r="V5" s="410">
        <v>2.8493885852917344E-2</v>
      </c>
      <c r="W5" s="410">
        <v>8.4503025064822768E-2</v>
      </c>
      <c r="X5" s="410">
        <v>0.30392408232685475</v>
      </c>
      <c r="Y5" s="410">
        <v>0.48657997681831355</v>
      </c>
      <c r="Z5" s="410">
        <v>1</v>
      </c>
      <c r="AA5" s="410">
        <v>0.77150490036794106</v>
      </c>
      <c r="AB5" s="410">
        <v>0.97160878439557408</v>
      </c>
      <c r="AC5" s="410">
        <v>0.99995717207190804</v>
      </c>
      <c r="AD5" s="410">
        <v>0.22793518596021312</v>
      </c>
      <c r="AE5" s="410">
        <v>0.86605299143730319</v>
      </c>
      <c r="AF5" s="410">
        <v>0.86455076277972953</v>
      </c>
      <c r="AG5" s="410">
        <v>0.64255842184616574</v>
      </c>
      <c r="AH5" s="410">
        <v>0.35216999301295471</v>
      </c>
      <c r="AI5" s="410">
        <v>1</v>
      </c>
      <c r="AJ5" s="410">
        <v>0.43019094125953994</v>
      </c>
      <c r="AK5" s="410">
        <v>0.98333829974344256</v>
      </c>
      <c r="AL5" s="410">
        <v>0.98055314367434498</v>
      </c>
      <c r="AM5" s="410">
        <v>0.52270190847256159</v>
      </c>
      <c r="AN5" s="410">
        <v>0.39405186994925767</v>
      </c>
      <c r="AO5" s="410">
        <v>0.96537737957754355</v>
      </c>
      <c r="AP5" s="410">
        <v>0.78048140314039127</v>
      </c>
      <c r="AQ5" s="410">
        <v>0.75436473320145958</v>
      </c>
      <c r="AR5" s="410">
        <v>1</v>
      </c>
      <c r="AS5" s="411">
        <v>0.39332048142551967</v>
      </c>
      <c r="AT5" s="613"/>
    </row>
    <row r="6" spans="2:46" ht="17.25" customHeight="1">
      <c r="B6" s="412">
        <v>3</v>
      </c>
      <c r="C6" s="413" t="s">
        <v>174</v>
      </c>
      <c r="D6" s="410">
        <v>0.14454197078741429</v>
      </c>
      <c r="E6" s="410">
        <v>0.25087440381558029</v>
      </c>
      <c r="F6" s="410">
        <v>0.14185483870967741</v>
      </c>
      <c r="G6" s="410">
        <v>0.15768326146609174</v>
      </c>
      <c r="H6" s="410">
        <v>0.12386999618239404</v>
      </c>
      <c r="I6" s="410">
        <v>0.19387188919257722</v>
      </c>
      <c r="J6" s="410">
        <v>9.9455245139687135E-2</v>
      </c>
      <c r="K6" s="410">
        <v>0.10566892521252146</v>
      </c>
      <c r="L6" s="410">
        <v>1.4187971301527148E-2</v>
      </c>
      <c r="M6" s="410">
        <v>0.21111861656996553</v>
      </c>
      <c r="N6" s="410">
        <v>0.16122377415373684</v>
      </c>
      <c r="O6" s="410">
        <v>0.13192912252812761</v>
      </c>
      <c r="P6" s="410">
        <v>6.1063145928351194E-2</v>
      </c>
      <c r="Q6" s="410">
        <v>0.20629961665006491</v>
      </c>
      <c r="R6" s="410">
        <v>0.18002712783994573</v>
      </c>
      <c r="S6" s="410">
        <v>0.2828126287375578</v>
      </c>
      <c r="T6" s="410">
        <v>0.13426714619218877</v>
      </c>
      <c r="U6" s="410">
        <v>4.260131777623772E-2</v>
      </c>
      <c r="V6" s="410">
        <v>0.18477278451941739</v>
      </c>
      <c r="W6" s="410">
        <v>0.14294926913155631</v>
      </c>
      <c r="X6" s="410">
        <v>7.6093477294440492E-2</v>
      </c>
      <c r="Y6" s="410">
        <v>0.20360742705570292</v>
      </c>
      <c r="Z6" s="410">
        <v>0.27714572358566103</v>
      </c>
      <c r="AA6" s="410">
        <v>4.1925836098185759E-2</v>
      </c>
      <c r="AB6" s="410">
        <v>9.2156862745098045E-2</v>
      </c>
      <c r="AC6" s="410">
        <v>0.33340707420790011</v>
      </c>
      <c r="AD6" s="410">
        <v>0.38421812624208845</v>
      </c>
      <c r="AE6" s="410">
        <v>0.24672363183754664</v>
      </c>
      <c r="AF6" s="410">
        <v>3.6765593532992233E-2</v>
      </c>
      <c r="AG6" s="410">
        <v>0.39396179473976684</v>
      </c>
      <c r="AH6" s="410">
        <v>0.12668765675863172</v>
      </c>
      <c r="AI6" s="410">
        <v>0.28123168332731141</v>
      </c>
      <c r="AJ6" s="410">
        <v>0.40908238773947958</v>
      </c>
      <c r="AK6" s="410">
        <v>0.44023930702977204</v>
      </c>
      <c r="AL6" s="410">
        <v>0.62009366516326514</v>
      </c>
      <c r="AM6" s="410">
        <v>0.31832002281802624</v>
      </c>
      <c r="AN6" s="410">
        <v>0.27035094796288828</v>
      </c>
      <c r="AO6" s="410">
        <v>0.25894216313833762</v>
      </c>
      <c r="AP6" s="410">
        <v>0.21277747075619416</v>
      </c>
      <c r="AQ6" s="410">
        <v>0.28298202107873527</v>
      </c>
      <c r="AR6" s="410">
        <v>0</v>
      </c>
      <c r="AS6" s="411">
        <v>6.0533932795580432E-3</v>
      </c>
      <c r="AT6" s="613"/>
    </row>
    <row r="7" spans="2:46" ht="17.25" customHeight="1">
      <c r="B7" s="408">
        <v>4</v>
      </c>
      <c r="C7" s="409" t="s">
        <v>175</v>
      </c>
      <c r="D7" s="410">
        <v>0.44671974441111745</v>
      </c>
      <c r="E7" s="410">
        <v>0.52384737678855331</v>
      </c>
      <c r="F7" s="410">
        <v>0.44448924731182798</v>
      </c>
      <c r="G7" s="410">
        <v>0.53959231673853392</v>
      </c>
      <c r="H7" s="410">
        <v>0.36015415281589935</v>
      </c>
      <c r="I7" s="410">
        <v>0.31589979655165329</v>
      </c>
      <c r="J7" s="410">
        <v>0.25257523003537297</v>
      </c>
      <c r="K7" s="410">
        <v>0.35628125406940531</v>
      </c>
      <c r="L7" s="410">
        <v>0.4463869052718577</v>
      </c>
      <c r="M7" s="410">
        <v>0.49474443912600674</v>
      </c>
      <c r="N7" s="410">
        <v>0.39593228984028817</v>
      </c>
      <c r="O7" s="410">
        <v>0.35097504488084308</v>
      </c>
      <c r="P7" s="410">
        <v>0.13076820321849861</v>
      </c>
      <c r="Q7" s="410">
        <v>0.40511586022316803</v>
      </c>
      <c r="R7" s="410">
        <v>0.34603497553650148</v>
      </c>
      <c r="S7" s="410">
        <v>0.41116765210158546</v>
      </c>
      <c r="T7" s="410">
        <v>0.15913937787873053</v>
      </c>
      <c r="U7" s="410">
        <v>0.30540781652624921</v>
      </c>
      <c r="V7" s="410">
        <v>0.28339334133440014</v>
      </c>
      <c r="W7" s="410">
        <v>0.36964493450002528</v>
      </c>
      <c r="X7" s="410">
        <v>0.16027236928894079</v>
      </c>
      <c r="Y7" s="410">
        <v>0.30181550250515765</v>
      </c>
      <c r="Z7" s="410">
        <v>0.44476606887169529</v>
      </c>
      <c r="AA7" s="410">
        <v>0.37629868581511483</v>
      </c>
      <c r="AB7" s="410">
        <v>0.47169467787114844</v>
      </c>
      <c r="AC7" s="410">
        <v>0.59985743430917093</v>
      </c>
      <c r="AD7" s="410">
        <v>0.68103044031648596</v>
      </c>
      <c r="AE7" s="410">
        <v>0.6024337402007528</v>
      </c>
      <c r="AF7" s="410">
        <v>0.78266137903412325</v>
      </c>
      <c r="AG7" s="410">
        <v>0.66771177987026997</v>
      </c>
      <c r="AH7" s="410">
        <v>0.51116105762439457</v>
      </c>
      <c r="AI7" s="410">
        <v>0.79392589024047533</v>
      </c>
      <c r="AJ7" s="410">
        <v>0.69380204237857435</v>
      </c>
      <c r="AK7" s="410">
        <v>0.59262802424207661</v>
      </c>
      <c r="AL7" s="410">
        <v>0.75027309992753388</v>
      </c>
      <c r="AM7" s="410">
        <v>0.5920336565887051</v>
      </c>
      <c r="AN7" s="410">
        <v>0.36037111738604277</v>
      </c>
      <c r="AO7" s="410">
        <v>0.38225088168830307</v>
      </c>
      <c r="AP7" s="410">
        <v>0.7235078751036198</v>
      </c>
      <c r="AQ7" s="410">
        <v>0.7365390576565406</v>
      </c>
      <c r="AR7" s="410">
        <v>0</v>
      </c>
      <c r="AS7" s="411">
        <v>0.5627598771690101</v>
      </c>
      <c r="AT7" s="613"/>
    </row>
    <row r="8" spans="2:46" ht="17.25" customHeight="1">
      <c r="B8" s="408">
        <v>5</v>
      </c>
      <c r="C8" s="409" t="s">
        <v>167</v>
      </c>
      <c r="D8" s="410">
        <v>1.172653283834948E-2</v>
      </c>
      <c r="E8" s="410">
        <v>6.0546818393796714E-4</v>
      </c>
      <c r="F8" s="410">
        <v>1.2270084127933478E-3</v>
      </c>
      <c r="G8" s="410">
        <v>-1.7916377940723137E-5</v>
      </c>
      <c r="H8" s="410">
        <v>0.10105495848933317</v>
      </c>
      <c r="I8" s="410">
        <v>1.3011242527157805E-2</v>
      </c>
      <c r="J8" s="410">
        <v>1.5252634102771506E-3</v>
      </c>
      <c r="K8" s="410">
        <v>9.4411407463225322E-3</v>
      </c>
      <c r="L8" s="410">
        <v>1.7728255972345543E-2</v>
      </c>
      <c r="M8" s="410">
        <v>2.7859967697824476E-3</v>
      </c>
      <c r="N8" s="410">
        <v>4.3262783203922635E-4</v>
      </c>
      <c r="O8" s="410">
        <v>-1.1513907588376486E-4</v>
      </c>
      <c r="P8" s="410">
        <v>-6.5869036546776241E-6</v>
      </c>
      <c r="Q8" s="410">
        <v>1.017017924282225E-3</v>
      </c>
      <c r="R8" s="410">
        <v>0</v>
      </c>
      <c r="S8" s="410">
        <v>2.1605043987342605E-5</v>
      </c>
      <c r="T8" s="410">
        <v>2.2105648665098106E-4</v>
      </c>
      <c r="U8" s="410">
        <v>9.9857459404912783E-5</v>
      </c>
      <c r="V8" s="410">
        <v>1.3024152858320972E-2</v>
      </c>
      <c r="W8" s="410">
        <v>1.1395079846446101E-2</v>
      </c>
      <c r="X8" s="410">
        <v>4.3634811522338827E-2</v>
      </c>
      <c r="Y8" s="410">
        <v>9.0351240050482035E-3</v>
      </c>
      <c r="Z8" s="410">
        <v>0</v>
      </c>
      <c r="AA8" s="410">
        <v>2.3529737235239406E-2</v>
      </c>
      <c r="AB8" s="410">
        <v>6.6303772187984965E-3</v>
      </c>
      <c r="AC8" s="410">
        <v>3.2065046990970673E-3</v>
      </c>
      <c r="AD8" s="410">
        <v>0.1648014312024261</v>
      </c>
      <c r="AE8" s="410">
        <v>5.4455776846243226E-2</v>
      </c>
      <c r="AF8" s="410">
        <v>0.21068369425174091</v>
      </c>
      <c r="AG8" s="410">
        <v>2.5512658711443561E-2</v>
      </c>
      <c r="AH8" s="410">
        <v>5.487654825170403E-2</v>
      </c>
      <c r="AI8" s="410">
        <v>4.004573945897808E-3</v>
      </c>
      <c r="AJ8" s="410">
        <v>2.6324165241699844E-2</v>
      </c>
      <c r="AK8" s="410">
        <v>6.0303366434719834E-2</v>
      </c>
      <c r="AL8" s="410">
        <v>1.6108668101733409E-2</v>
      </c>
      <c r="AM8" s="410">
        <v>1.5855994477539975E-2</v>
      </c>
      <c r="AN8" s="410">
        <v>6.6298502665061215E-3</v>
      </c>
      <c r="AO8" s="410">
        <v>3.9237658118622232E-2</v>
      </c>
      <c r="AP8" s="410">
        <v>1.4226131037226544E-2</v>
      </c>
      <c r="AQ8" s="410">
        <v>3.5765305988022376E-2</v>
      </c>
      <c r="AR8" s="410">
        <v>0</v>
      </c>
      <c r="AS8" s="411">
        <v>0</v>
      </c>
      <c r="AT8" s="613"/>
    </row>
    <row r="9" spans="2:46" ht="17.25" customHeight="1" thickBot="1">
      <c r="B9" s="415">
        <v>6</v>
      </c>
      <c r="C9" s="416" t="s">
        <v>72</v>
      </c>
      <c r="D9" s="614">
        <v>0.11227047557545734</v>
      </c>
      <c r="E9" s="614">
        <v>0.17853736089030206</v>
      </c>
      <c r="F9" s="614">
        <v>4.7876344086021504E-2</v>
      </c>
      <c r="G9" s="614">
        <v>4.0376323010584088E-2</v>
      </c>
      <c r="H9" s="614">
        <v>3.1808353163256219E-2</v>
      </c>
      <c r="I9" s="614">
        <v>6.5021269599884912E-2</v>
      </c>
      <c r="J9" s="614">
        <v>3.8488235849423312E-2</v>
      </c>
      <c r="K9" s="614">
        <v>1.1860890827550112E-2</v>
      </c>
      <c r="L9" s="614">
        <v>2.8221396858353785E-3</v>
      </c>
      <c r="M9" s="614">
        <v>3.1086020014225578E-2</v>
      </c>
      <c r="N9" s="614">
        <v>4.0139719377183115E-2</v>
      </c>
      <c r="O9" s="614">
        <v>3.7466938920941197E-2</v>
      </c>
      <c r="P9" s="614">
        <v>1.545184656109177E-2</v>
      </c>
      <c r="Q9" s="614">
        <v>4.0231619829555171E-2</v>
      </c>
      <c r="R9" s="614">
        <v>2.7919875987017392E-2</v>
      </c>
      <c r="S9" s="614">
        <v>4.9556848543818831E-2</v>
      </c>
      <c r="T9" s="614">
        <v>2.2600795002839295E-2</v>
      </c>
      <c r="U9" s="614">
        <v>9.3068825919692365E-3</v>
      </c>
      <c r="V9" s="614">
        <v>2.2148632163300788E-2</v>
      </c>
      <c r="W9" s="614">
        <v>1.8461382833442921E-2</v>
      </c>
      <c r="X9" s="614">
        <v>1.7209592784566092E-2</v>
      </c>
      <c r="Y9" s="614">
        <v>3.9534335396404365E-2</v>
      </c>
      <c r="Z9" s="614">
        <v>5.6494663344517332E-2</v>
      </c>
      <c r="AA9" s="614">
        <v>3.6942288957168066E-3</v>
      </c>
      <c r="AB9" s="614">
        <v>1.8081232492997198E-2</v>
      </c>
      <c r="AC9" s="614">
        <v>6.2327425869937482E-2</v>
      </c>
      <c r="AD9" s="614">
        <v>0.17243227283892112</v>
      </c>
      <c r="AE9" s="614">
        <v>4.2298412153399155E-2</v>
      </c>
      <c r="AF9" s="614">
        <v>1.0739610422578115E-2</v>
      </c>
      <c r="AG9" s="614">
        <v>8.4380570750765146E-2</v>
      </c>
      <c r="AH9" s="614">
        <v>2.7991323537259506E-2</v>
      </c>
      <c r="AI9" s="614">
        <v>5.3518808462804608E-2</v>
      </c>
      <c r="AJ9" s="614">
        <v>0.1128151183923429</v>
      </c>
      <c r="AK9" s="614">
        <v>0.11956952594387694</v>
      </c>
      <c r="AL9" s="614">
        <v>0.10229620255902744</v>
      </c>
      <c r="AM9" s="614">
        <v>0.11153451226468911</v>
      </c>
      <c r="AN9" s="614">
        <v>0.13878176684146834</v>
      </c>
      <c r="AO9" s="614">
        <v>0.19247752049393455</v>
      </c>
      <c r="AP9" s="614">
        <v>0.13982914248871695</v>
      </c>
      <c r="AQ9" s="614">
        <v>0.14519528828270303</v>
      </c>
      <c r="AR9" s="614">
        <v>0</v>
      </c>
      <c r="AS9" s="424">
        <v>2.1304418095531947E-3</v>
      </c>
      <c r="AT9" s="613"/>
    </row>
    <row r="10" spans="2:46" ht="12.75" thickBot="1">
      <c r="B10" s="417"/>
      <c r="C10" s="418"/>
      <c r="D10" s="417"/>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row>
    <row r="11" spans="2:46" ht="21.4" customHeight="1">
      <c r="B11" s="419"/>
      <c r="C11" s="420"/>
      <c r="D11" s="421" t="s">
        <v>176</v>
      </c>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L11" s="417"/>
      <c r="AM11" s="417"/>
      <c r="AN11" s="417"/>
      <c r="AO11" s="417"/>
      <c r="AP11" s="417"/>
    </row>
    <row r="12" spans="2:46" ht="17.25" customHeight="1">
      <c r="B12" s="408">
        <v>7</v>
      </c>
      <c r="C12" s="409" t="s">
        <v>80</v>
      </c>
      <c r="D12" s="411">
        <v>6.9683894213798211E-2</v>
      </c>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417"/>
      <c r="AG12" s="417"/>
      <c r="AH12" s="417"/>
      <c r="AI12" s="417"/>
      <c r="AJ12" s="417"/>
      <c r="AK12" s="417"/>
      <c r="AL12" s="417"/>
      <c r="AM12" s="417"/>
      <c r="AN12" s="417"/>
      <c r="AO12" s="417"/>
      <c r="AP12" s="417"/>
    </row>
    <row r="13" spans="2:46" ht="17.25" customHeight="1">
      <c r="B13" s="408">
        <v>8</v>
      </c>
      <c r="C13" s="409" t="s">
        <v>177</v>
      </c>
      <c r="D13" s="411">
        <v>6.2679283319213103E-2</v>
      </c>
      <c r="E13" s="422"/>
      <c r="F13" s="417"/>
      <c r="G13" s="423"/>
      <c r="H13" s="422"/>
      <c r="I13" s="422"/>
      <c r="J13" s="422"/>
      <c r="K13" s="422"/>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row>
    <row r="14" spans="2:46" ht="17.25" customHeight="1" thickBot="1">
      <c r="B14" s="415">
        <v>9</v>
      </c>
      <c r="C14" s="416" t="s">
        <v>178</v>
      </c>
      <c r="D14" s="424">
        <v>6.3614250330490257E-2</v>
      </c>
      <c r="E14" s="422"/>
      <c r="F14" s="417"/>
      <c r="G14" s="423"/>
      <c r="H14" s="422"/>
      <c r="I14" s="422"/>
      <c r="J14" s="422"/>
      <c r="K14" s="422"/>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417"/>
    </row>
    <row r="15" spans="2:46" s="429" customFormat="1" ht="17.25" customHeight="1">
      <c r="B15" s="425"/>
      <c r="C15" s="426"/>
      <c r="D15" s="427"/>
      <c r="E15" s="422"/>
      <c r="F15" s="428"/>
      <c r="G15" s="423"/>
      <c r="H15" s="422"/>
      <c r="I15" s="422"/>
      <c r="J15" s="422"/>
      <c r="K15" s="422"/>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row>
    <row r="16" spans="2:46" ht="12.75" thickBot="1">
      <c r="C16" s="399" t="s">
        <v>244</v>
      </c>
      <c r="G16" s="430"/>
      <c r="H16" s="430"/>
      <c r="I16" s="430"/>
      <c r="J16" s="430"/>
      <c r="K16" s="430"/>
    </row>
    <row r="17" spans="2:16" ht="12.95" customHeight="1">
      <c r="B17" s="400"/>
      <c r="C17" s="401"/>
      <c r="D17" s="402">
        <f t="shared" ref="D17:D18" si="0">+Q2</f>
        <v>14</v>
      </c>
      <c r="E17" s="402">
        <f t="shared" ref="E17:E24" si="1">+R2</f>
        <v>15</v>
      </c>
      <c r="F17" s="402">
        <f t="shared" ref="F17:F24" si="2">+S2</f>
        <v>16</v>
      </c>
      <c r="G17" s="402">
        <f t="shared" ref="G17:G24" si="3">+T2</f>
        <v>17</v>
      </c>
      <c r="H17" s="402">
        <f t="shared" ref="H17:H24" si="4">+U2</f>
        <v>18</v>
      </c>
      <c r="I17" s="402">
        <f t="shared" ref="I17:I24" si="5">+V2</f>
        <v>19</v>
      </c>
      <c r="J17" s="402">
        <f t="shared" ref="J17:J24" si="6">+W2</f>
        <v>20</v>
      </c>
      <c r="K17" s="402">
        <f t="shared" ref="K17:K24" si="7">+X2</f>
        <v>21</v>
      </c>
      <c r="L17" s="402">
        <f t="shared" ref="L17:L24" si="8">+Y2</f>
        <v>22</v>
      </c>
      <c r="M17" s="402">
        <f t="shared" ref="M17:M24" si="9">+Z2</f>
        <v>23</v>
      </c>
      <c r="N17" s="402">
        <f t="shared" ref="N17:N24" si="10">+AA2</f>
        <v>24</v>
      </c>
      <c r="O17" s="402">
        <f t="shared" ref="O17:O24" si="11">+AB2</f>
        <v>25</v>
      </c>
      <c r="P17" s="403">
        <f t="shared" ref="P17:P24" si="12">+AC2</f>
        <v>26</v>
      </c>
    </row>
    <row r="18" spans="2:16" ht="42.75" customHeight="1">
      <c r="B18" s="404"/>
      <c r="C18" s="405"/>
      <c r="D18" s="406" t="str">
        <f t="shared" si="0"/>
        <v>金属製品</v>
      </c>
      <c r="E18" s="406" t="str">
        <f t="shared" si="1"/>
        <v>はん用機械</v>
      </c>
      <c r="F18" s="406" t="str">
        <f t="shared" si="2"/>
        <v>生産用機械</v>
      </c>
      <c r="G18" s="406" t="str">
        <f t="shared" si="3"/>
        <v>業務用機械</v>
      </c>
      <c r="H18" s="406" t="str">
        <f t="shared" si="4"/>
        <v>電子部品</v>
      </c>
      <c r="I18" s="406" t="str">
        <f t="shared" si="5"/>
        <v>電気機械</v>
      </c>
      <c r="J18" s="406" t="str">
        <f t="shared" si="6"/>
        <v>情報通信機器</v>
      </c>
      <c r="K18" s="406" t="str">
        <f t="shared" si="7"/>
        <v>輸送機械</v>
      </c>
      <c r="L18" s="406" t="str">
        <f t="shared" si="8"/>
        <v>その他の製造工業製品</v>
      </c>
      <c r="M18" s="406" t="str">
        <f t="shared" si="9"/>
        <v>建設</v>
      </c>
      <c r="N18" s="406" t="str">
        <f t="shared" si="10"/>
        <v>電力・ガス・熱供給</v>
      </c>
      <c r="O18" s="406" t="str">
        <f t="shared" si="11"/>
        <v>水道</v>
      </c>
      <c r="P18" s="407" t="str">
        <f t="shared" si="12"/>
        <v>廃棄物処理</v>
      </c>
    </row>
    <row r="19" spans="2:16" ht="17.25" customHeight="1">
      <c r="B19" s="408">
        <v>1</v>
      </c>
      <c r="C19" s="409" t="s">
        <v>323</v>
      </c>
      <c r="D19" s="410">
        <f>+Q4</f>
        <v>0.7815147090977056</v>
      </c>
      <c r="E19" s="410">
        <f t="shared" si="1"/>
        <v>0.92235219065845908</v>
      </c>
      <c r="F19" s="431">
        <f t="shared" si="2"/>
        <v>0.88040538850922911</v>
      </c>
      <c r="G19" s="431">
        <f t="shared" si="3"/>
        <v>0.93148647521614636</v>
      </c>
      <c r="H19" s="431">
        <f t="shared" si="4"/>
        <v>0.8995678887313483</v>
      </c>
      <c r="I19" s="431">
        <f t="shared" si="5"/>
        <v>0.97150611414708266</v>
      </c>
      <c r="J19" s="431">
        <f t="shared" si="6"/>
        <v>0.91549697493517723</v>
      </c>
      <c r="K19" s="431">
        <f t="shared" si="7"/>
        <v>0.69607591767314525</v>
      </c>
      <c r="L19" s="431">
        <f t="shared" si="8"/>
        <v>0.51342002318168645</v>
      </c>
      <c r="M19" s="431">
        <f t="shared" si="9"/>
        <v>0</v>
      </c>
      <c r="N19" s="431">
        <f t="shared" si="10"/>
        <v>0.22849509963205894</v>
      </c>
      <c r="O19" s="431">
        <f t="shared" si="11"/>
        <v>2.8391215604425923E-2</v>
      </c>
      <c r="P19" s="432">
        <f t="shared" si="12"/>
        <v>4.2827928091959677E-5</v>
      </c>
    </row>
    <row r="20" spans="2:16" ht="17.25" customHeight="1">
      <c r="B20" s="408">
        <v>2</v>
      </c>
      <c r="C20" s="409" t="s">
        <v>173</v>
      </c>
      <c r="D20" s="410">
        <f t="shared" ref="D20:D24" si="13">+Q5</f>
        <v>0.2184852909022944</v>
      </c>
      <c r="E20" s="410">
        <f t="shared" si="1"/>
        <v>7.7647809341540919E-2</v>
      </c>
      <c r="F20" s="431">
        <f t="shared" si="2"/>
        <v>0.11959461149077089</v>
      </c>
      <c r="G20" s="431">
        <f t="shared" si="3"/>
        <v>6.8513524783853641E-2</v>
      </c>
      <c r="H20" s="431">
        <f t="shared" si="4"/>
        <v>0.1004321112686517</v>
      </c>
      <c r="I20" s="431">
        <f t="shared" si="5"/>
        <v>2.8493885852917344E-2</v>
      </c>
      <c r="J20" s="431">
        <f t="shared" si="6"/>
        <v>8.4503025064822768E-2</v>
      </c>
      <c r="K20" s="431">
        <f t="shared" si="7"/>
        <v>0.30392408232685475</v>
      </c>
      <c r="L20" s="431">
        <f t="shared" si="8"/>
        <v>0.48657997681831355</v>
      </c>
      <c r="M20" s="431">
        <f t="shared" si="9"/>
        <v>1</v>
      </c>
      <c r="N20" s="431">
        <f t="shared" si="10"/>
        <v>0.77150490036794106</v>
      </c>
      <c r="O20" s="431">
        <f t="shared" si="11"/>
        <v>0.97160878439557408</v>
      </c>
      <c r="P20" s="432">
        <f t="shared" si="12"/>
        <v>0.99995717207190804</v>
      </c>
    </row>
    <row r="21" spans="2:16" ht="17.25" customHeight="1">
      <c r="B21" s="412">
        <v>3</v>
      </c>
      <c r="C21" s="413" t="s">
        <v>174</v>
      </c>
      <c r="D21" s="414">
        <f t="shared" si="13"/>
        <v>0.20629961665006491</v>
      </c>
      <c r="E21" s="414">
        <f t="shared" si="1"/>
        <v>0.18002712783994573</v>
      </c>
      <c r="F21" s="431">
        <f t="shared" si="2"/>
        <v>0.2828126287375578</v>
      </c>
      <c r="G21" s="431">
        <f t="shared" si="3"/>
        <v>0.13426714619218877</v>
      </c>
      <c r="H21" s="431">
        <f t="shared" si="4"/>
        <v>4.260131777623772E-2</v>
      </c>
      <c r="I21" s="431">
        <f t="shared" si="5"/>
        <v>0.18477278451941739</v>
      </c>
      <c r="J21" s="431">
        <f t="shared" si="6"/>
        <v>0.14294926913155631</v>
      </c>
      <c r="K21" s="431">
        <f t="shared" si="7"/>
        <v>7.6093477294440492E-2</v>
      </c>
      <c r="L21" s="431">
        <f t="shared" si="8"/>
        <v>0.20360742705570292</v>
      </c>
      <c r="M21" s="431">
        <f t="shared" si="9"/>
        <v>0.27714572358566103</v>
      </c>
      <c r="N21" s="431">
        <f t="shared" si="10"/>
        <v>4.1925836098185759E-2</v>
      </c>
      <c r="O21" s="431">
        <f t="shared" si="11"/>
        <v>9.2156862745098045E-2</v>
      </c>
      <c r="P21" s="432">
        <f t="shared" si="12"/>
        <v>0.33340707420790011</v>
      </c>
    </row>
    <row r="22" spans="2:16" ht="17.25" customHeight="1">
      <c r="B22" s="408">
        <v>4</v>
      </c>
      <c r="C22" s="409" t="s">
        <v>175</v>
      </c>
      <c r="D22" s="414">
        <f t="shared" si="13"/>
        <v>0.40511586022316803</v>
      </c>
      <c r="E22" s="414">
        <f t="shared" si="1"/>
        <v>0.34603497553650148</v>
      </c>
      <c r="F22" s="431">
        <f t="shared" si="2"/>
        <v>0.41116765210158546</v>
      </c>
      <c r="G22" s="431">
        <f t="shared" si="3"/>
        <v>0.15913937787873053</v>
      </c>
      <c r="H22" s="431">
        <f t="shared" si="4"/>
        <v>0.30540781652624921</v>
      </c>
      <c r="I22" s="431">
        <f t="shared" si="5"/>
        <v>0.28339334133440014</v>
      </c>
      <c r="J22" s="431">
        <f t="shared" si="6"/>
        <v>0.36964493450002528</v>
      </c>
      <c r="K22" s="431">
        <f t="shared" si="7"/>
        <v>0.16027236928894079</v>
      </c>
      <c r="L22" s="431">
        <f t="shared" si="8"/>
        <v>0.30181550250515765</v>
      </c>
      <c r="M22" s="431">
        <f t="shared" si="9"/>
        <v>0.44476606887169529</v>
      </c>
      <c r="N22" s="431">
        <f t="shared" si="10"/>
        <v>0.37629868581511483</v>
      </c>
      <c r="O22" s="431">
        <f t="shared" si="11"/>
        <v>0.47169467787114844</v>
      </c>
      <c r="P22" s="432">
        <f t="shared" si="12"/>
        <v>0.59985743430917093</v>
      </c>
    </row>
    <row r="23" spans="2:16" ht="17.25" customHeight="1">
      <c r="B23" s="408">
        <v>5</v>
      </c>
      <c r="C23" s="409" t="s">
        <v>167</v>
      </c>
      <c r="D23" s="431">
        <f t="shared" si="13"/>
        <v>1.017017924282225E-3</v>
      </c>
      <c r="E23" s="431">
        <f t="shared" si="1"/>
        <v>0</v>
      </c>
      <c r="F23" s="431">
        <f t="shared" si="2"/>
        <v>2.1605043987342605E-5</v>
      </c>
      <c r="G23" s="431">
        <f t="shared" si="3"/>
        <v>2.2105648665098106E-4</v>
      </c>
      <c r="H23" s="431">
        <f t="shared" si="4"/>
        <v>9.9857459404912783E-5</v>
      </c>
      <c r="I23" s="431">
        <f t="shared" si="5"/>
        <v>1.3024152858320972E-2</v>
      </c>
      <c r="J23" s="431">
        <f t="shared" si="6"/>
        <v>1.1395079846446101E-2</v>
      </c>
      <c r="K23" s="431">
        <f t="shared" si="7"/>
        <v>4.3634811522338827E-2</v>
      </c>
      <c r="L23" s="431">
        <f t="shared" si="8"/>
        <v>9.0351240050482035E-3</v>
      </c>
      <c r="M23" s="431">
        <f t="shared" si="9"/>
        <v>0</v>
      </c>
      <c r="N23" s="431">
        <f t="shared" si="10"/>
        <v>2.3529737235239406E-2</v>
      </c>
      <c r="O23" s="431">
        <f t="shared" si="11"/>
        <v>6.6303772187984965E-3</v>
      </c>
      <c r="P23" s="432">
        <f t="shared" si="12"/>
        <v>3.2065046990970673E-3</v>
      </c>
    </row>
    <row r="24" spans="2:16" ht="17.25" customHeight="1" thickBot="1">
      <c r="B24" s="415">
        <v>6</v>
      </c>
      <c r="C24" s="416" t="s">
        <v>72</v>
      </c>
      <c r="D24" s="433">
        <f t="shared" si="13"/>
        <v>4.0231619829555171E-2</v>
      </c>
      <c r="E24" s="433">
        <f t="shared" si="1"/>
        <v>2.7919875987017392E-2</v>
      </c>
      <c r="F24" s="433">
        <f t="shared" si="2"/>
        <v>4.9556848543818831E-2</v>
      </c>
      <c r="G24" s="433">
        <f t="shared" si="3"/>
        <v>2.2600795002839295E-2</v>
      </c>
      <c r="H24" s="433">
        <f t="shared" si="4"/>
        <v>9.3068825919692365E-3</v>
      </c>
      <c r="I24" s="433">
        <f t="shared" si="5"/>
        <v>2.2148632163300788E-2</v>
      </c>
      <c r="J24" s="433">
        <f t="shared" si="6"/>
        <v>1.8461382833442921E-2</v>
      </c>
      <c r="K24" s="433">
        <f t="shared" si="7"/>
        <v>1.7209592784566092E-2</v>
      </c>
      <c r="L24" s="433">
        <f t="shared" si="8"/>
        <v>3.9534335396404365E-2</v>
      </c>
      <c r="M24" s="433">
        <f t="shared" si="9"/>
        <v>5.6494663344517332E-2</v>
      </c>
      <c r="N24" s="433">
        <f t="shared" si="10"/>
        <v>3.6942288957168066E-3</v>
      </c>
      <c r="O24" s="433">
        <f t="shared" si="11"/>
        <v>1.8081232492997198E-2</v>
      </c>
      <c r="P24" s="434">
        <f t="shared" si="12"/>
        <v>6.2327425869937482E-2</v>
      </c>
    </row>
    <row r="26" spans="2:16" ht="12.75" thickBot="1">
      <c r="C26" s="399" t="s">
        <v>244</v>
      </c>
    </row>
    <row r="27" spans="2:16" ht="12.95" customHeight="1">
      <c r="B27" s="400"/>
      <c r="C27" s="401"/>
      <c r="D27" s="402">
        <f t="shared" ref="D27:P27" si="14">+AD2</f>
        <v>27</v>
      </c>
      <c r="E27" s="402">
        <f t="shared" si="14"/>
        <v>28</v>
      </c>
      <c r="F27" s="402">
        <f t="shared" si="14"/>
        <v>29</v>
      </c>
      <c r="G27" s="402">
        <f t="shared" si="14"/>
        <v>30</v>
      </c>
      <c r="H27" s="402">
        <f t="shared" si="14"/>
        <v>31</v>
      </c>
      <c r="I27" s="402">
        <f t="shared" si="14"/>
        <v>32</v>
      </c>
      <c r="J27" s="402">
        <f t="shared" si="14"/>
        <v>33</v>
      </c>
      <c r="K27" s="402">
        <f t="shared" si="14"/>
        <v>34</v>
      </c>
      <c r="L27" s="402">
        <f t="shared" si="14"/>
        <v>35</v>
      </c>
      <c r="M27" s="402">
        <f t="shared" si="14"/>
        <v>36</v>
      </c>
      <c r="N27" s="402">
        <f t="shared" si="14"/>
        <v>37</v>
      </c>
      <c r="O27" s="402">
        <f t="shared" si="14"/>
        <v>38</v>
      </c>
      <c r="P27" s="403">
        <f t="shared" si="14"/>
        <v>39</v>
      </c>
    </row>
    <row r="28" spans="2:16" ht="42.75" customHeight="1">
      <c r="B28" s="404"/>
      <c r="C28" s="405"/>
      <c r="D28" s="406" t="str">
        <f t="shared" ref="D28:P28" si="15">+AD3</f>
        <v>商業</v>
      </c>
      <c r="E28" s="406" t="str">
        <f t="shared" si="15"/>
        <v>金融・保険</v>
      </c>
      <c r="F28" s="406" t="str">
        <f t="shared" si="15"/>
        <v>不動産</v>
      </c>
      <c r="G28" s="406" t="str">
        <f t="shared" si="15"/>
        <v>運輸・郵便</v>
      </c>
      <c r="H28" s="406" t="str">
        <f t="shared" si="15"/>
        <v>情報通信</v>
      </c>
      <c r="I28" s="406" t="str">
        <f t="shared" si="15"/>
        <v>公務</v>
      </c>
      <c r="J28" s="406" t="str">
        <f t="shared" si="15"/>
        <v>教育・研究</v>
      </c>
      <c r="K28" s="406" t="str">
        <f t="shared" si="15"/>
        <v>医療・福祉</v>
      </c>
      <c r="L28" s="454" t="str">
        <f t="shared" si="15"/>
        <v>他に分類されない会員制団体</v>
      </c>
      <c r="M28" s="406" t="str">
        <f t="shared" si="15"/>
        <v>対事業所サービス</v>
      </c>
      <c r="N28" s="406" t="str">
        <f t="shared" si="15"/>
        <v>宿泊業</v>
      </c>
      <c r="O28" s="406" t="str">
        <f t="shared" si="15"/>
        <v>飲食サービス</v>
      </c>
      <c r="P28" s="407" t="str">
        <f t="shared" si="15"/>
        <v>娯楽サービス</v>
      </c>
    </row>
    <row r="29" spans="2:16" ht="17.25" customHeight="1">
      <c r="B29" s="408">
        <v>1</v>
      </c>
      <c r="C29" s="409" t="s">
        <v>323</v>
      </c>
      <c r="D29" s="431">
        <f>+AD4</f>
        <v>0.77206481403978688</v>
      </c>
      <c r="E29" s="431">
        <f t="shared" ref="E29:P29" si="16">+AE4</f>
        <v>0.13394700856269681</v>
      </c>
      <c r="F29" s="431">
        <f t="shared" si="16"/>
        <v>0.13544923722027047</v>
      </c>
      <c r="G29" s="431">
        <f t="shared" si="16"/>
        <v>0.35744157815383426</v>
      </c>
      <c r="H29" s="431">
        <f t="shared" si="16"/>
        <v>0.64783000698704529</v>
      </c>
      <c r="I29" s="431">
        <f t="shared" si="16"/>
        <v>0</v>
      </c>
      <c r="J29" s="431">
        <f t="shared" si="16"/>
        <v>0.56980905874046006</v>
      </c>
      <c r="K29" s="431">
        <f t="shared" si="16"/>
        <v>1.6661700256557443E-2</v>
      </c>
      <c r="L29" s="431">
        <f t="shared" si="16"/>
        <v>1.9446856325655015E-2</v>
      </c>
      <c r="M29" s="431">
        <f t="shared" si="16"/>
        <v>0.47729809152743841</v>
      </c>
      <c r="N29" s="431">
        <f t="shared" si="16"/>
        <v>0.60594813005074233</v>
      </c>
      <c r="O29" s="431">
        <f t="shared" si="16"/>
        <v>3.4622620422456452E-2</v>
      </c>
      <c r="P29" s="432">
        <f t="shared" si="16"/>
        <v>0.21951859685960873</v>
      </c>
    </row>
    <row r="30" spans="2:16" ht="17.25" customHeight="1">
      <c r="B30" s="408">
        <v>2</v>
      </c>
      <c r="C30" s="409" t="s">
        <v>173</v>
      </c>
      <c r="D30" s="431">
        <f t="shared" ref="D30:P30" si="17">+AD5</f>
        <v>0.22793518596021312</v>
      </c>
      <c r="E30" s="431">
        <f t="shared" si="17"/>
        <v>0.86605299143730319</v>
      </c>
      <c r="F30" s="431">
        <f t="shared" si="17"/>
        <v>0.86455076277972953</v>
      </c>
      <c r="G30" s="431">
        <f t="shared" si="17"/>
        <v>0.64255842184616574</v>
      </c>
      <c r="H30" s="431">
        <f t="shared" si="17"/>
        <v>0.35216999301295471</v>
      </c>
      <c r="I30" s="431">
        <f t="shared" si="17"/>
        <v>1</v>
      </c>
      <c r="J30" s="431">
        <f t="shared" si="17"/>
        <v>0.43019094125953994</v>
      </c>
      <c r="K30" s="431">
        <f t="shared" si="17"/>
        <v>0.98333829974344256</v>
      </c>
      <c r="L30" s="431">
        <f t="shared" si="17"/>
        <v>0.98055314367434498</v>
      </c>
      <c r="M30" s="431">
        <f t="shared" si="17"/>
        <v>0.52270190847256159</v>
      </c>
      <c r="N30" s="431">
        <f t="shared" si="17"/>
        <v>0.39405186994925767</v>
      </c>
      <c r="O30" s="431">
        <f t="shared" si="17"/>
        <v>0.96537737957754355</v>
      </c>
      <c r="P30" s="432">
        <f t="shared" si="17"/>
        <v>0.78048140314039127</v>
      </c>
    </row>
    <row r="31" spans="2:16" ht="17.25" customHeight="1">
      <c r="B31" s="412">
        <v>3</v>
      </c>
      <c r="C31" s="413" t="s">
        <v>174</v>
      </c>
      <c r="D31" s="431">
        <f t="shared" ref="D31:P31" si="18">+AD6</f>
        <v>0.38421812624208845</v>
      </c>
      <c r="E31" s="431">
        <f t="shared" si="18"/>
        <v>0.24672363183754664</v>
      </c>
      <c r="F31" s="431">
        <f t="shared" si="18"/>
        <v>3.6765593532992233E-2</v>
      </c>
      <c r="G31" s="431">
        <f t="shared" si="18"/>
        <v>0.39396179473976684</v>
      </c>
      <c r="H31" s="431">
        <f t="shared" si="18"/>
        <v>0.12668765675863172</v>
      </c>
      <c r="I31" s="431">
        <f t="shared" si="18"/>
        <v>0.28123168332731141</v>
      </c>
      <c r="J31" s="431">
        <f t="shared" si="18"/>
        <v>0.40908238773947958</v>
      </c>
      <c r="K31" s="431">
        <f t="shared" si="18"/>
        <v>0.44023930702977204</v>
      </c>
      <c r="L31" s="431">
        <f t="shared" si="18"/>
        <v>0.62009366516326514</v>
      </c>
      <c r="M31" s="431">
        <f t="shared" si="18"/>
        <v>0.31832002281802624</v>
      </c>
      <c r="N31" s="431">
        <f t="shared" si="18"/>
        <v>0.27035094796288828</v>
      </c>
      <c r="O31" s="431">
        <f t="shared" si="18"/>
        <v>0.25894216313833762</v>
      </c>
      <c r="P31" s="432">
        <f t="shared" si="18"/>
        <v>0.21277747075619416</v>
      </c>
    </row>
    <row r="32" spans="2:16" ht="17.25" customHeight="1">
      <c r="B32" s="408">
        <v>4</v>
      </c>
      <c r="C32" s="409" t="s">
        <v>175</v>
      </c>
      <c r="D32" s="431">
        <f t="shared" ref="D32:P32" si="19">+AD7</f>
        <v>0.68103044031648596</v>
      </c>
      <c r="E32" s="431">
        <f t="shared" si="19"/>
        <v>0.6024337402007528</v>
      </c>
      <c r="F32" s="431">
        <f t="shared" si="19"/>
        <v>0.78266137903412325</v>
      </c>
      <c r="G32" s="431">
        <f t="shared" si="19"/>
        <v>0.66771177987026997</v>
      </c>
      <c r="H32" s="431">
        <f t="shared" si="19"/>
        <v>0.51116105762439457</v>
      </c>
      <c r="I32" s="431">
        <f t="shared" si="19"/>
        <v>0.79392589024047533</v>
      </c>
      <c r="J32" s="431">
        <f t="shared" si="19"/>
        <v>0.69380204237857435</v>
      </c>
      <c r="K32" s="431">
        <f t="shared" si="19"/>
        <v>0.59262802424207661</v>
      </c>
      <c r="L32" s="431">
        <f t="shared" si="19"/>
        <v>0.75027309992753388</v>
      </c>
      <c r="M32" s="431">
        <f t="shared" si="19"/>
        <v>0.5920336565887051</v>
      </c>
      <c r="N32" s="431">
        <f t="shared" si="19"/>
        <v>0.36037111738604277</v>
      </c>
      <c r="O32" s="431">
        <f t="shared" si="19"/>
        <v>0.38225088168830307</v>
      </c>
      <c r="P32" s="432">
        <f t="shared" si="19"/>
        <v>0.7235078751036198</v>
      </c>
    </row>
    <row r="33" spans="2:16" ht="17.25" customHeight="1">
      <c r="B33" s="408">
        <v>5</v>
      </c>
      <c r="C33" s="409" t="s">
        <v>167</v>
      </c>
      <c r="D33" s="431">
        <f t="shared" ref="D33:P33" si="20">+AD8</f>
        <v>0.1648014312024261</v>
      </c>
      <c r="E33" s="431">
        <f t="shared" si="20"/>
        <v>5.4455776846243226E-2</v>
      </c>
      <c r="F33" s="431">
        <f t="shared" si="20"/>
        <v>0.21068369425174091</v>
      </c>
      <c r="G33" s="431">
        <f t="shared" si="20"/>
        <v>2.5512658711443561E-2</v>
      </c>
      <c r="H33" s="431">
        <f t="shared" si="20"/>
        <v>5.487654825170403E-2</v>
      </c>
      <c r="I33" s="431">
        <f t="shared" si="20"/>
        <v>4.004573945897808E-3</v>
      </c>
      <c r="J33" s="431">
        <f t="shared" si="20"/>
        <v>2.6324165241699844E-2</v>
      </c>
      <c r="K33" s="431">
        <f t="shared" si="20"/>
        <v>6.0303366434719834E-2</v>
      </c>
      <c r="L33" s="431">
        <f t="shared" si="20"/>
        <v>1.6108668101733409E-2</v>
      </c>
      <c r="M33" s="431">
        <f t="shared" si="20"/>
        <v>1.5855994477539975E-2</v>
      </c>
      <c r="N33" s="431">
        <f t="shared" si="20"/>
        <v>6.6298502665061215E-3</v>
      </c>
      <c r="O33" s="431">
        <f t="shared" si="20"/>
        <v>3.9237658118622232E-2</v>
      </c>
      <c r="P33" s="432">
        <f t="shared" si="20"/>
        <v>1.4226131037226544E-2</v>
      </c>
    </row>
    <row r="34" spans="2:16" ht="17.25" customHeight="1" thickBot="1">
      <c r="B34" s="415">
        <v>6</v>
      </c>
      <c r="C34" s="416" t="s">
        <v>72</v>
      </c>
      <c r="D34" s="433">
        <f t="shared" ref="D34:P34" si="21">+AD9</f>
        <v>0.17243227283892112</v>
      </c>
      <c r="E34" s="433">
        <f t="shared" si="21"/>
        <v>4.2298412153399155E-2</v>
      </c>
      <c r="F34" s="433">
        <f t="shared" si="21"/>
        <v>1.0739610422578115E-2</v>
      </c>
      <c r="G34" s="433">
        <f t="shared" si="21"/>
        <v>8.4380570750765146E-2</v>
      </c>
      <c r="H34" s="433">
        <f t="shared" si="21"/>
        <v>2.7991323537259506E-2</v>
      </c>
      <c r="I34" s="433">
        <f t="shared" si="21"/>
        <v>5.3518808462804608E-2</v>
      </c>
      <c r="J34" s="433">
        <f t="shared" si="21"/>
        <v>0.1128151183923429</v>
      </c>
      <c r="K34" s="433">
        <f t="shared" si="21"/>
        <v>0.11956952594387694</v>
      </c>
      <c r="L34" s="433">
        <f t="shared" si="21"/>
        <v>0.10229620255902744</v>
      </c>
      <c r="M34" s="433">
        <f t="shared" si="21"/>
        <v>0.11153451226468911</v>
      </c>
      <c r="N34" s="433">
        <f t="shared" si="21"/>
        <v>0.13878176684146834</v>
      </c>
      <c r="O34" s="433">
        <f t="shared" si="21"/>
        <v>0.19247752049393455</v>
      </c>
      <c r="P34" s="434">
        <f t="shared" si="21"/>
        <v>0.13982914248871695</v>
      </c>
    </row>
    <row r="36" spans="2:16" ht="12.75" thickBot="1">
      <c r="C36" s="399" t="s">
        <v>244</v>
      </c>
    </row>
    <row r="37" spans="2:16" ht="12.95" customHeight="1">
      <c r="B37" s="400"/>
      <c r="C37" s="401"/>
      <c r="D37" s="402">
        <f t="shared" ref="D37:F37" si="22">+AQ2</f>
        <v>40</v>
      </c>
      <c r="E37" s="402">
        <f t="shared" si="22"/>
        <v>41</v>
      </c>
      <c r="F37" s="403">
        <f t="shared" si="22"/>
        <v>42</v>
      </c>
    </row>
    <row r="38" spans="2:16" ht="42.75" customHeight="1">
      <c r="B38" s="404"/>
      <c r="C38" s="405"/>
      <c r="D38" s="406" t="str">
        <f t="shared" ref="D38:F38" si="23">+AQ3</f>
        <v>その他の対個人サービス</v>
      </c>
      <c r="E38" s="406" t="str">
        <f t="shared" si="23"/>
        <v>事務用品</v>
      </c>
      <c r="F38" s="407" t="str">
        <f t="shared" si="23"/>
        <v>分類不明</v>
      </c>
    </row>
    <row r="39" spans="2:16" ht="17.25" customHeight="1">
      <c r="B39" s="408">
        <v>1</v>
      </c>
      <c r="C39" s="409" t="s">
        <v>323</v>
      </c>
      <c r="D39" s="431">
        <f>+AQ4</f>
        <v>0.24563526679854042</v>
      </c>
      <c r="E39" s="431">
        <f t="shared" ref="E39:F39" si="24">+AR4</f>
        <v>0</v>
      </c>
      <c r="F39" s="432">
        <f t="shared" si="24"/>
        <v>0.60667951857448033</v>
      </c>
    </row>
    <row r="40" spans="2:16" ht="17.25" customHeight="1">
      <c r="B40" s="408">
        <v>2</v>
      </c>
      <c r="C40" s="409" t="s">
        <v>173</v>
      </c>
      <c r="D40" s="431">
        <f t="shared" ref="D40:F40" si="25">+AQ5</f>
        <v>0.75436473320145958</v>
      </c>
      <c r="E40" s="431">
        <f t="shared" si="25"/>
        <v>1</v>
      </c>
      <c r="F40" s="432">
        <f t="shared" si="25"/>
        <v>0.39332048142551967</v>
      </c>
    </row>
    <row r="41" spans="2:16" ht="17.25" customHeight="1">
      <c r="B41" s="412">
        <v>3</v>
      </c>
      <c r="C41" s="413" t="s">
        <v>174</v>
      </c>
      <c r="D41" s="431">
        <f t="shared" ref="D41:F41" si="26">+AQ6</f>
        <v>0.28298202107873527</v>
      </c>
      <c r="E41" s="431">
        <f t="shared" si="26"/>
        <v>0</v>
      </c>
      <c r="F41" s="432">
        <f t="shared" si="26"/>
        <v>6.0533932795580432E-3</v>
      </c>
    </row>
    <row r="42" spans="2:16" ht="17.25" customHeight="1">
      <c r="B42" s="408">
        <v>4</v>
      </c>
      <c r="C42" s="409" t="s">
        <v>175</v>
      </c>
      <c r="D42" s="431">
        <f t="shared" ref="D42:F42" si="27">+AQ7</f>
        <v>0.7365390576565406</v>
      </c>
      <c r="E42" s="431">
        <f t="shared" si="27"/>
        <v>0</v>
      </c>
      <c r="F42" s="432">
        <f t="shared" si="27"/>
        <v>0.5627598771690101</v>
      </c>
    </row>
    <row r="43" spans="2:16" ht="17.25" customHeight="1">
      <c r="B43" s="408">
        <v>5</v>
      </c>
      <c r="C43" s="409" t="s">
        <v>167</v>
      </c>
      <c r="D43" s="431">
        <f t="shared" ref="D43:F43" si="28">+AQ8</f>
        <v>3.5765305988022376E-2</v>
      </c>
      <c r="E43" s="431">
        <f t="shared" si="28"/>
        <v>0</v>
      </c>
      <c r="F43" s="432">
        <f t="shared" si="28"/>
        <v>0</v>
      </c>
    </row>
    <row r="44" spans="2:16" ht="17.25" customHeight="1" thickBot="1">
      <c r="B44" s="415">
        <v>6</v>
      </c>
      <c r="C44" s="416" t="s">
        <v>72</v>
      </c>
      <c r="D44" s="433">
        <f t="shared" ref="D44:F44" si="29">+AQ9</f>
        <v>0.14519528828270303</v>
      </c>
      <c r="E44" s="433">
        <f t="shared" si="29"/>
        <v>0</v>
      </c>
      <c r="F44" s="434">
        <f t="shared" si="29"/>
        <v>2.1304418095531947E-3</v>
      </c>
    </row>
  </sheetData>
  <phoneticPr fontId="7"/>
  <conditionalFormatting sqref="D4:AS9">
    <cfRule type="cellIs" dxfId="0" priority="1" operator="lessThan">
      <formula>0</formula>
    </cfRule>
  </conditionalFormatting>
  <pageMargins left="0.98425196850393704" right="0.78740157480314965" top="1.1811023622047245" bottom="0.98425196850393704" header="0.51181102362204722" footer="0.51181102362204722"/>
  <pageSetup paperSize="9" scale="79" orientation="landscape" r:id="rId1"/>
  <headerFooter alignWithMargins="0"/>
  <rowBreaks count="1" manualBreakCount="1">
    <brk id="25"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45"/>
  <sheetViews>
    <sheetView workbookViewId="0">
      <selection activeCell="G25" sqref="G25"/>
    </sheetView>
  </sheetViews>
  <sheetFormatPr defaultRowHeight="12"/>
  <cols>
    <col min="1" max="1" width="9" style="503"/>
    <col min="2" max="2" width="23.25" style="503" bestFit="1" customWidth="1"/>
    <col min="3" max="16384" width="9" style="503"/>
  </cols>
  <sheetData>
    <row r="1" spans="1:4">
      <c r="A1" s="695"/>
      <c r="B1" s="696"/>
      <c r="C1" s="507" t="s">
        <v>267</v>
      </c>
      <c r="D1" s="507" t="s">
        <v>267</v>
      </c>
    </row>
    <row r="2" spans="1:4" ht="24">
      <c r="A2" s="697"/>
      <c r="B2" s="698"/>
      <c r="C2" s="508" t="s">
        <v>305</v>
      </c>
      <c r="D2" s="508" t="s">
        <v>306</v>
      </c>
    </row>
    <row r="3" spans="1:4" ht="13.5">
      <c r="A3" s="605" t="s">
        <v>179</v>
      </c>
      <c r="B3" s="605" t="s">
        <v>307</v>
      </c>
      <c r="C3" s="505">
        <v>-0.26078639041503943</v>
      </c>
      <c r="D3" s="505">
        <v>-6.0011915006288469E-2</v>
      </c>
    </row>
    <row r="4" spans="1:4" ht="13.5">
      <c r="A4" s="605" t="s">
        <v>180</v>
      </c>
      <c r="B4" s="605" t="s">
        <v>284</v>
      </c>
      <c r="C4" s="505">
        <v>-0.26360371973114816</v>
      </c>
      <c r="D4" s="505">
        <v>-4.3550317650308451E-2</v>
      </c>
    </row>
    <row r="5" spans="1:4" ht="13.5">
      <c r="A5" s="605" t="s">
        <v>181</v>
      </c>
      <c r="B5" s="605" t="s">
        <v>285</v>
      </c>
      <c r="C5" s="505">
        <v>-0.3225595821090434</v>
      </c>
      <c r="D5" s="505">
        <v>-4.6732894920945851E-2</v>
      </c>
    </row>
    <row r="6" spans="1:4" ht="13.5">
      <c r="A6" s="605" t="s">
        <v>182</v>
      </c>
      <c r="B6" s="605" t="s">
        <v>227</v>
      </c>
      <c r="C6" s="505">
        <v>-0.10633031388245207</v>
      </c>
      <c r="D6" s="505">
        <v>-0.62692226669475459</v>
      </c>
    </row>
    <row r="7" spans="1:4" ht="13.5">
      <c r="A7" s="605" t="s">
        <v>183</v>
      </c>
      <c r="B7" s="605" t="s">
        <v>286</v>
      </c>
      <c r="C7" s="505">
        <v>-0.35757696775492026</v>
      </c>
      <c r="D7" s="505">
        <v>-3.9206923492617403E-2</v>
      </c>
    </row>
    <row r="8" spans="1:4" ht="13.5">
      <c r="A8" s="605" t="s">
        <v>184</v>
      </c>
      <c r="B8" s="605" t="s">
        <v>287</v>
      </c>
      <c r="C8" s="505">
        <v>-0.64409457167090756</v>
      </c>
      <c r="D8" s="505">
        <v>-4.7285835453774384E-2</v>
      </c>
    </row>
    <row r="9" spans="1:4" ht="13.5">
      <c r="A9" s="605" t="s">
        <v>185</v>
      </c>
      <c r="B9" s="605" t="s">
        <v>36</v>
      </c>
      <c r="C9" s="505">
        <v>-0.25660713454105161</v>
      </c>
      <c r="D9" s="505">
        <v>-7.7440273832254478E-2</v>
      </c>
    </row>
    <row r="10" spans="1:4" ht="13.5">
      <c r="A10" s="605" t="s">
        <v>186</v>
      </c>
      <c r="B10" s="605" t="s">
        <v>288</v>
      </c>
      <c r="C10" s="505">
        <v>-0.25288631992326577</v>
      </c>
      <c r="D10" s="505">
        <v>-3.5918926926766057E-2</v>
      </c>
    </row>
    <row r="11" spans="1:4" ht="13.5">
      <c r="A11" s="605" t="s">
        <v>187</v>
      </c>
      <c r="B11" s="605" t="s">
        <v>289</v>
      </c>
      <c r="C11" s="505">
        <v>-0.20707427117075428</v>
      </c>
      <c r="D11" s="505">
        <v>-2.6388246182322998E-2</v>
      </c>
    </row>
    <row r="12" spans="1:4" ht="13.5">
      <c r="A12" s="605" t="s">
        <v>188</v>
      </c>
      <c r="B12" s="605" t="s">
        <v>290</v>
      </c>
      <c r="C12" s="505">
        <v>-0.20480262829299695</v>
      </c>
      <c r="D12" s="505">
        <v>-3.5695060296459913E-2</v>
      </c>
    </row>
    <row r="13" spans="1:4" ht="13.5">
      <c r="A13" s="605" t="s">
        <v>189</v>
      </c>
      <c r="B13" s="605" t="s">
        <v>291</v>
      </c>
      <c r="C13" s="505">
        <v>-0.19091347934932698</v>
      </c>
      <c r="D13" s="505">
        <v>-7.0759006253017051E-2</v>
      </c>
    </row>
    <row r="14" spans="1:4" ht="13.5">
      <c r="A14" s="605" t="s">
        <v>190</v>
      </c>
      <c r="B14" s="605" t="s">
        <v>292</v>
      </c>
      <c r="C14" s="505">
        <v>-4.5832184903728791E-2</v>
      </c>
      <c r="D14" s="505">
        <v>-3.3512269603146481E-2</v>
      </c>
    </row>
    <row r="15" spans="1:4" ht="13.5">
      <c r="A15" s="605" t="s">
        <v>191</v>
      </c>
      <c r="B15" s="605" t="s">
        <v>293</v>
      </c>
      <c r="C15" s="505">
        <v>-0.11695006775136778</v>
      </c>
      <c r="D15" s="505">
        <v>-4.5897731093293127E-2</v>
      </c>
    </row>
    <row r="16" spans="1:4" ht="13.5">
      <c r="A16" s="605" t="s">
        <v>192</v>
      </c>
      <c r="B16" s="605" t="s">
        <v>294</v>
      </c>
      <c r="C16" s="505">
        <v>-0.10839884732674929</v>
      </c>
      <c r="D16" s="505">
        <v>-4.9023585037629748E-2</v>
      </c>
    </row>
    <row r="17" spans="1:4" ht="13.5">
      <c r="A17" s="605" t="s">
        <v>193</v>
      </c>
      <c r="B17" s="605" t="s">
        <v>229</v>
      </c>
      <c r="C17" s="505">
        <v>-0.13854902916565115</v>
      </c>
      <c r="D17" s="505">
        <v>-1.7060687301974169E-2</v>
      </c>
    </row>
    <row r="18" spans="1:4" ht="13.5">
      <c r="A18" s="605" t="s">
        <v>194</v>
      </c>
      <c r="B18" s="605" t="s">
        <v>230</v>
      </c>
      <c r="C18" s="505">
        <v>-0.14714592884092662</v>
      </c>
      <c r="D18" s="505">
        <v>-1.4371779788226704E-2</v>
      </c>
    </row>
    <row r="19" spans="1:4" ht="13.5">
      <c r="A19" s="605" t="s">
        <v>195</v>
      </c>
      <c r="B19" s="605" t="s">
        <v>231</v>
      </c>
      <c r="C19" s="505">
        <v>-0.26304213952670008</v>
      </c>
      <c r="D19" s="505">
        <v>-1.9655896140456711E-2</v>
      </c>
    </row>
    <row r="20" spans="1:4" ht="13.5">
      <c r="A20" s="605" t="s">
        <v>196</v>
      </c>
      <c r="B20" s="605" t="s">
        <v>232</v>
      </c>
      <c r="C20" s="505">
        <v>-8.5398761090185127E-2</v>
      </c>
      <c r="D20" s="505">
        <v>-1.3831949444710352E-2</v>
      </c>
    </row>
    <row r="21" spans="1:4" ht="13.5">
      <c r="A21" s="605" t="s">
        <v>197</v>
      </c>
      <c r="B21" s="605" t="s">
        <v>295</v>
      </c>
      <c r="C21" s="505">
        <v>-0.22823250411853607</v>
      </c>
      <c r="D21" s="505">
        <v>-1.340285843413015E-2</v>
      </c>
    </row>
    <row r="22" spans="1:4" ht="13.5">
      <c r="A22" s="605" t="s">
        <v>198</v>
      </c>
      <c r="B22" s="605" t="s">
        <v>296</v>
      </c>
      <c r="C22" s="505">
        <v>-0.36886476498440923</v>
      </c>
      <c r="D22" s="505">
        <v>-1.6565936533600237E-2</v>
      </c>
    </row>
    <row r="23" spans="1:4" ht="13.5">
      <c r="A23" s="605" t="s">
        <v>199</v>
      </c>
      <c r="B23" s="605" t="s">
        <v>297</v>
      </c>
      <c r="C23" s="505">
        <v>-0.1029035496074855</v>
      </c>
      <c r="D23" s="505">
        <v>-1.9752820705023183E-2</v>
      </c>
    </row>
    <row r="24" spans="1:4" ht="13.5">
      <c r="A24" s="605" t="s">
        <v>200</v>
      </c>
      <c r="B24" s="605" t="s">
        <v>45</v>
      </c>
      <c r="C24" s="505">
        <v>-0.36412067599683129</v>
      </c>
      <c r="D24" s="505">
        <v>-5.7096646421969911E-2</v>
      </c>
    </row>
    <row r="25" spans="1:4" ht="13.5">
      <c r="A25" s="605" t="s">
        <v>201</v>
      </c>
      <c r="B25" s="605" t="s">
        <v>298</v>
      </c>
      <c r="C25" s="505">
        <v>0</v>
      </c>
      <c r="D25" s="505">
        <v>0</v>
      </c>
    </row>
    <row r="26" spans="1:4" ht="13.5">
      <c r="A26" s="605" t="s">
        <v>202</v>
      </c>
      <c r="B26" s="605" t="s">
        <v>223</v>
      </c>
      <c r="C26" s="505">
        <v>0</v>
      </c>
      <c r="D26" s="505">
        <v>0</v>
      </c>
    </row>
    <row r="27" spans="1:4" ht="13.5">
      <c r="A27" s="605" t="s">
        <v>203</v>
      </c>
      <c r="B27" s="605" t="s">
        <v>224</v>
      </c>
      <c r="C27" s="505">
        <v>0</v>
      </c>
      <c r="D27" s="505">
        <v>0</v>
      </c>
    </row>
    <row r="28" spans="1:4" ht="13.5">
      <c r="A28" s="605" t="s">
        <v>204</v>
      </c>
      <c r="B28" s="605" t="s">
        <v>225</v>
      </c>
      <c r="C28" s="505">
        <v>0</v>
      </c>
      <c r="D28" s="505">
        <v>0</v>
      </c>
    </row>
    <row r="29" spans="1:4" ht="13.5">
      <c r="A29" s="606" t="s">
        <v>205</v>
      </c>
      <c r="B29" s="606" t="s">
        <v>125</v>
      </c>
      <c r="C29" s="612" t="s">
        <v>319</v>
      </c>
      <c r="D29" s="612" t="s">
        <v>319</v>
      </c>
    </row>
    <row r="30" spans="1:4" ht="13.5">
      <c r="A30" s="605" t="s">
        <v>206</v>
      </c>
      <c r="B30" s="605" t="s">
        <v>126</v>
      </c>
      <c r="C30" s="505">
        <v>0</v>
      </c>
      <c r="D30" s="505">
        <v>0</v>
      </c>
    </row>
    <row r="31" spans="1:4" ht="13.5">
      <c r="A31" s="605" t="s">
        <v>207</v>
      </c>
      <c r="B31" s="605" t="s">
        <v>128</v>
      </c>
      <c r="C31" s="505">
        <v>0</v>
      </c>
      <c r="D31" s="505">
        <v>0</v>
      </c>
    </row>
    <row r="32" spans="1:4" ht="13.5">
      <c r="A32" s="606" t="s">
        <v>208</v>
      </c>
      <c r="B32" s="606" t="s">
        <v>299</v>
      </c>
      <c r="C32" s="612" t="s">
        <v>319</v>
      </c>
      <c r="D32" s="612" t="s">
        <v>319</v>
      </c>
    </row>
    <row r="33" spans="1:4" ht="13.5">
      <c r="A33" s="605" t="s">
        <v>209</v>
      </c>
      <c r="B33" s="605" t="s">
        <v>235</v>
      </c>
      <c r="C33" s="505">
        <v>-3.6773900528501324E-2</v>
      </c>
      <c r="D33" s="505">
        <v>-5.080041996979992E-3</v>
      </c>
    </row>
    <row r="34" spans="1:4" ht="13.5">
      <c r="A34" s="605" t="s">
        <v>210</v>
      </c>
      <c r="B34" s="605" t="s">
        <v>300</v>
      </c>
      <c r="C34" s="505">
        <v>0</v>
      </c>
      <c r="D34" s="505">
        <v>0</v>
      </c>
    </row>
    <row r="35" spans="1:4" ht="13.5">
      <c r="A35" s="605" t="s">
        <v>211</v>
      </c>
      <c r="B35" s="605" t="s">
        <v>301</v>
      </c>
      <c r="C35" s="505">
        <v>0</v>
      </c>
      <c r="D35" s="505">
        <v>-1.5255762864422034E-5</v>
      </c>
    </row>
    <row r="36" spans="1:4" ht="13.5">
      <c r="A36" s="605" t="s">
        <v>212</v>
      </c>
      <c r="B36" s="605" t="s">
        <v>236</v>
      </c>
      <c r="C36" s="505">
        <v>0</v>
      </c>
      <c r="D36" s="505">
        <v>0</v>
      </c>
    </row>
    <row r="37" spans="1:4" ht="13.5">
      <c r="A37" s="605" t="s">
        <v>213</v>
      </c>
      <c r="B37" s="605" t="s">
        <v>302</v>
      </c>
      <c r="C37" s="505">
        <v>0</v>
      </c>
      <c r="D37" s="505">
        <v>0</v>
      </c>
    </row>
    <row r="38" spans="1:4" ht="13.5">
      <c r="A38" s="605" t="s">
        <v>214</v>
      </c>
      <c r="B38" s="605" t="s">
        <v>52</v>
      </c>
      <c r="C38" s="505">
        <v>0</v>
      </c>
      <c r="D38" s="505">
        <v>0</v>
      </c>
    </row>
    <row r="39" spans="1:4" ht="13.5">
      <c r="A39" s="605" t="s">
        <v>215</v>
      </c>
      <c r="B39" s="605" t="s">
        <v>239</v>
      </c>
      <c r="C39" s="505">
        <v>0</v>
      </c>
      <c r="D39" s="505">
        <v>0</v>
      </c>
    </row>
    <row r="40" spans="1:4" ht="13.5">
      <c r="A40" s="605" t="s">
        <v>216</v>
      </c>
      <c r="B40" s="605" t="s">
        <v>240</v>
      </c>
      <c r="C40" s="505">
        <v>0</v>
      </c>
      <c r="D40" s="505">
        <v>0</v>
      </c>
    </row>
    <row r="41" spans="1:4" ht="13.5">
      <c r="A41" s="605" t="s">
        <v>217</v>
      </c>
      <c r="B41" s="605" t="s">
        <v>241</v>
      </c>
      <c r="C41" s="505">
        <v>0</v>
      </c>
      <c r="D41" s="505">
        <v>0</v>
      </c>
    </row>
    <row r="42" spans="1:4" ht="13.5">
      <c r="A42" s="605" t="s">
        <v>218</v>
      </c>
      <c r="B42" s="605" t="s">
        <v>303</v>
      </c>
      <c r="C42" s="505">
        <v>-8.9393465337683821E-5</v>
      </c>
      <c r="D42" s="505">
        <v>-3.5757386135073531E-5</v>
      </c>
    </row>
    <row r="43" spans="1:4" ht="13.5">
      <c r="A43" s="605" t="s">
        <v>219</v>
      </c>
      <c r="B43" s="605" t="s">
        <v>238</v>
      </c>
      <c r="C43" s="505">
        <v>0</v>
      </c>
      <c r="D43" s="505">
        <v>0</v>
      </c>
    </row>
    <row r="44" spans="1:4" ht="13.5">
      <c r="A44" s="605" t="s">
        <v>220</v>
      </c>
      <c r="B44" s="605" t="s">
        <v>133</v>
      </c>
      <c r="C44" s="505">
        <v>-1.8195298636264189E-2</v>
      </c>
      <c r="D44" s="505">
        <v>-4.1617035758562848E-2</v>
      </c>
    </row>
    <row r="45" spans="1:4" ht="13.5">
      <c r="A45" s="506" t="s">
        <v>268</v>
      </c>
      <c r="B45" s="504" t="s">
        <v>269</v>
      </c>
      <c r="C45" s="505">
        <v>0</v>
      </c>
      <c r="D45" s="505">
        <v>0</v>
      </c>
    </row>
  </sheetData>
  <dataConsolidate topLabels="1">
    <dataRefs count="1">
      <dataRef ref="A1:N110" sheet="42部門マージン(ベース）" r:id="rId1"/>
    </dataRefs>
  </dataConsolidate>
  <mergeCells count="1">
    <mergeCell ref="A1:B2"/>
  </mergeCells>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T50"/>
  <sheetViews>
    <sheetView workbookViewId="0">
      <selection activeCell="N2" sqref="N2"/>
    </sheetView>
  </sheetViews>
  <sheetFormatPr defaultRowHeight="12"/>
  <cols>
    <col min="1" max="1" width="3.125" style="469" customWidth="1"/>
    <col min="2" max="2" width="6.25" style="502" customWidth="1"/>
    <col min="3" max="3" width="42.75" style="469" customWidth="1"/>
    <col min="4" max="4" width="12.625" style="469" customWidth="1"/>
    <col min="5" max="5" width="8.125" style="469" customWidth="1"/>
    <col min="6" max="6" width="9" style="469" hidden="1" customWidth="1"/>
    <col min="7" max="7" width="6.25" style="502" hidden="1" customWidth="1"/>
    <col min="8" max="8" width="42.75" style="469" hidden="1" customWidth="1"/>
    <col min="9" max="10" width="12.625" style="469" hidden="1" customWidth="1"/>
    <col min="11" max="11" width="9" style="469" hidden="1" customWidth="1"/>
    <col min="12" max="12" width="9" style="469"/>
    <col min="13" max="13" width="6.25" style="502" customWidth="1"/>
    <col min="14" max="14" width="42.75" style="469" customWidth="1"/>
    <col min="15" max="15" width="12.625" style="469" customWidth="1"/>
    <col min="16" max="17" width="9" style="469"/>
    <col min="18" max="18" width="6.25" style="502" customWidth="1"/>
    <col min="19" max="19" width="42.75" style="469" customWidth="1"/>
    <col min="20" max="20" width="12.625" style="469" customWidth="1"/>
    <col min="21" max="16384" width="9" style="469"/>
  </cols>
  <sheetData>
    <row r="1" spans="2:20" ht="12.75" thickBot="1">
      <c r="B1" s="468"/>
      <c r="G1" s="468"/>
      <c r="M1" s="468"/>
      <c r="R1" s="468"/>
    </row>
    <row r="2" spans="2:20" ht="18.75" thickTop="1" thickBot="1">
      <c r="B2" s="470" t="s">
        <v>31</v>
      </c>
      <c r="C2" s="471"/>
      <c r="G2" s="470"/>
      <c r="H2" s="471"/>
      <c r="M2" s="470"/>
      <c r="N2" s="471"/>
      <c r="Q2" s="640" t="s">
        <v>311</v>
      </c>
      <c r="R2" s="641"/>
      <c r="S2" s="641"/>
      <c r="T2" s="642"/>
    </row>
    <row r="3" spans="2:20" ht="12" customHeight="1" thickTop="1">
      <c r="B3" s="472"/>
      <c r="C3" s="473"/>
      <c r="D3" s="474"/>
      <c r="E3" s="475"/>
      <c r="G3" s="472"/>
      <c r="H3" s="473"/>
      <c r="I3" s="474"/>
      <c r="J3" s="474"/>
      <c r="M3" s="472"/>
      <c r="N3" s="473"/>
      <c r="O3" s="474"/>
      <c r="R3" s="472"/>
      <c r="S3" s="473"/>
      <c r="T3" s="474"/>
    </row>
    <row r="4" spans="2:20" ht="71.25" customHeight="1" thickBot="1">
      <c r="B4" s="468"/>
      <c r="C4" s="476" t="s">
        <v>257</v>
      </c>
      <c r="D4" s="477" t="s">
        <v>97</v>
      </c>
      <c r="G4" s="468"/>
      <c r="H4" s="478"/>
      <c r="I4" s="468"/>
      <c r="J4" s="468"/>
      <c r="M4" s="468"/>
      <c r="N4" s="476" t="s">
        <v>258</v>
      </c>
      <c r="O4" s="477" t="s">
        <v>97</v>
      </c>
      <c r="R4" s="468"/>
      <c r="S4" s="476" t="s">
        <v>259</v>
      </c>
      <c r="T4" s="477" t="s">
        <v>97</v>
      </c>
    </row>
    <row r="5" spans="2:20" ht="27.75" thickBot="1">
      <c r="B5" s="479" t="s">
        <v>260</v>
      </c>
      <c r="C5" s="480" t="s">
        <v>261</v>
      </c>
      <c r="D5" s="481" t="s">
        <v>262</v>
      </c>
      <c r="G5" s="482" t="s">
        <v>263</v>
      </c>
      <c r="H5" s="483" t="s">
        <v>261</v>
      </c>
      <c r="I5" s="484" t="s">
        <v>270</v>
      </c>
      <c r="J5" s="485" t="s">
        <v>271</v>
      </c>
      <c r="M5" s="479" t="s">
        <v>264</v>
      </c>
      <c r="N5" s="480" t="s">
        <v>261</v>
      </c>
      <c r="O5" s="486" t="s">
        <v>265</v>
      </c>
      <c r="R5" s="479" t="s">
        <v>266</v>
      </c>
      <c r="S5" s="480" t="s">
        <v>261</v>
      </c>
      <c r="T5" s="486" t="s">
        <v>265</v>
      </c>
    </row>
    <row r="6" spans="2:20">
      <c r="B6" s="575">
        <f>'１次効果'!B54</f>
        <v>1</v>
      </c>
      <c r="C6" s="487" t="str">
        <f>'１次効果'!C54</f>
        <v>農業</v>
      </c>
      <c r="D6" s="488"/>
      <c r="G6" s="489">
        <f t="shared" ref="G6:G47" si="0">B6</f>
        <v>1</v>
      </c>
      <c r="H6" s="579" t="str">
        <f t="shared" ref="H6:H47" si="1">C6</f>
        <v>農業</v>
      </c>
      <c r="I6" s="490">
        <f>+$D6*マージン率!C3</f>
        <v>0</v>
      </c>
      <c r="J6" s="490">
        <f>+$D6*マージン率!D3</f>
        <v>0</v>
      </c>
      <c r="M6" s="575">
        <f t="shared" ref="M6:M47" si="2">B6</f>
        <v>1</v>
      </c>
      <c r="N6" s="576" t="str">
        <f t="shared" ref="N6:N47" si="3">C6</f>
        <v>農業</v>
      </c>
      <c r="O6" s="491">
        <f>+D6+SUM(I6:J6)</f>
        <v>0</v>
      </c>
      <c r="R6" s="575">
        <f t="shared" ref="R6:R47" si="4">B6</f>
        <v>1</v>
      </c>
      <c r="S6" s="576" t="str">
        <f t="shared" ref="S6:S47" si="5">C6</f>
        <v>農業</v>
      </c>
      <c r="T6" s="488">
        <f>+O6</f>
        <v>0</v>
      </c>
    </row>
    <row r="7" spans="2:20">
      <c r="B7" s="577">
        <f>'１次効果'!B55</f>
        <v>2</v>
      </c>
      <c r="C7" s="618" t="str">
        <f>'１次効果'!C55</f>
        <v>林業</v>
      </c>
      <c r="D7" s="492"/>
      <c r="G7" s="493">
        <f t="shared" si="0"/>
        <v>2</v>
      </c>
      <c r="H7" s="579" t="str">
        <f t="shared" si="1"/>
        <v>林業</v>
      </c>
      <c r="I7" s="490">
        <f>+$D7*マージン率!C4</f>
        <v>0</v>
      </c>
      <c r="J7" s="490">
        <f>+$D7*マージン率!D4</f>
        <v>0</v>
      </c>
      <c r="M7" s="577">
        <f t="shared" si="2"/>
        <v>2</v>
      </c>
      <c r="N7" s="578" t="str">
        <f t="shared" si="3"/>
        <v>林業</v>
      </c>
      <c r="O7" s="494">
        <f t="shared" ref="O7:O47" si="6">+D7+SUM(I7:J7)</f>
        <v>0</v>
      </c>
      <c r="R7" s="577">
        <f t="shared" si="4"/>
        <v>2</v>
      </c>
      <c r="S7" s="578" t="str">
        <f t="shared" si="5"/>
        <v>林業</v>
      </c>
      <c r="T7" s="492">
        <f t="shared" ref="T7:T47" si="7">+O7</f>
        <v>0</v>
      </c>
    </row>
    <row r="8" spans="2:20">
      <c r="B8" s="577">
        <f>'１次効果'!B56</f>
        <v>3</v>
      </c>
      <c r="C8" s="618" t="str">
        <f>'１次効果'!C56</f>
        <v>漁業</v>
      </c>
      <c r="D8" s="492"/>
      <c r="G8" s="493">
        <f t="shared" si="0"/>
        <v>3</v>
      </c>
      <c r="H8" s="579" t="str">
        <f t="shared" si="1"/>
        <v>漁業</v>
      </c>
      <c r="I8" s="490">
        <f>+$D8*マージン率!C5</f>
        <v>0</v>
      </c>
      <c r="J8" s="490">
        <f>+$D8*マージン率!D5</f>
        <v>0</v>
      </c>
      <c r="M8" s="577">
        <f t="shared" si="2"/>
        <v>3</v>
      </c>
      <c r="N8" s="578" t="str">
        <f t="shared" si="3"/>
        <v>漁業</v>
      </c>
      <c r="O8" s="494">
        <f t="shared" si="6"/>
        <v>0</v>
      </c>
      <c r="R8" s="577">
        <f t="shared" si="4"/>
        <v>3</v>
      </c>
      <c r="S8" s="578" t="str">
        <f t="shared" si="5"/>
        <v>漁業</v>
      </c>
      <c r="T8" s="492">
        <f t="shared" si="7"/>
        <v>0</v>
      </c>
    </row>
    <row r="9" spans="2:20">
      <c r="B9" s="577">
        <f>'１次効果'!B57</f>
        <v>4</v>
      </c>
      <c r="C9" s="618" t="str">
        <f>'１次効果'!C57</f>
        <v>鉱業</v>
      </c>
      <c r="D9" s="492"/>
      <c r="G9" s="493">
        <f t="shared" si="0"/>
        <v>4</v>
      </c>
      <c r="H9" s="579" t="str">
        <f t="shared" si="1"/>
        <v>鉱業</v>
      </c>
      <c r="I9" s="490">
        <f>+$D9*マージン率!C6</f>
        <v>0</v>
      </c>
      <c r="J9" s="490">
        <f>+$D9*マージン率!D6</f>
        <v>0</v>
      </c>
      <c r="M9" s="577">
        <f t="shared" si="2"/>
        <v>4</v>
      </c>
      <c r="N9" s="578" t="str">
        <f t="shared" si="3"/>
        <v>鉱業</v>
      </c>
      <c r="O9" s="494">
        <f t="shared" si="6"/>
        <v>0</v>
      </c>
      <c r="R9" s="577">
        <f t="shared" si="4"/>
        <v>4</v>
      </c>
      <c r="S9" s="578" t="str">
        <f t="shared" si="5"/>
        <v>鉱業</v>
      </c>
      <c r="T9" s="492">
        <f t="shared" si="7"/>
        <v>0</v>
      </c>
    </row>
    <row r="10" spans="2:20" ht="12.95" customHeight="1">
      <c r="B10" s="577">
        <f>'１次効果'!B58</f>
        <v>5</v>
      </c>
      <c r="C10" s="618" t="str">
        <f>'１次効果'!C58</f>
        <v>飲食料品</v>
      </c>
      <c r="D10" s="492"/>
      <c r="G10" s="493">
        <f t="shared" si="0"/>
        <v>5</v>
      </c>
      <c r="H10" s="579" t="str">
        <f t="shared" si="1"/>
        <v>飲食料品</v>
      </c>
      <c r="I10" s="490">
        <f>+$D10*マージン率!C7</f>
        <v>0</v>
      </c>
      <c r="J10" s="490">
        <f>+$D10*マージン率!D7</f>
        <v>0</v>
      </c>
      <c r="M10" s="577">
        <f t="shared" si="2"/>
        <v>5</v>
      </c>
      <c r="N10" s="578" t="str">
        <f t="shared" si="3"/>
        <v>飲食料品</v>
      </c>
      <c r="O10" s="494">
        <f t="shared" si="6"/>
        <v>0</v>
      </c>
      <c r="R10" s="577">
        <f t="shared" si="4"/>
        <v>5</v>
      </c>
      <c r="S10" s="578" t="str">
        <f t="shared" si="5"/>
        <v>飲食料品</v>
      </c>
      <c r="T10" s="492">
        <f t="shared" si="7"/>
        <v>0</v>
      </c>
    </row>
    <row r="11" spans="2:20">
      <c r="B11" s="577">
        <f>'１次効果'!B59</f>
        <v>6</v>
      </c>
      <c r="C11" s="618" t="str">
        <f>'１次効果'!C59</f>
        <v>繊維製品</v>
      </c>
      <c r="D11" s="492"/>
      <c r="G11" s="493">
        <f t="shared" si="0"/>
        <v>6</v>
      </c>
      <c r="H11" s="579" t="str">
        <f t="shared" si="1"/>
        <v>繊維製品</v>
      </c>
      <c r="I11" s="490">
        <f>+$D11*マージン率!C8</f>
        <v>0</v>
      </c>
      <c r="J11" s="490">
        <f>+$D11*マージン率!D8</f>
        <v>0</v>
      </c>
      <c r="M11" s="577">
        <f t="shared" si="2"/>
        <v>6</v>
      </c>
      <c r="N11" s="578" t="str">
        <f t="shared" si="3"/>
        <v>繊維製品</v>
      </c>
      <c r="O11" s="494">
        <f t="shared" si="6"/>
        <v>0</v>
      </c>
      <c r="R11" s="577">
        <f t="shared" si="4"/>
        <v>6</v>
      </c>
      <c r="S11" s="578" t="str">
        <f t="shared" si="5"/>
        <v>繊維製品</v>
      </c>
      <c r="T11" s="492">
        <f t="shared" si="7"/>
        <v>0</v>
      </c>
    </row>
    <row r="12" spans="2:20" ht="13.5" customHeight="1">
      <c r="B12" s="577">
        <f>'１次効果'!B60</f>
        <v>7</v>
      </c>
      <c r="C12" s="618" t="str">
        <f>'１次効果'!C60</f>
        <v>パルプ・紙・木製品</v>
      </c>
      <c r="D12" s="492"/>
      <c r="G12" s="493">
        <f t="shared" si="0"/>
        <v>7</v>
      </c>
      <c r="H12" s="579" t="str">
        <f t="shared" si="1"/>
        <v>パルプ・紙・木製品</v>
      </c>
      <c r="I12" s="490">
        <f>+$D12*マージン率!C9</f>
        <v>0</v>
      </c>
      <c r="J12" s="490">
        <f>+$D12*マージン率!D9</f>
        <v>0</v>
      </c>
      <c r="M12" s="577">
        <f t="shared" si="2"/>
        <v>7</v>
      </c>
      <c r="N12" s="578" t="str">
        <f t="shared" si="3"/>
        <v>パルプ・紙・木製品</v>
      </c>
      <c r="O12" s="494">
        <f t="shared" si="6"/>
        <v>0</v>
      </c>
      <c r="R12" s="577">
        <f t="shared" si="4"/>
        <v>7</v>
      </c>
      <c r="S12" s="578" t="str">
        <f t="shared" si="5"/>
        <v>パルプ・紙・木製品</v>
      </c>
      <c r="T12" s="492">
        <f t="shared" si="7"/>
        <v>0</v>
      </c>
    </row>
    <row r="13" spans="2:20">
      <c r="B13" s="577">
        <f>'１次効果'!B61</f>
        <v>8</v>
      </c>
      <c r="C13" s="618" t="str">
        <f>'１次効果'!C61</f>
        <v>化学製品</v>
      </c>
      <c r="D13" s="492"/>
      <c r="G13" s="493">
        <f t="shared" si="0"/>
        <v>8</v>
      </c>
      <c r="H13" s="579" t="str">
        <f t="shared" si="1"/>
        <v>化学製品</v>
      </c>
      <c r="I13" s="490">
        <f>+$D13*マージン率!C10</f>
        <v>0</v>
      </c>
      <c r="J13" s="490">
        <f>+$D13*マージン率!D10</f>
        <v>0</v>
      </c>
      <c r="M13" s="577">
        <f t="shared" si="2"/>
        <v>8</v>
      </c>
      <c r="N13" s="578" t="str">
        <f t="shared" si="3"/>
        <v>化学製品</v>
      </c>
      <c r="O13" s="494">
        <f t="shared" si="6"/>
        <v>0</v>
      </c>
      <c r="R13" s="577">
        <f t="shared" si="4"/>
        <v>8</v>
      </c>
      <c r="S13" s="578" t="str">
        <f t="shared" si="5"/>
        <v>化学製品</v>
      </c>
      <c r="T13" s="492">
        <f t="shared" si="7"/>
        <v>0</v>
      </c>
    </row>
    <row r="14" spans="2:20">
      <c r="B14" s="577">
        <f>'１次効果'!B62</f>
        <v>9</v>
      </c>
      <c r="C14" s="618" t="str">
        <f>'１次効果'!C62</f>
        <v>石油・石炭製品</v>
      </c>
      <c r="D14" s="492"/>
      <c r="G14" s="493">
        <f t="shared" si="0"/>
        <v>9</v>
      </c>
      <c r="H14" s="579" t="str">
        <f t="shared" si="1"/>
        <v>石油・石炭製品</v>
      </c>
      <c r="I14" s="490">
        <f>+$D14*マージン率!C11</f>
        <v>0</v>
      </c>
      <c r="J14" s="490">
        <f>+$D14*マージン率!D11</f>
        <v>0</v>
      </c>
      <c r="M14" s="577">
        <f t="shared" si="2"/>
        <v>9</v>
      </c>
      <c r="N14" s="578" t="str">
        <f t="shared" si="3"/>
        <v>石油・石炭製品</v>
      </c>
      <c r="O14" s="494">
        <f t="shared" si="6"/>
        <v>0</v>
      </c>
      <c r="R14" s="577">
        <f t="shared" si="4"/>
        <v>9</v>
      </c>
      <c r="S14" s="578" t="str">
        <f t="shared" si="5"/>
        <v>石油・石炭製品</v>
      </c>
      <c r="T14" s="492">
        <f t="shared" si="7"/>
        <v>0</v>
      </c>
    </row>
    <row r="15" spans="2:20">
      <c r="B15" s="577">
        <f>'１次効果'!B63</f>
        <v>10</v>
      </c>
      <c r="C15" s="618" t="str">
        <f>'１次効果'!C63</f>
        <v>プラスチック・ゴム製品</v>
      </c>
      <c r="D15" s="492"/>
      <c r="G15" s="493">
        <f t="shared" si="0"/>
        <v>10</v>
      </c>
      <c r="H15" s="579" t="str">
        <f t="shared" si="1"/>
        <v>プラスチック・ゴム製品</v>
      </c>
      <c r="I15" s="490">
        <f>+$D15*マージン率!C12</f>
        <v>0</v>
      </c>
      <c r="J15" s="490">
        <f>+$D15*マージン率!D12</f>
        <v>0</v>
      </c>
      <c r="M15" s="577">
        <f t="shared" si="2"/>
        <v>10</v>
      </c>
      <c r="N15" s="578" t="str">
        <f t="shared" si="3"/>
        <v>プラスチック・ゴム製品</v>
      </c>
      <c r="O15" s="494">
        <f t="shared" si="6"/>
        <v>0</v>
      </c>
      <c r="R15" s="577">
        <f t="shared" si="4"/>
        <v>10</v>
      </c>
      <c r="S15" s="578" t="str">
        <f t="shared" si="5"/>
        <v>プラスチック・ゴム製品</v>
      </c>
      <c r="T15" s="492">
        <f t="shared" si="7"/>
        <v>0</v>
      </c>
    </row>
    <row r="16" spans="2:20">
      <c r="B16" s="577">
        <f>'１次効果'!B64</f>
        <v>11</v>
      </c>
      <c r="C16" s="618" t="str">
        <f>'１次効果'!C64</f>
        <v>窯業・土石製品</v>
      </c>
      <c r="D16" s="492"/>
      <c r="G16" s="493">
        <f t="shared" si="0"/>
        <v>11</v>
      </c>
      <c r="H16" s="579" t="str">
        <f t="shared" si="1"/>
        <v>窯業・土石製品</v>
      </c>
      <c r="I16" s="490">
        <f>+$D16*マージン率!C13</f>
        <v>0</v>
      </c>
      <c r="J16" s="490">
        <f>+$D16*マージン率!D13</f>
        <v>0</v>
      </c>
      <c r="M16" s="577">
        <f t="shared" si="2"/>
        <v>11</v>
      </c>
      <c r="N16" s="578" t="str">
        <f t="shared" si="3"/>
        <v>窯業・土石製品</v>
      </c>
      <c r="O16" s="494">
        <f t="shared" si="6"/>
        <v>0</v>
      </c>
      <c r="R16" s="577">
        <f t="shared" si="4"/>
        <v>11</v>
      </c>
      <c r="S16" s="578" t="str">
        <f t="shared" si="5"/>
        <v>窯業・土石製品</v>
      </c>
      <c r="T16" s="492">
        <f t="shared" si="7"/>
        <v>0</v>
      </c>
    </row>
    <row r="17" spans="2:20">
      <c r="B17" s="577">
        <f>'１次効果'!B65</f>
        <v>12</v>
      </c>
      <c r="C17" s="618" t="str">
        <f>'１次効果'!C65</f>
        <v>鉄鋼</v>
      </c>
      <c r="D17" s="492"/>
      <c r="G17" s="493">
        <f t="shared" si="0"/>
        <v>12</v>
      </c>
      <c r="H17" s="579" t="str">
        <f t="shared" si="1"/>
        <v>鉄鋼</v>
      </c>
      <c r="I17" s="490">
        <f>+$D17*マージン率!C14</f>
        <v>0</v>
      </c>
      <c r="J17" s="490">
        <f>+$D17*マージン率!D14</f>
        <v>0</v>
      </c>
      <c r="M17" s="577">
        <f t="shared" si="2"/>
        <v>12</v>
      </c>
      <c r="N17" s="578" t="str">
        <f t="shared" si="3"/>
        <v>鉄鋼</v>
      </c>
      <c r="O17" s="494">
        <f t="shared" si="6"/>
        <v>0</v>
      </c>
      <c r="R17" s="577">
        <f t="shared" si="4"/>
        <v>12</v>
      </c>
      <c r="S17" s="578" t="str">
        <f t="shared" si="5"/>
        <v>鉄鋼</v>
      </c>
      <c r="T17" s="492">
        <f t="shared" si="7"/>
        <v>0</v>
      </c>
    </row>
    <row r="18" spans="2:20">
      <c r="B18" s="577">
        <f>'１次効果'!B66</f>
        <v>13</v>
      </c>
      <c r="C18" s="618" t="str">
        <f>'１次効果'!C66</f>
        <v>非鉄金属</v>
      </c>
      <c r="D18" s="492"/>
      <c r="G18" s="493">
        <f t="shared" si="0"/>
        <v>13</v>
      </c>
      <c r="H18" s="579" t="str">
        <f t="shared" si="1"/>
        <v>非鉄金属</v>
      </c>
      <c r="I18" s="490">
        <f>+$D18*マージン率!C15</f>
        <v>0</v>
      </c>
      <c r="J18" s="490">
        <f>+$D18*マージン率!D15</f>
        <v>0</v>
      </c>
      <c r="M18" s="577">
        <f t="shared" si="2"/>
        <v>13</v>
      </c>
      <c r="N18" s="578" t="str">
        <f t="shared" si="3"/>
        <v>非鉄金属</v>
      </c>
      <c r="O18" s="494">
        <f t="shared" si="6"/>
        <v>0</v>
      </c>
      <c r="R18" s="577">
        <f t="shared" si="4"/>
        <v>13</v>
      </c>
      <c r="S18" s="578" t="str">
        <f t="shared" si="5"/>
        <v>非鉄金属</v>
      </c>
      <c r="T18" s="492">
        <f t="shared" si="7"/>
        <v>0</v>
      </c>
    </row>
    <row r="19" spans="2:20">
      <c r="B19" s="577">
        <f>'１次効果'!B67</f>
        <v>14</v>
      </c>
      <c r="C19" s="618" t="str">
        <f>'１次効果'!C67</f>
        <v>金属製品</v>
      </c>
      <c r="D19" s="492"/>
      <c r="G19" s="493">
        <f t="shared" si="0"/>
        <v>14</v>
      </c>
      <c r="H19" s="579" t="str">
        <f t="shared" si="1"/>
        <v>金属製品</v>
      </c>
      <c r="I19" s="490">
        <f>+$D19*マージン率!C16</f>
        <v>0</v>
      </c>
      <c r="J19" s="490">
        <f>+$D19*マージン率!D16</f>
        <v>0</v>
      </c>
      <c r="M19" s="577">
        <f t="shared" si="2"/>
        <v>14</v>
      </c>
      <c r="N19" s="578" t="str">
        <f t="shared" si="3"/>
        <v>金属製品</v>
      </c>
      <c r="O19" s="494">
        <f t="shared" si="6"/>
        <v>0</v>
      </c>
      <c r="R19" s="577">
        <f t="shared" si="4"/>
        <v>14</v>
      </c>
      <c r="S19" s="578" t="str">
        <f t="shared" si="5"/>
        <v>金属製品</v>
      </c>
      <c r="T19" s="492">
        <f t="shared" si="7"/>
        <v>0</v>
      </c>
    </row>
    <row r="20" spans="2:20">
      <c r="B20" s="577">
        <f>'１次効果'!B68</f>
        <v>15</v>
      </c>
      <c r="C20" s="618" t="str">
        <f>'１次効果'!C68</f>
        <v>はん用機械</v>
      </c>
      <c r="D20" s="492"/>
      <c r="G20" s="493">
        <f t="shared" si="0"/>
        <v>15</v>
      </c>
      <c r="H20" s="579" t="str">
        <f t="shared" si="1"/>
        <v>はん用機械</v>
      </c>
      <c r="I20" s="490">
        <f>+$D20*マージン率!C17</f>
        <v>0</v>
      </c>
      <c r="J20" s="490">
        <f>+$D20*マージン率!D17</f>
        <v>0</v>
      </c>
      <c r="M20" s="577">
        <f t="shared" si="2"/>
        <v>15</v>
      </c>
      <c r="N20" s="578" t="str">
        <f t="shared" si="3"/>
        <v>はん用機械</v>
      </c>
      <c r="O20" s="494">
        <f t="shared" si="6"/>
        <v>0</v>
      </c>
      <c r="R20" s="577">
        <f t="shared" si="4"/>
        <v>15</v>
      </c>
      <c r="S20" s="578" t="str">
        <f t="shared" si="5"/>
        <v>はん用機械</v>
      </c>
      <c r="T20" s="492">
        <f t="shared" si="7"/>
        <v>0</v>
      </c>
    </row>
    <row r="21" spans="2:20">
      <c r="B21" s="577">
        <f>'１次効果'!B69</f>
        <v>16</v>
      </c>
      <c r="C21" s="618" t="str">
        <f>'１次効果'!C69</f>
        <v>生産用機械</v>
      </c>
      <c r="D21" s="492"/>
      <c r="G21" s="493">
        <f t="shared" si="0"/>
        <v>16</v>
      </c>
      <c r="H21" s="579" t="str">
        <f t="shared" si="1"/>
        <v>生産用機械</v>
      </c>
      <c r="I21" s="490">
        <f>+$D21*マージン率!C18</f>
        <v>0</v>
      </c>
      <c r="J21" s="490">
        <f>+$D21*マージン率!D18</f>
        <v>0</v>
      </c>
      <c r="M21" s="577">
        <f t="shared" si="2"/>
        <v>16</v>
      </c>
      <c r="N21" s="578" t="str">
        <f t="shared" si="3"/>
        <v>生産用機械</v>
      </c>
      <c r="O21" s="494">
        <f t="shared" si="6"/>
        <v>0</v>
      </c>
      <c r="R21" s="577">
        <f t="shared" si="4"/>
        <v>16</v>
      </c>
      <c r="S21" s="578" t="str">
        <f t="shared" si="5"/>
        <v>生産用機械</v>
      </c>
      <c r="T21" s="492">
        <f t="shared" si="7"/>
        <v>0</v>
      </c>
    </row>
    <row r="22" spans="2:20">
      <c r="B22" s="577">
        <f>'１次効果'!B70</f>
        <v>17</v>
      </c>
      <c r="C22" s="618" t="str">
        <f>'１次効果'!C70</f>
        <v>業務用機械</v>
      </c>
      <c r="D22" s="492"/>
      <c r="G22" s="493">
        <f t="shared" si="0"/>
        <v>17</v>
      </c>
      <c r="H22" s="579" t="str">
        <f t="shared" si="1"/>
        <v>業務用機械</v>
      </c>
      <c r="I22" s="490">
        <f>+$D22*マージン率!C19</f>
        <v>0</v>
      </c>
      <c r="J22" s="490">
        <f>+$D22*マージン率!D19</f>
        <v>0</v>
      </c>
      <c r="M22" s="577">
        <f t="shared" si="2"/>
        <v>17</v>
      </c>
      <c r="N22" s="578" t="str">
        <f t="shared" si="3"/>
        <v>業務用機械</v>
      </c>
      <c r="O22" s="494">
        <f t="shared" si="6"/>
        <v>0</v>
      </c>
      <c r="R22" s="577">
        <f t="shared" si="4"/>
        <v>17</v>
      </c>
      <c r="S22" s="578" t="str">
        <f t="shared" si="5"/>
        <v>業務用機械</v>
      </c>
      <c r="T22" s="492">
        <f t="shared" si="7"/>
        <v>0</v>
      </c>
    </row>
    <row r="23" spans="2:20">
      <c r="B23" s="577">
        <f>'１次効果'!B71</f>
        <v>18</v>
      </c>
      <c r="C23" s="618" t="str">
        <f>'１次効果'!C71</f>
        <v>電子部品</v>
      </c>
      <c r="D23" s="492"/>
      <c r="G23" s="493">
        <f t="shared" si="0"/>
        <v>18</v>
      </c>
      <c r="H23" s="579" t="str">
        <f t="shared" si="1"/>
        <v>電子部品</v>
      </c>
      <c r="I23" s="490">
        <f>+$D23*マージン率!C20</f>
        <v>0</v>
      </c>
      <c r="J23" s="490">
        <f>+$D23*マージン率!D20</f>
        <v>0</v>
      </c>
      <c r="M23" s="577">
        <f t="shared" si="2"/>
        <v>18</v>
      </c>
      <c r="N23" s="578" t="str">
        <f t="shared" si="3"/>
        <v>電子部品</v>
      </c>
      <c r="O23" s="494">
        <f t="shared" si="6"/>
        <v>0</v>
      </c>
      <c r="R23" s="577">
        <f t="shared" si="4"/>
        <v>18</v>
      </c>
      <c r="S23" s="578" t="str">
        <f t="shared" si="5"/>
        <v>電子部品</v>
      </c>
      <c r="T23" s="492">
        <f t="shared" si="7"/>
        <v>0</v>
      </c>
    </row>
    <row r="24" spans="2:20">
      <c r="B24" s="577">
        <f>'１次効果'!B72</f>
        <v>19</v>
      </c>
      <c r="C24" s="618" t="str">
        <f>'１次効果'!C72</f>
        <v>電気機械</v>
      </c>
      <c r="D24" s="492"/>
      <c r="G24" s="493">
        <f t="shared" si="0"/>
        <v>19</v>
      </c>
      <c r="H24" s="579" t="str">
        <f t="shared" si="1"/>
        <v>電気機械</v>
      </c>
      <c r="I24" s="490">
        <f>+$D24*マージン率!C21</f>
        <v>0</v>
      </c>
      <c r="J24" s="490">
        <f>+$D24*マージン率!D21</f>
        <v>0</v>
      </c>
      <c r="M24" s="577">
        <f t="shared" si="2"/>
        <v>19</v>
      </c>
      <c r="N24" s="578" t="str">
        <f t="shared" si="3"/>
        <v>電気機械</v>
      </c>
      <c r="O24" s="494">
        <f t="shared" si="6"/>
        <v>0</v>
      </c>
      <c r="R24" s="577">
        <f t="shared" si="4"/>
        <v>19</v>
      </c>
      <c r="S24" s="578" t="str">
        <f t="shared" si="5"/>
        <v>電気機械</v>
      </c>
      <c r="T24" s="492">
        <f t="shared" si="7"/>
        <v>0</v>
      </c>
    </row>
    <row r="25" spans="2:20">
      <c r="B25" s="577">
        <f>'１次効果'!B73</f>
        <v>20</v>
      </c>
      <c r="C25" s="618" t="str">
        <f>'１次効果'!C73</f>
        <v>情報通信機器</v>
      </c>
      <c r="D25" s="492"/>
      <c r="G25" s="493">
        <f t="shared" si="0"/>
        <v>20</v>
      </c>
      <c r="H25" s="579" t="str">
        <f t="shared" si="1"/>
        <v>情報通信機器</v>
      </c>
      <c r="I25" s="490">
        <f>+$D25*マージン率!C22</f>
        <v>0</v>
      </c>
      <c r="J25" s="490">
        <f>+$D25*マージン率!D22</f>
        <v>0</v>
      </c>
      <c r="M25" s="577">
        <f t="shared" si="2"/>
        <v>20</v>
      </c>
      <c r="N25" s="578" t="str">
        <f t="shared" si="3"/>
        <v>情報通信機器</v>
      </c>
      <c r="O25" s="494">
        <f t="shared" si="6"/>
        <v>0</v>
      </c>
      <c r="R25" s="577">
        <f t="shared" si="4"/>
        <v>20</v>
      </c>
      <c r="S25" s="578" t="str">
        <f t="shared" si="5"/>
        <v>情報通信機器</v>
      </c>
      <c r="T25" s="492">
        <f t="shared" si="7"/>
        <v>0</v>
      </c>
    </row>
    <row r="26" spans="2:20">
      <c r="B26" s="577">
        <f>'１次効果'!B74</f>
        <v>21</v>
      </c>
      <c r="C26" s="618" t="str">
        <f>'１次効果'!C74</f>
        <v>輸送機械</v>
      </c>
      <c r="D26" s="492"/>
      <c r="G26" s="493">
        <f t="shared" si="0"/>
        <v>21</v>
      </c>
      <c r="H26" s="579" t="str">
        <f t="shared" si="1"/>
        <v>輸送機械</v>
      </c>
      <c r="I26" s="490">
        <f>+$D26*マージン率!C23</f>
        <v>0</v>
      </c>
      <c r="J26" s="490">
        <f>+$D26*マージン率!D23</f>
        <v>0</v>
      </c>
      <c r="M26" s="577">
        <f t="shared" si="2"/>
        <v>21</v>
      </c>
      <c r="N26" s="578" t="str">
        <f t="shared" si="3"/>
        <v>輸送機械</v>
      </c>
      <c r="O26" s="494">
        <f t="shared" si="6"/>
        <v>0</v>
      </c>
      <c r="R26" s="577">
        <f t="shared" si="4"/>
        <v>21</v>
      </c>
      <c r="S26" s="578" t="str">
        <f t="shared" si="5"/>
        <v>輸送機械</v>
      </c>
      <c r="T26" s="492">
        <f t="shared" si="7"/>
        <v>0</v>
      </c>
    </row>
    <row r="27" spans="2:20">
      <c r="B27" s="577">
        <f>'１次効果'!B75</f>
        <v>22</v>
      </c>
      <c r="C27" s="618" t="str">
        <f>'１次効果'!C75</f>
        <v>その他の製造工業製品</v>
      </c>
      <c r="D27" s="492"/>
      <c r="G27" s="493">
        <f t="shared" si="0"/>
        <v>22</v>
      </c>
      <c r="H27" s="579" t="str">
        <f t="shared" si="1"/>
        <v>その他の製造工業製品</v>
      </c>
      <c r="I27" s="490">
        <f>+$D27*マージン率!C24</f>
        <v>0</v>
      </c>
      <c r="J27" s="490">
        <f>+$D27*マージン率!D24</f>
        <v>0</v>
      </c>
      <c r="M27" s="577">
        <f t="shared" si="2"/>
        <v>22</v>
      </c>
      <c r="N27" s="578" t="str">
        <f t="shared" si="3"/>
        <v>その他の製造工業製品</v>
      </c>
      <c r="O27" s="494">
        <f t="shared" si="6"/>
        <v>0</v>
      </c>
      <c r="R27" s="577">
        <f t="shared" si="4"/>
        <v>22</v>
      </c>
      <c r="S27" s="578" t="str">
        <f t="shared" si="5"/>
        <v>その他の製造工業製品</v>
      </c>
      <c r="T27" s="492">
        <f t="shared" si="7"/>
        <v>0</v>
      </c>
    </row>
    <row r="28" spans="2:20">
      <c r="B28" s="577">
        <f>'１次効果'!B76</f>
        <v>23</v>
      </c>
      <c r="C28" s="618" t="str">
        <f>'１次効果'!C76</f>
        <v>建設</v>
      </c>
      <c r="D28" s="492"/>
      <c r="G28" s="493">
        <f t="shared" si="0"/>
        <v>23</v>
      </c>
      <c r="H28" s="579" t="str">
        <f t="shared" si="1"/>
        <v>建設</v>
      </c>
      <c r="I28" s="490">
        <f>+$D28*マージン率!C25</f>
        <v>0</v>
      </c>
      <c r="J28" s="490">
        <f>+$D28*マージン率!D25</f>
        <v>0</v>
      </c>
      <c r="M28" s="577">
        <f t="shared" si="2"/>
        <v>23</v>
      </c>
      <c r="N28" s="578" t="str">
        <f t="shared" si="3"/>
        <v>建設</v>
      </c>
      <c r="O28" s="494">
        <f t="shared" si="6"/>
        <v>0</v>
      </c>
      <c r="R28" s="577">
        <f t="shared" si="4"/>
        <v>23</v>
      </c>
      <c r="S28" s="578" t="str">
        <f t="shared" si="5"/>
        <v>建設</v>
      </c>
      <c r="T28" s="492">
        <f t="shared" si="7"/>
        <v>0</v>
      </c>
    </row>
    <row r="29" spans="2:20">
      <c r="B29" s="577">
        <f>'１次効果'!B77</f>
        <v>24</v>
      </c>
      <c r="C29" s="618" t="str">
        <f>'１次効果'!C77</f>
        <v>電力・ガス・熱供給</v>
      </c>
      <c r="D29" s="492"/>
      <c r="G29" s="493">
        <f t="shared" si="0"/>
        <v>24</v>
      </c>
      <c r="H29" s="579" t="str">
        <f t="shared" si="1"/>
        <v>電力・ガス・熱供給</v>
      </c>
      <c r="I29" s="490">
        <f>+$D29*マージン率!C26</f>
        <v>0</v>
      </c>
      <c r="J29" s="490">
        <f>+$D29*マージン率!D26</f>
        <v>0</v>
      </c>
      <c r="M29" s="577">
        <f t="shared" si="2"/>
        <v>24</v>
      </c>
      <c r="N29" s="578" t="str">
        <f t="shared" si="3"/>
        <v>電力・ガス・熱供給</v>
      </c>
      <c r="O29" s="494">
        <f t="shared" si="6"/>
        <v>0</v>
      </c>
      <c r="R29" s="577">
        <f t="shared" si="4"/>
        <v>24</v>
      </c>
      <c r="S29" s="578" t="str">
        <f t="shared" si="5"/>
        <v>電力・ガス・熱供給</v>
      </c>
      <c r="T29" s="492">
        <f t="shared" si="7"/>
        <v>0</v>
      </c>
    </row>
    <row r="30" spans="2:20">
      <c r="B30" s="577">
        <f>'１次効果'!B78</f>
        <v>25</v>
      </c>
      <c r="C30" s="618" t="str">
        <f>'１次効果'!C78</f>
        <v>水道</v>
      </c>
      <c r="D30" s="492"/>
      <c r="G30" s="493">
        <f t="shared" si="0"/>
        <v>25</v>
      </c>
      <c r="H30" s="579" t="str">
        <f t="shared" si="1"/>
        <v>水道</v>
      </c>
      <c r="I30" s="490">
        <f>+$D30*マージン率!C27</f>
        <v>0</v>
      </c>
      <c r="J30" s="490">
        <f>+$D30*マージン率!D27</f>
        <v>0</v>
      </c>
      <c r="M30" s="577">
        <f t="shared" si="2"/>
        <v>25</v>
      </c>
      <c r="N30" s="578" t="str">
        <f t="shared" si="3"/>
        <v>水道</v>
      </c>
      <c r="O30" s="494">
        <f t="shared" si="6"/>
        <v>0</v>
      </c>
      <c r="R30" s="577">
        <f t="shared" si="4"/>
        <v>25</v>
      </c>
      <c r="S30" s="578" t="str">
        <f t="shared" si="5"/>
        <v>水道</v>
      </c>
      <c r="T30" s="492">
        <f t="shared" si="7"/>
        <v>0</v>
      </c>
    </row>
    <row r="31" spans="2:20">
      <c r="B31" s="577">
        <f>'１次効果'!B79</f>
        <v>26</v>
      </c>
      <c r="C31" s="618" t="str">
        <f>'１次効果'!C79</f>
        <v>廃棄物処理</v>
      </c>
      <c r="D31" s="492"/>
      <c r="G31" s="493">
        <f t="shared" si="0"/>
        <v>26</v>
      </c>
      <c r="H31" s="579" t="str">
        <f t="shared" si="1"/>
        <v>廃棄物処理</v>
      </c>
      <c r="I31" s="490">
        <f>+$D31*マージン率!C28</f>
        <v>0</v>
      </c>
      <c r="J31" s="490">
        <f>+$D31*マージン率!D28</f>
        <v>0</v>
      </c>
      <c r="M31" s="577">
        <f t="shared" si="2"/>
        <v>26</v>
      </c>
      <c r="N31" s="578" t="str">
        <f t="shared" si="3"/>
        <v>廃棄物処理</v>
      </c>
      <c r="O31" s="494">
        <f t="shared" si="6"/>
        <v>0</v>
      </c>
      <c r="R31" s="577">
        <f t="shared" si="4"/>
        <v>26</v>
      </c>
      <c r="S31" s="578" t="str">
        <f t="shared" si="5"/>
        <v>廃棄物処理</v>
      </c>
      <c r="T31" s="492">
        <f t="shared" si="7"/>
        <v>0</v>
      </c>
    </row>
    <row r="32" spans="2:20">
      <c r="B32" s="577">
        <f>'１次効果'!B80</f>
        <v>27</v>
      </c>
      <c r="C32" s="618" t="str">
        <f>'１次効果'!C80</f>
        <v>商業</v>
      </c>
      <c r="D32" s="492"/>
      <c r="G32" s="493">
        <f t="shared" si="0"/>
        <v>27</v>
      </c>
      <c r="H32" s="579" t="str">
        <f t="shared" si="1"/>
        <v>商業</v>
      </c>
      <c r="I32" s="490"/>
      <c r="J32" s="490"/>
      <c r="M32" s="577">
        <f t="shared" si="2"/>
        <v>27</v>
      </c>
      <c r="N32" s="578" t="str">
        <f t="shared" si="3"/>
        <v>商業</v>
      </c>
      <c r="O32" s="494">
        <f>+D32+(I48*-1)</f>
        <v>0</v>
      </c>
      <c r="R32" s="577">
        <f t="shared" si="4"/>
        <v>27</v>
      </c>
      <c r="S32" s="578" t="str">
        <f t="shared" si="5"/>
        <v>商業</v>
      </c>
      <c r="T32" s="492">
        <f t="shared" si="7"/>
        <v>0</v>
      </c>
    </row>
    <row r="33" spans="2:20">
      <c r="B33" s="577">
        <f>'１次効果'!B81</f>
        <v>28</v>
      </c>
      <c r="C33" s="618" t="str">
        <f>'１次効果'!C81</f>
        <v>金融・保険</v>
      </c>
      <c r="D33" s="492"/>
      <c r="G33" s="493">
        <f t="shared" si="0"/>
        <v>28</v>
      </c>
      <c r="H33" s="579" t="str">
        <f t="shared" si="1"/>
        <v>金融・保険</v>
      </c>
      <c r="I33" s="490">
        <f>+$D33*マージン率!C30</f>
        <v>0</v>
      </c>
      <c r="J33" s="490">
        <f>+$D33*マージン率!D30</f>
        <v>0</v>
      </c>
      <c r="M33" s="577">
        <f t="shared" si="2"/>
        <v>28</v>
      </c>
      <c r="N33" s="578" t="str">
        <f t="shared" si="3"/>
        <v>金融・保険</v>
      </c>
      <c r="O33" s="494">
        <f t="shared" si="6"/>
        <v>0</v>
      </c>
      <c r="R33" s="577">
        <f t="shared" si="4"/>
        <v>28</v>
      </c>
      <c r="S33" s="578" t="str">
        <f t="shared" si="5"/>
        <v>金融・保険</v>
      </c>
      <c r="T33" s="492">
        <f t="shared" si="7"/>
        <v>0</v>
      </c>
    </row>
    <row r="34" spans="2:20">
      <c r="B34" s="577">
        <f>'１次効果'!B82</f>
        <v>29</v>
      </c>
      <c r="C34" s="618" t="str">
        <f>'１次効果'!C82</f>
        <v>不動産</v>
      </c>
      <c r="D34" s="492"/>
      <c r="G34" s="493">
        <f t="shared" si="0"/>
        <v>29</v>
      </c>
      <c r="H34" s="579" t="str">
        <f t="shared" si="1"/>
        <v>不動産</v>
      </c>
      <c r="I34" s="490">
        <f>+$D34*マージン率!C31</f>
        <v>0</v>
      </c>
      <c r="J34" s="490">
        <f>+$D34*マージン率!D31</f>
        <v>0</v>
      </c>
      <c r="M34" s="577">
        <f t="shared" si="2"/>
        <v>29</v>
      </c>
      <c r="N34" s="578" t="str">
        <f t="shared" si="3"/>
        <v>不動産</v>
      </c>
      <c r="O34" s="494">
        <f t="shared" si="6"/>
        <v>0</v>
      </c>
      <c r="R34" s="577">
        <f t="shared" si="4"/>
        <v>29</v>
      </c>
      <c r="S34" s="578" t="str">
        <f t="shared" si="5"/>
        <v>不動産</v>
      </c>
      <c r="T34" s="492">
        <f t="shared" si="7"/>
        <v>0</v>
      </c>
    </row>
    <row r="35" spans="2:20">
      <c r="B35" s="577">
        <f>'１次効果'!B83</f>
        <v>30</v>
      </c>
      <c r="C35" s="618" t="str">
        <f>'１次効果'!C83</f>
        <v>運輸・郵便</v>
      </c>
      <c r="D35" s="492"/>
      <c r="G35" s="493">
        <f t="shared" si="0"/>
        <v>30</v>
      </c>
      <c r="H35" s="579" t="str">
        <f t="shared" si="1"/>
        <v>運輸・郵便</v>
      </c>
      <c r="I35" s="490"/>
      <c r="J35" s="490"/>
      <c r="M35" s="577">
        <f t="shared" si="2"/>
        <v>30</v>
      </c>
      <c r="N35" s="578" t="str">
        <f t="shared" si="3"/>
        <v>運輸・郵便</v>
      </c>
      <c r="O35" s="494">
        <f>+D35+(J48*-1)</f>
        <v>0</v>
      </c>
      <c r="R35" s="577">
        <f t="shared" si="4"/>
        <v>30</v>
      </c>
      <c r="S35" s="578" t="str">
        <f t="shared" si="5"/>
        <v>運輸・郵便</v>
      </c>
      <c r="T35" s="492">
        <f t="shared" si="7"/>
        <v>0</v>
      </c>
    </row>
    <row r="36" spans="2:20">
      <c r="B36" s="577">
        <f>'１次効果'!B84</f>
        <v>31</v>
      </c>
      <c r="C36" s="618" t="str">
        <f>'１次効果'!C84</f>
        <v>情報通信</v>
      </c>
      <c r="D36" s="492"/>
      <c r="G36" s="493">
        <f t="shared" si="0"/>
        <v>31</v>
      </c>
      <c r="H36" s="579" t="str">
        <f t="shared" si="1"/>
        <v>情報通信</v>
      </c>
      <c r="I36" s="490">
        <f>+$D36*マージン率!C33</f>
        <v>0</v>
      </c>
      <c r="J36" s="490">
        <f>+$D36*マージン率!D33</f>
        <v>0</v>
      </c>
      <c r="M36" s="577">
        <f t="shared" si="2"/>
        <v>31</v>
      </c>
      <c r="N36" s="578" t="str">
        <f t="shared" si="3"/>
        <v>情報通信</v>
      </c>
      <c r="O36" s="494">
        <f t="shared" si="6"/>
        <v>0</v>
      </c>
      <c r="R36" s="577">
        <f t="shared" si="4"/>
        <v>31</v>
      </c>
      <c r="S36" s="578" t="str">
        <f t="shared" si="5"/>
        <v>情報通信</v>
      </c>
      <c r="T36" s="492">
        <f t="shared" si="7"/>
        <v>0</v>
      </c>
    </row>
    <row r="37" spans="2:20">
      <c r="B37" s="577">
        <f>'１次効果'!B85</f>
        <v>32</v>
      </c>
      <c r="C37" s="618" t="str">
        <f>'１次効果'!C85</f>
        <v>公務</v>
      </c>
      <c r="D37" s="492"/>
      <c r="G37" s="493">
        <f t="shared" si="0"/>
        <v>32</v>
      </c>
      <c r="H37" s="579" t="str">
        <f t="shared" si="1"/>
        <v>公務</v>
      </c>
      <c r="I37" s="490">
        <f>+$D37*マージン率!C34</f>
        <v>0</v>
      </c>
      <c r="J37" s="490">
        <f>+$D37*マージン率!D34</f>
        <v>0</v>
      </c>
      <c r="M37" s="577">
        <f t="shared" si="2"/>
        <v>32</v>
      </c>
      <c r="N37" s="578" t="str">
        <f t="shared" si="3"/>
        <v>公務</v>
      </c>
      <c r="O37" s="494">
        <f t="shared" si="6"/>
        <v>0</v>
      </c>
      <c r="R37" s="577">
        <f t="shared" si="4"/>
        <v>32</v>
      </c>
      <c r="S37" s="578" t="str">
        <f t="shared" si="5"/>
        <v>公務</v>
      </c>
      <c r="T37" s="492">
        <f t="shared" si="7"/>
        <v>0</v>
      </c>
    </row>
    <row r="38" spans="2:20">
      <c r="B38" s="577">
        <f>'１次効果'!B86</f>
        <v>33</v>
      </c>
      <c r="C38" s="618" t="str">
        <f>'１次効果'!C86</f>
        <v>教育・研究</v>
      </c>
      <c r="D38" s="492"/>
      <c r="G38" s="493">
        <f t="shared" si="0"/>
        <v>33</v>
      </c>
      <c r="H38" s="579" t="str">
        <f t="shared" si="1"/>
        <v>教育・研究</v>
      </c>
      <c r="I38" s="490">
        <f>+$D38*マージン率!C35</f>
        <v>0</v>
      </c>
      <c r="J38" s="490">
        <f>+$D38*マージン率!D35</f>
        <v>0</v>
      </c>
      <c r="M38" s="577">
        <f t="shared" si="2"/>
        <v>33</v>
      </c>
      <c r="N38" s="578" t="str">
        <f t="shared" si="3"/>
        <v>教育・研究</v>
      </c>
      <c r="O38" s="494">
        <f t="shared" si="6"/>
        <v>0</v>
      </c>
      <c r="R38" s="577">
        <f t="shared" si="4"/>
        <v>33</v>
      </c>
      <c r="S38" s="578" t="str">
        <f t="shared" si="5"/>
        <v>教育・研究</v>
      </c>
      <c r="T38" s="492">
        <f t="shared" si="7"/>
        <v>0</v>
      </c>
    </row>
    <row r="39" spans="2:20">
      <c r="B39" s="577">
        <f>'１次効果'!B87</f>
        <v>34</v>
      </c>
      <c r="C39" s="618" t="str">
        <f>'１次効果'!C87</f>
        <v>医療・福祉</v>
      </c>
      <c r="D39" s="492"/>
      <c r="G39" s="493">
        <f t="shared" si="0"/>
        <v>34</v>
      </c>
      <c r="H39" s="579" t="str">
        <f t="shared" si="1"/>
        <v>医療・福祉</v>
      </c>
      <c r="I39" s="490">
        <f>+$D39*マージン率!C36</f>
        <v>0</v>
      </c>
      <c r="J39" s="490">
        <f>+$D39*マージン率!D36</f>
        <v>0</v>
      </c>
      <c r="M39" s="577">
        <f t="shared" si="2"/>
        <v>34</v>
      </c>
      <c r="N39" s="578" t="str">
        <f t="shared" si="3"/>
        <v>医療・福祉</v>
      </c>
      <c r="O39" s="494">
        <f t="shared" si="6"/>
        <v>0</v>
      </c>
      <c r="R39" s="577">
        <f t="shared" si="4"/>
        <v>34</v>
      </c>
      <c r="S39" s="578" t="str">
        <f t="shared" si="5"/>
        <v>医療・福祉</v>
      </c>
      <c r="T39" s="492">
        <f t="shared" si="7"/>
        <v>0</v>
      </c>
    </row>
    <row r="40" spans="2:20">
      <c r="B40" s="577">
        <f>'１次効果'!B88</f>
        <v>35</v>
      </c>
      <c r="C40" s="618" t="str">
        <f>'１次効果'!C88</f>
        <v>他に分類されない会員制団体</v>
      </c>
      <c r="D40" s="492"/>
      <c r="G40" s="493">
        <f t="shared" si="0"/>
        <v>35</v>
      </c>
      <c r="H40" s="579" t="str">
        <f t="shared" si="1"/>
        <v>他に分類されない会員制団体</v>
      </c>
      <c r="I40" s="490">
        <f>+$D40*マージン率!C37</f>
        <v>0</v>
      </c>
      <c r="J40" s="490">
        <f>+$D40*マージン率!D37</f>
        <v>0</v>
      </c>
      <c r="M40" s="577">
        <f t="shared" si="2"/>
        <v>35</v>
      </c>
      <c r="N40" s="578" t="str">
        <f t="shared" si="3"/>
        <v>他に分類されない会員制団体</v>
      </c>
      <c r="O40" s="494">
        <f t="shared" si="6"/>
        <v>0</v>
      </c>
      <c r="R40" s="577">
        <f t="shared" si="4"/>
        <v>35</v>
      </c>
      <c r="S40" s="578" t="str">
        <f t="shared" si="5"/>
        <v>他に分類されない会員制団体</v>
      </c>
      <c r="T40" s="492">
        <f t="shared" si="7"/>
        <v>0</v>
      </c>
    </row>
    <row r="41" spans="2:20">
      <c r="B41" s="577">
        <f>'１次効果'!B89</f>
        <v>36</v>
      </c>
      <c r="C41" s="618" t="str">
        <f>'１次効果'!C89</f>
        <v>対事業所サービス</v>
      </c>
      <c r="D41" s="492"/>
      <c r="G41" s="493">
        <f t="shared" si="0"/>
        <v>36</v>
      </c>
      <c r="H41" s="579" t="str">
        <f t="shared" si="1"/>
        <v>対事業所サービス</v>
      </c>
      <c r="I41" s="490">
        <f>+$D41*マージン率!C38</f>
        <v>0</v>
      </c>
      <c r="J41" s="490">
        <f>+$D41*マージン率!D38</f>
        <v>0</v>
      </c>
      <c r="M41" s="577">
        <f t="shared" si="2"/>
        <v>36</v>
      </c>
      <c r="N41" s="578" t="str">
        <f t="shared" si="3"/>
        <v>対事業所サービス</v>
      </c>
      <c r="O41" s="494">
        <f t="shared" si="6"/>
        <v>0</v>
      </c>
      <c r="R41" s="577">
        <f t="shared" si="4"/>
        <v>36</v>
      </c>
      <c r="S41" s="578" t="str">
        <f t="shared" si="5"/>
        <v>対事業所サービス</v>
      </c>
      <c r="T41" s="492">
        <f t="shared" si="7"/>
        <v>0</v>
      </c>
    </row>
    <row r="42" spans="2:20">
      <c r="B42" s="577">
        <f>'１次効果'!B90</f>
        <v>37</v>
      </c>
      <c r="C42" s="618" t="str">
        <f>'１次効果'!C90</f>
        <v>宿泊業</v>
      </c>
      <c r="D42" s="492"/>
      <c r="G42" s="493">
        <f t="shared" si="0"/>
        <v>37</v>
      </c>
      <c r="H42" s="579" t="str">
        <f t="shared" si="1"/>
        <v>宿泊業</v>
      </c>
      <c r="I42" s="490">
        <f>+$D42*マージン率!C39</f>
        <v>0</v>
      </c>
      <c r="J42" s="490">
        <f>+$D42*マージン率!D39</f>
        <v>0</v>
      </c>
      <c r="M42" s="577">
        <f t="shared" si="2"/>
        <v>37</v>
      </c>
      <c r="N42" s="578" t="str">
        <f t="shared" si="3"/>
        <v>宿泊業</v>
      </c>
      <c r="O42" s="494">
        <f t="shared" si="6"/>
        <v>0</v>
      </c>
      <c r="R42" s="577">
        <f t="shared" si="4"/>
        <v>37</v>
      </c>
      <c r="S42" s="578" t="str">
        <f t="shared" si="5"/>
        <v>宿泊業</v>
      </c>
      <c r="T42" s="492">
        <f t="shared" si="7"/>
        <v>0</v>
      </c>
    </row>
    <row r="43" spans="2:20">
      <c r="B43" s="577">
        <f>'１次効果'!B91</f>
        <v>38</v>
      </c>
      <c r="C43" s="618" t="str">
        <f>'１次効果'!C91</f>
        <v>飲食サービス</v>
      </c>
      <c r="D43" s="492"/>
      <c r="G43" s="493">
        <f t="shared" si="0"/>
        <v>38</v>
      </c>
      <c r="H43" s="579" t="str">
        <f t="shared" si="1"/>
        <v>飲食サービス</v>
      </c>
      <c r="I43" s="490">
        <f>+$D43*マージン率!C40</f>
        <v>0</v>
      </c>
      <c r="J43" s="490">
        <f>+$D43*マージン率!D40</f>
        <v>0</v>
      </c>
      <c r="M43" s="577">
        <f t="shared" si="2"/>
        <v>38</v>
      </c>
      <c r="N43" s="578" t="str">
        <f t="shared" si="3"/>
        <v>飲食サービス</v>
      </c>
      <c r="O43" s="494">
        <f t="shared" si="6"/>
        <v>0</v>
      </c>
      <c r="R43" s="577">
        <f t="shared" si="4"/>
        <v>38</v>
      </c>
      <c r="S43" s="578" t="str">
        <f t="shared" si="5"/>
        <v>飲食サービス</v>
      </c>
      <c r="T43" s="492">
        <f t="shared" si="7"/>
        <v>0</v>
      </c>
    </row>
    <row r="44" spans="2:20">
      <c r="B44" s="577">
        <f>'１次効果'!B92</f>
        <v>39</v>
      </c>
      <c r="C44" s="618" t="str">
        <f>'１次効果'!C92</f>
        <v>娯楽サービス</v>
      </c>
      <c r="D44" s="492"/>
      <c r="G44" s="493">
        <f t="shared" si="0"/>
        <v>39</v>
      </c>
      <c r="H44" s="579" t="str">
        <f t="shared" si="1"/>
        <v>娯楽サービス</v>
      </c>
      <c r="I44" s="490">
        <f>+$D44*マージン率!C41</f>
        <v>0</v>
      </c>
      <c r="J44" s="490">
        <f>+$D44*マージン率!D41</f>
        <v>0</v>
      </c>
      <c r="M44" s="577">
        <f t="shared" si="2"/>
        <v>39</v>
      </c>
      <c r="N44" s="578" t="str">
        <f t="shared" si="3"/>
        <v>娯楽サービス</v>
      </c>
      <c r="O44" s="494">
        <f t="shared" si="6"/>
        <v>0</v>
      </c>
      <c r="R44" s="577">
        <f t="shared" si="4"/>
        <v>39</v>
      </c>
      <c r="S44" s="578" t="str">
        <f t="shared" si="5"/>
        <v>娯楽サービス</v>
      </c>
      <c r="T44" s="492">
        <f t="shared" si="7"/>
        <v>0</v>
      </c>
    </row>
    <row r="45" spans="2:20">
      <c r="B45" s="577">
        <f>'１次効果'!B93</f>
        <v>40</v>
      </c>
      <c r="C45" s="618" t="str">
        <f>'１次効果'!C93</f>
        <v>その他の対個人サービス</v>
      </c>
      <c r="D45" s="492"/>
      <c r="G45" s="493">
        <f t="shared" si="0"/>
        <v>40</v>
      </c>
      <c r="H45" s="579" t="str">
        <f t="shared" si="1"/>
        <v>その他の対個人サービス</v>
      </c>
      <c r="I45" s="490">
        <f>+$D45*マージン率!C42</f>
        <v>0</v>
      </c>
      <c r="J45" s="490">
        <f>+$D45*マージン率!D42</f>
        <v>0</v>
      </c>
      <c r="M45" s="577">
        <f t="shared" si="2"/>
        <v>40</v>
      </c>
      <c r="N45" s="578" t="str">
        <f t="shared" si="3"/>
        <v>その他の対個人サービス</v>
      </c>
      <c r="O45" s="494">
        <f t="shared" si="6"/>
        <v>0</v>
      </c>
      <c r="R45" s="577">
        <f t="shared" si="4"/>
        <v>40</v>
      </c>
      <c r="S45" s="578" t="str">
        <f t="shared" si="5"/>
        <v>その他の対個人サービス</v>
      </c>
      <c r="T45" s="492">
        <f t="shared" si="7"/>
        <v>0</v>
      </c>
    </row>
    <row r="46" spans="2:20">
      <c r="B46" s="577">
        <f>'１次効果'!B94</f>
        <v>41</v>
      </c>
      <c r="C46" s="618" t="str">
        <f>'１次効果'!C94</f>
        <v>事務用品</v>
      </c>
      <c r="D46" s="492"/>
      <c r="G46" s="493">
        <f t="shared" si="0"/>
        <v>41</v>
      </c>
      <c r="H46" s="579" t="str">
        <f t="shared" si="1"/>
        <v>事務用品</v>
      </c>
      <c r="I46" s="490">
        <f>+$D46*マージン率!C43</f>
        <v>0</v>
      </c>
      <c r="J46" s="490">
        <f>+$D46*マージン率!D43</f>
        <v>0</v>
      </c>
      <c r="M46" s="577">
        <f t="shared" si="2"/>
        <v>41</v>
      </c>
      <c r="N46" s="578" t="str">
        <f t="shared" si="3"/>
        <v>事務用品</v>
      </c>
      <c r="O46" s="494">
        <f t="shared" si="6"/>
        <v>0</v>
      </c>
      <c r="R46" s="577">
        <f t="shared" si="4"/>
        <v>41</v>
      </c>
      <c r="S46" s="578" t="str">
        <f t="shared" si="5"/>
        <v>事務用品</v>
      </c>
      <c r="T46" s="492">
        <f t="shared" si="7"/>
        <v>0</v>
      </c>
    </row>
    <row r="47" spans="2:20">
      <c r="B47" s="619">
        <f>'１次効果'!B95</f>
        <v>42</v>
      </c>
      <c r="C47" s="620" t="str">
        <f>'１次効果'!C95</f>
        <v>分類不明</v>
      </c>
      <c r="D47" s="492"/>
      <c r="G47" s="493">
        <f t="shared" si="0"/>
        <v>42</v>
      </c>
      <c r="H47" s="579" t="str">
        <f t="shared" si="1"/>
        <v>分類不明</v>
      </c>
      <c r="I47" s="490">
        <f>+$D47*マージン率!C44</f>
        <v>0</v>
      </c>
      <c r="J47" s="490">
        <f>+$D47*マージン率!D44</f>
        <v>0</v>
      </c>
      <c r="M47" s="577">
        <f t="shared" si="2"/>
        <v>42</v>
      </c>
      <c r="N47" s="578" t="str">
        <f t="shared" si="3"/>
        <v>分類不明</v>
      </c>
      <c r="O47" s="494">
        <f t="shared" si="6"/>
        <v>0</v>
      </c>
      <c r="R47" s="577">
        <f t="shared" si="4"/>
        <v>42</v>
      </c>
      <c r="S47" s="578" t="str">
        <f t="shared" si="5"/>
        <v>分類不明</v>
      </c>
      <c r="T47" s="492">
        <f t="shared" si="7"/>
        <v>0</v>
      </c>
    </row>
    <row r="48" spans="2:20" ht="12.75" thickBot="1">
      <c r="B48" s="495"/>
      <c r="C48" s="496" t="s">
        <v>54</v>
      </c>
      <c r="D48" s="497">
        <f>SUM(D6:D47)</f>
        <v>0</v>
      </c>
      <c r="G48" s="498"/>
      <c r="H48" s="499" t="s">
        <v>54</v>
      </c>
      <c r="I48" s="490">
        <f>+SUM(I6:I47)</f>
        <v>0</v>
      </c>
      <c r="J48" s="490">
        <f>+SUM(J6:J47)</f>
        <v>0</v>
      </c>
      <c r="M48" s="495"/>
      <c r="N48" s="496" t="s">
        <v>54</v>
      </c>
      <c r="O48" s="500">
        <f>SUM(O6:O47)</f>
        <v>0</v>
      </c>
      <c r="R48" s="495"/>
      <c r="S48" s="496" t="s">
        <v>54</v>
      </c>
      <c r="T48" s="501">
        <f>SUM(T6:T47)</f>
        <v>0</v>
      </c>
    </row>
    <row r="49" spans="3:10">
      <c r="I49" s="485" t="s">
        <v>270</v>
      </c>
      <c r="J49" s="485" t="s">
        <v>271</v>
      </c>
    </row>
    <row r="50" spans="3:10" ht="15.75" customHeight="1">
      <c r="C50" s="469" t="s">
        <v>69</v>
      </c>
    </row>
  </sheetData>
  <mergeCells count="1">
    <mergeCell ref="Q2:T2"/>
  </mergeCells>
  <phoneticPr fontId="7"/>
  <pageMargins left="0.7" right="0.7"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1:AT66"/>
  <sheetViews>
    <sheetView showGridLines="0" zoomScale="70" zoomScaleNormal="70" zoomScaleSheetLayoutView="25" workbookViewId="0">
      <selection activeCell="AM12" sqref="AM12"/>
    </sheetView>
  </sheetViews>
  <sheetFormatPr defaultRowHeight="12"/>
  <cols>
    <col min="1" max="2" width="2" style="21" customWidth="1"/>
    <col min="3" max="3" width="18.75" style="21" customWidth="1"/>
    <col min="4" max="5" width="9.125" style="21" bestFit="1" customWidth="1"/>
    <col min="6" max="6" width="9.625" style="21" bestFit="1" customWidth="1"/>
    <col min="7" max="21" width="9.125" style="21" bestFit="1" customWidth="1"/>
    <col min="22" max="22" width="9.875" style="21" bestFit="1" customWidth="1"/>
    <col min="23" max="25" width="9.125" style="21" bestFit="1" customWidth="1"/>
    <col min="26" max="46" width="9" style="21"/>
    <col min="47" max="47" width="2.875" style="21" customWidth="1"/>
    <col min="48" max="16384" width="9" style="21"/>
  </cols>
  <sheetData>
    <row r="1" spans="3:46" ht="9.9499999999999993" customHeight="1" thickBot="1"/>
    <row r="2" spans="3:46" ht="18.75" thickTop="1" thickBot="1">
      <c r="C2" s="22" t="s">
        <v>31</v>
      </c>
      <c r="I2" s="23" t="s">
        <v>248</v>
      </c>
      <c r="K2" s="24" t="s">
        <v>32</v>
      </c>
      <c r="O2" s="645" t="str">
        <f>入力!Q2</f>
        <v>令和2年(2020年)三重県産業連関表</v>
      </c>
      <c r="P2" s="646"/>
      <c r="Q2" s="646"/>
      <c r="R2" s="647"/>
      <c r="S2" s="25"/>
      <c r="T2" s="25"/>
    </row>
    <row r="3" spans="3:46" ht="14.25" thickTop="1">
      <c r="AK3" s="26"/>
      <c r="AL3" s="26"/>
      <c r="AM3" s="26"/>
      <c r="AN3" s="26"/>
      <c r="AP3" s="26"/>
      <c r="AQ3" s="26"/>
      <c r="AR3" s="26"/>
      <c r="AS3" s="26"/>
    </row>
    <row r="4" spans="3:46" ht="15" thickBot="1">
      <c r="C4" s="27" t="s">
        <v>272</v>
      </c>
      <c r="AK4" s="26"/>
      <c r="AL4" s="26"/>
      <c r="AM4" s="26"/>
      <c r="AN4" s="26"/>
      <c r="AP4" s="26"/>
      <c r="AQ4" s="26"/>
      <c r="AR4" s="26"/>
      <c r="AS4" s="26"/>
      <c r="AT4" s="60" t="s">
        <v>71</v>
      </c>
    </row>
    <row r="5" spans="3:46">
      <c r="C5" s="28"/>
      <c r="D5" s="580">
        <f>'１次効果'!D52</f>
        <v>1</v>
      </c>
      <c r="E5" s="580">
        <f>'１次効果'!E52</f>
        <v>2</v>
      </c>
      <c r="F5" s="580">
        <f>'１次効果'!F52</f>
        <v>3</v>
      </c>
      <c r="G5" s="580">
        <f>'１次効果'!G52</f>
        <v>4</v>
      </c>
      <c r="H5" s="580">
        <f>'１次効果'!H52</f>
        <v>5</v>
      </c>
      <c r="I5" s="580">
        <f>'１次効果'!I52</f>
        <v>6</v>
      </c>
      <c r="J5" s="580">
        <f>'１次効果'!J52</f>
        <v>7</v>
      </c>
      <c r="K5" s="580">
        <f>'１次効果'!K52</f>
        <v>8</v>
      </c>
      <c r="L5" s="580">
        <f>'１次効果'!L52</f>
        <v>9</v>
      </c>
      <c r="M5" s="580">
        <f>'１次効果'!M52</f>
        <v>10</v>
      </c>
      <c r="N5" s="580">
        <f>'１次効果'!N52</f>
        <v>11</v>
      </c>
      <c r="O5" s="580">
        <f>'１次効果'!O52</f>
        <v>12</v>
      </c>
      <c r="P5" s="580">
        <f>'１次効果'!P52</f>
        <v>13</v>
      </c>
      <c r="Q5" s="580">
        <f>'１次効果'!Q52</f>
        <v>14</v>
      </c>
      <c r="R5" s="580">
        <f>'１次効果'!R52</f>
        <v>15</v>
      </c>
      <c r="S5" s="580">
        <f>'１次効果'!S52</f>
        <v>16</v>
      </c>
      <c r="T5" s="580">
        <f>'１次効果'!T52</f>
        <v>17</v>
      </c>
      <c r="U5" s="580">
        <f>'１次効果'!U52</f>
        <v>18</v>
      </c>
      <c r="V5" s="580">
        <f>'１次効果'!V52</f>
        <v>19</v>
      </c>
      <c r="W5" s="580">
        <f>'１次効果'!W52</f>
        <v>20</v>
      </c>
      <c r="X5" s="580">
        <f>'１次効果'!X52</f>
        <v>21</v>
      </c>
      <c r="Y5" s="580">
        <f>'１次効果'!Y52</f>
        <v>22</v>
      </c>
      <c r="Z5" s="580">
        <f>'１次効果'!Z52</f>
        <v>23</v>
      </c>
      <c r="AA5" s="580">
        <f>'１次効果'!AA52</f>
        <v>24</v>
      </c>
      <c r="AB5" s="580">
        <f>'１次効果'!AB52</f>
        <v>25</v>
      </c>
      <c r="AC5" s="580">
        <f>'１次効果'!AC52</f>
        <v>26</v>
      </c>
      <c r="AD5" s="580">
        <f>'１次効果'!AD52</f>
        <v>27</v>
      </c>
      <c r="AE5" s="580">
        <f>'１次効果'!AE52</f>
        <v>28</v>
      </c>
      <c r="AF5" s="580">
        <f>'１次効果'!AF52</f>
        <v>29</v>
      </c>
      <c r="AG5" s="580">
        <f>'１次効果'!AG52</f>
        <v>30</v>
      </c>
      <c r="AH5" s="580">
        <f>'１次効果'!AH52</f>
        <v>31</v>
      </c>
      <c r="AI5" s="580">
        <f>'１次効果'!AI52</f>
        <v>32</v>
      </c>
      <c r="AJ5" s="580">
        <f>'１次効果'!AJ52</f>
        <v>33</v>
      </c>
      <c r="AK5" s="580">
        <f>'１次効果'!AK52</f>
        <v>34</v>
      </c>
      <c r="AL5" s="580">
        <f>'１次効果'!AL52</f>
        <v>35</v>
      </c>
      <c r="AM5" s="580">
        <f>'１次効果'!AM52</f>
        <v>36</v>
      </c>
      <c r="AN5" s="580">
        <f>'１次効果'!AN52</f>
        <v>37</v>
      </c>
      <c r="AO5" s="580">
        <f>'１次効果'!AO52</f>
        <v>38</v>
      </c>
      <c r="AP5" s="580">
        <f>'１次効果'!AP52</f>
        <v>39</v>
      </c>
      <c r="AQ5" s="580">
        <f>'１次効果'!AQ52</f>
        <v>40</v>
      </c>
      <c r="AR5" s="580">
        <f>'１次効果'!AR52</f>
        <v>41</v>
      </c>
      <c r="AS5" s="580">
        <f>'１次効果'!AS52</f>
        <v>42</v>
      </c>
      <c r="AT5" s="29"/>
    </row>
    <row r="6" spans="3:46" s="26" customFormat="1" ht="54">
      <c r="C6" s="30" t="s">
        <v>33</v>
      </c>
      <c r="D6" s="31" t="str">
        <f>'１次効果'!D53</f>
        <v>農業</v>
      </c>
      <c r="E6" s="31" t="str">
        <f>'１次効果'!E53</f>
        <v>林業</v>
      </c>
      <c r="F6" s="31" t="str">
        <f>'１次効果'!F53</f>
        <v>漁業</v>
      </c>
      <c r="G6" s="31" t="str">
        <f>'１次効果'!G53</f>
        <v>鉱業</v>
      </c>
      <c r="H6" s="31" t="str">
        <f>'１次効果'!H53</f>
        <v>飲食料品</v>
      </c>
      <c r="I6" s="31" t="str">
        <f>'１次効果'!I53</f>
        <v>繊維製品</v>
      </c>
      <c r="J6" s="31" t="str">
        <f>'１次効果'!J53</f>
        <v>パルプ・紙・木製品</v>
      </c>
      <c r="K6" s="31" t="str">
        <f>'１次効果'!K53</f>
        <v>化学製品</v>
      </c>
      <c r="L6" s="31" t="str">
        <f>'１次効果'!L53</f>
        <v>石油・石炭製品</v>
      </c>
      <c r="M6" s="31" t="str">
        <f>'１次効果'!M53</f>
        <v>プラスチック・ゴム製品</v>
      </c>
      <c r="N6" s="31" t="str">
        <f>'１次効果'!N53</f>
        <v>窯業・土石製品</v>
      </c>
      <c r="O6" s="31" t="str">
        <f>'１次効果'!O53</f>
        <v>鉄鋼</v>
      </c>
      <c r="P6" s="31" t="str">
        <f>'１次効果'!P53</f>
        <v>非鉄金属</v>
      </c>
      <c r="Q6" s="31" t="str">
        <f>'１次効果'!Q53</f>
        <v>金属製品</v>
      </c>
      <c r="R6" s="31" t="str">
        <f>'１次効果'!R53</f>
        <v>はん用機械</v>
      </c>
      <c r="S6" s="31" t="str">
        <f>'１次効果'!S53</f>
        <v>生産用機械</v>
      </c>
      <c r="T6" s="31" t="str">
        <f>'１次効果'!T53</f>
        <v>業務用機械</v>
      </c>
      <c r="U6" s="31" t="str">
        <f>'１次効果'!U53</f>
        <v>電子部品</v>
      </c>
      <c r="V6" s="31" t="str">
        <f>'１次効果'!V53</f>
        <v>電気機械</v>
      </c>
      <c r="W6" s="31" t="str">
        <f>'１次効果'!W53</f>
        <v>情報通信機器</v>
      </c>
      <c r="X6" s="31" t="str">
        <f>'１次効果'!X53</f>
        <v>輸送機械</v>
      </c>
      <c r="Y6" s="31" t="str">
        <f>'１次効果'!Y53</f>
        <v>その他の製造工業製品</v>
      </c>
      <c r="Z6" s="31" t="str">
        <f>'１次効果'!Z53</f>
        <v>建設</v>
      </c>
      <c r="AA6" s="31" t="str">
        <f>'１次効果'!AA53</f>
        <v>電力・ガス・熱供給</v>
      </c>
      <c r="AB6" s="31" t="str">
        <f>'１次効果'!AB53</f>
        <v>水道</v>
      </c>
      <c r="AC6" s="31" t="str">
        <f>'１次効果'!AC53</f>
        <v>廃棄物処理</v>
      </c>
      <c r="AD6" s="31" t="str">
        <f>'１次効果'!AD53</f>
        <v>商業</v>
      </c>
      <c r="AE6" s="31" t="str">
        <f>'１次効果'!AE53</f>
        <v>金融・保険</v>
      </c>
      <c r="AF6" s="31" t="str">
        <f>'１次効果'!AF53</f>
        <v>不動産</v>
      </c>
      <c r="AG6" s="31" t="str">
        <f>'１次効果'!AG53</f>
        <v>運輸・郵便</v>
      </c>
      <c r="AH6" s="31" t="str">
        <f>'１次効果'!AH53</f>
        <v>情報通信</v>
      </c>
      <c r="AI6" s="31" t="str">
        <f>'１次効果'!AI53</f>
        <v>公務</v>
      </c>
      <c r="AJ6" s="31" t="str">
        <f>'１次効果'!AJ53</f>
        <v>教育・研究</v>
      </c>
      <c r="AK6" s="31" t="str">
        <f>'１次効果'!AK53</f>
        <v>医療・福祉</v>
      </c>
      <c r="AL6" s="31" t="str">
        <f>'１次効果'!AL53</f>
        <v>他に分類されない会員制団体</v>
      </c>
      <c r="AM6" s="31" t="str">
        <f>'１次効果'!AM53</f>
        <v>対事業所サービス</v>
      </c>
      <c r="AN6" s="31" t="str">
        <f>'１次効果'!AN53</f>
        <v>宿泊業</v>
      </c>
      <c r="AO6" s="31" t="str">
        <f>'１次効果'!AO53</f>
        <v>飲食サービス</v>
      </c>
      <c r="AP6" s="31" t="str">
        <f>'１次効果'!AP53</f>
        <v>娯楽サービス</v>
      </c>
      <c r="AQ6" s="31" t="str">
        <f>'１次効果'!AQ53</f>
        <v>その他の対個人サービス</v>
      </c>
      <c r="AR6" s="31" t="str">
        <f>'１次効果'!AR53</f>
        <v>事務用品</v>
      </c>
      <c r="AS6" s="31" t="str">
        <f>'１次効果'!AS53</f>
        <v>分類不明</v>
      </c>
      <c r="AT6" s="32" t="s">
        <v>54</v>
      </c>
    </row>
    <row r="7" spans="3:46" s="26" customFormat="1" ht="24.95" customHeight="1" thickBot="1">
      <c r="C7" s="33" t="s">
        <v>55</v>
      </c>
      <c r="D7" s="509">
        <f>入力!T6</f>
        <v>0</v>
      </c>
      <c r="E7" s="509">
        <f>入力!T7</f>
        <v>0</v>
      </c>
      <c r="F7" s="509">
        <f>入力!T8</f>
        <v>0</v>
      </c>
      <c r="G7" s="509">
        <f>入力!T9</f>
        <v>0</v>
      </c>
      <c r="H7" s="509">
        <f>入力!T10</f>
        <v>0</v>
      </c>
      <c r="I7" s="509">
        <f>入力!T11</f>
        <v>0</v>
      </c>
      <c r="J7" s="509">
        <f>入力!T12</f>
        <v>0</v>
      </c>
      <c r="K7" s="509">
        <f>入力!T13</f>
        <v>0</v>
      </c>
      <c r="L7" s="509">
        <f>入力!T14</f>
        <v>0</v>
      </c>
      <c r="M7" s="509">
        <f>入力!T15</f>
        <v>0</v>
      </c>
      <c r="N7" s="509">
        <f>入力!T16</f>
        <v>0</v>
      </c>
      <c r="O7" s="509">
        <f>入力!T17</f>
        <v>0</v>
      </c>
      <c r="P7" s="509">
        <f>入力!T18</f>
        <v>0</v>
      </c>
      <c r="Q7" s="509">
        <f>入力!T19</f>
        <v>0</v>
      </c>
      <c r="R7" s="509">
        <f>入力!T20</f>
        <v>0</v>
      </c>
      <c r="S7" s="509">
        <f>入力!T21</f>
        <v>0</v>
      </c>
      <c r="T7" s="509">
        <f>入力!T22</f>
        <v>0</v>
      </c>
      <c r="U7" s="509">
        <f>入力!T23</f>
        <v>0</v>
      </c>
      <c r="V7" s="509">
        <f>入力!T24</f>
        <v>0</v>
      </c>
      <c r="W7" s="509">
        <f>入力!T25</f>
        <v>0</v>
      </c>
      <c r="X7" s="509">
        <f>入力!T26</f>
        <v>0</v>
      </c>
      <c r="Y7" s="509">
        <f>入力!T27</f>
        <v>0</v>
      </c>
      <c r="Z7" s="509">
        <f>入力!T28</f>
        <v>0</v>
      </c>
      <c r="AA7" s="509">
        <f>入力!T29</f>
        <v>0</v>
      </c>
      <c r="AB7" s="509">
        <f>入力!T30</f>
        <v>0</v>
      </c>
      <c r="AC7" s="509">
        <f>入力!T31</f>
        <v>0</v>
      </c>
      <c r="AD7" s="509">
        <f>入力!T32</f>
        <v>0</v>
      </c>
      <c r="AE7" s="509">
        <f>入力!T33</f>
        <v>0</v>
      </c>
      <c r="AF7" s="509">
        <f>入力!T34</f>
        <v>0</v>
      </c>
      <c r="AG7" s="509">
        <f>入力!T35</f>
        <v>0</v>
      </c>
      <c r="AH7" s="509">
        <f>入力!T36</f>
        <v>0</v>
      </c>
      <c r="AI7" s="509">
        <f>入力!T37</f>
        <v>0</v>
      </c>
      <c r="AJ7" s="509">
        <f>入力!T38</f>
        <v>0</v>
      </c>
      <c r="AK7" s="509">
        <f>入力!T39</f>
        <v>0</v>
      </c>
      <c r="AL7" s="509">
        <f>入力!T40</f>
        <v>0</v>
      </c>
      <c r="AM7" s="509">
        <f>入力!T41</f>
        <v>0</v>
      </c>
      <c r="AN7" s="509">
        <f>入力!T42</f>
        <v>0</v>
      </c>
      <c r="AO7" s="509">
        <f>入力!T43</f>
        <v>0</v>
      </c>
      <c r="AP7" s="509">
        <f>入力!T44</f>
        <v>0</v>
      </c>
      <c r="AQ7" s="510">
        <f>入力!T45</f>
        <v>0</v>
      </c>
      <c r="AR7" s="510">
        <f>入力!T46</f>
        <v>0</v>
      </c>
      <c r="AS7" s="510">
        <f>入力!T47</f>
        <v>0</v>
      </c>
      <c r="AT7" s="511">
        <f>入力!T48</f>
        <v>0</v>
      </c>
    </row>
    <row r="9" spans="3:46" s="26" customFormat="1" ht="14.25" customHeight="1" thickBot="1">
      <c r="C9" s="62" t="s">
        <v>60</v>
      </c>
      <c r="H9" s="559" t="s">
        <v>249</v>
      </c>
      <c r="I9" s="558"/>
      <c r="J9" s="558"/>
      <c r="N9" s="34"/>
      <c r="O9" s="35"/>
      <c r="P9" s="36"/>
      <c r="Q9" s="37"/>
      <c r="R9" s="34"/>
      <c r="S9" s="38"/>
      <c r="T9" s="39"/>
      <c r="U9" s="34"/>
      <c r="V9" s="648"/>
      <c r="W9" s="649"/>
      <c r="X9" s="649"/>
      <c r="Y9" s="40"/>
      <c r="Z9" s="41"/>
    </row>
    <row r="10" spans="3:46" s="26" customFormat="1" ht="42.75" customHeight="1">
      <c r="C10" s="42"/>
      <c r="D10" s="43" t="s">
        <v>57</v>
      </c>
      <c r="E10" s="44" t="s">
        <v>58</v>
      </c>
      <c r="F10" s="45" t="s">
        <v>56</v>
      </c>
      <c r="H10" s="608" t="s">
        <v>312</v>
      </c>
      <c r="I10" s="609"/>
      <c r="J10"/>
      <c r="N10" s="34"/>
      <c r="O10" s="34"/>
      <c r="P10" s="34"/>
      <c r="Q10" s="34"/>
      <c r="R10" s="34"/>
      <c r="S10" s="650"/>
      <c r="T10" s="651"/>
      <c r="U10" s="34"/>
      <c r="V10" s="644"/>
      <c r="W10" s="652"/>
      <c r="X10" s="652"/>
      <c r="Y10" s="643"/>
      <c r="Z10" s="41"/>
    </row>
    <row r="11" spans="3:46" s="26" customFormat="1" ht="24.95" customHeight="1" thickBot="1">
      <c r="C11" s="46" t="s">
        <v>59</v>
      </c>
      <c r="D11" s="621">
        <f>AT7</f>
        <v>0</v>
      </c>
      <c r="E11" s="621">
        <f>SUM(AT18:AT19)</f>
        <v>0</v>
      </c>
      <c r="F11" s="622" t="e">
        <f>E11/D11</f>
        <v>#DIV/0!</v>
      </c>
      <c r="H11" s="610">
        <v>0.71337575876252213</v>
      </c>
      <c r="I11" s="611"/>
      <c r="J11"/>
      <c r="N11" s="34"/>
      <c r="O11" s="41"/>
      <c r="P11" s="41"/>
      <c r="Q11" s="34"/>
      <c r="R11" s="34"/>
      <c r="S11" s="47"/>
      <c r="T11" s="48"/>
      <c r="U11" s="34"/>
      <c r="V11" s="644"/>
      <c r="W11" s="644"/>
      <c r="X11" s="644"/>
      <c r="Y11" s="643"/>
      <c r="Z11" s="41"/>
    </row>
    <row r="12" spans="3:46" s="26" customFormat="1" ht="24.95" customHeight="1">
      <c r="C12" s="49" t="s">
        <v>60</v>
      </c>
      <c r="D12" s="623">
        <f>D11</f>
        <v>0</v>
      </c>
      <c r="E12" s="623">
        <f>AT21</f>
        <v>0</v>
      </c>
      <c r="F12" s="624" t="e">
        <f>E12/D12</f>
        <v>#DIV/0!</v>
      </c>
      <c r="H12"/>
      <c r="I12"/>
      <c r="J12"/>
      <c r="K12" s="51"/>
      <c r="N12" s="34"/>
      <c r="O12" s="52"/>
      <c r="P12" s="52"/>
      <c r="Q12" s="37"/>
      <c r="R12" s="34"/>
      <c r="S12" s="47"/>
      <c r="T12" s="53"/>
      <c r="U12" s="34"/>
      <c r="V12" s="34"/>
      <c r="W12" s="34"/>
      <c r="X12" s="34"/>
      <c r="Y12" s="34"/>
      <c r="Z12" s="34"/>
    </row>
    <row r="13" spans="3:46" s="26" customFormat="1" ht="24.95" customHeight="1" thickBot="1">
      <c r="C13" s="54" t="s">
        <v>61</v>
      </c>
      <c r="D13" s="55" t="s">
        <v>62</v>
      </c>
      <c r="E13" s="56" t="s">
        <v>62</v>
      </c>
      <c r="F13" s="57" t="s">
        <v>63</v>
      </c>
      <c r="H13"/>
      <c r="I13"/>
      <c r="J13"/>
      <c r="K13" s="51"/>
      <c r="N13" s="34"/>
      <c r="O13" s="52"/>
      <c r="P13" s="52"/>
      <c r="Q13" s="37"/>
      <c r="R13" s="34"/>
      <c r="S13" s="47"/>
      <c r="T13" s="53"/>
      <c r="U13" s="34"/>
      <c r="V13" s="34"/>
      <c r="W13" s="34"/>
      <c r="X13" s="34"/>
      <c r="Y13" s="34"/>
      <c r="Z13" s="34"/>
    </row>
    <row r="14" spans="3:46" s="26" customFormat="1" ht="13.5">
      <c r="H14" s="58"/>
      <c r="I14" s="59"/>
      <c r="J14" s="60"/>
      <c r="K14" s="51"/>
      <c r="N14" s="34"/>
      <c r="O14" s="52"/>
      <c r="P14" s="52"/>
      <c r="Q14" s="37"/>
      <c r="R14" s="34"/>
      <c r="S14" s="61"/>
      <c r="T14" s="61"/>
      <c r="U14" s="34"/>
      <c r="V14" s="34"/>
      <c r="W14" s="34"/>
      <c r="X14" s="34"/>
      <c r="Y14" s="34"/>
      <c r="Z14" s="34"/>
    </row>
    <row r="15" spans="3:46" ht="15" customHeight="1" thickBot="1">
      <c r="C15" s="62" t="s">
        <v>321</v>
      </c>
      <c r="J15" s="63"/>
      <c r="K15" s="64"/>
    </row>
    <row r="16" spans="3:46" ht="12.2" customHeight="1">
      <c r="C16" s="28"/>
      <c r="D16" s="580">
        <f t="shared" ref="D16:AS16" si="0">D5</f>
        <v>1</v>
      </c>
      <c r="E16" s="580">
        <f t="shared" si="0"/>
        <v>2</v>
      </c>
      <c r="F16" s="580">
        <f t="shared" si="0"/>
        <v>3</v>
      </c>
      <c r="G16" s="580">
        <f t="shared" si="0"/>
        <v>4</v>
      </c>
      <c r="H16" s="580">
        <f t="shared" si="0"/>
        <v>5</v>
      </c>
      <c r="I16" s="580">
        <f t="shared" si="0"/>
        <v>6</v>
      </c>
      <c r="J16" s="580">
        <f t="shared" si="0"/>
        <v>7</v>
      </c>
      <c r="K16" s="580">
        <f t="shared" si="0"/>
        <v>8</v>
      </c>
      <c r="L16" s="580">
        <f t="shared" si="0"/>
        <v>9</v>
      </c>
      <c r="M16" s="580">
        <f t="shared" si="0"/>
        <v>10</v>
      </c>
      <c r="N16" s="580">
        <f t="shared" si="0"/>
        <v>11</v>
      </c>
      <c r="O16" s="580">
        <f t="shared" si="0"/>
        <v>12</v>
      </c>
      <c r="P16" s="580">
        <f t="shared" si="0"/>
        <v>13</v>
      </c>
      <c r="Q16" s="580">
        <f t="shared" si="0"/>
        <v>14</v>
      </c>
      <c r="R16" s="580">
        <f t="shared" si="0"/>
        <v>15</v>
      </c>
      <c r="S16" s="580">
        <f t="shared" si="0"/>
        <v>16</v>
      </c>
      <c r="T16" s="580">
        <f t="shared" si="0"/>
        <v>17</v>
      </c>
      <c r="U16" s="580">
        <f t="shared" si="0"/>
        <v>18</v>
      </c>
      <c r="V16" s="580">
        <f t="shared" si="0"/>
        <v>19</v>
      </c>
      <c r="W16" s="580">
        <f t="shared" si="0"/>
        <v>20</v>
      </c>
      <c r="X16" s="580">
        <f t="shared" si="0"/>
        <v>21</v>
      </c>
      <c r="Y16" s="580">
        <f t="shared" si="0"/>
        <v>22</v>
      </c>
      <c r="Z16" s="580">
        <f t="shared" si="0"/>
        <v>23</v>
      </c>
      <c r="AA16" s="580">
        <f t="shared" si="0"/>
        <v>24</v>
      </c>
      <c r="AB16" s="580">
        <f t="shared" si="0"/>
        <v>25</v>
      </c>
      <c r="AC16" s="580">
        <f t="shared" si="0"/>
        <v>26</v>
      </c>
      <c r="AD16" s="580">
        <f t="shared" si="0"/>
        <v>27</v>
      </c>
      <c r="AE16" s="580">
        <f t="shared" si="0"/>
        <v>28</v>
      </c>
      <c r="AF16" s="580">
        <f t="shared" si="0"/>
        <v>29</v>
      </c>
      <c r="AG16" s="580">
        <f t="shared" si="0"/>
        <v>30</v>
      </c>
      <c r="AH16" s="580">
        <f t="shared" si="0"/>
        <v>31</v>
      </c>
      <c r="AI16" s="580">
        <f t="shared" si="0"/>
        <v>32</v>
      </c>
      <c r="AJ16" s="580">
        <f t="shared" si="0"/>
        <v>33</v>
      </c>
      <c r="AK16" s="580">
        <f t="shared" si="0"/>
        <v>34</v>
      </c>
      <c r="AL16" s="580">
        <f t="shared" si="0"/>
        <v>35</v>
      </c>
      <c r="AM16" s="580">
        <f t="shared" si="0"/>
        <v>36</v>
      </c>
      <c r="AN16" s="580">
        <f t="shared" si="0"/>
        <v>37</v>
      </c>
      <c r="AO16" s="580">
        <f t="shared" si="0"/>
        <v>38</v>
      </c>
      <c r="AP16" s="580">
        <f t="shared" si="0"/>
        <v>39</v>
      </c>
      <c r="AQ16" s="581">
        <f t="shared" si="0"/>
        <v>40</v>
      </c>
      <c r="AR16" s="581">
        <f t="shared" si="0"/>
        <v>41</v>
      </c>
      <c r="AS16" s="581">
        <f t="shared" si="0"/>
        <v>42</v>
      </c>
      <c r="AT16" s="29"/>
    </row>
    <row r="17" spans="3:46" s="26" customFormat="1" ht="54">
      <c r="C17" s="30" t="s">
        <v>33</v>
      </c>
      <c r="D17" s="582" t="str">
        <f t="shared" ref="D17:AS17" si="1">D6</f>
        <v>農業</v>
      </c>
      <c r="E17" s="582" t="str">
        <f t="shared" si="1"/>
        <v>林業</v>
      </c>
      <c r="F17" s="582" t="str">
        <f t="shared" si="1"/>
        <v>漁業</v>
      </c>
      <c r="G17" s="582" t="str">
        <f t="shared" si="1"/>
        <v>鉱業</v>
      </c>
      <c r="H17" s="582" t="str">
        <f t="shared" si="1"/>
        <v>飲食料品</v>
      </c>
      <c r="I17" s="582" t="str">
        <f t="shared" si="1"/>
        <v>繊維製品</v>
      </c>
      <c r="J17" s="582" t="str">
        <f t="shared" si="1"/>
        <v>パルプ・紙・木製品</v>
      </c>
      <c r="K17" s="582" t="str">
        <f t="shared" si="1"/>
        <v>化学製品</v>
      </c>
      <c r="L17" s="582" t="str">
        <f t="shared" si="1"/>
        <v>石油・石炭製品</v>
      </c>
      <c r="M17" s="582" t="str">
        <f t="shared" si="1"/>
        <v>プラスチック・ゴム製品</v>
      </c>
      <c r="N17" s="582" t="str">
        <f t="shared" si="1"/>
        <v>窯業・土石製品</v>
      </c>
      <c r="O17" s="582" t="str">
        <f t="shared" si="1"/>
        <v>鉄鋼</v>
      </c>
      <c r="P17" s="582" t="str">
        <f t="shared" si="1"/>
        <v>非鉄金属</v>
      </c>
      <c r="Q17" s="582" t="str">
        <f t="shared" si="1"/>
        <v>金属製品</v>
      </c>
      <c r="R17" s="582" t="str">
        <f t="shared" si="1"/>
        <v>はん用機械</v>
      </c>
      <c r="S17" s="582" t="str">
        <f t="shared" si="1"/>
        <v>生産用機械</v>
      </c>
      <c r="T17" s="582" t="str">
        <f t="shared" si="1"/>
        <v>業務用機械</v>
      </c>
      <c r="U17" s="582" t="str">
        <f t="shared" si="1"/>
        <v>電子部品</v>
      </c>
      <c r="V17" s="582" t="str">
        <f t="shared" si="1"/>
        <v>電気機械</v>
      </c>
      <c r="W17" s="582" t="str">
        <f t="shared" si="1"/>
        <v>情報通信機器</v>
      </c>
      <c r="X17" s="582" t="str">
        <f t="shared" si="1"/>
        <v>輸送機械</v>
      </c>
      <c r="Y17" s="582" t="str">
        <f t="shared" si="1"/>
        <v>その他の製造工業製品</v>
      </c>
      <c r="Z17" s="582" t="str">
        <f t="shared" si="1"/>
        <v>建設</v>
      </c>
      <c r="AA17" s="582" t="str">
        <f t="shared" si="1"/>
        <v>電力・ガス・熱供給</v>
      </c>
      <c r="AB17" s="582" t="str">
        <f t="shared" si="1"/>
        <v>水道</v>
      </c>
      <c r="AC17" s="582" t="str">
        <f t="shared" si="1"/>
        <v>廃棄物処理</v>
      </c>
      <c r="AD17" s="582" t="str">
        <f t="shared" si="1"/>
        <v>商業</v>
      </c>
      <c r="AE17" s="582" t="str">
        <f t="shared" si="1"/>
        <v>金融・保険</v>
      </c>
      <c r="AF17" s="582" t="str">
        <f t="shared" si="1"/>
        <v>不動産</v>
      </c>
      <c r="AG17" s="582" t="str">
        <f t="shared" si="1"/>
        <v>運輸・郵便</v>
      </c>
      <c r="AH17" s="582" t="str">
        <f t="shared" si="1"/>
        <v>情報通信</v>
      </c>
      <c r="AI17" s="582" t="str">
        <f t="shared" si="1"/>
        <v>公務</v>
      </c>
      <c r="AJ17" s="582" t="str">
        <f t="shared" si="1"/>
        <v>教育・研究</v>
      </c>
      <c r="AK17" s="582" t="str">
        <f t="shared" si="1"/>
        <v>医療・福祉</v>
      </c>
      <c r="AL17" s="582" t="str">
        <f t="shared" si="1"/>
        <v>他に分類されない会員制団体</v>
      </c>
      <c r="AM17" s="582" t="str">
        <f t="shared" si="1"/>
        <v>対事業所サービス</v>
      </c>
      <c r="AN17" s="582" t="str">
        <f t="shared" si="1"/>
        <v>宿泊業</v>
      </c>
      <c r="AO17" s="582" t="str">
        <f t="shared" si="1"/>
        <v>飲食サービス</v>
      </c>
      <c r="AP17" s="582" t="str">
        <f t="shared" si="1"/>
        <v>娯楽サービス</v>
      </c>
      <c r="AQ17" s="583" t="str">
        <f t="shared" si="1"/>
        <v>その他の対個人サービス</v>
      </c>
      <c r="AR17" s="583" t="str">
        <f t="shared" si="1"/>
        <v>事務用品</v>
      </c>
      <c r="AS17" s="583" t="str">
        <f t="shared" si="1"/>
        <v>分類不明</v>
      </c>
      <c r="AT17" s="32" t="s">
        <v>54</v>
      </c>
    </row>
    <row r="18" spans="3:46" s="26" customFormat="1" ht="24.95" customHeight="1">
      <c r="C18" s="65" t="s">
        <v>64</v>
      </c>
      <c r="D18" s="50">
        <f>D7</f>
        <v>0</v>
      </c>
      <c r="E18" s="50">
        <f t="shared" ref="E18:AS18" si="2">E7</f>
        <v>0</v>
      </c>
      <c r="F18" s="50">
        <f t="shared" si="2"/>
        <v>0</v>
      </c>
      <c r="G18" s="50">
        <f t="shared" si="2"/>
        <v>0</v>
      </c>
      <c r="H18" s="50">
        <f t="shared" si="2"/>
        <v>0</v>
      </c>
      <c r="I18" s="50">
        <f t="shared" si="2"/>
        <v>0</v>
      </c>
      <c r="J18" s="50">
        <f t="shared" si="2"/>
        <v>0</v>
      </c>
      <c r="K18" s="50">
        <f t="shared" si="2"/>
        <v>0</v>
      </c>
      <c r="L18" s="50">
        <f t="shared" si="2"/>
        <v>0</v>
      </c>
      <c r="M18" s="50">
        <f t="shared" si="2"/>
        <v>0</v>
      </c>
      <c r="N18" s="50">
        <f t="shared" si="2"/>
        <v>0</v>
      </c>
      <c r="O18" s="50">
        <f t="shared" si="2"/>
        <v>0</v>
      </c>
      <c r="P18" s="50">
        <f t="shared" si="2"/>
        <v>0</v>
      </c>
      <c r="Q18" s="50">
        <f t="shared" si="2"/>
        <v>0</v>
      </c>
      <c r="R18" s="50">
        <f t="shared" si="2"/>
        <v>0</v>
      </c>
      <c r="S18" s="50">
        <f t="shared" si="2"/>
        <v>0</v>
      </c>
      <c r="T18" s="50">
        <f t="shared" si="2"/>
        <v>0</v>
      </c>
      <c r="U18" s="50">
        <f t="shared" si="2"/>
        <v>0</v>
      </c>
      <c r="V18" s="50">
        <f t="shared" si="2"/>
        <v>0</v>
      </c>
      <c r="W18" s="50">
        <f t="shared" si="2"/>
        <v>0</v>
      </c>
      <c r="X18" s="50">
        <f t="shared" si="2"/>
        <v>0</v>
      </c>
      <c r="Y18" s="50">
        <f t="shared" si="2"/>
        <v>0</v>
      </c>
      <c r="Z18" s="50">
        <f t="shared" si="2"/>
        <v>0</v>
      </c>
      <c r="AA18" s="50">
        <f t="shared" si="2"/>
        <v>0</v>
      </c>
      <c r="AB18" s="50">
        <f t="shared" si="2"/>
        <v>0</v>
      </c>
      <c r="AC18" s="50">
        <f t="shared" si="2"/>
        <v>0</v>
      </c>
      <c r="AD18" s="50">
        <f t="shared" si="2"/>
        <v>0</v>
      </c>
      <c r="AE18" s="50">
        <f t="shared" si="2"/>
        <v>0</v>
      </c>
      <c r="AF18" s="50">
        <f t="shared" si="2"/>
        <v>0</v>
      </c>
      <c r="AG18" s="50">
        <f t="shared" si="2"/>
        <v>0</v>
      </c>
      <c r="AH18" s="50">
        <f t="shared" si="2"/>
        <v>0</v>
      </c>
      <c r="AI18" s="50">
        <f t="shared" si="2"/>
        <v>0</v>
      </c>
      <c r="AJ18" s="50">
        <f t="shared" si="2"/>
        <v>0</v>
      </c>
      <c r="AK18" s="50">
        <f t="shared" si="2"/>
        <v>0</v>
      </c>
      <c r="AL18" s="50">
        <f t="shared" si="2"/>
        <v>0</v>
      </c>
      <c r="AM18" s="50">
        <f t="shared" si="2"/>
        <v>0</v>
      </c>
      <c r="AN18" s="50">
        <f t="shared" si="2"/>
        <v>0</v>
      </c>
      <c r="AO18" s="50">
        <f t="shared" si="2"/>
        <v>0</v>
      </c>
      <c r="AP18" s="50">
        <f t="shared" si="2"/>
        <v>0</v>
      </c>
      <c r="AQ18" s="50">
        <f t="shared" si="2"/>
        <v>0</v>
      </c>
      <c r="AR18" s="50">
        <f t="shared" si="2"/>
        <v>0</v>
      </c>
      <c r="AS18" s="50">
        <f t="shared" si="2"/>
        <v>0</v>
      </c>
      <c r="AT18" s="66">
        <f>SUM(D18:AS18)</f>
        <v>0</v>
      </c>
    </row>
    <row r="19" spans="3:46" s="26" customFormat="1" ht="24.95" customHeight="1">
      <c r="C19" s="67" t="s">
        <v>65</v>
      </c>
      <c r="D19" s="68">
        <f>'１次効果'!G241</f>
        <v>0</v>
      </c>
      <c r="E19" s="68">
        <f>'１次効果'!G242</f>
        <v>0</v>
      </c>
      <c r="F19" s="68">
        <f>'１次効果'!G243</f>
        <v>0</v>
      </c>
      <c r="G19" s="68">
        <f>'１次効果'!G244</f>
        <v>0</v>
      </c>
      <c r="H19" s="68">
        <f>'１次効果'!G245</f>
        <v>0</v>
      </c>
      <c r="I19" s="68">
        <f>'１次効果'!G246</f>
        <v>0</v>
      </c>
      <c r="J19" s="68">
        <f>'１次効果'!G247</f>
        <v>0</v>
      </c>
      <c r="K19" s="68">
        <f>'１次効果'!G248</f>
        <v>0</v>
      </c>
      <c r="L19" s="68">
        <f>'１次効果'!G249</f>
        <v>0</v>
      </c>
      <c r="M19" s="68">
        <f>'１次効果'!G250</f>
        <v>0</v>
      </c>
      <c r="N19" s="68">
        <f>'１次効果'!G251</f>
        <v>0</v>
      </c>
      <c r="O19" s="68">
        <f>'１次効果'!G252</f>
        <v>0</v>
      </c>
      <c r="P19" s="68">
        <f>'１次効果'!G253</f>
        <v>0</v>
      </c>
      <c r="Q19" s="68">
        <f>'１次効果'!G254</f>
        <v>0</v>
      </c>
      <c r="R19" s="68">
        <f>'１次効果'!G255</f>
        <v>0</v>
      </c>
      <c r="S19" s="68">
        <f>'１次効果'!G256</f>
        <v>0</v>
      </c>
      <c r="T19" s="68">
        <f>'１次効果'!G257</f>
        <v>0</v>
      </c>
      <c r="U19" s="68">
        <f>'１次効果'!G258</f>
        <v>0</v>
      </c>
      <c r="V19" s="68">
        <f>'１次効果'!G259</f>
        <v>0</v>
      </c>
      <c r="W19" s="68">
        <f>'１次効果'!G260</f>
        <v>0</v>
      </c>
      <c r="X19" s="68">
        <f>'１次効果'!G261</f>
        <v>0</v>
      </c>
      <c r="Y19" s="68">
        <f>'１次効果'!G262</f>
        <v>0</v>
      </c>
      <c r="Z19" s="68">
        <f>'１次効果'!G263</f>
        <v>0</v>
      </c>
      <c r="AA19" s="68">
        <f>'１次効果'!G264</f>
        <v>0</v>
      </c>
      <c r="AB19" s="68">
        <f>'１次効果'!G265</f>
        <v>0</v>
      </c>
      <c r="AC19" s="68">
        <f>'１次効果'!G266</f>
        <v>0</v>
      </c>
      <c r="AD19" s="68">
        <f>'１次効果'!G267</f>
        <v>0</v>
      </c>
      <c r="AE19" s="68">
        <f>'１次効果'!G268</f>
        <v>0</v>
      </c>
      <c r="AF19" s="68">
        <f>'１次効果'!G269</f>
        <v>0</v>
      </c>
      <c r="AG19" s="68">
        <f>'１次効果'!G270</f>
        <v>0</v>
      </c>
      <c r="AH19" s="68">
        <f>'１次効果'!G271</f>
        <v>0</v>
      </c>
      <c r="AI19" s="68">
        <f>'１次効果'!G272</f>
        <v>0</v>
      </c>
      <c r="AJ19" s="68">
        <f>'１次効果'!G273</f>
        <v>0</v>
      </c>
      <c r="AK19" s="68">
        <f>'１次効果'!G274</f>
        <v>0</v>
      </c>
      <c r="AL19" s="68">
        <f>'１次効果'!G275</f>
        <v>0</v>
      </c>
      <c r="AM19" s="68">
        <f>'１次効果'!G276</f>
        <v>0</v>
      </c>
      <c r="AN19" s="68">
        <f>'１次効果'!G277</f>
        <v>0</v>
      </c>
      <c r="AO19" s="68">
        <f>'１次効果'!G278</f>
        <v>0</v>
      </c>
      <c r="AP19" s="68">
        <f>'１次効果'!G279</f>
        <v>0</v>
      </c>
      <c r="AQ19" s="438">
        <f>'１次効果'!G280</f>
        <v>0</v>
      </c>
      <c r="AR19" s="438">
        <f>'１次効果'!G281</f>
        <v>0</v>
      </c>
      <c r="AS19" s="438">
        <f>'１次効果'!G282</f>
        <v>0</v>
      </c>
      <c r="AT19" s="69">
        <f t="shared" ref="AT19:AT21" si="3">SUM(D19:AS19)</f>
        <v>0</v>
      </c>
    </row>
    <row r="20" spans="3:46" s="26" customFormat="1" ht="24.95" customHeight="1">
      <c r="C20" s="67" t="s">
        <v>66</v>
      </c>
      <c r="D20" s="68">
        <f>'２次効果'!H147</f>
        <v>0</v>
      </c>
      <c r="E20" s="68">
        <f>'２次効果'!H148</f>
        <v>0</v>
      </c>
      <c r="F20" s="68">
        <f>'２次効果'!H149</f>
        <v>0</v>
      </c>
      <c r="G20" s="68">
        <f>'２次効果'!H150</f>
        <v>0</v>
      </c>
      <c r="H20" s="68">
        <f>'２次効果'!H151</f>
        <v>0</v>
      </c>
      <c r="I20" s="68">
        <f>'２次効果'!H152</f>
        <v>0</v>
      </c>
      <c r="J20" s="68">
        <f>'２次効果'!H153</f>
        <v>0</v>
      </c>
      <c r="K20" s="68">
        <f>'２次効果'!H154</f>
        <v>0</v>
      </c>
      <c r="L20" s="68">
        <f>'２次効果'!H155</f>
        <v>0</v>
      </c>
      <c r="M20" s="68">
        <f>'２次効果'!H156</f>
        <v>0</v>
      </c>
      <c r="N20" s="68">
        <f>'２次効果'!H157</f>
        <v>0</v>
      </c>
      <c r="O20" s="68">
        <f>'２次効果'!H158</f>
        <v>0</v>
      </c>
      <c r="P20" s="68">
        <f>'２次効果'!H159</f>
        <v>0</v>
      </c>
      <c r="Q20" s="68">
        <f>'２次効果'!H160</f>
        <v>0</v>
      </c>
      <c r="R20" s="68">
        <f>'２次効果'!H161</f>
        <v>0</v>
      </c>
      <c r="S20" s="68">
        <f>'２次効果'!H162</f>
        <v>0</v>
      </c>
      <c r="T20" s="68">
        <f>'２次効果'!H163</f>
        <v>0</v>
      </c>
      <c r="U20" s="68">
        <f>'２次効果'!H164</f>
        <v>0</v>
      </c>
      <c r="V20" s="68">
        <f>'２次効果'!H165</f>
        <v>0</v>
      </c>
      <c r="W20" s="68">
        <f>'２次効果'!H166</f>
        <v>0</v>
      </c>
      <c r="X20" s="68">
        <f>'２次効果'!H167</f>
        <v>0</v>
      </c>
      <c r="Y20" s="68">
        <f>'２次効果'!H168</f>
        <v>0</v>
      </c>
      <c r="Z20" s="68">
        <f>'２次効果'!H169</f>
        <v>0</v>
      </c>
      <c r="AA20" s="68">
        <f>'２次効果'!H170</f>
        <v>0</v>
      </c>
      <c r="AB20" s="68">
        <f>'２次効果'!H171</f>
        <v>0</v>
      </c>
      <c r="AC20" s="68">
        <f>'２次効果'!H172</f>
        <v>0</v>
      </c>
      <c r="AD20" s="68">
        <f>'２次効果'!H173</f>
        <v>0</v>
      </c>
      <c r="AE20" s="68">
        <f>'２次効果'!H174</f>
        <v>0</v>
      </c>
      <c r="AF20" s="68">
        <f>'２次効果'!H175</f>
        <v>0</v>
      </c>
      <c r="AG20" s="68">
        <f>'２次効果'!H176</f>
        <v>0</v>
      </c>
      <c r="AH20" s="68">
        <f>'２次効果'!H177</f>
        <v>0</v>
      </c>
      <c r="AI20" s="68">
        <f>'２次効果'!H178</f>
        <v>0</v>
      </c>
      <c r="AJ20" s="68">
        <f>'２次効果'!H179</f>
        <v>0</v>
      </c>
      <c r="AK20" s="68">
        <f>'２次効果'!H180</f>
        <v>0</v>
      </c>
      <c r="AL20" s="68">
        <f>'２次効果'!H181</f>
        <v>0</v>
      </c>
      <c r="AM20" s="68">
        <f>'２次効果'!H182</f>
        <v>0</v>
      </c>
      <c r="AN20" s="68">
        <f>'２次効果'!H183</f>
        <v>0</v>
      </c>
      <c r="AO20" s="68">
        <f>'２次効果'!H184</f>
        <v>0</v>
      </c>
      <c r="AP20" s="68">
        <f>'２次効果'!H185</f>
        <v>0</v>
      </c>
      <c r="AQ20" s="438">
        <f>'２次効果'!H186</f>
        <v>0</v>
      </c>
      <c r="AR20" s="438">
        <f>'２次効果'!H187</f>
        <v>0</v>
      </c>
      <c r="AS20" s="438">
        <f>'２次効果'!H188</f>
        <v>0</v>
      </c>
      <c r="AT20" s="69">
        <f t="shared" si="3"/>
        <v>0</v>
      </c>
    </row>
    <row r="21" spans="3:46" s="26" customFormat="1" ht="24.95" customHeight="1" thickBot="1">
      <c r="C21" s="33" t="s">
        <v>60</v>
      </c>
      <c r="D21" s="70">
        <f>SUM(D18:D20)</f>
        <v>0</v>
      </c>
      <c r="E21" s="70">
        <f t="shared" ref="E21:AS21" si="4">SUM(E18:E20)</f>
        <v>0</v>
      </c>
      <c r="F21" s="70">
        <f t="shared" si="4"/>
        <v>0</v>
      </c>
      <c r="G21" s="70">
        <f t="shared" si="4"/>
        <v>0</v>
      </c>
      <c r="H21" s="70">
        <f t="shared" si="4"/>
        <v>0</v>
      </c>
      <c r="I21" s="70">
        <f t="shared" si="4"/>
        <v>0</v>
      </c>
      <c r="J21" s="70">
        <f t="shared" si="4"/>
        <v>0</v>
      </c>
      <c r="K21" s="70">
        <f t="shared" si="4"/>
        <v>0</v>
      </c>
      <c r="L21" s="70">
        <f t="shared" si="4"/>
        <v>0</v>
      </c>
      <c r="M21" s="70">
        <f t="shared" si="4"/>
        <v>0</v>
      </c>
      <c r="N21" s="70">
        <f t="shared" si="4"/>
        <v>0</v>
      </c>
      <c r="O21" s="70">
        <f t="shared" si="4"/>
        <v>0</v>
      </c>
      <c r="P21" s="70">
        <f t="shared" si="4"/>
        <v>0</v>
      </c>
      <c r="Q21" s="70">
        <f t="shared" si="4"/>
        <v>0</v>
      </c>
      <c r="R21" s="70">
        <f t="shared" si="4"/>
        <v>0</v>
      </c>
      <c r="S21" s="70">
        <f t="shared" si="4"/>
        <v>0</v>
      </c>
      <c r="T21" s="70">
        <f t="shared" si="4"/>
        <v>0</v>
      </c>
      <c r="U21" s="70">
        <f t="shared" si="4"/>
        <v>0</v>
      </c>
      <c r="V21" s="70">
        <f t="shared" si="4"/>
        <v>0</v>
      </c>
      <c r="W21" s="70">
        <f t="shared" si="4"/>
        <v>0</v>
      </c>
      <c r="X21" s="70">
        <f t="shared" si="4"/>
        <v>0</v>
      </c>
      <c r="Y21" s="70">
        <f t="shared" si="4"/>
        <v>0</v>
      </c>
      <c r="Z21" s="70">
        <f t="shared" si="4"/>
        <v>0</v>
      </c>
      <c r="AA21" s="70">
        <f t="shared" si="4"/>
        <v>0</v>
      </c>
      <c r="AB21" s="70">
        <f t="shared" si="4"/>
        <v>0</v>
      </c>
      <c r="AC21" s="70">
        <f t="shared" si="4"/>
        <v>0</v>
      </c>
      <c r="AD21" s="70">
        <f t="shared" si="4"/>
        <v>0</v>
      </c>
      <c r="AE21" s="70">
        <f t="shared" si="4"/>
        <v>0</v>
      </c>
      <c r="AF21" s="70">
        <f t="shared" si="4"/>
        <v>0</v>
      </c>
      <c r="AG21" s="70">
        <f t="shared" si="4"/>
        <v>0</v>
      </c>
      <c r="AH21" s="70">
        <f t="shared" si="4"/>
        <v>0</v>
      </c>
      <c r="AI21" s="70">
        <f t="shared" si="4"/>
        <v>0</v>
      </c>
      <c r="AJ21" s="70">
        <f t="shared" si="4"/>
        <v>0</v>
      </c>
      <c r="AK21" s="70">
        <f t="shared" si="4"/>
        <v>0</v>
      </c>
      <c r="AL21" s="70">
        <f t="shared" si="4"/>
        <v>0</v>
      </c>
      <c r="AM21" s="70">
        <f t="shared" si="4"/>
        <v>0</v>
      </c>
      <c r="AN21" s="70">
        <f t="shared" si="4"/>
        <v>0</v>
      </c>
      <c r="AO21" s="70">
        <f t="shared" si="4"/>
        <v>0</v>
      </c>
      <c r="AP21" s="70">
        <f t="shared" si="4"/>
        <v>0</v>
      </c>
      <c r="AQ21" s="439">
        <f t="shared" si="4"/>
        <v>0</v>
      </c>
      <c r="AR21" s="439">
        <f t="shared" si="4"/>
        <v>0</v>
      </c>
      <c r="AS21" s="439">
        <f t="shared" si="4"/>
        <v>0</v>
      </c>
      <c r="AT21" s="71">
        <f t="shared" si="3"/>
        <v>0</v>
      </c>
    </row>
    <row r="22" spans="3:46" s="26" customFormat="1" ht="13.5">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row>
    <row r="23" spans="3:46" s="26" customFormat="1" ht="15" thickBot="1">
      <c r="C23" s="62" t="s">
        <v>67</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row>
    <row r="24" spans="3:46" s="26" customFormat="1" ht="12.95" customHeight="1">
      <c r="C24" s="28"/>
      <c r="D24" s="580">
        <f t="shared" ref="D24:AS24" si="5">D5</f>
        <v>1</v>
      </c>
      <c r="E24" s="580">
        <f t="shared" si="5"/>
        <v>2</v>
      </c>
      <c r="F24" s="580">
        <f t="shared" si="5"/>
        <v>3</v>
      </c>
      <c r="G24" s="580">
        <f t="shared" si="5"/>
        <v>4</v>
      </c>
      <c r="H24" s="580">
        <f t="shared" si="5"/>
        <v>5</v>
      </c>
      <c r="I24" s="580">
        <f t="shared" si="5"/>
        <v>6</v>
      </c>
      <c r="J24" s="580">
        <f t="shared" si="5"/>
        <v>7</v>
      </c>
      <c r="K24" s="580">
        <f t="shared" si="5"/>
        <v>8</v>
      </c>
      <c r="L24" s="580">
        <f t="shared" si="5"/>
        <v>9</v>
      </c>
      <c r="M24" s="580">
        <f t="shared" si="5"/>
        <v>10</v>
      </c>
      <c r="N24" s="580">
        <f t="shared" si="5"/>
        <v>11</v>
      </c>
      <c r="O24" s="580">
        <f t="shared" si="5"/>
        <v>12</v>
      </c>
      <c r="P24" s="580">
        <f t="shared" si="5"/>
        <v>13</v>
      </c>
      <c r="Q24" s="580">
        <f t="shared" si="5"/>
        <v>14</v>
      </c>
      <c r="R24" s="580">
        <f t="shared" si="5"/>
        <v>15</v>
      </c>
      <c r="S24" s="580">
        <f t="shared" si="5"/>
        <v>16</v>
      </c>
      <c r="T24" s="580">
        <f t="shared" si="5"/>
        <v>17</v>
      </c>
      <c r="U24" s="580">
        <f t="shared" si="5"/>
        <v>18</v>
      </c>
      <c r="V24" s="580">
        <f t="shared" si="5"/>
        <v>19</v>
      </c>
      <c r="W24" s="580">
        <f t="shared" si="5"/>
        <v>20</v>
      </c>
      <c r="X24" s="580">
        <f t="shared" si="5"/>
        <v>21</v>
      </c>
      <c r="Y24" s="580">
        <f t="shared" si="5"/>
        <v>22</v>
      </c>
      <c r="Z24" s="580">
        <f t="shared" si="5"/>
        <v>23</v>
      </c>
      <c r="AA24" s="580">
        <f t="shared" si="5"/>
        <v>24</v>
      </c>
      <c r="AB24" s="580">
        <f t="shared" si="5"/>
        <v>25</v>
      </c>
      <c r="AC24" s="580">
        <f t="shared" si="5"/>
        <v>26</v>
      </c>
      <c r="AD24" s="580">
        <f t="shared" si="5"/>
        <v>27</v>
      </c>
      <c r="AE24" s="580">
        <f t="shared" si="5"/>
        <v>28</v>
      </c>
      <c r="AF24" s="580">
        <f t="shared" si="5"/>
        <v>29</v>
      </c>
      <c r="AG24" s="580">
        <f t="shared" si="5"/>
        <v>30</v>
      </c>
      <c r="AH24" s="580">
        <f t="shared" si="5"/>
        <v>31</v>
      </c>
      <c r="AI24" s="580">
        <f t="shared" si="5"/>
        <v>32</v>
      </c>
      <c r="AJ24" s="580">
        <f t="shared" si="5"/>
        <v>33</v>
      </c>
      <c r="AK24" s="580">
        <f t="shared" si="5"/>
        <v>34</v>
      </c>
      <c r="AL24" s="580">
        <f t="shared" si="5"/>
        <v>35</v>
      </c>
      <c r="AM24" s="580">
        <f t="shared" si="5"/>
        <v>36</v>
      </c>
      <c r="AN24" s="580">
        <f t="shared" si="5"/>
        <v>37</v>
      </c>
      <c r="AO24" s="580">
        <f t="shared" si="5"/>
        <v>38</v>
      </c>
      <c r="AP24" s="580">
        <f t="shared" si="5"/>
        <v>39</v>
      </c>
      <c r="AQ24" s="581">
        <f t="shared" si="5"/>
        <v>40</v>
      </c>
      <c r="AR24" s="581">
        <f t="shared" si="5"/>
        <v>41</v>
      </c>
      <c r="AS24" s="581">
        <f t="shared" si="5"/>
        <v>42</v>
      </c>
      <c r="AT24" s="29"/>
    </row>
    <row r="25" spans="3:46" s="26" customFormat="1" ht="54">
      <c r="C25" s="73" t="s">
        <v>33</v>
      </c>
      <c r="D25" s="582" t="str">
        <f t="shared" ref="D25:AS25" si="6">D6</f>
        <v>農業</v>
      </c>
      <c r="E25" s="582" t="str">
        <f t="shared" si="6"/>
        <v>林業</v>
      </c>
      <c r="F25" s="582" t="str">
        <f t="shared" si="6"/>
        <v>漁業</v>
      </c>
      <c r="G25" s="582" t="str">
        <f t="shared" si="6"/>
        <v>鉱業</v>
      </c>
      <c r="H25" s="582" t="str">
        <f t="shared" si="6"/>
        <v>飲食料品</v>
      </c>
      <c r="I25" s="582" t="str">
        <f t="shared" si="6"/>
        <v>繊維製品</v>
      </c>
      <c r="J25" s="582" t="str">
        <f t="shared" si="6"/>
        <v>パルプ・紙・木製品</v>
      </c>
      <c r="K25" s="582" t="str">
        <f t="shared" si="6"/>
        <v>化学製品</v>
      </c>
      <c r="L25" s="582" t="str">
        <f t="shared" si="6"/>
        <v>石油・石炭製品</v>
      </c>
      <c r="M25" s="582" t="str">
        <f t="shared" si="6"/>
        <v>プラスチック・ゴム製品</v>
      </c>
      <c r="N25" s="582" t="str">
        <f t="shared" si="6"/>
        <v>窯業・土石製品</v>
      </c>
      <c r="O25" s="582" t="str">
        <f t="shared" si="6"/>
        <v>鉄鋼</v>
      </c>
      <c r="P25" s="582" t="str">
        <f t="shared" si="6"/>
        <v>非鉄金属</v>
      </c>
      <c r="Q25" s="582" t="str">
        <f t="shared" si="6"/>
        <v>金属製品</v>
      </c>
      <c r="R25" s="582" t="str">
        <f t="shared" si="6"/>
        <v>はん用機械</v>
      </c>
      <c r="S25" s="582" t="str">
        <f t="shared" si="6"/>
        <v>生産用機械</v>
      </c>
      <c r="T25" s="582" t="str">
        <f t="shared" si="6"/>
        <v>業務用機械</v>
      </c>
      <c r="U25" s="582" t="str">
        <f t="shared" si="6"/>
        <v>電子部品</v>
      </c>
      <c r="V25" s="582" t="str">
        <f t="shared" si="6"/>
        <v>電気機械</v>
      </c>
      <c r="W25" s="582" t="str">
        <f t="shared" si="6"/>
        <v>情報通信機器</v>
      </c>
      <c r="X25" s="582" t="str">
        <f t="shared" si="6"/>
        <v>輸送機械</v>
      </c>
      <c r="Y25" s="582" t="str">
        <f t="shared" si="6"/>
        <v>その他の製造工業製品</v>
      </c>
      <c r="Z25" s="582" t="str">
        <f t="shared" si="6"/>
        <v>建設</v>
      </c>
      <c r="AA25" s="582" t="str">
        <f t="shared" si="6"/>
        <v>電力・ガス・熱供給</v>
      </c>
      <c r="AB25" s="582" t="str">
        <f t="shared" si="6"/>
        <v>水道</v>
      </c>
      <c r="AC25" s="582" t="str">
        <f t="shared" si="6"/>
        <v>廃棄物処理</v>
      </c>
      <c r="AD25" s="582" t="str">
        <f t="shared" si="6"/>
        <v>商業</v>
      </c>
      <c r="AE25" s="582" t="str">
        <f t="shared" si="6"/>
        <v>金融・保険</v>
      </c>
      <c r="AF25" s="582" t="str">
        <f t="shared" si="6"/>
        <v>不動産</v>
      </c>
      <c r="AG25" s="582" t="str">
        <f t="shared" si="6"/>
        <v>運輸・郵便</v>
      </c>
      <c r="AH25" s="582" t="str">
        <f t="shared" si="6"/>
        <v>情報通信</v>
      </c>
      <c r="AI25" s="582" t="str">
        <f t="shared" si="6"/>
        <v>公務</v>
      </c>
      <c r="AJ25" s="582" t="str">
        <f t="shared" si="6"/>
        <v>教育・研究</v>
      </c>
      <c r="AK25" s="582" t="str">
        <f t="shared" si="6"/>
        <v>医療・福祉</v>
      </c>
      <c r="AL25" s="582" t="str">
        <f t="shared" si="6"/>
        <v>他に分類されない会員制団体</v>
      </c>
      <c r="AM25" s="582" t="str">
        <f t="shared" si="6"/>
        <v>対事業所サービス</v>
      </c>
      <c r="AN25" s="582" t="str">
        <f t="shared" si="6"/>
        <v>宿泊業</v>
      </c>
      <c r="AO25" s="582" t="str">
        <f t="shared" si="6"/>
        <v>飲食サービス</v>
      </c>
      <c r="AP25" s="582" t="str">
        <f t="shared" si="6"/>
        <v>娯楽サービス</v>
      </c>
      <c r="AQ25" s="583" t="str">
        <f t="shared" si="6"/>
        <v>その他の対個人サービス</v>
      </c>
      <c r="AR25" s="583" t="str">
        <f t="shared" si="6"/>
        <v>事務用品</v>
      </c>
      <c r="AS25" s="583" t="str">
        <f t="shared" si="6"/>
        <v>分類不明</v>
      </c>
      <c r="AT25" s="32" t="s">
        <v>54</v>
      </c>
    </row>
    <row r="26" spans="3:46" s="26" customFormat="1" ht="24.95" customHeight="1">
      <c r="C26" s="65" t="s">
        <v>64</v>
      </c>
      <c r="D26" s="50">
        <f>+D18*係数!D6</f>
        <v>0</v>
      </c>
      <c r="E26" s="50">
        <f>+E18*係数!E6</f>
        <v>0</v>
      </c>
      <c r="F26" s="50">
        <f>+F18*係数!F6</f>
        <v>0</v>
      </c>
      <c r="G26" s="50">
        <f>+G18*係数!G6</f>
        <v>0</v>
      </c>
      <c r="H26" s="50">
        <f>+H18*係数!H6</f>
        <v>0</v>
      </c>
      <c r="I26" s="50">
        <f>+I18*係数!I6</f>
        <v>0</v>
      </c>
      <c r="J26" s="50">
        <f>+J18*係数!J6</f>
        <v>0</v>
      </c>
      <c r="K26" s="50">
        <f>+K18*係数!K6</f>
        <v>0</v>
      </c>
      <c r="L26" s="50">
        <f>+L18*係数!L6</f>
        <v>0</v>
      </c>
      <c r="M26" s="50">
        <f>+M18*係数!M6</f>
        <v>0</v>
      </c>
      <c r="N26" s="50">
        <f>+N18*係数!N6</f>
        <v>0</v>
      </c>
      <c r="O26" s="50">
        <f>+O18*係数!O6</f>
        <v>0</v>
      </c>
      <c r="P26" s="50">
        <f>+P18*係数!P6</f>
        <v>0</v>
      </c>
      <c r="Q26" s="50">
        <f>+Q18*係数!Q6</f>
        <v>0</v>
      </c>
      <c r="R26" s="50">
        <f>+R18*係数!R6</f>
        <v>0</v>
      </c>
      <c r="S26" s="50">
        <f>+S18*係数!S6</f>
        <v>0</v>
      </c>
      <c r="T26" s="50">
        <f>+T18*係数!T6</f>
        <v>0</v>
      </c>
      <c r="U26" s="50">
        <f>+U18*係数!U6</f>
        <v>0</v>
      </c>
      <c r="V26" s="50">
        <f>+V18*係数!V6</f>
        <v>0</v>
      </c>
      <c r="W26" s="50">
        <f>+W18*係数!W6</f>
        <v>0</v>
      </c>
      <c r="X26" s="50">
        <f>+X18*係数!X6</f>
        <v>0</v>
      </c>
      <c r="Y26" s="50">
        <f>+Y18*係数!Y6</f>
        <v>0</v>
      </c>
      <c r="Z26" s="50">
        <f>+Z18*係数!Z6</f>
        <v>0</v>
      </c>
      <c r="AA26" s="50">
        <f>+AA18*係数!AA6</f>
        <v>0</v>
      </c>
      <c r="AB26" s="50">
        <f>+AB18*係数!AB6</f>
        <v>0</v>
      </c>
      <c r="AC26" s="50">
        <f>+AC18*係数!AC6</f>
        <v>0</v>
      </c>
      <c r="AD26" s="50">
        <f>+AD18*係数!AD6</f>
        <v>0</v>
      </c>
      <c r="AE26" s="50">
        <f>+AE18*係数!AE6</f>
        <v>0</v>
      </c>
      <c r="AF26" s="50">
        <f>+AF18*係数!AF6</f>
        <v>0</v>
      </c>
      <c r="AG26" s="50">
        <f>+AG18*係数!AG6</f>
        <v>0</v>
      </c>
      <c r="AH26" s="50">
        <f>+AH18*係数!AH6</f>
        <v>0</v>
      </c>
      <c r="AI26" s="50">
        <f>+AI18*係数!AI6</f>
        <v>0</v>
      </c>
      <c r="AJ26" s="50">
        <f>+AJ18*係数!AJ6</f>
        <v>0</v>
      </c>
      <c r="AK26" s="50">
        <f>+AK18*係数!AK6</f>
        <v>0</v>
      </c>
      <c r="AL26" s="50">
        <f>+AL18*係数!AL6</f>
        <v>0</v>
      </c>
      <c r="AM26" s="50">
        <f>+AM18*係数!AM6</f>
        <v>0</v>
      </c>
      <c r="AN26" s="50">
        <f>+AN18*係数!AN6</f>
        <v>0</v>
      </c>
      <c r="AO26" s="50">
        <f>+AO18*係数!AO6</f>
        <v>0</v>
      </c>
      <c r="AP26" s="50">
        <f>+AP18*係数!AP6</f>
        <v>0</v>
      </c>
      <c r="AQ26" s="437">
        <f>+AQ18*係数!AQ6</f>
        <v>0</v>
      </c>
      <c r="AR26" s="437">
        <f>+AR18*係数!AR6</f>
        <v>0</v>
      </c>
      <c r="AS26" s="437">
        <f>+AS18*係数!AS6</f>
        <v>0</v>
      </c>
      <c r="AT26" s="66">
        <f t="shared" ref="AT26:AT29" si="7">SUM(D26:AS26)</f>
        <v>0</v>
      </c>
    </row>
    <row r="27" spans="3:46" s="26" customFormat="1" ht="24.95" customHeight="1">
      <c r="C27" s="67" t="s">
        <v>65</v>
      </c>
      <c r="D27" s="68">
        <f>'１次効果'!K241</f>
        <v>0</v>
      </c>
      <c r="E27" s="68">
        <f>'１次効果'!K242</f>
        <v>0</v>
      </c>
      <c r="F27" s="68">
        <f>'１次効果'!K243</f>
        <v>0</v>
      </c>
      <c r="G27" s="68">
        <f>'１次効果'!K244</f>
        <v>0</v>
      </c>
      <c r="H27" s="68">
        <f>'１次効果'!K245</f>
        <v>0</v>
      </c>
      <c r="I27" s="68">
        <f>'１次効果'!K246</f>
        <v>0</v>
      </c>
      <c r="J27" s="68">
        <f>'１次効果'!K247</f>
        <v>0</v>
      </c>
      <c r="K27" s="68">
        <f>'１次効果'!K248</f>
        <v>0</v>
      </c>
      <c r="L27" s="68">
        <f>'１次効果'!K249</f>
        <v>0</v>
      </c>
      <c r="M27" s="68">
        <f>'１次効果'!K250</f>
        <v>0</v>
      </c>
      <c r="N27" s="68">
        <f>'１次効果'!K251</f>
        <v>0</v>
      </c>
      <c r="O27" s="68">
        <f>'１次効果'!K252</f>
        <v>0</v>
      </c>
      <c r="P27" s="68">
        <f>'１次効果'!K253</f>
        <v>0</v>
      </c>
      <c r="Q27" s="68">
        <f>'１次効果'!K254</f>
        <v>0</v>
      </c>
      <c r="R27" s="68">
        <f>'１次効果'!K255</f>
        <v>0</v>
      </c>
      <c r="S27" s="68">
        <f>'１次効果'!K256</f>
        <v>0</v>
      </c>
      <c r="T27" s="68">
        <f>'１次効果'!K257</f>
        <v>0</v>
      </c>
      <c r="U27" s="68">
        <f>'１次効果'!K258</f>
        <v>0</v>
      </c>
      <c r="V27" s="68">
        <f>'１次効果'!K259</f>
        <v>0</v>
      </c>
      <c r="W27" s="68">
        <f>'１次効果'!K260</f>
        <v>0</v>
      </c>
      <c r="X27" s="68">
        <f>'１次効果'!K261</f>
        <v>0</v>
      </c>
      <c r="Y27" s="68">
        <f>'１次効果'!K262</f>
        <v>0</v>
      </c>
      <c r="Z27" s="68">
        <f>'１次効果'!K263</f>
        <v>0</v>
      </c>
      <c r="AA27" s="68">
        <f>'１次効果'!K264</f>
        <v>0</v>
      </c>
      <c r="AB27" s="68">
        <f>'１次効果'!K265</f>
        <v>0</v>
      </c>
      <c r="AC27" s="68">
        <f>'１次効果'!K266</f>
        <v>0</v>
      </c>
      <c r="AD27" s="68">
        <f>'１次効果'!K267</f>
        <v>0</v>
      </c>
      <c r="AE27" s="68">
        <f>'１次効果'!K268</f>
        <v>0</v>
      </c>
      <c r="AF27" s="68">
        <f>'１次効果'!K269</f>
        <v>0</v>
      </c>
      <c r="AG27" s="68">
        <f>'１次効果'!K270</f>
        <v>0</v>
      </c>
      <c r="AH27" s="68">
        <f>'１次効果'!K271</f>
        <v>0</v>
      </c>
      <c r="AI27" s="68">
        <f>'１次効果'!K272</f>
        <v>0</v>
      </c>
      <c r="AJ27" s="68">
        <f>'１次効果'!K273</f>
        <v>0</v>
      </c>
      <c r="AK27" s="68">
        <f>'１次効果'!K274</f>
        <v>0</v>
      </c>
      <c r="AL27" s="68">
        <f>'１次効果'!K275</f>
        <v>0</v>
      </c>
      <c r="AM27" s="68">
        <f>'１次効果'!K276</f>
        <v>0</v>
      </c>
      <c r="AN27" s="68">
        <f>'１次効果'!K277</f>
        <v>0</v>
      </c>
      <c r="AO27" s="68">
        <f>'１次効果'!K278</f>
        <v>0</v>
      </c>
      <c r="AP27" s="68">
        <f>'１次効果'!K279</f>
        <v>0</v>
      </c>
      <c r="AQ27" s="438">
        <f>'１次効果'!K280</f>
        <v>0</v>
      </c>
      <c r="AR27" s="438">
        <f>'１次効果'!K281</f>
        <v>0</v>
      </c>
      <c r="AS27" s="438">
        <f>'１次効果'!K282</f>
        <v>0</v>
      </c>
      <c r="AT27" s="69">
        <f t="shared" si="7"/>
        <v>0</v>
      </c>
    </row>
    <row r="28" spans="3:46" s="26" customFormat="1" ht="24.95" customHeight="1">
      <c r="C28" s="67" t="s">
        <v>66</v>
      </c>
      <c r="D28" s="68">
        <f>'２次効果'!L147</f>
        <v>0</v>
      </c>
      <c r="E28" s="68">
        <f>'２次効果'!L148</f>
        <v>0</v>
      </c>
      <c r="F28" s="68">
        <f>'２次効果'!L149</f>
        <v>0</v>
      </c>
      <c r="G28" s="68">
        <f>'２次効果'!L150</f>
        <v>0</v>
      </c>
      <c r="H28" s="68">
        <f>'２次効果'!L151</f>
        <v>0</v>
      </c>
      <c r="I28" s="68">
        <f>'２次効果'!L152</f>
        <v>0</v>
      </c>
      <c r="J28" s="68">
        <f>'２次効果'!L153</f>
        <v>0</v>
      </c>
      <c r="K28" s="68">
        <f>'２次効果'!L154</f>
        <v>0</v>
      </c>
      <c r="L28" s="68">
        <f>'２次効果'!L155</f>
        <v>0</v>
      </c>
      <c r="M28" s="68">
        <f>'２次効果'!L156</f>
        <v>0</v>
      </c>
      <c r="N28" s="68">
        <f>'２次効果'!L157</f>
        <v>0</v>
      </c>
      <c r="O28" s="68">
        <f>'２次効果'!L158</f>
        <v>0</v>
      </c>
      <c r="P28" s="68">
        <f>'２次効果'!L159</f>
        <v>0</v>
      </c>
      <c r="Q28" s="68">
        <f>'２次効果'!L160</f>
        <v>0</v>
      </c>
      <c r="R28" s="68">
        <f>'２次効果'!L161</f>
        <v>0</v>
      </c>
      <c r="S28" s="68">
        <f>'２次効果'!L162</f>
        <v>0</v>
      </c>
      <c r="T28" s="68">
        <f>'２次効果'!L163</f>
        <v>0</v>
      </c>
      <c r="U28" s="68">
        <f>'２次効果'!L164</f>
        <v>0</v>
      </c>
      <c r="V28" s="68">
        <f>'２次効果'!L165</f>
        <v>0</v>
      </c>
      <c r="W28" s="68">
        <f>'２次効果'!L166</f>
        <v>0</v>
      </c>
      <c r="X28" s="68">
        <f>'２次効果'!L167</f>
        <v>0</v>
      </c>
      <c r="Y28" s="68">
        <f>'２次効果'!L168</f>
        <v>0</v>
      </c>
      <c r="Z28" s="68">
        <f>'２次効果'!L169</f>
        <v>0</v>
      </c>
      <c r="AA28" s="68">
        <f>'２次効果'!L170</f>
        <v>0</v>
      </c>
      <c r="AB28" s="68">
        <f>'２次効果'!L171</f>
        <v>0</v>
      </c>
      <c r="AC28" s="68">
        <f>'２次効果'!L172</f>
        <v>0</v>
      </c>
      <c r="AD28" s="68">
        <f>'２次効果'!L173</f>
        <v>0</v>
      </c>
      <c r="AE28" s="68">
        <f>'２次効果'!L174</f>
        <v>0</v>
      </c>
      <c r="AF28" s="68">
        <f>'２次効果'!L175</f>
        <v>0</v>
      </c>
      <c r="AG28" s="68">
        <f>'２次効果'!L176</f>
        <v>0</v>
      </c>
      <c r="AH28" s="68">
        <f>'２次効果'!L177</f>
        <v>0</v>
      </c>
      <c r="AI28" s="68">
        <f>'２次効果'!L178</f>
        <v>0</v>
      </c>
      <c r="AJ28" s="68">
        <f>'２次効果'!L179</f>
        <v>0</v>
      </c>
      <c r="AK28" s="68">
        <f>'２次効果'!L180</f>
        <v>0</v>
      </c>
      <c r="AL28" s="68">
        <f>'２次効果'!L181</f>
        <v>0</v>
      </c>
      <c r="AM28" s="68">
        <f>'２次効果'!L182</f>
        <v>0</v>
      </c>
      <c r="AN28" s="68">
        <f>'２次効果'!L183</f>
        <v>0</v>
      </c>
      <c r="AO28" s="68">
        <f>'２次効果'!L184</f>
        <v>0</v>
      </c>
      <c r="AP28" s="68">
        <f>'２次効果'!L185</f>
        <v>0</v>
      </c>
      <c r="AQ28" s="438">
        <f>'２次効果'!L186</f>
        <v>0</v>
      </c>
      <c r="AR28" s="438">
        <f>'２次効果'!L187</f>
        <v>0</v>
      </c>
      <c r="AS28" s="438">
        <f>'２次効果'!L188</f>
        <v>0</v>
      </c>
      <c r="AT28" s="69">
        <f t="shared" si="7"/>
        <v>0</v>
      </c>
    </row>
    <row r="29" spans="3:46" s="26" customFormat="1" ht="24.95" customHeight="1" thickBot="1">
      <c r="C29" s="33" t="s">
        <v>60</v>
      </c>
      <c r="D29" s="70">
        <f>SUM(D26:D28)</f>
        <v>0</v>
      </c>
      <c r="E29" s="70">
        <f t="shared" ref="E29:AS29" si="8">SUM(E26:E28)</f>
        <v>0</v>
      </c>
      <c r="F29" s="70">
        <f t="shared" si="8"/>
        <v>0</v>
      </c>
      <c r="G29" s="70">
        <f t="shared" si="8"/>
        <v>0</v>
      </c>
      <c r="H29" s="70">
        <f t="shared" si="8"/>
        <v>0</v>
      </c>
      <c r="I29" s="70">
        <f t="shared" si="8"/>
        <v>0</v>
      </c>
      <c r="J29" s="70">
        <f t="shared" si="8"/>
        <v>0</v>
      </c>
      <c r="K29" s="70">
        <f t="shared" si="8"/>
        <v>0</v>
      </c>
      <c r="L29" s="70">
        <f t="shared" si="8"/>
        <v>0</v>
      </c>
      <c r="M29" s="70">
        <f t="shared" si="8"/>
        <v>0</v>
      </c>
      <c r="N29" s="70">
        <f t="shared" si="8"/>
        <v>0</v>
      </c>
      <c r="O29" s="70">
        <f t="shared" si="8"/>
        <v>0</v>
      </c>
      <c r="P29" s="70">
        <f t="shared" si="8"/>
        <v>0</v>
      </c>
      <c r="Q29" s="70">
        <f t="shared" si="8"/>
        <v>0</v>
      </c>
      <c r="R29" s="70">
        <f t="shared" si="8"/>
        <v>0</v>
      </c>
      <c r="S29" s="70">
        <f t="shared" si="8"/>
        <v>0</v>
      </c>
      <c r="T29" s="70">
        <f t="shared" si="8"/>
        <v>0</v>
      </c>
      <c r="U29" s="70">
        <f t="shared" si="8"/>
        <v>0</v>
      </c>
      <c r="V29" s="70">
        <f t="shared" si="8"/>
        <v>0</v>
      </c>
      <c r="W29" s="70">
        <f t="shared" si="8"/>
        <v>0</v>
      </c>
      <c r="X29" s="70">
        <f t="shared" si="8"/>
        <v>0</v>
      </c>
      <c r="Y29" s="70">
        <f t="shared" si="8"/>
        <v>0</v>
      </c>
      <c r="Z29" s="70">
        <f t="shared" si="8"/>
        <v>0</v>
      </c>
      <c r="AA29" s="70">
        <f t="shared" si="8"/>
        <v>0</v>
      </c>
      <c r="AB29" s="70">
        <f t="shared" si="8"/>
        <v>0</v>
      </c>
      <c r="AC29" s="70">
        <f t="shared" si="8"/>
        <v>0</v>
      </c>
      <c r="AD29" s="70">
        <f t="shared" si="8"/>
        <v>0</v>
      </c>
      <c r="AE29" s="70">
        <f t="shared" si="8"/>
        <v>0</v>
      </c>
      <c r="AF29" s="70">
        <f t="shared" si="8"/>
        <v>0</v>
      </c>
      <c r="AG29" s="70">
        <f t="shared" si="8"/>
        <v>0</v>
      </c>
      <c r="AH29" s="70">
        <f t="shared" si="8"/>
        <v>0</v>
      </c>
      <c r="AI29" s="70">
        <f t="shared" si="8"/>
        <v>0</v>
      </c>
      <c r="AJ29" s="70">
        <f t="shared" si="8"/>
        <v>0</v>
      </c>
      <c r="AK29" s="70">
        <f t="shared" si="8"/>
        <v>0</v>
      </c>
      <c r="AL29" s="70">
        <f t="shared" si="8"/>
        <v>0</v>
      </c>
      <c r="AM29" s="70">
        <f t="shared" si="8"/>
        <v>0</v>
      </c>
      <c r="AN29" s="70">
        <f t="shared" si="8"/>
        <v>0</v>
      </c>
      <c r="AO29" s="70">
        <f t="shared" si="8"/>
        <v>0</v>
      </c>
      <c r="AP29" s="70">
        <f t="shared" si="8"/>
        <v>0</v>
      </c>
      <c r="AQ29" s="439">
        <f t="shared" si="8"/>
        <v>0</v>
      </c>
      <c r="AR29" s="439">
        <f t="shared" si="8"/>
        <v>0</v>
      </c>
      <c r="AS29" s="439">
        <f t="shared" si="8"/>
        <v>0</v>
      </c>
      <c r="AT29" s="71">
        <f t="shared" si="7"/>
        <v>0</v>
      </c>
    </row>
    <row r="30" spans="3:46" s="26" customFormat="1" ht="13.5">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row>
    <row r="31" spans="3:46" s="26" customFormat="1" ht="15" thickBot="1">
      <c r="C31" s="62" t="s">
        <v>68</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row>
    <row r="32" spans="3:46" s="26" customFormat="1" ht="12.95" customHeight="1">
      <c r="C32" s="28"/>
      <c r="D32" s="580">
        <f t="shared" ref="D32:AS32" si="9">D5</f>
        <v>1</v>
      </c>
      <c r="E32" s="580">
        <f t="shared" si="9"/>
        <v>2</v>
      </c>
      <c r="F32" s="580">
        <f t="shared" si="9"/>
        <v>3</v>
      </c>
      <c r="G32" s="580">
        <f t="shared" si="9"/>
        <v>4</v>
      </c>
      <c r="H32" s="580">
        <f t="shared" si="9"/>
        <v>5</v>
      </c>
      <c r="I32" s="580">
        <f t="shared" si="9"/>
        <v>6</v>
      </c>
      <c r="J32" s="580">
        <f t="shared" si="9"/>
        <v>7</v>
      </c>
      <c r="K32" s="580">
        <f t="shared" si="9"/>
        <v>8</v>
      </c>
      <c r="L32" s="580">
        <f t="shared" si="9"/>
        <v>9</v>
      </c>
      <c r="M32" s="580">
        <f t="shared" si="9"/>
        <v>10</v>
      </c>
      <c r="N32" s="580">
        <f t="shared" si="9"/>
        <v>11</v>
      </c>
      <c r="O32" s="580">
        <f t="shared" si="9"/>
        <v>12</v>
      </c>
      <c r="P32" s="580">
        <f t="shared" si="9"/>
        <v>13</v>
      </c>
      <c r="Q32" s="580">
        <f t="shared" si="9"/>
        <v>14</v>
      </c>
      <c r="R32" s="580">
        <f t="shared" si="9"/>
        <v>15</v>
      </c>
      <c r="S32" s="580">
        <f t="shared" si="9"/>
        <v>16</v>
      </c>
      <c r="T32" s="580">
        <f t="shared" si="9"/>
        <v>17</v>
      </c>
      <c r="U32" s="580">
        <f t="shared" si="9"/>
        <v>18</v>
      </c>
      <c r="V32" s="580">
        <f t="shared" si="9"/>
        <v>19</v>
      </c>
      <c r="W32" s="580">
        <f t="shared" si="9"/>
        <v>20</v>
      </c>
      <c r="X32" s="580">
        <f t="shared" si="9"/>
        <v>21</v>
      </c>
      <c r="Y32" s="580">
        <f t="shared" si="9"/>
        <v>22</v>
      </c>
      <c r="Z32" s="580">
        <f t="shared" si="9"/>
        <v>23</v>
      </c>
      <c r="AA32" s="580">
        <f t="shared" si="9"/>
        <v>24</v>
      </c>
      <c r="AB32" s="580">
        <f t="shared" si="9"/>
        <v>25</v>
      </c>
      <c r="AC32" s="580">
        <f t="shared" si="9"/>
        <v>26</v>
      </c>
      <c r="AD32" s="580">
        <f t="shared" si="9"/>
        <v>27</v>
      </c>
      <c r="AE32" s="580">
        <f t="shared" si="9"/>
        <v>28</v>
      </c>
      <c r="AF32" s="580">
        <f t="shared" si="9"/>
        <v>29</v>
      </c>
      <c r="AG32" s="580">
        <f t="shared" si="9"/>
        <v>30</v>
      </c>
      <c r="AH32" s="580">
        <f t="shared" si="9"/>
        <v>31</v>
      </c>
      <c r="AI32" s="580">
        <f t="shared" si="9"/>
        <v>32</v>
      </c>
      <c r="AJ32" s="580">
        <f t="shared" si="9"/>
        <v>33</v>
      </c>
      <c r="AK32" s="580">
        <f t="shared" si="9"/>
        <v>34</v>
      </c>
      <c r="AL32" s="580">
        <f t="shared" si="9"/>
        <v>35</v>
      </c>
      <c r="AM32" s="580">
        <f t="shared" si="9"/>
        <v>36</v>
      </c>
      <c r="AN32" s="580">
        <f t="shared" si="9"/>
        <v>37</v>
      </c>
      <c r="AO32" s="580">
        <f t="shared" si="9"/>
        <v>38</v>
      </c>
      <c r="AP32" s="580">
        <f t="shared" si="9"/>
        <v>39</v>
      </c>
      <c r="AQ32" s="581">
        <f t="shared" si="9"/>
        <v>40</v>
      </c>
      <c r="AR32" s="581">
        <f t="shared" si="9"/>
        <v>41</v>
      </c>
      <c r="AS32" s="581">
        <f t="shared" si="9"/>
        <v>42</v>
      </c>
      <c r="AT32" s="29"/>
    </row>
    <row r="33" spans="3:46" s="26" customFormat="1" ht="54">
      <c r="C33" s="30" t="s">
        <v>33</v>
      </c>
      <c r="D33" s="582" t="str">
        <f t="shared" ref="D33:AS33" si="10">D6</f>
        <v>農業</v>
      </c>
      <c r="E33" s="582" t="str">
        <f t="shared" si="10"/>
        <v>林業</v>
      </c>
      <c r="F33" s="582" t="str">
        <f t="shared" si="10"/>
        <v>漁業</v>
      </c>
      <c r="G33" s="582" t="str">
        <f t="shared" si="10"/>
        <v>鉱業</v>
      </c>
      <c r="H33" s="582" t="str">
        <f t="shared" si="10"/>
        <v>飲食料品</v>
      </c>
      <c r="I33" s="582" t="str">
        <f t="shared" si="10"/>
        <v>繊維製品</v>
      </c>
      <c r="J33" s="582" t="str">
        <f t="shared" si="10"/>
        <v>パルプ・紙・木製品</v>
      </c>
      <c r="K33" s="582" t="str">
        <f t="shared" si="10"/>
        <v>化学製品</v>
      </c>
      <c r="L33" s="582" t="str">
        <f t="shared" si="10"/>
        <v>石油・石炭製品</v>
      </c>
      <c r="M33" s="582" t="str">
        <f t="shared" si="10"/>
        <v>プラスチック・ゴム製品</v>
      </c>
      <c r="N33" s="582" t="str">
        <f t="shared" si="10"/>
        <v>窯業・土石製品</v>
      </c>
      <c r="O33" s="582" t="str">
        <f t="shared" si="10"/>
        <v>鉄鋼</v>
      </c>
      <c r="P33" s="582" t="str">
        <f t="shared" si="10"/>
        <v>非鉄金属</v>
      </c>
      <c r="Q33" s="582" t="str">
        <f t="shared" si="10"/>
        <v>金属製品</v>
      </c>
      <c r="R33" s="582" t="str">
        <f t="shared" si="10"/>
        <v>はん用機械</v>
      </c>
      <c r="S33" s="582" t="str">
        <f t="shared" si="10"/>
        <v>生産用機械</v>
      </c>
      <c r="T33" s="582" t="str">
        <f t="shared" si="10"/>
        <v>業務用機械</v>
      </c>
      <c r="U33" s="582" t="str">
        <f t="shared" si="10"/>
        <v>電子部品</v>
      </c>
      <c r="V33" s="582" t="str">
        <f t="shared" si="10"/>
        <v>電気機械</v>
      </c>
      <c r="W33" s="582" t="str">
        <f t="shared" si="10"/>
        <v>情報通信機器</v>
      </c>
      <c r="X33" s="582" t="str">
        <f t="shared" si="10"/>
        <v>輸送機械</v>
      </c>
      <c r="Y33" s="582" t="str">
        <f t="shared" si="10"/>
        <v>その他の製造工業製品</v>
      </c>
      <c r="Z33" s="582" t="str">
        <f t="shared" si="10"/>
        <v>建設</v>
      </c>
      <c r="AA33" s="582" t="str">
        <f t="shared" si="10"/>
        <v>電力・ガス・熱供給</v>
      </c>
      <c r="AB33" s="582" t="str">
        <f t="shared" si="10"/>
        <v>水道</v>
      </c>
      <c r="AC33" s="582" t="str">
        <f t="shared" si="10"/>
        <v>廃棄物処理</v>
      </c>
      <c r="AD33" s="582" t="str">
        <f t="shared" si="10"/>
        <v>商業</v>
      </c>
      <c r="AE33" s="582" t="str">
        <f t="shared" si="10"/>
        <v>金融・保険</v>
      </c>
      <c r="AF33" s="582" t="str">
        <f t="shared" si="10"/>
        <v>不動産</v>
      </c>
      <c r="AG33" s="582" t="str">
        <f t="shared" si="10"/>
        <v>運輸・郵便</v>
      </c>
      <c r="AH33" s="582" t="str">
        <f t="shared" si="10"/>
        <v>情報通信</v>
      </c>
      <c r="AI33" s="582" t="str">
        <f t="shared" si="10"/>
        <v>公務</v>
      </c>
      <c r="AJ33" s="582" t="str">
        <f t="shared" si="10"/>
        <v>教育・研究</v>
      </c>
      <c r="AK33" s="582" t="str">
        <f t="shared" si="10"/>
        <v>医療・福祉</v>
      </c>
      <c r="AL33" s="582" t="str">
        <f t="shared" si="10"/>
        <v>他に分類されない会員制団体</v>
      </c>
      <c r="AM33" s="582" t="str">
        <f t="shared" si="10"/>
        <v>対事業所サービス</v>
      </c>
      <c r="AN33" s="582" t="str">
        <f t="shared" si="10"/>
        <v>宿泊業</v>
      </c>
      <c r="AO33" s="582" t="str">
        <f t="shared" si="10"/>
        <v>飲食サービス</v>
      </c>
      <c r="AP33" s="582" t="str">
        <f t="shared" si="10"/>
        <v>娯楽サービス</v>
      </c>
      <c r="AQ33" s="583" t="str">
        <f t="shared" si="10"/>
        <v>その他の対個人サービス</v>
      </c>
      <c r="AR33" s="583" t="str">
        <f t="shared" si="10"/>
        <v>事務用品</v>
      </c>
      <c r="AS33" s="583" t="str">
        <f t="shared" si="10"/>
        <v>分類不明</v>
      </c>
      <c r="AT33" s="32" t="s">
        <v>54</v>
      </c>
    </row>
    <row r="34" spans="3:46" s="26" customFormat="1" ht="24.95" customHeight="1">
      <c r="C34" s="65" t="s">
        <v>64</v>
      </c>
      <c r="D34" s="50">
        <f>+D18*係数!D7</f>
        <v>0</v>
      </c>
      <c r="E34" s="50">
        <f>+E18*係数!E7</f>
        <v>0</v>
      </c>
      <c r="F34" s="50">
        <f>+F18*係数!F7</f>
        <v>0</v>
      </c>
      <c r="G34" s="50">
        <f>+G18*係数!G7</f>
        <v>0</v>
      </c>
      <c r="H34" s="50">
        <f>+H18*係数!H7</f>
        <v>0</v>
      </c>
      <c r="I34" s="50">
        <f>+I18*係数!I7</f>
        <v>0</v>
      </c>
      <c r="J34" s="50">
        <f>+J18*係数!J7</f>
        <v>0</v>
      </c>
      <c r="K34" s="50">
        <f>+K18*係数!K7</f>
        <v>0</v>
      </c>
      <c r="L34" s="50">
        <f>+L18*係数!L7</f>
        <v>0</v>
      </c>
      <c r="M34" s="50">
        <f>+M18*係数!M7</f>
        <v>0</v>
      </c>
      <c r="N34" s="50">
        <f>+N18*係数!N7</f>
        <v>0</v>
      </c>
      <c r="O34" s="50">
        <f>+O18*係数!O7</f>
        <v>0</v>
      </c>
      <c r="P34" s="50">
        <f>+P18*係数!P7</f>
        <v>0</v>
      </c>
      <c r="Q34" s="50">
        <f>+Q18*係数!Q7</f>
        <v>0</v>
      </c>
      <c r="R34" s="50">
        <f>+R18*係数!R7</f>
        <v>0</v>
      </c>
      <c r="S34" s="50">
        <f>+S18*係数!S7</f>
        <v>0</v>
      </c>
      <c r="T34" s="50">
        <f>+T18*係数!T7</f>
        <v>0</v>
      </c>
      <c r="U34" s="50">
        <f>+U18*係数!U7</f>
        <v>0</v>
      </c>
      <c r="V34" s="50">
        <f>+V18*係数!V7</f>
        <v>0</v>
      </c>
      <c r="W34" s="50">
        <f>+W18*係数!W7</f>
        <v>0</v>
      </c>
      <c r="X34" s="50">
        <f>+X18*係数!X7</f>
        <v>0</v>
      </c>
      <c r="Y34" s="50">
        <f>+Y18*係数!Y7</f>
        <v>0</v>
      </c>
      <c r="Z34" s="50">
        <f>+Z18*係数!Z7</f>
        <v>0</v>
      </c>
      <c r="AA34" s="50">
        <f>+AA18*係数!AA7</f>
        <v>0</v>
      </c>
      <c r="AB34" s="50">
        <f>+AB18*係数!AB7</f>
        <v>0</v>
      </c>
      <c r="AC34" s="50">
        <f>+AC18*係数!AC7</f>
        <v>0</v>
      </c>
      <c r="AD34" s="50">
        <f>+AD18*係数!AD7</f>
        <v>0</v>
      </c>
      <c r="AE34" s="50">
        <f>+AE18*係数!AE7</f>
        <v>0</v>
      </c>
      <c r="AF34" s="50">
        <f>+AF18*係数!AF7</f>
        <v>0</v>
      </c>
      <c r="AG34" s="50">
        <f>+AG18*係数!AG7</f>
        <v>0</v>
      </c>
      <c r="AH34" s="50">
        <f>+AH18*係数!AH7</f>
        <v>0</v>
      </c>
      <c r="AI34" s="50">
        <f>+AI18*係数!AI7</f>
        <v>0</v>
      </c>
      <c r="AJ34" s="50">
        <f>+AJ18*係数!AJ7</f>
        <v>0</v>
      </c>
      <c r="AK34" s="50">
        <f>+AK18*係数!AK7</f>
        <v>0</v>
      </c>
      <c r="AL34" s="50">
        <f>+AL18*係数!AL7</f>
        <v>0</v>
      </c>
      <c r="AM34" s="50">
        <f>+AM18*係数!AM7</f>
        <v>0</v>
      </c>
      <c r="AN34" s="50">
        <f>+AN18*係数!AN7</f>
        <v>0</v>
      </c>
      <c r="AO34" s="50">
        <f>+AO18*係数!AO7</f>
        <v>0</v>
      </c>
      <c r="AP34" s="50">
        <f>+AP18*係数!AP7</f>
        <v>0</v>
      </c>
      <c r="AQ34" s="437">
        <f>+AQ18*係数!AQ7</f>
        <v>0</v>
      </c>
      <c r="AR34" s="437">
        <f>+AR18*係数!AR7</f>
        <v>0</v>
      </c>
      <c r="AS34" s="437">
        <f>+AS18*係数!AS7</f>
        <v>0</v>
      </c>
      <c r="AT34" s="66">
        <f>SUM(D34:AS34)</f>
        <v>0</v>
      </c>
    </row>
    <row r="35" spans="3:46" s="26" customFormat="1" ht="24.95" customHeight="1">
      <c r="C35" s="67" t="s">
        <v>65</v>
      </c>
      <c r="D35" s="68">
        <f>+D19*係数!D7</f>
        <v>0</v>
      </c>
      <c r="E35" s="68">
        <f>+E19*係数!E7</f>
        <v>0</v>
      </c>
      <c r="F35" s="68">
        <f>+F19*係数!F7</f>
        <v>0</v>
      </c>
      <c r="G35" s="68">
        <f>+G19*係数!G7</f>
        <v>0</v>
      </c>
      <c r="H35" s="68">
        <f>+H19*係数!H7</f>
        <v>0</v>
      </c>
      <c r="I35" s="68">
        <f>+I19*係数!I7</f>
        <v>0</v>
      </c>
      <c r="J35" s="68">
        <f>+J19*係数!J7</f>
        <v>0</v>
      </c>
      <c r="K35" s="68">
        <f>+K19*係数!K7</f>
        <v>0</v>
      </c>
      <c r="L35" s="68">
        <f>+L19*係数!L7</f>
        <v>0</v>
      </c>
      <c r="M35" s="68">
        <f>+M19*係数!M7</f>
        <v>0</v>
      </c>
      <c r="N35" s="68">
        <f>+N19*係数!N7</f>
        <v>0</v>
      </c>
      <c r="O35" s="68">
        <f>+O19*係数!O7</f>
        <v>0</v>
      </c>
      <c r="P35" s="68">
        <f>+P19*係数!P7</f>
        <v>0</v>
      </c>
      <c r="Q35" s="68">
        <f>+Q19*係数!Q7</f>
        <v>0</v>
      </c>
      <c r="R35" s="68">
        <f>+R19*係数!R7</f>
        <v>0</v>
      </c>
      <c r="S35" s="68">
        <f>+S19*係数!S7</f>
        <v>0</v>
      </c>
      <c r="T35" s="68">
        <f>+T19*係数!T7</f>
        <v>0</v>
      </c>
      <c r="U35" s="68">
        <f>+U19*係数!U7</f>
        <v>0</v>
      </c>
      <c r="V35" s="68">
        <f>+V19*係数!V7</f>
        <v>0</v>
      </c>
      <c r="W35" s="68">
        <f>+W19*係数!W7</f>
        <v>0</v>
      </c>
      <c r="X35" s="68">
        <f>+X19*係数!X7</f>
        <v>0</v>
      </c>
      <c r="Y35" s="68">
        <f>+Y19*係数!Y7</f>
        <v>0</v>
      </c>
      <c r="Z35" s="68">
        <f>+Z19*係数!Z7</f>
        <v>0</v>
      </c>
      <c r="AA35" s="68">
        <f>+AA19*係数!AA7</f>
        <v>0</v>
      </c>
      <c r="AB35" s="68">
        <f>+AB19*係数!AB7</f>
        <v>0</v>
      </c>
      <c r="AC35" s="68">
        <f>+AC19*係数!AC7</f>
        <v>0</v>
      </c>
      <c r="AD35" s="68">
        <f>+AD19*係数!AD7</f>
        <v>0</v>
      </c>
      <c r="AE35" s="68">
        <f>+AE19*係数!AE7</f>
        <v>0</v>
      </c>
      <c r="AF35" s="68">
        <f>+AF19*係数!AF7</f>
        <v>0</v>
      </c>
      <c r="AG35" s="68">
        <f>+AG19*係数!AG7</f>
        <v>0</v>
      </c>
      <c r="AH35" s="68">
        <f>+AH19*係数!AH7</f>
        <v>0</v>
      </c>
      <c r="AI35" s="68">
        <f>+AI19*係数!AI7</f>
        <v>0</v>
      </c>
      <c r="AJ35" s="68">
        <f>+AJ19*係数!AJ7</f>
        <v>0</v>
      </c>
      <c r="AK35" s="68">
        <f>+AK19*係数!AK7</f>
        <v>0</v>
      </c>
      <c r="AL35" s="68">
        <f>+AL19*係数!AL7</f>
        <v>0</v>
      </c>
      <c r="AM35" s="68">
        <f>+AM19*係数!AM7</f>
        <v>0</v>
      </c>
      <c r="AN35" s="68">
        <f>+AN19*係数!AN7</f>
        <v>0</v>
      </c>
      <c r="AO35" s="68">
        <f>+AO19*係数!AO7</f>
        <v>0</v>
      </c>
      <c r="AP35" s="68">
        <f>+AP19*係数!AP7</f>
        <v>0</v>
      </c>
      <c r="AQ35" s="438">
        <f>+AQ19*係数!AQ7</f>
        <v>0</v>
      </c>
      <c r="AR35" s="438">
        <f>+AR19*係数!AR7</f>
        <v>0</v>
      </c>
      <c r="AS35" s="438">
        <f>+AS19*係数!AS7</f>
        <v>0</v>
      </c>
      <c r="AT35" s="69">
        <f t="shared" ref="AT35:AT37" si="11">SUM(D35:AS35)</f>
        <v>0</v>
      </c>
    </row>
    <row r="36" spans="3:46" s="26" customFormat="1" ht="24.95" customHeight="1">
      <c r="C36" s="67" t="s">
        <v>66</v>
      </c>
      <c r="D36" s="68">
        <f>+D20*係数!D7</f>
        <v>0</v>
      </c>
      <c r="E36" s="68">
        <f>+E20*係数!E7</f>
        <v>0</v>
      </c>
      <c r="F36" s="68">
        <f>+F20*係数!F7</f>
        <v>0</v>
      </c>
      <c r="G36" s="68">
        <f>+G20*係数!G7</f>
        <v>0</v>
      </c>
      <c r="H36" s="68">
        <f>+H20*係数!H7</f>
        <v>0</v>
      </c>
      <c r="I36" s="68">
        <f>+I20*係数!I7</f>
        <v>0</v>
      </c>
      <c r="J36" s="68">
        <f>+J20*係数!J7</f>
        <v>0</v>
      </c>
      <c r="K36" s="68">
        <f>+K20*係数!K7</f>
        <v>0</v>
      </c>
      <c r="L36" s="68">
        <f>+L20*係数!L7</f>
        <v>0</v>
      </c>
      <c r="M36" s="68">
        <f>+M20*係数!M7</f>
        <v>0</v>
      </c>
      <c r="N36" s="68">
        <f>+N20*係数!N7</f>
        <v>0</v>
      </c>
      <c r="O36" s="68">
        <f>+O20*係数!O7</f>
        <v>0</v>
      </c>
      <c r="P36" s="68">
        <f>+P20*係数!P7</f>
        <v>0</v>
      </c>
      <c r="Q36" s="68">
        <f>+Q20*係数!Q7</f>
        <v>0</v>
      </c>
      <c r="R36" s="68">
        <f>+R20*係数!R7</f>
        <v>0</v>
      </c>
      <c r="S36" s="68">
        <f>+S20*係数!S7</f>
        <v>0</v>
      </c>
      <c r="T36" s="68">
        <f>+T20*係数!T7</f>
        <v>0</v>
      </c>
      <c r="U36" s="68">
        <f>+U20*係数!U7</f>
        <v>0</v>
      </c>
      <c r="V36" s="68">
        <f>+V20*係数!V7</f>
        <v>0</v>
      </c>
      <c r="W36" s="68">
        <f>+W20*係数!W7</f>
        <v>0</v>
      </c>
      <c r="X36" s="68">
        <f>+X20*係数!X7</f>
        <v>0</v>
      </c>
      <c r="Y36" s="68">
        <f>+Y20*係数!Y7</f>
        <v>0</v>
      </c>
      <c r="Z36" s="68">
        <f>+Z20*係数!Z7</f>
        <v>0</v>
      </c>
      <c r="AA36" s="68">
        <f>+AA20*係数!AA7</f>
        <v>0</v>
      </c>
      <c r="AB36" s="68">
        <f>+AB20*係数!AB7</f>
        <v>0</v>
      </c>
      <c r="AC36" s="68">
        <f>+AC20*係数!AC7</f>
        <v>0</v>
      </c>
      <c r="AD36" s="68">
        <f>+AD20*係数!AD7</f>
        <v>0</v>
      </c>
      <c r="AE36" s="68">
        <f>+AE20*係数!AE7</f>
        <v>0</v>
      </c>
      <c r="AF36" s="68">
        <f>+AF20*係数!AF7</f>
        <v>0</v>
      </c>
      <c r="AG36" s="68">
        <f>+AG20*係数!AG7</f>
        <v>0</v>
      </c>
      <c r="AH36" s="68">
        <f>+AH20*係数!AH7</f>
        <v>0</v>
      </c>
      <c r="AI36" s="68">
        <f>+AI20*係数!AI7</f>
        <v>0</v>
      </c>
      <c r="AJ36" s="68">
        <f>+AJ20*係数!AJ7</f>
        <v>0</v>
      </c>
      <c r="AK36" s="68">
        <f>+AK20*係数!AK7</f>
        <v>0</v>
      </c>
      <c r="AL36" s="68">
        <f>+AL20*係数!AL7</f>
        <v>0</v>
      </c>
      <c r="AM36" s="68">
        <f>+AM20*係数!AM7</f>
        <v>0</v>
      </c>
      <c r="AN36" s="68">
        <f>+AN20*係数!AN7</f>
        <v>0</v>
      </c>
      <c r="AO36" s="68">
        <f>+AO20*係数!AO7</f>
        <v>0</v>
      </c>
      <c r="AP36" s="68">
        <f>+AP20*係数!AP7</f>
        <v>0</v>
      </c>
      <c r="AQ36" s="438">
        <f>+AQ20*係数!AQ7</f>
        <v>0</v>
      </c>
      <c r="AR36" s="438">
        <f>+AR20*係数!AR7</f>
        <v>0</v>
      </c>
      <c r="AS36" s="438">
        <f>+AS20*係数!AS7</f>
        <v>0</v>
      </c>
      <c r="AT36" s="69">
        <f t="shared" si="11"/>
        <v>0</v>
      </c>
    </row>
    <row r="37" spans="3:46" s="26" customFormat="1" ht="24.95" customHeight="1" thickBot="1">
      <c r="C37" s="33" t="s">
        <v>60</v>
      </c>
      <c r="D37" s="70">
        <f t="shared" ref="D37" si="12">SUM(D34:D36)</f>
        <v>0</v>
      </c>
      <c r="E37" s="70">
        <f t="shared" ref="E37:AS37" si="13">SUM(E34:E36)</f>
        <v>0</v>
      </c>
      <c r="F37" s="70">
        <f t="shared" si="13"/>
        <v>0</v>
      </c>
      <c r="G37" s="70">
        <f t="shared" si="13"/>
        <v>0</v>
      </c>
      <c r="H37" s="70">
        <f t="shared" si="13"/>
        <v>0</v>
      </c>
      <c r="I37" s="70">
        <f t="shared" si="13"/>
        <v>0</v>
      </c>
      <c r="J37" s="70">
        <f t="shared" si="13"/>
        <v>0</v>
      </c>
      <c r="K37" s="70">
        <f t="shared" si="13"/>
        <v>0</v>
      </c>
      <c r="L37" s="70">
        <f t="shared" si="13"/>
        <v>0</v>
      </c>
      <c r="M37" s="70">
        <f t="shared" si="13"/>
        <v>0</v>
      </c>
      <c r="N37" s="70">
        <f t="shared" si="13"/>
        <v>0</v>
      </c>
      <c r="O37" s="70">
        <f t="shared" si="13"/>
        <v>0</v>
      </c>
      <c r="P37" s="70">
        <f t="shared" si="13"/>
        <v>0</v>
      </c>
      <c r="Q37" s="70">
        <f t="shared" si="13"/>
        <v>0</v>
      </c>
      <c r="R37" s="70">
        <f t="shared" si="13"/>
        <v>0</v>
      </c>
      <c r="S37" s="70">
        <f t="shared" si="13"/>
        <v>0</v>
      </c>
      <c r="T37" s="70">
        <f t="shared" si="13"/>
        <v>0</v>
      </c>
      <c r="U37" s="70">
        <f t="shared" si="13"/>
        <v>0</v>
      </c>
      <c r="V37" s="70">
        <f t="shared" si="13"/>
        <v>0</v>
      </c>
      <c r="W37" s="70">
        <f t="shared" si="13"/>
        <v>0</v>
      </c>
      <c r="X37" s="70">
        <f t="shared" si="13"/>
        <v>0</v>
      </c>
      <c r="Y37" s="70">
        <f t="shared" si="13"/>
        <v>0</v>
      </c>
      <c r="Z37" s="70">
        <f t="shared" si="13"/>
        <v>0</v>
      </c>
      <c r="AA37" s="70">
        <f t="shared" si="13"/>
        <v>0</v>
      </c>
      <c r="AB37" s="70">
        <f t="shared" si="13"/>
        <v>0</v>
      </c>
      <c r="AC37" s="70">
        <f t="shared" si="13"/>
        <v>0</v>
      </c>
      <c r="AD37" s="70">
        <f t="shared" si="13"/>
        <v>0</v>
      </c>
      <c r="AE37" s="70">
        <f t="shared" si="13"/>
        <v>0</v>
      </c>
      <c r="AF37" s="70">
        <f t="shared" si="13"/>
        <v>0</v>
      </c>
      <c r="AG37" s="70">
        <f t="shared" si="13"/>
        <v>0</v>
      </c>
      <c r="AH37" s="70">
        <f t="shared" si="13"/>
        <v>0</v>
      </c>
      <c r="AI37" s="70">
        <f t="shared" si="13"/>
        <v>0</v>
      </c>
      <c r="AJ37" s="70">
        <f t="shared" si="13"/>
        <v>0</v>
      </c>
      <c r="AK37" s="70">
        <f t="shared" si="13"/>
        <v>0</v>
      </c>
      <c r="AL37" s="70">
        <f t="shared" si="13"/>
        <v>0</v>
      </c>
      <c r="AM37" s="70">
        <f t="shared" si="13"/>
        <v>0</v>
      </c>
      <c r="AN37" s="70">
        <f t="shared" si="13"/>
        <v>0</v>
      </c>
      <c r="AO37" s="70">
        <f t="shared" si="13"/>
        <v>0</v>
      </c>
      <c r="AP37" s="70">
        <f t="shared" si="13"/>
        <v>0</v>
      </c>
      <c r="AQ37" s="439">
        <f t="shared" si="13"/>
        <v>0</v>
      </c>
      <c r="AR37" s="439">
        <f t="shared" si="13"/>
        <v>0</v>
      </c>
      <c r="AS37" s="439">
        <f t="shared" si="13"/>
        <v>0</v>
      </c>
      <c r="AT37" s="71">
        <f t="shared" si="11"/>
        <v>0</v>
      </c>
    </row>
    <row r="38" spans="3:46" s="26" customFormat="1" ht="13.5">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row>
    <row r="39" spans="3:46" s="26" customFormat="1" ht="13.5">
      <c r="C39" s="26" t="s">
        <v>69</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row>
    <row r="40" spans="3:46" s="26" customFormat="1" ht="13.5">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row>
    <row r="41" spans="3:46" s="26" customFormat="1" ht="13.5">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row>
    <row r="42" spans="3:46">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row>
    <row r="43" spans="3:46">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row>
    <row r="44" spans="3:46">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row>
    <row r="45" spans="3:46">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row>
    <row r="46" spans="3:46">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row>
    <row r="47" spans="3:46">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row>
    <row r="48" spans="3:46">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row>
    <row r="49" spans="4:40">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row>
    <row r="50" spans="4:40">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row>
    <row r="51" spans="4:40">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row>
    <row r="52" spans="4:40">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row>
    <row r="53" spans="4:40">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row>
    <row r="54" spans="4:40">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row>
    <row r="55" spans="4:40" ht="36" customHeight="1">
      <c r="D55" s="75"/>
      <c r="E55" s="75"/>
      <c r="F55" s="75"/>
      <c r="G55" s="75"/>
      <c r="H55" s="76"/>
      <c r="I55" s="76"/>
      <c r="J55" s="76"/>
      <c r="K55" s="76"/>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row>
    <row r="56" spans="4:40">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row>
    <row r="57" spans="4:40">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row>
    <row r="58" spans="4:40">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row>
    <row r="59" spans="4:40">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row>
    <row r="60" spans="4:40">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row>
    <row r="61" spans="4:40">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row>
    <row r="62" spans="4:40">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row>
    <row r="63" spans="4:40">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row>
    <row r="64" spans="4:40">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row>
    <row r="65" spans="4:40">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row>
    <row r="66" spans="4:40">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row>
  </sheetData>
  <mergeCells count="6">
    <mergeCell ref="Y10:Y11"/>
    <mergeCell ref="V11:X11"/>
    <mergeCell ref="O2:R2"/>
    <mergeCell ref="V9:X9"/>
    <mergeCell ref="S10:T10"/>
    <mergeCell ref="V10:X10"/>
  </mergeCells>
  <phoneticPr fontId="7"/>
  <pageMargins left="0.39370078740157483" right="0.19685039370078741" top="1.6535433070866143" bottom="0.98425196850393704" header="0.51181102362204722" footer="0.51181102362204722"/>
  <pageSetup paperSize="12"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S53"/>
  <sheetViews>
    <sheetView showGridLines="0" zoomScale="85" zoomScaleNormal="85" zoomScaleSheetLayoutView="25" workbookViewId="0"/>
  </sheetViews>
  <sheetFormatPr defaultRowHeight="12"/>
  <cols>
    <col min="1" max="1" width="2.625" style="21" customWidth="1"/>
    <col min="2" max="2" width="18.75" style="21" customWidth="1"/>
    <col min="3" max="17" width="12.75" style="21" bestFit="1" customWidth="1"/>
    <col min="18" max="18" width="10.125" style="21" bestFit="1" customWidth="1"/>
    <col min="19" max="41" width="9.5" style="21" bestFit="1" customWidth="1"/>
    <col min="42" max="44" width="9" style="21"/>
    <col min="45" max="45" width="11.625" style="21" bestFit="1" customWidth="1"/>
    <col min="46" max="16384" width="9" style="21"/>
  </cols>
  <sheetData>
    <row r="1" spans="2:45" ht="9.9499999999999993" customHeight="1" thickBot="1"/>
    <row r="2" spans="2:45" ht="18.75" thickTop="1" thickBot="1">
      <c r="B2" s="22" t="s">
        <v>70</v>
      </c>
      <c r="E2" s="23" t="s">
        <v>242</v>
      </c>
      <c r="G2" s="24" t="s">
        <v>32</v>
      </c>
      <c r="K2" s="645" t="str">
        <f>入力!Q2</f>
        <v>令和2年(2020年)三重県産業連関表</v>
      </c>
      <c r="L2" s="646"/>
      <c r="M2" s="646"/>
      <c r="N2" s="647"/>
      <c r="R2" s="25"/>
      <c r="S2" s="25"/>
    </row>
    <row r="3" spans="2:45" ht="14.25" thickTop="1">
      <c r="AJ3" s="26"/>
      <c r="AK3" s="26"/>
      <c r="AL3" s="26"/>
      <c r="AM3" s="26"/>
    </row>
    <row r="4" spans="2:45" ht="14.25">
      <c r="B4" s="62" t="s">
        <v>60</v>
      </c>
      <c r="I4" s="63"/>
      <c r="J4" s="64"/>
      <c r="AJ4" s="26"/>
      <c r="AK4" s="26"/>
      <c r="AL4" s="26"/>
      <c r="AM4" s="26"/>
      <c r="AS4" s="60" t="s">
        <v>71</v>
      </c>
    </row>
    <row r="5" spans="2:45" ht="3.75" customHeight="1" thickBot="1">
      <c r="I5" s="63"/>
      <c r="J5" s="64"/>
    </row>
    <row r="6" spans="2:45" ht="12.2" customHeight="1">
      <c r="B6" s="28"/>
      <c r="C6" s="580">
        <f>結果!D5</f>
        <v>1</v>
      </c>
      <c r="D6" s="580">
        <f>結果!E5</f>
        <v>2</v>
      </c>
      <c r="E6" s="580">
        <f>結果!F5</f>
        <v>3</v>
      </c>
      <c r="F6" s="580">
        <f>結果!G5</f>
        <v>4</v>
      </c>
      <c r="G6" s="580">
        <f>結果!H5</f>
        <v>5</v>
      </c>
      <c r="H6" s="580">
        <f>結果!I5</f>
        <v>6</v>
      </c>
      <c r="I6" s="580">
        <f>結果!J5</f>
        <v>7</v>
      </c>
      <c r="J6" s="580">
        <f>結果!K5</f>
        <v>8</v>
      </c>
      <c r="K6" s="580">
        <f>結果!L5</f>
        <v>9</v>
      </c>
      <c r="L6" s="580">
        <f>結果!M5</f>
        <v>10</v>
      </c>
      <c r="M6" s="580">
        <f>結果!N5</f>
        <v>11</v>
      </c>
      <c r="N6" s="580">
        <f>結果!O5</f>
        <v>12</v>
      </c>
      <c r="O6" s="580">
        <f>結果!P5</f>
        <v>13</v>
      </c>
      <c r="P6" s="580">
        <f>結果!Q5</f>
        <v>14</v>
      </c>
      <c r="Q6" s="580">
        <f>結果!R5</f>
        <v>15</v>
      </c>
      <c r="R6" s="580">
        <f>結果!S5</f>
        <v>16</v>
      </c>
      <c r="S6" s="580">
        <f>結果!T5</f>
        <v>17</v>
      </c>
      <c r="T6" s="580">
        <f>結果!U5</f>
        <v>18</v>
      </c>
      <c r="U6" s="580">
        <f>結果!V5</f>
        <v>19</v>
      </c>
      <c r="V6" s="580">
        <f>結果!W5</f>
        <v>20</v>
      </c>
      <c r="W6" s="580">
        <f>結果!X5</f>
        <v>21</v>
      </c>
      <c r="X6" s="580">
        <f>結果!Y5</f>
        <v>22</v>
      </c>
      <c r="Y6" s="580">
        <f>結果!Z5</f>
        <v>23</v>
      </c>
      <c r="Z6" s="580">
        <f>結果!AA5</f>
        <v>24</v>
      </c>
      <c r="AA6" s="580">
        <f>結果!AB5</f>
        <v>25</v>
      </c>
      <c r="AB6" s="580">
        <f>結果!AC5</f>
        <v>26</v>
      </c>
      <c r="AC6" s="580">
        <f>結果!AD5</f>
        <v>27</v>
      </c>
      <c r="AD6" s="580">
        <f>結果!AE5</f>
        <v>28</v>
      </c>
      <c r="AE6" s="580">
        <f>結果!AF5</f>
        <v>29</v>
      </c>
      <c r="AF6" s="580">
        <f>結果!AG5</f>
        <v>30</v>
      </c>
      <c r="AG6" s="580">
        <f>結果!AH5</f>
        <v>31</v>
      </c>
      <c r="AH6" s="580">
        <f>結果!AI5</f>
        <v>32</v>
      </c>
      <c r="AI6" s="580">
        <f>結果!AJ5</f>
        <v>33</v>
      </c>
      <c r="AJ6" s="580">
        <f>結果!AK5</f>
        <v>34</v>
      </c>
      <c r="AK6" s="580">
        <f>結果!AL5</f>
        <v>35</v>
      </c>
      <c r="AL6" s="580">
        <f>結果!AM5</f>
        <v>36</v>
      </c>
      <c r="AM6" s="580">
        <f>結果!AN5</f>
        <v>37</v>
      </c>
      <c r="AN6" s="580">
        <f>結果!AO5</f>
        <v>38</v>
      </c>
      <c r="AO6" s="580">
        <f>結果!AP5</f>
        <v>39</v>
      </c>
      <c r="AP6" s="581">
        <f>結果!AQ5</f>
        <v>40</v>
      </c>
      <c r="AQ6" s="581">
        <f>結果!AR5</f>
        <v>41</v>
      </c>
      <c r="AR6" s="581">
        <f>結果!AS5</f>
        <v>42</v>
      </c>
      <c r="AS6" s="29"/>
    </row>
    <row r="7" spans="2:45" s="24" customFormat="1" ht="57.95" customHeight="1">
      <c r="B7" s="30" t="s">
        <v>33</v>
      </c>
      <c r="C7" s="31" t="str">
        <f>結果!D6</f>
        <v>農業</v>
      </c>
      <c r="D7" s="31" t="str">
        <f>結果!E6</f>
        <v>林業</v>
      </c>
      <c r="E7" s="31" t="str">
        <f>結果!F6</f>
        <v>漁業</v>
      </c>
      <c r="F7" s="31" t="str">
        <f>結果!G6</f>
        <v>鉱業</v>
      </c>
      <c r="G7" s="31" t="str">
        <f>結果!H6</f>
        <v>飲食料品</v>
      </c>
      <c r="H7" s="31" t="str">
        <f>結果!I6</f>
        <v>繊維製品</v>
      </c>
      <c r="I7" s="31" t="str">
        <f>結果!J6</f>
        <v>パルプ・紙・木製品</v>
      </c>
      <c r="J7" s="31" t="str">
        <f>結果!K6</f>
        <v>化学製品</v>
      </c>
      <c r="K7" s="31" t="str">
        <f>結果!L6</f>
        <v>石油・石炭製品</v>
      </c>
      <c r="L7" s="31" t="str">
        <f>結果!M6</f>
        <v>プラスチック・ゴム製品</v>
      </c>
      <c r="M7" s="31" t="str">
        <f>結果!N6</f>
        <v>窯業・土石製品</v>
      </c>
      <c r="N7" s="31" t="str">
        <f>結果!O6</f>
        <v>鉄鋼</v>
      </c>
      <c r="O7" s="31" t="str">
        <f>結果!P6</f>
        <v>非鉄金属</v>
      </c>
      <c r="P7" s="31" t="str">
        <f>結果!Q6</f>
        <v>金属製品</v>
      </c>
      <c r="Q7" s="31" t="str">
        <f>結果!R6</f>
        <v>はん用機械</v>
      </c>
      <c r="R7" s="31" t="str">
        <f>結果!S6</f>
        <v>生産用機械</v>
      </c>
      <c r="S7" s="31" t="str">
        <f>結果!T6</f>
        <v>業務用機械</v>
      </c>
      <c r="T7" s="31" t="str">
        <f>結果!U6</f>
        <v>電子部品</v>
      </c>
      <c r="U7" s="31" t="str">
        <f>結果!V6</f>
        <v>電気機械</v>
      </c>
      <c r="V7" s="31" t="str">
        <f>結果!W6</f>
        <v>情報通信機器</v>
      </c>
      <c r="W7" s="31" t="str">
        <f>結果!X6</f>
        <v>輸送機械</v>
      </c>
      <c r="X7" s="31" t="str">
        <f>結果!Y6</f>
        <v>その他の製造工業製品</v>
      </c>
      <c r="Y7" s="31" t="str">
        <f>結果!Z6</f>
        <v>建設</v>
      </c>
      <c r="Z7" s="31" t="str">
        <f>結果!AA6</f>
        <v>電力・ガス・熱供給</v>
      </c>
      <c r="AA7" s="31" t="str">
        <f>結果!AB6</f>
        <v>水道</v>
      </c>
      <c r="AB7" s="31" t="str">
        <f>結果!AC6</f>
        <v>廃棄物処理</v>
      </c>
      <c r="AC7" s="31" t="str">
        <f>結果!AD6</f>
        <v>商業</v>
      </c>
      <c r="AD7" s="31" t="str">
        <f>結果!AE6</f>
        <v>金融・保険</v>
      </c>
      <c r="AE7" s="31" t="str">
        <f>結果!AF6</f>
        <v>不動産</v>
      </c>
      <c r="AF7" s="31" t="str">
        <f>結果!AG6</f>
        <v>運輸・郵便</v>
      </c>
      <c r="AG7" s="31" t="str">
        <f>結果!AH6</f>
        <v>情報通信</v>
      </c>
      <c r="AH7" s="31" t="str">
        <f>結果!AI6</f>
        <v>公務</v>
      </c>
      <c r="AI7" s="31" t="str">
        <f>結果!AJ6</f>
        <v>教育・研究</v>
      </c>
      <c r="AJ7" s="31" t="str">
        <f>結果!AK6</f>
        <v>医療・福祉</v>
      </c>
      <c r="AK7" s="31" t="str">
        <f>結果!AL6</f>
        <v>他に分類されない会員制団体</v>
      </c>
      <c r="AL7" s="31" t="str">
        <f>結果!AM6</f>
        <v>対事業所サービス</v>
      </c>
      <c r="AM7" s="31" t="str">
        <f>結果!AN6</f>
        <v>宿泊業</v>
      </c>
      <c r="AN7" s="31" t="str">
        <f>結果!AO6</f>
        <v>飲食サービス</v>
      </c>
      <c r="AO7" s="31" t="str">
        <f>結果!AP6</f>
        <v>娯楽サービス</v>
      </c>
      <c r="AP7" s="436" t="str">
        <f>結果!AQ6</f>
        <v>その他の対個人サービス</v>
      </c>
      <c r="AQ7" s="436" t="str">
        <f>結果!AR6</f>
        <v>事務用品</v>
      </c>
      <c r="AR7" s="436" t="str">
        <f>結果!AS6</f>
        <v>分類不明</v>
      </c>
      <c r="AS7" s="32" t="s">
        <v>54</v>
      </c>
    </row>
    <row r="8" spans="2:45" s="24" customFormat="1" ht="24.2" customHeight="1">
      <c r="B8" s="77" t="s">
        <v>64</v>
      </c>
      <c r="C8" s="78">
        <f>結果!D18</f>
        <v>0</v>
      </c>
      <c r="D8" s="78">
        <f>結果!E18</f>
        <v>0</v>
      </c>
      <c r="E8" s="78">
        <f>結果!F18</f>
        <v>0</v>
      </c>
      <c r="F8" s="78">
        <f>結果!G18</f>
        <v>0</v>
      </c>
      <c r="G8" s="78">
        <f>結果!H18</f>
        <v>0</v>
      </c>
      <c r="H8" s="78">
        <f>結果!I18</f>
        <v>0</v>
      </c>
      <c r="I8" s="78">
        <f>結果!J18</f>
        <v>0</v>
      </c>
      <c r="J8" s="78">
        <f>結果!K18</f>
        <v>0</v>
      </c>
      <c r="K8" s="78">
        <f>結果!L18</f>
        <v>0</v>
      </c>
      <c r="L8" s="78">
        <f>結果!M18</f>
        <v>0</v>
      </c>
      <c r="M8" s="78">
        <f>結果!N18</f>
        <v>0</v>
      </c>
      <c r="N8" s="78">
        <f>結果!O18</f>
        <v>0</v>
      </c>
      <c r="O8" s="78">
        <f>結果!P18</f>
        <v>0</v>
      </c>
      <c r="P8" s="78">
        <f>結果!Q18</f>
        <v>0</v>
      </c>
      <c r="Q8" s="78">
        <f>結果!R18</f>
        <v>0</v>
      </c>
      <c r="R8" s="78">
        <f>結果!S18</f>
        <v>0</v>
      </c>
      <c r="S8" s="78">
        <f>結果!T18</f>
        <v>0</v>
      </c>
      <c r="T8" s="78">
        <f>結果!U18</f>
        <v>0</v>
      </c>
      <c r="U8" s="78">
        <f>結果!V18</f>
        <v>0</v>
      </c>
      <c r="V8" s="78">
        <f>結果!W18</f>
        <v>0</v>
      </c>
      <c r="W8" s="78">
        <f>結果!X18</f>
        <v>0</v>
      </c>
      <c r="X8" s="78">
        <f>結果!Y18</f>
        <v>0</v>
      </c>
      <c r="Y8" s="78">
        <f>結果!Z18</f>
        <v>0</v>
      </c>
      <c r="Z8" s="78">
        <f>結果!AA18</f>
        <v>0</v>
      </c>
      <c r="AA8" s="78">
        <f>結果!AB18</f>
        <v>0</v>
      </c>
      <c r="AB8" s="78">
        <f>結果!AC18</f>
        <v>0</v>
      </c>
      <c r="AC8" s="78">
        <f>結果!AD18</f>
        <v>0</v>
      </c>
      <c r="AD8" s="78">
        <f>結果!AE18</f>
        <v>0</v>
      </c>
      <c r="AE8" s="78">
        <f>結果!AF18</f>
        <v>0</v>
      </c>
      <c r="AF8" s="78">
        <f>結果!AG18</f>
        <v>0</v>
      </c>
      <c r="AG8" s="78">
        <f>結果!AH18</f>
        <v>0</v>
      </c>
      <c r="AH8" s="78">
        <f>結果!AI18</f>
        <v>0</v>
      </c>
      <c r="AI8" s="78">
        <f>結果!AJ18</f>
        <v>0</v>
      </c>
      <c r="AJ8" s="78">
        <f>結果!AK18</f>
        <v>0</v>
      </c>
      <c r="AK8" s="78">
        <f>結果!AL18</f>
        <v>0</v>
      </c>
      <c r="AL8" s="78">
        <f>結果!AM18</f>
        <v>0</v>
      </c>
      <c r="AM8" s="78">
        <f>結果!AN18</f>
        <v>0</v>
      </c>
      <c r="AN8" s="78">
        <f>結果!AO18</f>
        <v>0</v>
      </c>
      <c r="AO8" s="78">
        <f>結果!AP18</f>
        <v>0</v>
      </c>
      <c r="AP8" s="78">
        <f>結果!AQ18</f>
        <v>0</v>
      </c>
      <c r="AQ8" s="78">
        <f>結果!AR18</f>
        <v>0</v>
      </c>
      <c r="AR8" s="78">
        <f>結果!AS18</f>
        <v>0</v>
      </c>
      <c r="AS8" s="441">
        <f>+SUM(C8:AR8)</f>
        <v>0</v>
      </c>
    </row>
    <row r="9" spans="2:45" s="24" customFormat="1" ht="24.2" customHeight="1">
      <c r="B9" s="79" t="s">
        <v>65</v>
      </c>
      <c r="C9" s="80">
        <f>結果!D19</f>
        <v>0</v>
      </c>
      <c r="D9" s="80">
        <f>結果!E19</f>
        <v>0</v>
      </c>
      <c r="E9" s="80">
        <f>結果!F19</f>
        <v>0</v>
      </c>
      <c r="F9" s="80">
        <f>結果!G19</f>
        <v>0</v>
      </c>
      <c r="G9" s="80">
        <f>結果!H19</f>
        <v>0</v>
      </c>
      <c r="H9" s="80">
        <f>結果!I19</f>
        <v>0</v>
      </c>
      <c r="I9" s="80">
        <f>結果!J19</f>
        <v>0</v>
      </c>
      <c r="J9" s="80">
        <f>結果!K19</f>
        <v>0</v>
      </c>
      <c r="K9" s="80">
        <f>結果!L19</f>
        <v>0</v>
      </c>
      <c r="L9" s="80">
        <f>結果!M19</f>
        <v>0</v>
      </c>
      <c r="M9" s="80">
        <f>結果!N19</f>
        <v>0</v>
      </c>
      <c r="N9" s="80">
        <f>結果!O19</f>
        <v>0</v>
      </c>
      <c r="O9" s="80">
        <f>結果!P19</f>
        <v>0</v>
      </c>
      <c r="P9" s="80">
        <f>結果!Q19</f>
        <v>0</v>
      </c>
      <c r="Q9" s="80">
        <f>結果!R19</f>
        <v>0</v>
      </c>
      <c r="R9" s="80">
        <f>結果!S19</f>
        <v>0</v>
      </c>
      <c r="S9" s="80">
        <f>結果!T19</f>
        <v>0</v>
      </c>
      <c r="T9" s="80">
        <f>結果!U19</f>
        <v>0</v>
      </c>
      <c r="U9" s="80">
        <f>結果!V19</f>
        <v>0</v>
      </c>
      <c r="V9" s="80">
        <f>結果!W19</f>
        <v>0</v>
      </c>
      <c r="W9" s="80">
        <f>結果!X19</f>
        <v>0</v>
      </c>
      <c r="X9" s="80">
        <f>結果!Y19</f>
        <v>0</v>
      </c>
      <c r="Y9" s="80">
        <f>結果!Z19</f>
        <v>0</v>
      </c>
      <c r="Z9" s="80">
        <f>結果!AA19</f>
        <v>0</v>
      </c>
      <c r="AA9" s="80">
        <f>結果!AB19</f>
        <v>0</v>
      </c>
      <c r="AB9" s="80">
        <f>結果!AC19</f>
        <v>0</v>
      </c>
      <c r="AC9" s="80">
        <f>結果!AD19</f>
        <v>0</v>
      </c>
      <c r="AD9" s="80">
        <f>結果!AE19</f>
        <v>0</v>
      </c>
      <c r="AE9" s="80">
        <f>結果!AF19</f>
        <v>0</v>
      </c>
      <c r="AF9" s="80">
        <f>結果!AG19</f>
        <v>0</v>
      </c>
      <c r="AG9" s="80">
        <f>結果!AH19</f>
        <v>0</v>
      </c>
      <c r="AH9" s="80">
        <f>結果!AI19</f>
        <v>0</v>
      </c>
      <c r="AI9" s="80">
        <f>結果!AJ19</f>
        <v>0</v>
      </c>
      <c r="AJ9" s="80">
        <f>結果!AK19</f>
        <v>0</v>
      </c>
      <c r="AK9" s="80">
        <f>結果!AL19</f>
        <v>0</v>
      </c>
      <c r="AL9" s="80">
        <f>結果!AM19</f>
        <v>0</v>
      </c>
      <c r="AM9" s="80">
        <f>結果!AN19</f>
        <v>0</v>
      </c>
      <c r="AN9" s="80">
        <f>結果!AO19</f>
        <v>0</v>
      </c>
      <c r="AO9" s="80">
        <f>結果!AP19</f>
        <v>0</v>
      </c>
      <c r="AP9" s="80">
        <f>結果!AQ19</f>
        <v>0</v>
      </c>
      <c r="AQ9" s="80">
        <f>結果!AR19</f>
        <v>0</v>
      </c>
      <c r="AR9" s="80">
        <f>結果!AS19</f>
        <v>0</v>
      </c>
      <c r="AS9" s="442">
        <f t="shared" ref="AS9:AS11" si="0">+SUM(C9:AR9)</f>
        <v>0</v>
      </c>
    </row>
    <row r="10" spans="2:45" s="24" customFormat="1" ht="24.2" customHeight="1">
      <c r="B10" s="79" t="s">
        <v>66</v>
      </c>
      <c r="C10" s="80">
        <f>結果!D20</f>
        <v>0</v>
      </c>
      <c r="D10" s="80">
        <f>結果!E20</f>
        <v>0</v>
      </c>
      <c r="E10" s="80">
        <f>結果!F20</f>
        <v>0</v>
      </c>
      <c r="F10" s="80">
        <f>結果!G20</f>
        <v>0</v>
      </c>
      <c r="G10" s="80">
        <f>結果!H20</f>
        <v>0</v>
      </c>
      <c r="H10" s="80">
        <f>結果!I20</f>
        <v>0</v>
      </c>
      <c r="I10" s="80">
        <f>結果!J20</f>
        <v>0</v>
      </c>
      <c r="J10" s="80">
        <f>結果!K20</f>
        <v>0</v>
      </c>
      <c r="K10" s="80">
        <f>結果!L20</f>
        <v>0</v>
      </c>
      <c r="L10" s="80">
        <f>結果!M20</f>
        <v>0</v>
      </c>
      <c r="M10" s="80">
        <f>結果!N20</f>
        <v>0</v>
      </c>
      <c r="N10" s="80">
        <f>結果!O20</f>
        <v>0</v>
      </c>
      <c r="O10" s="80">
        <f>結果!P20</f>
        <v>0</v>
      </c>
      <c r="P10" s="80">
        <f>結果!Q20</f>
        <v>0</v>
      </c>
      <c r="Q10" s="80">
        <f>結果!R20</f>
        <v>0</v>
      </c>
      <c r="R10" s="80">
        <f>結果!S20</f>
        <v>0</v>
      </c>
      <c r="S10" s="80">
        <f>結果!T20</f>
        <v>0</v>
      </c>
      <c r="T10" s="80">
        <f>結果!U20</f>
        <v>0</v>
      </c>
      <c r="U10" s="80">
        <f>結果!V20</f>
        <v>0</v>
      </c>
      <c r="V10" s="80">
        <f>結果!W20</f>
        <v>0</v>
      </c>
      <c r="W10" s="80">
        <f>結果!X20</f>
        <v>0</v>
      </c>
      <c r="X10" s="80">
        <f>結果!Y20</f>
        <v>0</v>
      </c>
      <c r="Y10" s="80">
        <f>結果!Z20</f>
        <v>0</v>
      </c>
      <c r="Z10" s="80">
        <f>結果!AA20</f>
        <v>0</v>
      </c>
      <c r="AA10" s="80">
        <f>結果!AB20</f>
        <v>0</v>
      </c>
      <c r="AB10" s="80">
        <f>結果!AC20</f>
        <v>0</v>
      </c>
      <c r="AC10" s="80">
        <f>結果!AD20</f>
        <v>0</v>
      </c>
      <c r="AD10" s="80">
        <f>結果!AE20</f>
        <v>0</v>
      </c>
      <c r="AE10" s="80">
        <f>結果!AF20</f>
        <v>0</v>
      </c>
      <c r="AF10" s="80">
        <f>結果!AG20</f>
        <v>0</v>
      </c>
      <c r="AG10" s="80">
        <f>結果!AH20</f>
        <v>0</v>
      </c>
      <c r="AH10" s="80">
        <f>結果!AI20</f>
        <v>0</v>
      </c>
      <c r="AI10" s="80">
        <f>結果!AJ20</f>
        <v>0</v>
      </c>
      <c r="AJ10" s="80">
        <f>結果!AK20</f>
        <v>0</v>
      </c>
      <c r="AK10" s="80">
        <f>結果!AL20</f>
        <v>0</v>
      </c>
      <c r="AL10" s="80">
        <f>結果!AM20</f>
        <v>0</v>
      </c>
      <c r="AM10" s="80">
        <f>結果!AN20</f>
        <v>0</v>
      </c>
      <c r="AN10" s="80">
        <f>結果!AO20</f>
        <v>0</v>
      </c>
      <c r="AO10" s="80">
        <f>結果!AP20</f>
        <v>0</v>
      </c>
      <c r="AP10" s="80">
        <f>結果!AQ20</f>
        <v>0</v>
      </c>
      <c r="AQ10" s="80">
        <f>結果!AR20</f>
        <v>0</v>
      </c>
      <c r="AR10" s="80">
        <f>結果!AS20</f>
        <v>0</v>
      </c>
      <c r="AS10" s="442">
        <f t="shared" si="0"/>
        <v>0</v>
      </c>
    </row>
    <row r="11" spans="2:45" s="24" customFormat="1" ht="24.2" customHeight="1" thickBot="1">
      <c r="B11" s="81" t="s">
        <v>60</v>
      </c>
      <c r="C11" s="82">
        <f t="shared" ref="C11:AR11" si="1">SUM(C8:C10)</f>
        <v>0</v>
      </c>
      <c r="D11" s="82">
        <f t="shared" si="1"/>
        <v>0</v>
      </c>
      <c r="E11" s="82">
        <f t="shared" si="1"/>
        <v>0</v>
      </c>
      <c r="F11" s="82">
        <f t="shared" si="1"/>
        <v>0</v>
      </c>
      <c r="G11" s="82">
        <f t="shared" si="1"/>
        <v>0</v>
      </c>
      <c r="H11" s="82">
        <f t="shared" si="1"/>
        <v>0</v>
      </c>
      <c r="I11" s="82">
        <f t="shared" si="1"/>
        <v>0</v>
      </c>
      <c r="J11" s="82">
        <f t="shared" si="1"/>
        <v>0</v>
      </c>
      <c r="K11" s="82">
        <f t="shared" si="1"/>
        <v>0</v>
      </c>
      <c r="L11" s="82">
        <f t="shared" si="1"/>
        <v>0</v>
      </c>
      <c r="M11" s="82">
        <f t="shared" si="1"/>
        <v>0</v>
      </c>
      <c r="N11" s="82">
        <f t="shared" si="1"/>
        <v>0</v>
      </c>
      <c r="O11" s="82">
        <f t="shared" si="1"/>
        <v>0</v>
      </c>
      <c r="P11" s="82">
        <f t="shared" si="1"/>
        <v>0</v>
      </c>
      <c r="Q11" s="82">
        <f t="shared" si="1"/>
        <v>0</v>
      </c>
      <c r="R11" s="82">
        <f t="shared" si="1"/>
        <v>0</v>
      </c>
      <c r="S11" s="82">
        <f t="shared" si="1"/>
        <v>0</v>
      </c>
      <c r="T11" s="82">
        <f t="shared" si="1"/>
        <v>0</v>
      </c>
      <c r="U11" s="82">
        <f t="shared" si="1"/>
        <v>0</v>
      </c>
      <c r="V11" s="82">
        <f t="shared" si="1"/>
        <v>0</v>
      </c>
      <c r="W11" s="82">
        <f t="shared" si="1"/>
        <v>0</v>
      </c>
      <c r="X11" s="82">
        <f t="shared" si="1"/>
        <v>0</v>
      </c>
      <c r="Y11" s="82">
        <f t="shared" si="1"/>
        <v>0</v>
      </c>
      <c r="Z11" s="82">
        <f t="shared" si="1"/>
        <v>0</v>
      </c>
      <c r="AA11" s="82">
        <f t="shared" si="1"/>
        <v>0</v>
      </c>
      <c r="AB11" s="82">
        <f t="shared" si="1"/>
        <v>0</v>
      </c>
      <c r="AC11" s="82">
        <f t="shared" si="1"/>
        <v>0</v>
      </c>
      <c r="AD11" s="82">
        <f t="shared" si="1"/>
        <v>0</v>
      </c>
      <c r="AE11" s="82">
        <f t="shared" si="1"/>
        <v>0</v>
      </c>
      <c r="AF11" s="82">
        <f t="shared" si="1"/>
        <v>0</v>
      </c>
      <c r="AG11" s="82">
        <f t="shared" si="1"/>
        <v>0</v>
      </c>
      <c r="AH11" s="82">
        <f t="shared" si="1"/>
        <v>0</v>
      </c>
      <c r="AI11" s="82">
        <f t="shared" si="1"/>
        <v>0</v>
      </c>
      <c r="AJ11" s="82">
        <f t="shared" si="1"/>
        <v>0</v>
      </c>
      <c r="AK11" s="82">
        <f t="shared" si="1"/>
        <v>0</v>
      </c>
      <c r="AL11" s="82">
        <f t="shared" si="1"/>
        <v>0</v>
      </c>
      <c r="AM11" s="82">
        <f t="shared" si="1"/>
        <v>0</v>
      </c>
      <c r="AN11" s="82">
        <f t="shared" si="1"/>
        <v>0</v>
      </c>
      <c r="AO11" s="82">
        <f t="shared" si="1"/>
        <v>0</v>
      </c>
      <c r="AP11" s="82">
        <f t="shared" si="1"/>
        <v>0</v>
      </c>
      <c r="AQ11" s="82">
        <f t="shared" si="1"/>
        <v>0</v>
      </c>
      <c r="AR11" s="82">
        <f t="shared" si="1"/>
        <v>0</v>
      </c>
      <c r="AS11" s="443">
        <f t="shared" si="0"/>
        <v>0</v>
      </c>
    </row>
    <row r="12" spans="2:45" s="24" customFormat="1" ht="14.25">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row>
    <row r="13" spans="2:45" s="24" customFormat="1" ht="15" thickBot="1">
      <c r="B13" s="62" t="s">
        <v>72</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row>
    <row r="14" spans="2:45" s="24" customFormat="1" ht="12.4" customHeight="1">
      <c r="B14" s="84"/>
      <c r="C14" s="580">
        <f>結果!D5</f>
        <v>1</v>
      </c>
      <c r="D14" s="580">
        <f>結果!E5</f>
        <v>2</v>
      </c>
      <c r="E14" s="580">
        <f>結果!F5</f>
        <v>3</v>
      </c>
      <c r="F14" s="580">
        <f>結果!G5</f>
        <v>4</v>
      </c>
      <c r="G14" s="580">
        <f>結果!H5</f>
        <v>5</v>
      </c>
      <c r="H14" s="580">
        <f>結果!I5</f>
        <v>6</v>
      </c>
      <c r="I14" s="580">
        <f>結果!J5</f>
        <v>7</v>
      </c>
      <c r="J14" s="580">
        <f>結果!K5</f>
        <v>8</v>
      </c>
      <c r="K14" s="580">
        <f>結果!L5</f>
        <v>9</v>
      </c>
      <c r="L14" s="580">
        <f>結果!M5</f>
        <v>10</v>
      </c>
      <c r="M14" s="580">
        <f>結果!N5</f>
        <v>11</v>
      </c>
      <c r="N14" s="580">
        <f>結果!O5</f>
        <v>12</v>
      </c>
      <c r="O14" s="580">
        <f>結果!P5</f>
        <v>13</v>
      </c>
      <c r="P14" s="580">
        <f>結果!Q5</f>
        <v>14</v>
      </c>
      <c r="Q14" s="580">
        <f>結果!R5</f>
        <v>15</v>
      </c>
      <c r="R14" s="580">
        <f>結果!S5</f>
        <v>16</v>
      </c>
      <c r="S14" s="580">
        <f>結果!T5</f>
        <v>17</v>
      </c>
      <c r="T14" s="580">
        <f>結果!U5</f>
        <v>18</v>
      </c>
      <c r="U14" s="580">
        <f>結果!V5</f>
        <v>19</v>
      </c>
      <c r="V14" s="580">
        <f>結果!W5</f>
        <v>20</v>
      </c>
      <c r="W14" s="580">
        <f>結果!X5</f>
        <v>21</v>
      </c>
      <c r="X14" s="580">
        <f>結果!Y5</f>
        <v>22</v>
      </c>
      <c r="Y14" s="580">
        <f>結果!Z5</f>
        <v>23</v>
      </c>
      <c r="Z14" s="580">
        <f>結果!AA5</f>
        <v>24</v>
      </c>
      <c r="AA14" s="580">
        <f>結果!AB5</f>
        <v>25</v>
      </c>
      <c r="AB14" s="580">
        <f>結果!AC5</f>
        <v>26</v>
      </c>
      <c r="AC14" s="580">
        <f>結果!AD5</f>
        <v>27</v>
      </c>
      <c r="AD14" s="580">
        <f>結果!AE5</f>
        <v>28</v>
      </c>
      <c r="AE14" s="580">
        <f>結果!AF5</f>
        <v>29</v>
      </c>
      <c r="AF14" s="580">
        <f>結果!AG5</f>
        <v>30</v>
      </c>
      <c r="AG14" s="580">
        <f>結果!AH5</f>
        <v>31</v>
      </c>
      <c r="AH14" s="580">
        <f>結果!AI5</f>
        <v>32</v>
      </c>
      <c r="AI14" s="580">
        <f>結果!AJ5</f>
        <v>33</v>
      </c>
      <c r="AJ14" s="580">
        <f>結果!AK5</f>
        <v>34</v>
      </c>
      <c r="AK14" s="580">
        <f>結果!AL5</f>
        <v>35</v>
      </c>
      <c r="AL14" s="580">
        <f>結果!AM5</f>
        <v>36</v>
      </c>
      <c r="AM14" s="580">
        <f>結果!AN5</f>
        <v>37</v>
      </c>
      <c r="AN14" s="580">
        <f>結果!AO5</f>
        <v>38</v>
      </c>
      <c r="AO14" s="580">
        <f>結果!AP5</f>
        <v>39</v>
      </c>
      <c r="AP14" s="581">
        <f>結果!AQ5</f>
        <v>40</v>
      </c>
      <c r="AQ14" s="581">
        <f>結果!AR5</f>
        <v>41</v>
      </c>
      <c r="AR14" s="588">
        <f>結果!AS5</f>
        <v>42</v>
      </c>
    </row>
    <row r="15" spans="2:45" s="24" customFormat="1" ht="57.95" customHeight="1">
      <c r="B15" s="86" t="s">
        <v>33</v>
      </c>
      <c r="C15" s="31" t="str">
        <f>結果!D6</f>
        <v>農業</v>
      </c>
      <c r="D15" s="31" t="str">
        <f>結果!E6</f>
        <v>林業</v>
      </c>
      <c r="E15" s="31" t="str">
        <f>結果!F6</f>
        <v>漁業</v>
      </c>
      <c r="F15" s="31" t="str">
        <f>結果!G6</f>
        <v>鉱業</v>
      </c>
      <c r="G15" s="31" t="str">
        <f>結果!H6</f>
        <v>飲食料品</v>
      </c>
      <c r="H15" s="31" t="str">
        <f>結果!I6</f>
        <v>繊維製品</v>
      </c>
      <c r="I15" s="31" t="str">
        <f>結果!J6</f>
        <v>パルプ・紙・木製品</v>
      </c>
      <c r="J15" s="31" t="str">
        <f>結果!K6</f>
        <v>化学製品</v>
      </c>
      <c r="K15" s="31" t="str">
        <f>結果!L6</f>
        <v>石油・石炭製品</v>
      </c>
      <c r="L15" s="31" t="str">
        <f>結果!M6</f>
        <v>プラスチック・ゴム製品</v>
      </c>
      <c r="M15" s="31" t="str">
        <f>結果!N6</f>
        <v>窯業・土石製品</v>
      </c>
      <c r="N15" s="31" t="str">
        <f>結果!O6</f>
        <v>鉄鋼</v>
      </c>
      <c r="O15" s="31" t="str">
        <f>結果!P6</f>
        <v>非鉄金属</v>
      </c>
      <c r="P15" s="31" t="str">
        <f>結果!Q6</f>
        <v>金属製品</v>
      </c>
      <c r="Q15" s="31" t="str">
        <f>結果!R6</f>
        <v>はん用機械</v>
      </c>
      <c r="R15" s="31" t="str">
        <f>結果!S6</f>
        <v>生産用機械</v>
      </c>
      <c r="S15" s="31" t="str">
        <f>結果!T6</f>
        <v>業務用機械</v>
      </c>
      <c r="T15" s="31" t="str">
        <f>結果!U6</f>
        <v>電子部品</v>
      </c>
      <c r="U15" s="31" t="str">
        <f>結果!V6</f>
        <v>電気機械</v>
      </c>
      <c r="V15" s="31" t="str">
        <f>結果!W6</f>
        <v>情報通信機器</v>
      </c>
      <c r="W15" s="31" t="str">
        <f>結果!X6</f>
        <v>輸送機械</v>
      </c>
      <c r="X15" s="31" t="str">
        <f>結果!Y6</f>
        <v>その他の製造工業製品</v>
      </c>
      <c r="Y15" s="31" t="str">
        <f>結果!Z6</f>
        <v>建設</v>
      </c>
      <c r="Z15" s="31" t="str">
        <f>結果!AA6</f>
        <v>電力・ガス・熱供給</v>
      </c>
      <c r="AA15" s="31" t="str">
        <f>結果!AB6</f>
        <v>水道</v>
      </c>
      <c r="AB15" s="31" t="str">
        <f>結果!AC6</f>
        <v>廃棄物処理</v>
      </c>
      <c r="AC15" s="31" t="str">
        <f>結果!AD6</f>
        <v>商業</v>
      </c>
      <c r="AD15" s="31" t="str">
        <f>結果!AE6</f>
        <v>金融・保険</v>
      </c>
      <c r="AE15" s="31" t="str">
        <f>結果!AF6</f>
        <v>不動産</v>
      </c>
      <c r="AF15" s="31" t="str">
        <f>結果!AG6</f>
        <v>運輸・郵便</v>
      </c>
      <c r="AG15" s="31" t="str">
        <f>結果!AH6</f>
        <v>情報通信</v>
      </c>
      <c r="AH15" s="31" t="str">
        <f>結果!AI6</f>
        <v>公務</v>
      </c>
      <c r="AI15" s="31" t="str">
        <f>結果!AJ6</f>
        <v>教育・研究</v>
      </c>
      <c r="AJ15" s="31" t="str">
        <f>結果!AK6</f>
        <v>医療・福祉</v>
      </c>
      <c r="AK15" s="31" t="str">
        <f>結果!AL6</f>
        <v>他に分類されない会員制団体</v>
      </c>
      <c r="AL15" s="31" t="str">
        <f>結果!AM6</f>
        <v>対事業所サービス</v>
      </c>
      <c r="AM15" s="31" t="str">
        <f>結果!AN6</f>
        <v>宿泊業</v>
      </c>
      <c r="AN15" s="31" t="str">
        <f>結果!AO6</f>
        <v>飲食サービス</v>
      </c>
      <c r="AO15" s="31" t="str">
        <f>結果!AP6</f>
        <v>娯楽サービス</v>
      </c>
      <c r="AP15" s="436" t="str">
        <f>結果!AQ6</f>
        <v>その他の対個人サービス</v>
      </c>
      <c r="AQ15" s="436" t="str">
        <f>結果!AR6</f>
        <v>事務用品</v>
      </c>
      <c r="AR15" s="32" t="str">
        <f>結果!AS6</f>
        <v>分類不明</v>
      </c>
    </row>
    <row r="16" spans="2:45" s="24" customFormat="1" ht="24.2" customHeight="1" thickBot="1">
      <c r="B16" s="87" t="s">
        <v>72</v>
      </c>
      <c r="C16" s="444">
        <f>+係数!D9</f>
        <v>0.11227047557545734</v>
      </c>
      <c r="D16" s="444">
        <f>+係数!E9</f>
        <v>0.17853736089030206</v>
      </c>
      <c r="E16" s="444">
        <f>+係数!F9</f>
        <v>4.7876344086021504E-2</v>
      </c>
      <c r="F16" s="444">
        <f>+係数!G9</f>
        <v>4.0376323010584088E-2</v>
      </c>
      <c r="G16" s="444">
        <f>+係数!H9</f>
        <v>3.1808353163256219E-2</v>
      </c>
      <c r="H16" s="444">
        <f>+係数!I9</f>
        <v>6.5021269599884912E-2</v>
      </c>
      <c r="I16" s="444">
        <f>+係数!J9</f>
        <v>3.8488235849423312E-2</v>
      </c>
      <c r="J16" s="444">
        <f>+係数!K9</f>
        <v>1.1860890827550112E-2</v>
      </c>
      <c r="K16" s="444">
        <f>+係数!L9</f>
        <v>2.8221396858353785E-3</v>
      </c>
      <c r="L16" s="444">
        <f>+係数!M9</f>
        <v>3.1086020014225578E-2</v>
      </c>
      <c r="M16" s="444">
        <f>+係数!N9</f>
        <v>4.0139719377183115E-2</v>
      </c>
      <c r="N16" s="444">
        <f>+係数!O9</f>
        <v>3.7466938920941197E-2</v>
      </c>
      <c r="O16" s="444">
        <f>+係数!P9</f>
        <v>1.545184656109177E-2</v>
      </c>
      <c r="P16" s="444">
        <f>+係数!Q9</f>
        <v>4.0231619829555171E-2</v>
      </c>
      <c r="Q16" s="444">
        <f>+係数!R9</f>
        <v>2.7919875987017392E-2</v>
      </c>
      <c r="R16" s="444">
        <f>+係数!S9</f>
        <v>4.9556848543818831E-2</v>
      </c>
      <c r="S16" s="444">
        <f>+係数!T9</f>
        <v>2.2600795002839295E-2</v>
      </c>
      <c r="T16" s="444">
        <f>+係数!U9</f>
        <v>9.3068825919692365E-3</v>
      </c>
      <c r="U16" s="444">
        <f>+係数!V9</f>
        <v>2.2148632163300788E-2</v>
      </c>
      <c r="V16" s="444">
        <f>+係数!W9</f>
        <v>1.8461382833442921E-2</v>
      </c>
      <c r="W16" s="444">
        <f>+係数!X9</f>
        <v>1.7209592784566092E-2</v>
      </c>
      <c r="X16" s="444">
        <f>+係数!Y9</f>
        <v>3.9534335396404365E-2</v>
      </c>
      <c r="Y16" s="444">
        <f>+係数!Z9</f>
        <v>5.6494663344517332E-2</v>
      </c>
      <c r="Z16" s="444">
        <f>+係数!AA9</f>
        <v>3.6942288957168066E-3</v>
      </c>
      <c r="AA16" s="444">
        <f>+係数!AB9</f>
        <v>1.8081232492997198E-2</v>
      </c>
      <c r="AB16" s="444">
        <f>+係数!AC9</f>
        <v>6.2327425869937482E-2</v>
      </c>
      <c r="AC16" s="444">
        <f>+係数!AD9</f>
        <v>0.17243227283892112</v>
      </c>
      <c r="AD16" s="444">
        <f>+係数!AE9</f>
        <v>4.2298412153399155E-2</v>
      </c>
      <c r="AE16" s="444">
        <f>+係数!AF9</f>
        <v>1.0739610422578115E-2</v>
      </c>
      <c r="AF16" s="444">
        <f>+係数!AG9</f>
        <v>8.4380570750765146E-2</v>
      </c>
      <c r="AG16" s="444">
        <f>+係数!AH9</f>
        <v>2.7991323537259506E-2</v>
      </c>
      <c r="AH16" s="444">
        <f>+係数!AI9</f>
        <v>5.3518808462804608E-2</v>
      </c>
      <c r="AI16" s="444">
        <f>+係数!AJ9</f>
        <v>0.1128151183923429</v>
      </c>
      <c r="AJ16" s="444">
        <f>+係数!AK9</f>
        <v>0.11956952594387694</v>
      </c>
      <c r="AK16" s="444">
        <f>+係数!AL9</f>
        <v>0.10229620255902744</v>
      </c>
      <c r="AL16" s="444">
        <f>+係数!AM9</f>
        <v>0.11153451226468911</v>
      </c>
      <c r="AM16" s="444">
        <f>+係数!AN9</f>
        <v>0.13878176684146834</v>
      </c>
      <c r="AN16" s="444">
        <f>+係数!AO9</f>
        <v>0.19247752049393455</v>
      </c>
      <c r="AO16" s="444">
        <f>+係数!AP9</f>
        <v>0.13982914248871695</v>
      </c>
      <c r="AP16" s="444">
        <f>+係数!AQ9</f>
        <v>0.14519528828270303</v>
      </c>
      <c r="AQ16" s="444">
        <f>+係数!AR9</f>
        <v>0</v>
      </c>
      <c r="AR16" s="448">
        <f>+係数!AS9</f>
        <v>2.1304418095531947E-3</v>
      </c>
    </row>
    <row r="17" spans="2:45" s="24" customFormat="1" ht="14.25">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2:45" s="24" customFormat="1" ht="15" thickBot="1">
      <c r="B18" s="62" t="s">
        <v>9</v>
      </c>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row>
    <row r="19" spans="2:45" s="24" customFormat="1" ht="12.2" customHeight="1">
      <c r="B19" s="28"/>
      <c r="C19" s="580">
        <f>結果!D5</f>
        <v>1</v>
      </c>
      <c r="D19" s="580">
        <f>結果!E5</f>
        <v>2</v>
      </c>
      <c r="E19" s="580">
        <f>結果!F5</f>
        <v>3</v>
      </c>
      <c r="F19" s="580">
        <f>結果!G5</f>
        <v>4</v>
      </c>
      <c r="G19" s="580">
        <f>結果!H5</f>
        <v>5</v>
      </c>
      <c r="H19" s="580">
        <f>結果!I5</f>
        <v>6</v>
      </c>
      <c r="I19" s="580">
        <f>結果!J5</f>
        <v>7</v>
      </c>
      <c r="J19" s="580">
        <f>結果!K5</f>
        <v>8</v>
      </c>
      <c r="K19" s="580">
        <f>結果!L5</f>
        <v>9</v>
      </c>
      <c r="L19" s="580">
        <f>結果!M5</f>
        <v>10</v>
      </c>
      <c r="M19" s="580">
        <f>結果!N5</f>
        <v>11</v>
      </c>
      <c r="N19" s="580">
        <f>結果!O5</f>
        <v>12</v>
      </c>
      <c r="O19" s="580">
        <f>結果!P5</f>
        <v>13</v>
      </c>
      <c r="P19" s="580">
        <f>結果!Q5</f>
        <v>14</v>
      </c>
      <c r="Q19" s="580">
        <f>結果!R5</f>
        <v>15</v>
      </c>
      <c r="R19" s="580">
        <f>結果!S5</f>
        <v>16</v>
      </c>
      <c r="S19" s="580">
        <f>結果!T5</f>
        <v>17</v>
      </c>
      <c r="T19" s="580">
        <f>結果!U5</f>
        <v>18</v>
      </c>
      <c r="U19" s="580">
        <f>結果!V5</f>
        <v>19</v>
      </c>
      <c r="V19" s="580">
        <f>結果!W5</f>
        <v>20</v>
      </c>
      <c r="W19" s="580">
        <f>結果!X5</f>
        <v>21</v>
      </c>
      <c r="X19" s="580">
        <f>結果!Y5</f>
        <v>22</v>
      </c>
      <c r="Y19" s="580">
        <f>結果!Z5</f>
        <v>23</v>
      </c>
      <c r="Z19" s="580">
        <f>結果!AA5</f>
        <v>24</v>
      </c>
      <c r="AA19" s="580">
        <f>結果!AB5</f>
        <v>25</v>
      </c>
      <c r="AB19" s="580">
        <f>結果!AC5</f>
        <v>26</v>
      </c>
      <c r="AC19" s="580">
        <f>結果!AD5</f>
        <v>27</v>
      </c>
      <c r="AD19" s="580">
        <f>結果!AE5</f>
        <v>28</v>
      </c>
      <c r="AE19" s="580">
        <f>結果!AF5</f>
        <v>29</v>
      </c>
      <c r="AF19" s="580">
        <f>結果!AG5</f>
        <v>30</v>
      </c>
      <c r="AG19" s="580">
        <f>結果!AH5</f>
        <v>31</v>
      </c>
      <c r="AH19" s="580">
        <f>結果!AI5</f>
        <v>32</v>
      </c>
      <c r="AI19" s="580">
        <f>結果!AJ5</f>
        <v>33</v>
      </c>
      <c r="AJ19" s="580">
        <f>結果!AK5</f>
        <v>34</v>
      </c>
      <c r="AK19" s="580">
        <f>結果!AL5</f>
        <v>35</v>
      </c>
      <c r="AL19" s="580">
        <f>結果!AM5</f>
        <v>36</v>
      </c>
      <c r="AM19" s="580">
        <f>結果!AN5</f>
        <v>37</v>
      </c>
      <c r="AN19" s="580">
        <f>結果!AO5</f>
        <v>38</v>
      </c>
      <c r="AO19" s="580">
        <f>結果!AP5</f>
        <v>39</v>
      </c>
      <c r="AP19" s="581">
        <f>結果!AQ5</f>
        <v>40</v>
      </c>
      <c r="AQ19" s="581">
        <f>結果!AR5</f>
        <v>41</v>
      </c>
      <c r="AR19" s="581">
        <f>結果!AS5</f>
        <v>42</v>
      </c>
      <c r="AS19" s="29"/>
    </row>
    <row r="20" spans="2:45" s="24" customFormat="1" ht="57.95" customHeight="1">
      <c r="B20" s="30"/>
      <c r="C20" s="31" t="str">
        <f>結果!D6</f>
        <v>農業</v>
      </c>
      <c r="D20" s="31" t="str">
        <f>結果!E6</f>
        <v>林業</v>
      </c>
      <c r="E20" s="31" t="str">
        <f>結果!F6</f>
        <v>漁業</v>
      </c>
      <c r="F20" s="31" t="str">
        <f>結果!G6</f>
        <v>鉱業</v>
      </c>
      <c r="G20" s="31" t="str">
        <f>結果!H6</f>
        <v>飲食料品</v>
      </c>
      <c r="H20" s="31" t="str">
        <f>結果!I6</f>
        <v>繊維製品</v>
      </c>
      <c r="I20" s="31" t="str">
        <f>結果!J6</f>
        <v>パルプ・紙・木製品</v>
      </c>
      <c r="J20" s="31" t="str">
        <f>結果!K6</f>
        <v>化学製品</v>
      </c>
      <c r="K20" s="31" t="str">
        <f>結果!L6</f>
        <v>石油・石炭製品</v>
      </c>
      <c r="L20" s="31" t="str">
        <f>結果!M6</f>
        <v>プラスチック・ゴム製品</v>
      </c>
      <c r="M20" s="31" t="str">
        <f>結果!N6</f>
        <v>窯業・土石製品</v>
      </c>
      <c r="N20" s="31" t="str">
        <f>結果!O6</f>
        <v>鉄鋼</v>
      </c>
      <c r="O20" s="31" t="str">
        <f>結果!P6</f>
        <v>非鉄金属</v>
      </c>
      <c r="P20" s="31" t="str">
        <f>結果!Q6</f>
        <v>金属製品</v>
      </c>
      <c r="Q20" s="31" t="str">
        <f>結果!R6</f>
        <v>はん用機械</v>
      </c>
      <c r="R20" s="31" t="str">
        <f>結果!S6</f>
        <v>生産用機械</v>
      </c>
      <c r="S20" s="31" t="str">
        <f>結果!T6</f>
        <v>業務用機械</v>
      </c>
      <c r="T20" s="31" t="str">
        <f>結果!U6</f>
        <v>電子部品</v>
      </c>
      <c r="U20" s="31" t="str">
        <f>結果!V6</f>
        <v>電気機械</v>
      </c>
      <c r="V20" s="31" t="str">
        <f>結果!W6</f>
        <v>情報通信機器</v>
      </c>
      <c r="W20" s="31" t="str">
        <f>結果!X6</f>
        <v>輸送機械</v>
      </c>
      <c r="X20" s="31" t="str">
        <f>結果!Y6</f>
        <v>その他の製造工業製品</v>
      </c>
      <c r="Y20" s="31" t="str">
        <f>結果!Z6</f>
        <v>建設</v>
      </c>
      <c r="Z20" s="31" t="str">
        <f>結果!AA6</f>
        <v>電力・ガス・熱供給</v>
      </c>
      <c r="AA20" s="31" t="str">
        <f>結果!AB6</f>
        <v>水道</v>
      </c>
      <c r="AB20" s="31" t="str">
        <f>結果!AC6</f>
        <v>廃棄物処理</v>
      </c>
      <c r="AC20" s="31" t="str">
        <f>結果!AD6</f>
        <v>商業</v>
      </c>
      <c r="AD20" s="31" t="str">
        <f>結果!AE6</f>
        <v>金融・保険</v>
      </c>
      <c r="AE20" s="31" t="str">
        <f>結果!AF6</f>
        <v>不動産</v>
      </c>
      <c r="AF20" s="31" t="str">
        <f>結果!AG6</f>
        <v>運輸・郵便</v>
      </c>
      <c r="AG20" s="31" t="str">
        <f>結果!AH6</f>
        <v>情報通信</v>
      </c>
      <c r="AH20" s="31" t="str">
        <f>結果!AI6</f>
        <v>公務</v>
      </c>
      <c r="AI20" s="31" t="str">
        <f>結果!AJ6</f>
        <v>教育・研究</v>
      </c>
      <c r="AJ20" s="31" t="str">
        <f>結果!AK6</f>
        <v>医療・福祉</v>
      </c>
      <c r="AK20" s="31" t="str">
        <f>結果!AL6</f>
        <v>他に分類されない会員制団体</v>
      </c>
      <c r="AL20" s="31" t="str">
        <f>結果!AM6</f>
        <v>対事業所サービス</v>
      </c>
      <c r="AM20" s="31" t="str">
        <f>結果!AN6</f>
        <v>宿泊業</v>
      </c>
      <c r="AN20" s="31" t="str">
        <f>結果!AO6</f>
        <v>飲食サービス</v>
      </c>
      <c r="AO20" s="31" t="str">
        <f>結果!AP6</f>
        <v>娯楽サービス</v>
      </c>
      <c r="AP20" s="436" t="str">
        <f>結果!AQ6</f>
        <v>その他の対個人サービス</v>
      </c>
      <c r="AQ20" s="436" t="str">
        <f>結果!AR6</f>
        <v>事務用品</v>
      </c>
      <c r="AR20" s="436" t="str">
        <f>結果!AS6</f>
        <v>分類不明</v>
      </c>
      <c r="AS20" s="32" t="s">
        <v>54</v>
      </c>
    </row>
    <row r="21" spans="2:45" s="24" customFormat="1" ht="24.2" customHeight="1">
      <c r="B21" s="77" t="s">
        <v>64</v>
      </c>
      <c r="C21" s="88">
        <f t="shared" ref="C21:C24" si="2">(C8*C$16)*100</f>
        <v>0</v>
      </c>
      <c r="D21" s="88">
        <f t="shared" ref="D21:AO21" si="3">(D8*D$16)*100</f>
        <v>0</v>
      </c>
      <c r="E21" s="88">
        <f t="shared" si="3"/>
        <v>0</v>
      </c>
      <c r="F21" s="88">
        <f t="shared" si="3"/>
        <v>0</v>
      </c>
      <c r="G21" s="88">
        <f t="shared" si="3"/>
        <v>0</v>
      </c>
      <c r="H21" s="88">
        <f t="shared" si="3"/>
        <v>0</v>
      </c>
      <c r="I21" s="88">
        <f t="shared" si="3"/>
        <v>0</v>
      </c>
      <c r="J21" s="88">
        <f t="shared" si="3"/>
        <v>0</v>
      </c>
      <c r="K21" s="88">
        <f t="shared" si="3"/>
        <v>0</v>
      </c>
      <c r="L21" s="88">
        <f t="shared" si="3"/>
        <v>0</v>
      </c>
      <c r="M21" s="88">
        <f t="shared" si="3"/>
        <v>0</v>
      </c>
      <c r="N21" s="88">
        <f t="shared" si="3"/>
        <v>0</v>
      </c>
      <c r="O21" s="88">
        <f t="shared" si="3"/>
        <v>0</v>
      </c>
      <c r="P21" s="88">
        <f t="shared" si="3"/>
        <v>0</v>
      </c>
      <c r="Q21" s="88">
        <f t="shared" si="3"/>
        <v>0</v>
      </c>
      <c r="R21" s="88">
        <f t="shared" si="3"/>
        <v>0</v>
      </c>
      <c r="S21" s="88">
        <f t="shared" si="3"/>
        <v>0</v>
      </c>
      <c r="T21" s="88">
        <f t="shared" si="3"/>
        <v>0</v>
      </c>
      <c r="U21" s="88">
        <f t="shared" si="3"/>
        <v>0</v>
      </c>
      <c r="V21" s="88">
        <f t="shared" si="3"/>
        <v>0</v>
      </c>
      <c r="W21" s="88">
        <f t="shared" si="3"/>
        <v>0</v>
      </c>
      <c r="X21" s="88">
        <f t="shared" si="3"/>
        <v>0</v>
      </c>
      <c r="Y21" s="88">
        <f t="shared" si="3"/>
        <v>0</v>
      </c>
      <c r="Z21" s="88">
        <f t="shared" si="3"/>
        <v>0</v>
      </c>
      <c r="AA21" s="88">
        <f t="shared" si="3"/>
        <v>0</v>
      </c>
      <c r="AB21" s="88">
        <f t="shared" si="3"/>
        <v>0</v>
      </c>
      <c r="AC21" s="88">
        <f t="shared" si="3"/>
        <v>0</v>
      </c>
      <c r="AD21" s="88">
        <f t="shared" si="3"/>
        <v>0</v>
      </c>
      <c r="AE21" s="88">
        <f t="shared" si="3"/>
        <v>0</v>
      </c>
      <c r="AF21" s="88">
        <f t="shared" si="3"/>
        <v>0</v>
      </c>
      <c r="AG21" s="88">
        <f t="shared" si="3"/>
        <v>0</v>
      </c>
      <c r="AH21" s="88">
        <f t="shared" si="3"/>
        <v>0</v>
      </c>
      <c r="AI21" s="88">
        <f t="shared" si="3"/>
        <v>0</v>
      </c>
      <c r="AJ21" s="88">
        <f t="shared" si="3"/>
        <v>0</v>
      </c>
      <c r="AK21" s="88">
        <f t="shared" si="3"/>
        <v>0</v>
      </c>
      <c r="AL21" s="88">
        <f t="shared" si="3"/>
        <v>0</v>
      </c>
      <c r="AM21" s="88">
        <f t="shared" si="3"/>
        <v>0</v>
      </c>
      <c r="AN21" s="88">
        <f t="shared" si="3"/>
        <v>0</v>
      </c>
      <c r="AO21" s="88">
        <f t="shared" si="3"/>
        <v>0</v>
      </c>
      <c r="AP21" s="88">
        <f t="shared" ref="AP21:AR21" si="4">(AP8*AP$16)*100</f>
        <v>0</v>
      </c>
      <c r="AQ21" s="88">
        <f t="shared" si="4"/>
        <v>0</v>
      </c>
      <c r="AR21" s="88">
        <f t="shared" si="4"/>
        <v>0</v>
      </c>
      <c r="AS21" s="445">
        <f>+SUM(C21:AR21)</f>
        <v>0</v>
      </c>
    </row>
    <row r="22" spans="2:45" s="24" customFormat="1" ht="24.2" customHeight="1">
      <c r="B22" s="79" t="s">
        <v>65</v>
      </c>
      <c r="C22" s="89">
        <f t="shared" si="2"/>
        <v>0</v>
      </c>
      <c r="D22" s="89">
        <f t="shared" ref="D22:AO22" si="5">(D9*D$16)*100</f>
        <v>0</v>
      </c>
      <c r="E22" s="89">
        <f t="shared" si="5"/>
        <v>0</v>
      </c>
      <c r="F22" s="89">
        <f t="shared" si="5"/>
        <v>0</v>
      </c>
      <c r="G22" s="89">
        <f t="shared" si="5"/>
        <v>0</v>
      </c>
      <c r="H22" s="89">
        <f t="shared" si="5"/>
        <v>0</v>
      </c>
      <c r="I22" s="89">
        <f t="shared" si="5"/>
        <v>0</v>
      </c>
      <c r="J22" s="89">
        <f t="shared" si="5"/>
        <v>0</v>
      </c>
      <c r="K22" s="89">
        <f t="shared" si="5"/>
        <v>0</v>
      </c>
      <c r="L22" s="89">
        <f t="shared" si="5"/>
        <v>0</v>
      </c>
      <c r="M22" s="89">
        <f t="shared" si="5"/>
        <v>0</v>
      </c>
      <c r="N22" s="89">
        <f t="shared" si="5"/>
        <v>0</v>
      </c>
      <c r="O22" s="89">
        <f t="shared" si="5"/>
        <v>0</v>
      </c>
      <c r="P22" s="89">
        <f t="shared" si="5"/>
        <v>0</v>
      </c>
      <c r="Q22" s="89">
        <f t="shared" si="5"/>
        <v>0</v>
      </c>
      <c r="R22" s="89">
        <f t="shared" si="5"/>
        <v>0</v>
      </c>
      <c r="S22" s="89">
        <f t="shared" si="5"/>
        <v>0</v>
      </c>
      <c r="T22" s="89">
        <f t="shared" si="5"/>
        <v>0</v>
      </c>
      <c r="U22" s="89">
        <f t="shared" si="5"/>
        <v>0</v>
      </c>
      <c r="V22" s="89">
        <f t="shared" si="5"/>
        <v>0</v>
      </c>
      <c r="W22" s="89">
        <f t="shared" si="5"/>
        <v>0</v>
      </c>
      <c r="X22" s="89">
        <f t="shared" si="5"/>
        <v>0</v>
      </c>
      <c r="Y22" s="89">
        <f t="shared" si="5"/>
        <v>0</v>
      </c>
      <c r="Z22" s="89">
        <f t="shared" si="5"/>
        <v>0</v>
      </c>
      <c r="AA22" s="89">
        <f t="shared" si="5"/>
        <v>0</v>
      </c>
      <c r="AB22" s="89">
        <f t="shared" si="5"/>
        <v>0</v>
      </c>
      <c r="AC22" s="89">
        <f t="shared" si="5"/>
        <v>0</v>
      </c>
      <c r="AD22" s="89">
        <f t="shared" si="5"/>
        <v>0</v>
      </c>
      <c r="AE22" s="89">
        <f t="shared" si="5"/>
        <v>0</v>
      </c>
      <c r="AF22" s="89">
        <f t="shared" si="5"/>
        <v>0</v>
      </c>
      <c r="AG22" s="89">
        <f t="shared" si="5"/>
        <v>0</v>
      </c>
      <c r="AH22" s="89">
        <f t="shared" si="5"/>
        <v>0</v>
      </c>
      <c r="AI22" s="89">
        <f t="shared" si="5"/>
        <v>0</v>
      </c>
      <c r="AJ22" s="89">
        <f t="shared" si="5"/>
        <v>0</v>
      </c>
      <c r="AK22" s="89">
        <f t="shared" si="5"/>
        <v>0</v>
      </c>
      <c r="AL22" s="89">
        <f t="shared" si="5"/>
        <v>0</v>
      </c>
      <c r="AM22" s="89">
        <f t="shared" si="5"/>
        <v>0</v>
      </c>
      <c r="AN22" s="89">
        <f t="shared" si="5"/>
        <v>0</v>
      </c>
      <c r="AO22" s="89">
        <f t="shared" si="5"/>
        <v>0</v>
      </c>
      <c r="AP22" s="89">
        <f t="shared" ref="AP22:AR22" si="6">(AP9*AP$16)*100</f>
        <v>0</v>
      </c>
      <c r="AQ22" s="89">
        <f t="shared" si="6"/>
        <v>0</v>
      </c>
      <c r="AR22" s="89">
        <f t="shared" si="6"/>
        <v>0</v>
      </c>
      <c r="AS22" s="446">
        <f t="shared" ref="AS22:AS24" si="7">+SUM(C22:AR22)</f>
        <v>0</v>
      </c>
    </row>
    <row r="23" spans="2:45" s="24" customFormat="1" ht="24.2" customHeight="1">
      <c r="B23" s="79" t="s">
        <v>66</v>
      </c>
      <c r="C23" s="89">
        <f t="shared" si="2"/>
        <v>0</v>
      </c>
      <c r="D23" s="89">
        <f t="shared" ref="D23:AO23" si="8">(D10*D$16)*100</f>
        <v>0</v>
      </c>
      <c r="E23" s="89">
        <f t="shared" si="8"/>
        <v>0</v>
      </c>
      <c r="F23" s="89">
        <f t="shared" si="8"/>
        <v>0</v>
      </c>
      <c r="G23" s="89">
        <f t="shared" si="8"/>
        <v>0</v>
      </c>
      <c r="H23" s="89">
        <f t="shared" si="8"/>
        <v>0</v>
      </c>
      <c r="I23" s="89">
        <f t="shared" si="8"/>
        <v>0</v>
      </c>
      <c r="J23" s="89">
        <f t="shared" si="8"/>
        <v>0</v>
      </c>
      <c r="K23" s="89">
        <f t="shared" si="8"/>
        <v>0</v>
      </c>
      <c r="L23" s="89">
        <f t="shared" si="8"/>
        <v>0</v>
      </c>
      <c r="M23" s="89">
        <f t="shared" si="8"/>
        <v>0</v>
      </c>
      <c r="N23" s="89">
        <f t="shared" si="8"/>
        <v>0</v>
      </c>
      <c r="O23" s="89">
        <f t="shared" si="8"/>
        <v>0</v>
      </c>
      <c r="P23" s="89">
        <f t="shared" si="8"/>
        <v>0</v>
      </c>
      <c r="Q23" s="89">
        <f t="shared" si="8"/>
        <v>0</v>
      </c>
      <c r="R23" s="89">
        <f t="shared" si="8"/>
        <v>0</v>
      </c>
      <c r="S23" s="89">
        <f t="shared" si="8"/>
        <v>0</v>
      </c>
      <c r="T23" s="89">
        <f t="shared" si="8"/>
        <v>0</v>
      </c>
      <c r="U23" s="89">
        <f t="shared" si="8"/>
        <v>0</v>
      </c>
      <c r="V23" s="89">
        <f t="shared" si="8"/>
        <v>0</v>
      </c>
      <c r="W23" s="89">
        <f t="shared" si="8"/>
        <v>0</v>
      </c>
      <c r="X23" s="89">
        <f t="shared" si="8"/>
        <v>0</v>
      </c>
      <c r="Y23" s="89">
        <f t="shared" si="8"/>
        <v>0</v>
      </c>
      <c r="Z23" s="89">
        <f t="shared" si="8"/>
        <v>0</v>
      </c>
      <c r="AA23" s="89">
        <f t="shared" si="8"/>
        <v>0</v>
      </c>
      <c r="AB23" s="89">
        <f t="shared" si="8"/>
        <v>0</v>
      </c>
      <c r="AC23" s="89">
        <f t="shared" si="8"/>
        <v>0</v>
      </c>
      <c r="AD23" s="89">
        <f t="shared" si="8"/>
        <v>0</v>
      </c>
      <c r="AE23" s="89">
        <f t="shared" si="8"/>
        <v>0</v>
      </c>
      <c r="AF23" s="89">
        <f t="shared" si="8"/>
        <v>0</v>
      </c>
      <c r="AG23" s="89">
        <f t="shared" si="8"/>
        <v>0</v>
      </c>
      <c r="AH23" s="89">
        <f t="shared" si="8"/>
        <v>0</v>
      </c>
      <c r="AI23" s="89">
        <f t="shared" si="8"/>
        <v>0</v>
      </c>
      <c r="AJ23" s="89">
        <f t="shared" si="8"/>
        <v>0</v>
      </c>
      <c r="AK23" s="89">
        <f t="shared" si="8"/>
        <v>0</v>
      </c>
      <c r="AL23" s="89">
        <f t="shared" si="8"/>
        <v>0</v>
      </c>
      <c r="AM23" s="89">
        <f t="shared" si="8"/>
        <v>0</v>
      </c>
      <c r="AN23" s="89">
        <f t="shared" si="8"/>
        <v>0</v>
      </c>
      <c r="AO23" s="89">
        <f t="shared" si="8"/>
        <v>0</v>
      </c>
      <c r="AP23" s="89">
        <f t="shared" ref="AP23:AR23" si="9">(AP10*AP$16)*100</f>
        <v>0</v>
      </c>
      <c r="AQ23" s="89">
        <f t="shared" si="9"/>
        <v>0</v>
      </c>
      <c r="AR23" s="89">
        <f t="shared" si="9"/>
        <v>0</v>
      </c>
      <c r="AS23" s="446">
        <f t="shared" si="7"/>
        <v>0</v>
      </c>
    </row>
    <row r="24" spans="2:45" s="24" customFormat="1" ht="24.2" customHeight="1" thickBot="1">
      <c r="B24" s="81" t="s">
        <v>60</v>
      </c>
      <c r="C24" s="90">
        <f t="shared" si="2"/>
        <v>0</v>
      </c>
      <c r="D24" s="90">
        <f t="shared" ref="D24:AO24" si="10">(D11*D$16)*100</f>
        <v>0</v>
      </c>
      <c r="E24" s="90">
        <f t="shared" si="10"/>
        <v>0</v>
      </c>
      <c r="F24" s="90">
        <f t="shared" si="10"/>
        <v>0</v>
      </c>
      <c r="G24" s="90">
        <f t="shared" si="10"/>
        <v>0</v>
      </c>
      <c r="H24" s="90">
        <f t="shared" si="10"/>
        <v>0</v>
      </c>
      <c r="I24" s="90">
        <f t="shared" si="10"/>
        <v>0</v>
      </c>
      <c r="J24" s="90">
        <f t="shared" si="10"/>
        <v>0</v>
      </c>
      <c r="K24" s="90">
        <f t="shared" si="10"/>
        <v>0</v>
      </c>
      <c r="L24" s="90">
        <f t="shared" si="10"/>
        <v>0</v>
      </c>
      <c r="M24" s="90">
        <f t="shared" si="10"/>
        <v>0</v>
      </c>
      <c r="N24" s="90">
        <f t="shared" si="10"/>
        <v>0</v>
      </c>
      <c r="O24" s="90">
        <f t="shared" si="10"/>
        <v>0</v>
      </c>
      <c r="P24" s="90">
        <f t="shared" si="10"/>
        <v>0</v>
      </c>
      <c r="Q24" s="90">
        <f t="shared" si="10"/>
        <v>0</v>
      </c>
      <c r="R24" s="90">
        <f t="shared" si="10"/>
        <v>0</v>
      </c>
      <c r="S24" s="90">
        <f t="shared" si="10"/>
        <v>0</v>
      </c>
      <c r="T24" s="90">
        <f t="shared" si="10"/>
        <v>0</v>
      </c>
      <c r="U24" s="90">
        <f t="shared" si="10"/>
        <v>0</v>
      </c>
      <c r="V24" s="90">
        <f t="shared" si="10"/>
        <v>0</v>
      </c>
      <c r="W24" s="90">
        <f t="shared" si="10"/>
        <v>0</v>
      </c>
      <c r="X24" s="90">
        <f t="shared" si="10"/>
        <v>0</v>
      </c>
      <c r="Y24" s="90">
        <f t="shared" si="10"/>
        <v>0</v>
      </c>
      <c r="Z24" s="90">
        <f t="shared" si="10"/>
        <v>0</v>
      </c>
      <c r="AA24" s="90">
        <f t="shared" si="10"/>
        <v>0</v>
      </c>
      <c r="AB24" s="90">
        <f t="shared" si="10"/>
        <v>0</v>
      </c>
      <c r="AC24" s="90">
        <f t="shared" si="10"/>
        <v>0</v>
      </c>
      <c r="AD24" s="90">
        <f t="shared" si="10"/>
        <v>0</v>
      </c>
      <c r="AE24" s="90">
        <f t="shared" si="10"/>
        <v>0</v>
      </c>
      <c r="AF24" s="90">
        <f t="shared" si="10"/>
        <v>0</v>
      </c>
      <c r="AG24" s="90">
        <f t="shared" si="10"/>
        <v>0</v>
      </c>
      <c r="AH24" s="90">
        <f t="shared" si="10"/>
        <v>0</v>
      </c>
      <c r="AI24" s="90">
        <f t="shared" si="10"/>
        <v>0</v>
      </c>
      <c r="AJ24" s="90">
        <f t="shared" si="10"/>
        <v>0</v>
      </c>
      <c r="AK24" s="90">
        <f t="shared" si="10"/>
        <v>0</v>
      </c>
      <c r="AL24" s="90">
        <f t="shared" si="10"/>
        <v>0</v>
      </c>
      <c r="AM24" s="90">
        <f t="shared" si="10"/>
        <v>0</v>
      </c>
      <c r="AN24" s="90">
        <f t="shared" si="10"/>
        <v>0</v>
      </c>
      <c r="AO24" s="90">
        <f t="shared" si="10"/>
        <v>0</v>
      </c>
      <c r="AP24" s="90">
        <f t="shared" ref="AP24:AR24" si="11">(AP11*AP$16)*100</f>
        <v>0</v>
      </c>
      <c r="AQ24" s="90">
        <f t="shared" si="11"/>
        <v>0</v>
      </c>
      <c r="AR24" s="90">
        <f t="shared" si="11"/>
        <v>0</v>
      </c>
      <c r="AS24" s="447">
        <f t="shared" si="7"/>
        <v>0</v>
      </c>
    </row>
    <row r="25" spans="2:45" s="26" customFormat="1" ht="13.5">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row>
    <row r="26" spans="2:45" s="26" customFormat="1" ht="13.5">
      <c r="B26" s="26" t="s">
        <v>69</v>
      </c>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row>
    <row r="27" spans="2:45" s="26" customFormat="1" ht="13.5">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row>
    <row r="28" spans="2:45" s="26" customFormat="1" ht="13.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row>
    <row r="29" spans="2:4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row>
    <row r="30" spans="2:4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row>
    <row r="31" spans="2:4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row>
    <row r="32" spans="2:4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row>
    <row r="33" spans="3:39">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row>
    <row r="34" spans="3:39">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row>
    <row r="35" spans="3:39">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row>
    <row r="36" spans="3:39">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row>
    <row r="37" spans="3:39">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row>
    <row r="38" spans="3:39">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row>
    <row r="39" spans="3:39">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row>
    <row r="40" spans="3:39">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row>
    <row r="41" spans="3:39">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row>
    <row r="42" spans="3:39" ht="36" customHeight="1">
      <c r="C42" s="75"/>
      <c r="D42" s="75"/>
      <c r="E42" s="75"/>
      <c r="F42" s="75"/>
      <c r="G42" s="76"/>
      <c r="H42" s="76"/>
      <c r="I42" s="76"/>
      <c r="J42" s="76"/>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row>
    <row r="43" spans="3:39">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row>
    <row r="44" spans="3:39">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row>
    <row r="45" spans="3:39">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row>
    <row r="46" spans="3:39">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row>
    <row r="47" spans="3:39">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row>
    <row r="48" spans="3:39">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row>
    <row r="49" spans="3:39">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row>
    <row r="50" spans="3:39">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row>
    <row r="51" spans="3:39">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row>
    <row r="52" spans="3:39">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row>
    <row r="53" spans="3:39">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row>
  </sheetData>
  <mergeCells count="1">
    <mergeCell ref="K2:N2"/>
  </mergeCells>
  <phoneticPr fontId="7"/>
  <pageMargins left="0.39370078740157483" right="0.19685039370078741" top="1.6535433070866143" bottom="0.98425196850393704" header="0.51181102362204722" footer="0.51181102362204722"/>
  <pageSetup paperSize="12" scale="5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F13"/>
  <sheetViews>
    <sheetView showGridLines="0" zoomScaleNormal="90" workbookViewId="0"/>
  </sheetViews>
  <sheetFormatPr defaultRowHeight="12"/>
  <cols>
    <col min="1" max="1" width="3.125" style="91" customWidth="1"/>
    <col min="2" max="2" width="3.5" style="91" bestFit="1" customWidth="1"/>
    <col min="3" max="3" width="32.5" style="91" customWidth="1"/>
    <col min="4" max="4" width="10.5" style="91" bestFit="1" customWidth="1"/>
    <col min="5" max="5" width="5.875" style="91" customWidth="1"/>
    <col min="6" max="6" width="78.125" style="91" bestFit="1" customWidth="1"/>
    <col min="7" max="16384" width="9" style="91"/>
  </cols>
  <sheetData>
    <row r="1" spans="2:6" ht="15" thickBot="1">
      <c r="C1" s="5" t="s">
        <v>73</v>
      </c>
    </row>
    <row r="2" spans="2:6" ht="25.7" customHeight="1">
      <c r="B2" s="92"/>
      <c r="C2" s="93" t="s">
        <v>74</v>
      </c>
      <c r="D2" s="94" t="s">
        <v>75</v>
      </c>
      <c r="E2" s="95" t="s">
        <v>76</v>
      </c>
      <c r="F2" s="96" t="s">
        <v>5</v>
      </c>
    </row>
    <row r="3" spans="2:6" s="21" customFormat="1" ht="25.7" customHeight="1">
      <c r="B3" s="97" t="s">
        <v>77</v>
      </c>
      <c r="C3" s="98" t="s">
        <v>78</v>
      </c>
      <c r="D3" s="99">
        <f>結果!AT21</f>
        <v>0</v>
      </c>
      <c r="E3" s="100" t="s">
        <v>62</v>
      </c>
      <c r="F3" s="101" t="s">
        <v>313</v>
      </c>
    </row>
    <row r="4" spans="2:6" s="21" customFormat="1" ht="25.7" customHeight="1">
      <c r="B4" s="102" t="s">
        <v>79</v>
      </c>
      <c r="C4" s="103" t="s">
        <v>80</v>
      </c>
      <c r="D4" s="104">
        <f>+係数!D12</f>
        <v>6.9683894213798211E-2</v>
      </c>
      <c r="E4" s="105"/>
      <c r="F4" s="106" t="s">
        <v>314</v>
      </c>
    </row>
    <row r="5" spans="2:6" s="21" customFormat="1" ht="25.7" customHeight="1">
      <c r="B5" s="102" t="s">
        <v>81</v>
      </c>
      <c r="C5" s="103" t="s">
        <v>82</v>
      </c>
      <c r="D5" s="107">
        <f>D3*D4</f>
        <v>0</v>
      </c>
      <c r="E5" s="105" t="s">
        <v>62</v>
      </c>
      <c r="F5" s="106" t="s">
        <v>315</v>
      </c>
    </row>
    <row r="6" spans="2:6" s="21" customFormat="1" ht="25.7" customHeight="1">
      <c r="B6" s="102" t="s">
        <v>83</v>
      </c>
      <c r="C6" s="103" t="s">
        <v>84</v>
      </c>
      <c r="D6" s="107">
        <f>結果!AT29</f>
        <v>0</v>
      </c>
      <c r="E6" s="105" t="s">
        <v>62</v>
      </c>
      <c r="F6" s="106" t="s">
        <v>316</v>
      </c>
    </row>
    <row r="7" spans="2:6" ht="34.9" customHeight="1">
      <c r="B7" s="102" t="s">
        <v>85</v>
      </c>
      <c r="C7" s="103" t="s">
        <v>86</v>
      </c>
      <c r="D7" s="104">
        <f>+係数!D13</f>
        <v>6.2679283319213103E-2</v>
      </c>
      <c r="E7" s="108"/>
      <c r="F7" s="109" t="s">
        <v>317</v>
      </c>
    </row>
    <row r="8" spans="2:6" ht="34.9" customHeight="1" thickBot="1">
      <c r="B8" s="110" t="s">
        <v>87</v>
      </c>
      <c r="C8" s="111" t="s">
        <v>88</v>
      </c>
      <c r="D8" s="112">
        <f>+係数!D14</f>
        <v>6.3614250330490257E-2</v>
      </c>
      <c r="E8" s="113"/>
      <c r="F8" s="114" t="s">
        <v>318</v>
      </c>
    </row>
    <row r="9" spans="2:6" ht="12" customHeight="1">
      <c r="E9" s="115"/>
    </row>
    <row r="10" spans="2:6" ht="15" thickBot="1">
      <c r="C10" s="5" t="s">
        <v>89</v>
      </c>
      <c r="E10" s="115"/>
    </row>
    <row r="11" spans="2:6" ht="25.7" customHeight="1">
      <c r="B11" s="92"/>
      <c r="C11" s="93" t="s">
        <v>74</v>
      </c>
      <c r="D11" s="94" t="s">
        <v>75</v>
      </c>
      <c r="E11" s="95" t="s">
        <v>76</v>
      </c>
      <c r="F11" s="96" t="s">
        <v>5</v>
      </c>
    </row>
    <row r="12" spans="2:6" ht="25.7" customHeight="1">
      <c r="B12" s="97" t="s">
        <v>90</v>
      </c>
      <c r="C12" s="98" t="s">
        <v>91</v>
      </c>
      <c r="D12" s="99">
        <f>SUM(D5,D6)*D7</f>
        <v>0</v>
      </c>
      <c r="E12" s="100" t="s">
        <v>62</v>
      </c>
      <c r="F12" s="101" t="s">
        <v>92</v>
      </c>
    </row>
    <row r="13" spans="2:6" ht="25.7" customHeight="1" thickBot="1">
      <c r="B13" s="110" t="s">
        <v>93</v>
      </c>
      <c r="C13" s="111" t="s">
        <v>94</v>
      </c>
      <c r="D13" s="116">
        <f>SUM(D5,D6)*D8</f>
        <v>0</v>
      </c>
      <c r="E13" s="117" t="s">
        <v>62</v>
      </c>
      <c r="F13" s="118" t="s">
        <v>95</v>
      </c>
    </row>
  </sheetData>
  <phoneticPr fontId="7"/>
  <pageMargins left="0.78740157480314965" right="0.78740157480314965" top="0.98425196850393704" bottom="0.98425196850393704" header="0.51181102362204722" footer="0.51181102362204722"/>
  <pageSetup paperSize="9" scale="98" orientation="landscape" horizontalDpi="3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201"/>
  <sheetViews>
    <sheetView showGridLines="0" topLeftCell="A54" zoomScale="75" zoomScaleNormal="100" zoomScaleSheetLayoutView="25" workbookViewId="0">
      <selection activeCell="X152" sqref="X152"/>
    </sheetView>
  </sheetViews>
  <sheetFormatPr defaultRowHeight="12"/>
  <cols>
    <col min="1" max="1" width="3.75" style="119" customWidth="1"/>
    <col min="2" max="2" width="10.5" style="119" customWidth="1"/>
    <col min="3" max="5" width="9.875" style="119" customWidth="1"/>
    <col min="6" max="6" width="10.875" style="119" customWidth="1"/>
    <col min="7" max="7" width="26.25" style="119" customWidth="1"/>
    <col min="8" max="8" width="12.375" style="119" customWidth="1"/>
    <col min="9" max="9" width="16.625" style="119" customWidth="1"/>
    <col min="10" max="10" width="28.75" style="119" bestFit="1" customWidth="1"/>
    <col min="11" max="11" width="9.875" style="119" customWidth="1"/>
    <col min="12" max="12" width="9.5" style="119" customWidth="1"/>
    <col min="13" max="13" width="9.875" style="119" customWidth="1"/>
    <col min="14" max="14" width="9.875" style="119" hidden="1" customWidth="1"/>
    <col min="15" max="15" width="12.125" style="119" hidden="1" customWidth="1"/>
    <col min="16" max="16" width="11.375" style="119" bestFit="1" customWidth="1"/>
    <col min="17" max="19" width="10.875" style="119" customWidth="1"/>
    <col min="20" max="20" width="8" style="119" customWidth="1"/>
    <col min="21" max="21" width="25" style="119" customWidth="1"/>
    <col min="22" max="24" width="12.25" style="119" customWidth="1"/>
    <col min="25" max="25" width="1.25" style="119" customWidth="1"/>
    <col min="26" max="16384" width="9" style="119"/>
  </cols>
  <sheetData>
    <row r="1" spans="2:24" ht="12.4" customHeight="1"/>
    <row r="2" spans="2:24" ht="12.4" customHeight="1"/>
    <row r="3" spans="2:24" ht="12.4" customHeight="1">
      <c r="B3" s="656"/>
      <c r="C3" s="656"/>
      <c r="F3" s="120"/>
      <c r="Q3" s="119" t="s">
        <v>96</v>
      </c>
      <c r="S3" s="119" t="s">
        <v>97</v>
      </c>
      <c r="X3" s="121" t="s">
        <v>310</v>
      </c>
    </row>
    <row r="4" spans="2:24" ht="12.4" customHeight="1">
      <c r="B4" s="85"/>
      <c r="C4" s="85"/>
      <c r="F4" s="120"/>
      <c r="X4" s="121"/>
    </row>
    <row r="5" spans="2:24" ht="12.4" customHeight="1">
      <c r="J5" s="122"/>
    </row>
    <row r="6" spans="2:24" ht="12.75" thickBot="1">
      <c r="B6" s="123"/>
      <c r="U6" s="119" t="s">
        <v>98</v>
      </c>
      <c r="W6" s="657" t="str">
        <f>S3</f>
        <v>(単位：億円)</v>
      </c>
      <c r="X6" s="657"/>
    </row>
    <row r="7" spans="2:24">
      <c r="B7" s="123"/>
      <c r="J7" s="124" t="s">
        <v>99</v>
      </c>
      <c r="U7" s="658"/>
      <c r="V7" s="125"/>
      <c r="W7" s="126"/>
      <c r="X7" s="127"/>
    </row>
    <row r="8" spans="2:24" ht="12.2" customHeight="1">
      <c r="B8" s="123"/>
      <c r="J8" s="124"/>
      <c r="U8" s="659"/>
      <c r="V8" s="129"/>
      <c r="W8" s="661" t="s">
        <v>100</v>
      </c>
      <c r="X8" s="130"/>
    </row>
    <row r="9" spans="2:24" ht="12.2" customHeight="1">
      <c r="B9" s="123"/>
      <c r="J9" s="124" t="str">
        <f>+U23</f>
        <v>01 農業</v>
      </c>
      <c r="K9" s="128">
        <f>+H33-K54</f>
        <v>0</v>
      </c>
      <c r="U9" s="659"/>
      <c r="V9" s="131" t="s">
        <v>101</v>
      </c>
      <c r="W9" s="662"/>
      <c r="X9" s="132" t="s">
        <v>102</v>
      </c>
    </row>
    <row r="10" spans="2:24" ht="12.2" customHeight="1">
      <c r="B10" s="123"/>
      <c r="J10" s="124" t="str">
        <f t="shared" ref="J10:J49" si="0">+U24</f>
        <v>02 林業</v>
      </c>
      <c r="K10" s="128">
        <f t="shared" ref="K10:K50" si="1">+H34-K55</f>
        <v>0</v>
      </c>
      <c r="U10" s="659"/>
      <c r="V10" s="133"/>
      <c r="W10" s="663"/>
      <c r="X10" s="134" t="s">
        <v>103</v>
      </c>
    </row>
    <row r="11" spans="2:24">
      <c r="B11" s="123"/>
      <c r="J11" s="124" t="str">
        <f t="shared" si="0"/>
        <v>03 漁業</v>
      </c>
      <c r="K11" s="128">
        <f t="shared" si="1"/>
        <v>0</v>
      </c>
      <c r="U11" s="660"/>
      <c r="V11" s="135"/>
      <c r="W11" s="135"/>
      <c r="X11" s="136" t="s">
        <v>104</v>
      </c>
    </row>
    <row r="12" spans="2:24">
      <c r="B12" s="123"/>
      <c r="J12" s="124" t="str">
        <f t="shared" si="0"/>
        <v>04 鉱業</v>
      </c>
      <c r="K12" s="128">
        <f t="shared" si="1"/>
        <v>0</v>
      </c>
      <c r="U12" s="137" t="s">
        <v>105</v>
      </c>
      <c r="V12" s="138">
        <f>結果!AT18</f>
        <v>0</v>
      </c>
      <c r="W12" s="139">
        <f>結果!AT34</f>
        <v>0</v>
      </c>
      <c r="X12" s="140">
        <f>結果!AT26</f>
        <v>0</v>
      </c>
    </row>
    <row r="13" spans="2:24">
      <c r="B13" s="123"/>
      <c r="J13" s="124" t="str">
        <f t="shared" si="0"/>
        <v>05 飲食料品</v>
      </c>
      <c r="K13" s="128">
        <f t="shared" si="1"/>
        <v>0</v>
      </c>
      <c r="U13" s="141" t="s">
        <v>106</v>
      </c>
      <c r="V13" s="142">
        <f>結果!AT19</f>
        <v>0</v>
      </c>
      <c r="W13" s="142">
        <f>結果!AT35</f>
        <v>0</v>
      </c>
      <c r="X13" s="143">
        <f>結果!AT27</f>
        <v>0</v>
      </c>
    </row>
    <row r="14" spans="2:24">
      <c r="B14" s="123"/>
      <c r="J14" s="124" t="str">
        <f t="shared" si="0"/>
        <v>06 繊維製品</v>
      </c>
      <c r="K14" s="128">
        <f t="shared" si="1"/>
        <v>0</v>
      </c>
      <c r="U14" s="144" t="s">
        <v>66</v>
      </c>
      <c r="V14" s="145">
        <f>結果!AT20</f>
        <v>0</v>
      </c>
      <c r="W14" s="145">
        <f>結果!AT36</f>
        <v>0</v>
      </c>
      <c r="X14" s="146">
        <f>結果!AT28</f>
        <v>0</v>
      </c>
    </row>
    <row r="15" spans="2:24" ht="12.75" thickBot="1">
      <c r="B15" s="123"/>
      <c r="J15" s="124" t="str">
        <f t="shared" si="0"/>
        <v>07 パルプ・紙・木製品</v>
      </c>
      <c r="K15" s="128">
        <f t="shared" si="1"/>
        <v>0</v>
      </c>
      <c r="U15" s="147" t="s">
        <v>60</v>
      </c>
      <c r="V15" s="148">
        <f>SUM(V12:V14)</f>
        <v>0</v>
      </c>
      <c r="W15" s="148">
        <f>SUM(W12:W14)</f>
        <v>0</v>
      </c>
      <c r="X15" s="149">
        <f>SUM(X12:X14)</f>
        <v>0</v>
      </c>
    </row>
    <row r="16" spans="2:24">
      <c r="B16" s="123"/>
      <c r="J16" s="124" t="str">
        <f t="shared" si="0"/>
        <v>08 化学製品</v>
      </c>
      <c r="K16" s="128">
        <f t="shared" si="1"/>
        <v>0</v>
      </c>
      <c r="U16" s="150" t="s">
        <v>107</v>
      </c>
      <c r="V16" s="151"/>
      <c r="W16" s="151"/>
      <c r="X16" s="151"/>
    </row>
    <row r="17" spans="2:24">
      <c r="B17" s="123"/>
      <c r="J17" s="124" t="str">
        <f t="shared" si="0"/>
        <v>09 石油・石炭製品</v>
      </c>
      <c r="K17" s="128">
        <f t="shared" si="1"/>
        <v>0</v>
      </c>
      <c r="U17" s="152" t="s">
        <v>108</v>
      </c>
    </row>
    <row r="18" spans="2:24">
      <c r="B18" s="123"/>
      <c r="J18" s="124" t="str">
        <f t="shared" si="0"/>
        <v>10 プラスチック・ゴム製品</v>
      </c>
      <c r="K18" s="128">
        <f t="shared" si="1"/>
        <v>0</v>
      </c>
    </row>
    <row r="19" spans="2:24" ht="12.2" customHeight="1" thickBot="1">
      <c r="B19" s="123"/>
      <c r="J19" s="124" t="str">
        <f t="shared" si="0"/>
        <v>11 窯業・土石製品</v>
      </c>
      <c r="K19" s="128">
        <f t="shared" si="1"/>
        <v>0</v>
      </c>
      <c r="U19" s="119" t="s">
        <v>246</v>
      </c>
      <c r="W19" s="153"/>
      <c r="X19" s="153" t="str">
        <f>W6</f>
        <v>(単位：億円)</v>
      </c>
    </row>
    <row r="20" spans="2:24" ht="12.2" customHeight="1">
      <c r="B20" s="123"/>
      <c r="J20" s="124" t="str">
        <f t="shared" si="0"/>
        <v>12 鉄鋼</v>
      </c>
      <c r="K20" s="128">
        <f t="shared" si="1"/>
        <v>0</v>
      </c>
      <c r="U20" s="664"/>
      <c r="V20" s="665" t="s">
        <v>109</v>
      </c>
      <c r="W20" s="668" t="s">
        <v>110</v>
      </c>
      <c r="X20" s="154" t="s">
        <v>102</v>
      </c>
    </row>
    <row r="21" spans="2:24" ht="12.2" customHeight="1">
      <c r="B21" s="123"/>
      <c r="J21" s="124" t="str">
        <f t="shared" si="0"/>
        <v>13 非鉄金属</v>
      </c>
      <c r="K21" s="128">
        <f t="shared" si="1"/>
        <v>0</v>
      </c>
      <c r="U21" s="659"/>
      <c r="V21" s="666"/>
      <c r="W21" s="666"/>
      <c r="X21" s="155" t="s">
        <v>103</v>
      </c>
    </row>
    <row r="22" spans="2:24" ht="12.2" customHeight="1">
      <c r="B22" s="123"/>
      <c r="J22" s="124" t="str">
        <f t="shared" si="0"/>
        <v>14 金属製品</v>
      </c>
      <c r="K22" s="128">
        <f t="shared" si="1"/>
        <v>0</v>
      </c>
      <c r="U22" s="660"/>
      <c r="V22" s="667"/>
      <c r="W22" s="667"/>
      <c r="X22" s="156" t="s">
        <v>104</v>
      </c>
    </row>
    <row r="23" spans="2:24" ht="12.2" customHeight="1">
      <c r="B23" s="123"/>
      <c r="J23" s="124" t="str">
        <f t="shared" si="0"/>
        <v>15 はん用機械</v>
      </c>
      <c r="K23" s="128">
        <f t="shared" si="1"/>
        <v>0</v>
      </c>
      <c r="U23" s="584" t="str">
        <f>TEXT(入力!B6,"00")&amp;" "&amp;入力!C6</f>
        <v>01 農業</v>
      </c>
      <c r="V23" s="158">
        <f>+結果!D21</f>
        <v>0</v>
      </c>
      <c r="W23" s="159">
        <f>+結果!D37</f>
        <v>0</v>
      </c>
      <c r="X23" s="160">
        <f>+結果!D29</f>
        <v>0</v>
      </c>
    </row>
    <row r="24" spans="2:24" ht="12.2" customHeight="1">
      <c r="B24" s="123"/>
      <c r="J24" s="124" t="str">
        <f t="shared" si="0"/>
        <v>16 生産用機械</v>
      </c>
      <c r="K24" s="128">
        <f t="shared" si="1"/>
        <v>0</v>
      </c>
      <c r="U24" s="161" t="str">
        <f>TEXT(入力!B7,"00")&amp;" "&amp;入力!C7</f>
        <v>02 林業</v>
      </c>
      <c r="V24" s="162">
        <f>+結果!E21</f>
        <v>0</v>
      </c>
      <c r="W24" s="162">
        <f>+結果!E37</f>
        <v>0</v>
      </c>
      <c r="X24" s="163">
        <f>+結果!E29</f>
        <v>0</v>
      </c>
    </row>
    <row r="25" spans="2:24" ht="12.2" customHeight="1">
      <c r="B25" s="123"/>
      <c r="J25" s="124" t="str">
        <f t="shared" si="0"/>
        <v>17 業務用機械</v>
      </c>
      <c r="K25" s="128">
        <f t="shared" si="1"/>
        <v>0</v>
      </c>
      <c r="U25" s="161" t="str">
        <f>TEXT(入力!B8,"00")&amp;" "&amp;入力!C8</f>
        <v>03 漁業</v>
      </c>
      <c r="V25" s="162">
        <f>+結果!F21</f>
        <v>0</v>
      </c>
      <c r="W25" s="162">
        <f>+結果!F37</f>
        <v>0</v>
      </c>
      <c r="X25" s="163">
        <f>+結果!F29</f>
        <v>0</v>
      </c>
    </row>
    <row r="26" spans="2:24" ht="12.2" customHeight="1">
      <c r="B26" s="123"/>
      <c r="J26" s="124" t="str">
        <f t="shared" si="0"/>
        <v>18 電子部品</v>
      </c>
      <c r="K26" s="128">
        <f t="shared" si="1"/>
        <v>0</v>
      </c>
      <c r="U26" s="161" t="str">
        <f>TEXT(入力!B9,"00")&amp;" "&amp;入力!C9</f>
        <v>04 鉱業</v>
      </c>
      <c r="V26" s="162">
        <f>+結果!G21</f>
        <v>0</v>
      </c>
      <c r="W26" s="162">
        <f>+結果!G37</f>
        <v>0</v>
      </c>
      <c r="X26" s="163">
        <f>+結果!G29</f>
        <v>0</v>
      </c>
    </row>
    <row r="27" spans="2:24">
      <c r="B27" s="123"/>
      <c r="J27" s="124" t="str">
        <f t="shared" si="0"/>
        <v>19 電気機械</v>
      </c>
      <c r="K27" s="128">
        <f t="shared" si="1"/>
        <v>0</v>
      </c>
      <c r="U27" s="161" t="str">
        <f>TEXT(入力!B10,"00")&amp;" "&amp;入力!C10</f>
        <v>05 飲食料品</v>
      </c>
      <c r="V27" s="162">
        <f>+結果!H21</f>
        <v>0</v>
      </c>
      <c r="W27" s="162">
        <f>+結果!H37</f>
        <v>0</v>
      </c>
      <c r="X27" s="163">
        <f>+結果!H29</f>
        <v>0</v>
      </c>
    </row>
    <row r="28" spans="2:24">
      <c r="B28" s="123"/>
      <c r="J28" s="124" t="str">
        <f t="shared" si="0"/>
        <v>20 情報通信機器</v>
      </c>
      <c r="K28" s="128">
        <f t="shared" si="1"/>
        <v>0</v>
      </c>
      <c r="U28" s="161" t="str">
        <f>TEXT(入力!B11,"00")&amp;" "&amp;入力!C11</f>
        <v>06 繊維製品</v>
      </c>
      <c r="V28" s="162">
        <f>+結果!I21</f>
        <v>0</v>
      </c>
      <c r="W28" s="162">
        <f>+結果!I37</f>
        <v>0</v>
      </c>
      <c r="X28" s="163">
        <f>+結果!I29</f>
        <v>0</v>
      </c>
    </row>
    <row r="29" spans="2:24">
      <c r="B29" s="123"/>
      <c r="J29" s="124" t="str">
        <f t="shared" si="0"/>
        <v>21 輸送機械</v>
      </c>
      <c r="K29" s="128">
        <f t="shared" si="1"/>
        <v>0</v>
      </c>
      <c r="U29" s="161" t="str">
        <f>TEXT(入力!B12,"00")&amp;" "&amp;入力!C12</f>
        <v>07 パルプ・紙・木製品</v>
      </c>
      <c r="V29" s="162">
        <f>+結果!J21</f>
        <v>0</v>
      </c>
      <c r="W29" s="162">
        <f>+結果!J37</f>
        <v>0</v>
      </c>
      <c r="X29" s="163">
        <f>+結果!J29</f>
        <v>0</v>
      </c>
    </row>
    <row r="30" spans="2:24">
      <c r="B30" s="123"/>
      <c r="J30" s="124" t="str">
        <f t="shared" si="0"/>
        <v>22 その他の製造工業製品</v>
      </c>
      <c r="K30" s="128">
        <f t="shared" si="1"/>
        <v>0</v>
      </c>
      <c r="U30" s="161" t="str">
        <f>TEXT(入力!B13,"00")&amp;" "&amp;入力!C13</f>
        <v>08 化学製品</v>
      </c>
      <c r="V30" s="162">
        <f>+結果!K21</f>
        <v>0</v>
      </c>
      <c r="W30" s="162">
        <f>+結果!K37</f>
        <v>0</v>
      </c>
      <c r="X30" s="163">
        <f>+結果!K29</f>
        <v>0</v>
      </c>
    </row>
    <row r="31" spans="2:24">
      <c r="B31" s="123"/>
      <c r="J31" s="124" t="str">
        <f t="shared" si="0"/>
        <v>23 建設</v>
      </c>
      <c r="K31" s="128">
        <f t="shared" si="1"/>
        <v>0</v>
      </c>
      <c r="U31" s="161" t="str">
        <f>TEXT(入力!B14,"00")&amp;" "&amp;入力!C14</f>
        <v>09 石油・石炭製品</v>
      </c>
      <c r="V31" s="162">
        <f>+結果!L21</f>
        <v>0</v>
      </c>
      <c r="W31" s="162">
        <f>+結果!L37</f>
        <v>0</v>
      </c>
      <c r="X31" s="163">
        <f>+結果!L29</f>
        <v>0</v>
      </c>
    </row>
    <row r="32" spans="2:24">
      <c r="B32" s="123"/>
      <c r="G32" s="164" t="s">
        <v>111</v>
      </c>
      <c r="J32" s="124" t="str">
        <f t="shared" si="0"/>
        <v>24 電力・ガス・熱供給</v>
      </c>
      <c r="K32" s="128">
        <f t="shared" si="1"/>
        <v>0</v>
      </c>
      <c r="U32" s="161" t="str">
        <f>TEXT(入力!B15,"00")&amp;" "&amp;入力!C15</f>
        <v>10 プラスチック・ゴム製品</v>
      </c>
      <c r="V32" s="162">
        <f>+結果!M21</f>
        <v>0</v>
      </c>
      <c r="W32" s="162">
        <f>+結果!M37</f>
        <v>0</v>
      </c>
      <c r="X32" s="163">
        <f>+結果!M29</f>
        <v>0</v>
      </c>
    </row>
    <row r="33" spans="1:24">
      <c r="B33" s="123"/>
      <c r="G33" s="119" t="str">
        <f t="shared" ref="G33:G75" si="2">U23</f>
        <v>01 農業</v>
      </c>
      <c r="H33" s="165">
        <f>'１次効果'!E147</f>
        <v>0</v>
      </c>
      <c r="J33" s="124" t="str">
        <f t="shared" si="0"/>
        <v>25 水道</v>
      </c>
      <c r="K33" s="128">
        <f t="shared" si="1"/>
        <v>0</v>
      </c>
      <c r="U33" s="161" t="str">
        <f>TEXT(入力!B16,"00")&amp;" "&amp;入力!C16</f>
        <v>11 窯業・土石製品</v>
      </c>
      <c r="V33" s="162">
        <f>+結果!N21</f>
        <v>0</v>
      </c>
      <c r="W33" s="162">
        <f>+結果!N37</f>
        <v>0</v>
      </c>
      <c r="X33" s="163">
        <f>+結果!N29</f>
        <v>0</v>
      </c>
    </row>
    <row r="34" spans="1:24">
      <c r="B34" s="123"/>
      <c r="G34" s="119" t="str">
        <f t="shared" ref="G34:G74" si="3">U24</f>
        <v>02 林業</v>
      </c>
      <c r="H34" s="165">
        <f>'１次効果'!E148</f>
        <v>0</v>
      </c>
      <c r="J34" s="124" t="str">
        <f t="shared" si="0"/>
        <v>26 廃棄物処理</v>
      </c>
      <c r="K34" s="128">
        <f t="shared" si="1"/>
        <v>0</v>
      </c>
      <c r="U34" s="161" t="str">
        <f>TEXT(入力!B17,"00")&amp;" "&amp;入力!C17</f>
        <v>12 鉄鋼</v>
      </c>
      <c r="V34" s="162">
        <f>+結果!O21</f>
        <v>0</v>
      </c>
      <c r="W34" s="162">
        <f>+結果!O37</f>
        <v>0</v>
      </c>
      <c r="X34" s="163">
        <f>+結果!O29</f>
        <v>0</v>
      </c>
    </row>
    <row r="35" spans="1:24">
      <c r="B35" s="123"/>
      <c r="G35" s="119" t="str">
        <f t="shared" si="3"/>
        <v>03 漁業</v>
      </c>
      <c r="H35" s="165">
        <f>'１次効果'!E149</f>
        <v>0</v>
      </c>
      <c r="J35" s="124" t="str">
        <f t="shared" si="0"/>
        <v>27 商業</v>
      </c>
      <c r="K35" s="128">
        <f t="shared" si="1"/>
        <v>0</v>
      </c>
      <c r="U35" s="161" t="str">
        <f>TEXT(入力!B18,"00")&amp;" "&amp;入力!C18</f>
        <v>13 非鉄金属</v>
      </c>
      <c r="V35" s="170">
        <f>+結果!P21</f>
        <v>0</v>
      </c>
      <c r="W35" s="170">
        <f>+結果!P37</f>
        <v>0</v>
      </c>
      <c r="X35" s="171">
        <f>+結果!P29</f>
        <v>0</v>
      </c>
    </row>
    <row r="36" spans="1:24">
      <c r="G36" s="119" t="str">
        <f t="shared" si="3"/>
        <v>04 鉱業</v>
      </c>
      <c r="H36" s="165">
        <f>'１次効果'!E150</f>
        <v>0</v>
      </c>
      <c r="J36" s="124" t="str">
        <f t="shared" si="0"/>
        <v>28 金融・保険</v>
      </c>
      <c r="K36" s="128">
        <f t="shared" si="1"/>
        <v>0</v>
      </c>
      <c r="U36" s="161" t="str">
        <f>TEXT(入力!B19,"00")&amp;" "&amp;入力!C19</f>
        <v>14 金属製品</v>
      </c>
      <c r="V36" s="162">
        <f>+結果!Q21</f>
        <v>0</v>
      </c>
      <c r="W36" s="162">
        <f>+結果!Q37</f>
        <v>0</v>
      </c>
      <c r="X36" s="174">
        <f>+結果!Q29</f>
        <v>0</v>
      </c>
    </row>
    <row r="37" spans="1:24">
      <c r="G37" s="119" t="str">
        <f t="shared" si="3"/>
        <v>05 飲食料品</v>
      </c>
      <c r="H37" s="165">
        <f>'１次効果'!E151</f>
        <v>0</v>
      </c>
      <c r="J37" s="124" t="str">
        <f t="shared" si="0"/>
        <v>29 不動産</v>
      </c>
      <c r="K37" s="128">
        <f t="shared" si="1"/>
        <v>0</v>
      </c>
      <c r="U37" s="161" t="str">
        <f>TEXT(入力!B20,"00")&amp;" "&amp;入力!C20</f>
        <v>15 はん用機械</v>
      </c>
      <c r="V37" s="162">
        <f>+結果!R21</f>
        <v>0</v>
      </c>
      <c r="W37" s="162">
        <f>+結果!R37</f>
        <v>0</v>
      </c>
      <c r="X37" s="174">
        <f>+結果!R29</f>
        <v>0</v>
      </c>
    </row>
    <row r="38" spans="1:24">
      <c r="G38" s="119" t="str">
        <f t="shared" si="3"/>
        <v>06 繊維製品</v>
      </c>
      <c r="H38" s="165">
        <f>'１次効果'!E152</f>
        <v>0</v>
      </c>
      <c r="J38" s="124" t="str">
        <f t="shared" si="0"/>
        <v>30 運輸・郵便</v>
      </c>
      <c r="K38" s="128">
        <f t="shared" si="1"/>
        <v>0</v>
      </c>
      <c r="U38" s="161" t="str">
        <f>TEXT(入力!B21,"00")&amp;" "&amp;入力!C21</f>
        <v>16 生産用機械</v>
      </c>
      <c r="V38" s="162">
        <f>+結果!S21</f>
        <v>0</v>
      </c>
      <c r="W38" s="162">
        <f>+結果!S37</f>
        <v>0</v>
      </c>
      <c r="X38" s="174">
        <f>+結果!S29</f>
        <v>0</v>
      </c>
    </row>
    <row r="39" spans="1:24">
      <c r="G39" s="119" t="str">
        <f t="shared" si="3"/>
        <v>07 パルプ・紙・木製品</v>
      </c>
      <c r="H39" s="165">
        <f>'１次効果'!E153</f>
        <v>0</v>
      </c>
      <c r="J39" s="124" t="str">
        <f t="shared" si="0"/>
        <v>31 情報通信</v>
      </c>
      <c r="K39" s="128">
        <f t="shared" si="1"/>
        <v>0</v>
      </c>
      <c r="L39" s="166"/>
      <c r="M39" s="166"/>
      <c r="U39" s="161" t="str">
        <f>TEXT(入力!B22,"00")&amp;" "&amp;入力!C22</f>
        <v>17 業務用機械</v>
      </c>
      <c r="V39" s="162">
        <f>+結果!T21</f>
        <v>0</v>
      </c>
      <c r="W39" s="162">
        <f>+結果!T37</f>
        <v>0</v>
      </c>
      <c r="X39" s="174">
        <f>+結果!T29</f>
        <v>0</v>
      </c>
    </row>
    <row r="40" spans="1:24">
      <c r="C40" s="167"/>
      <c r="G40" s="119" t="str">
        <f t="shared" si="3"/>
        <v>08 化学製品</v>
      </c>
      <c r="H40" s="165">
        <f>'１次効果'!E154</f>
        <v>0</v>
      </c>
      <c r="J40" s="124" t="str">
        <f t="shared" si="0"/>
        <v>32 公務</v>
      </c>
      <c r="K40" s="128">
        <f t="shared" si="1"/>
        <v>0</v>
      </c>
      <c r="L40" s="166"/>
      <c r="M40" s="166"/>
      <c r="U40" s="161" t="str">
        <f>TEXT(入力!B23,"00")&amp;" "&amp;入力!C23</f>
        <v>18 電子部品</v>
      </c>
      <c r="V40" s="162">
        <f>+結果!U21</f>
        <v>0</v>
      </c>
      <c r="W40" s="162">
        <f>+結果!U37</f>
        <v>0</v>
      </c>
      <c r="X40" s="174">
        <f>+結果!U29</f>
        <v>0</v>
      </c>
    </row>
    <row r="41" spans="1:24">
      <c r="D41" s="168"/>
      <c r="E41" s="168"/>
      <c r="G41" s="119" t="str">
        <f t="shared" si="3"/>
        <v>09 石油・石炭製品</v>
      </c>
      <c r="H41" s="165">
        <f>'１次効果'!E155</f>
        <v>0</v>
      </c>
      <c r="J41" s="124" t="str">
        <f t="shared" si="0"/>
        <v>33 教育・研究</v>
      </c>
      <c r="K41" s="128">
        <f t="shared" si="1"/>
        <v>0</v>
      </c>
      <c r="L41" s="166"/>
      <c r="M41" s="166"/>
      <c r="U41" s="161" t="str">
        <f>TEXT(入力!B24,"00")&amp;" "&amp;入力!C24</f>
        <v>19 電気機械</v>
      </c>
      <c r="V41" s="162">
        <f>+結果!V21</f>
        <v>0</v>
      </c>
      <c r="W41" s="162">
        <f>+結果!V37</f>
        <v>0</v>
      </c>
      <c r="X41" s="174">
        <f>+結果!V29</f>
        <v>0</v>
      </c>
    </row>
    <row r="42" spans="1:24" ht="12.75" thickBot="1">
      <c r="C42" s="167" t="s">
        <v>112</v>
      </c>
      <c r="D42" s="172"/>
      <c r="E42" s="172"/>
      <c r="G42" s="119" t="str">
        <f t="shared" si="3"/>
        <v>10 プラスチック・ゴム製品</v>
      </c>
      <c r="H42" s="165">
        <f>'１次効果'!E156</f>
        <v>0</v>
      </c>
      <c r="J42" s="124" t="str">
        <f t="shared" si="0"/>
        <v>34 医療・福祉</v>
      </c>
      <c r="K42" s="128">
        <f t="shared" si="1"/>
        <v>0</v>
      </c>
      <c r="L42" s="166"/>
      <c r="M42" s="173" t="s">
        <v>113</v>
      </c>
      <c r="N42" s="151"/>
      <c r="O42" s="151"/>
      <c r="P42" s="151"/>
      <c r="U42" s="161" t="str">
        <f>TEXT(入力!B25,"00")&amp;" "&amp;入力!C25</f>
        <v>20 情報通信機器</v>
      </c>
      <c r="V42" s="162">
        <f>+結果!W21</f>
        <v>0</v>
      </c>
      <c r="W42" s="162">
        <f>+結果!W37</f>
        <v>0</v>
      </c>
      <c r="X42" s="174">
        <f>+結果!W29</f>
        <v>0</v>
      </c>
    </row>
    <row r="43" spans="1:24" ht="12.2" customHeight="1" thickTop="1" thickBot="1">
      <c r="C43" s="175">
        <f>'１次効果'!D49</f>
        <v>0</v>
      </c>
      <c r="G43" s="119" t="str">
        <f t="shared" si="3"/>
        <v>11 窯業・土石製品</v>
      </c>
      <c r="H43" s="165">
        <f>'１次効果'!E157</f>
        <v>0</v>
      </c>
      <c r="J43" s="124" t="str">
        <f t="shared" si="0"/>
        <v>35 他に分類されない会員制団体</v>
      </c>
      <c r="K43" s="128">
        <f t="shared" si="1"/>
        <v>0</v>
      </c>
      <c r="L43" s="166"/>
      <c r="M43" s="655"/>
      <c r="N43" s="655"/>
      <c r="O43" s="655"/>
      <c r="P43" s="655"/>
      <c r="Q43" s="655"/>
      <c r="R43" s="655"/>
      <c r="U43" s="161" t="str">
        <f>TEXT(入力!B26,"00")&amp;" "&amp;入力!C26</f>
        <v>21 輸送機械</v>
      </c>
      <c r="V43" s="162">
        <f>+結果!X21</f>
        <v>0</v>
      </c>
      <c r="W43" s="162">
        <f>+結果!X37</f>
        <v>0</v>
      </c>
      <c r="X43" s="174">
        <f>+結果!X29</f>
        <v>0</v>
      </c>
    </row>
    <row r="44" spans="1:24" ht="12.2" customHeight="1" thickTop="1">
      <c r="G44" s="119" t="str">
        <f t="shared" si="3"/>
        <v>12 鉄鋼</v>
      </c>
      <c r="H44" s="165">
        <f>'１次効果'!E158</f>
        <v>0</v>
      </c>
      <c r="J44" s="124" t="str">
        <f t="shared" si="0"/>
        <v>36 対事業所サービス</v>
      </c>
      <c r="K44" s="128">
        <f t="shared" si="1"/>
        <v>0</v>
      </c>
      <c r="L44" s="166"/>
      <c r="M44" s="166"/>
      <c r="U44" s="161" t="str">
        <f>TEXT(入力!B27,"00")&amp;" "&amp;入力!C27</f>
        <v>22 その他の製造工業製品</v>
      </c>
      <c r="V44" s="162">
        <f>+結果!Y21</f>
        <v>0</v>
      </c>
      <c r="W44" s="162">
        <f>+結果!Y37</f>
        <v>0</v>
      </c>
      <c r="X44" s="174">
        <f>+結果!Y29</f>
        <v>0</v>
      </c>
    </row>
    <row r="45" spans="1:24">
      <c r="G45" s="119" t="str">
        <f t="shared" si="3"/>
        <v>13 非鉄金属</v>
      </c>
      <c r="H45" s="165">
        <f>'１次効果'!E159</f>
        <v>0</v>
      </c>
      <c r="J45" s="124" t="str">
        <f t="shared" si="0"/>
        <v>37 宿泊業</v>
      </c>
      <c r="K45" s="128">
        <f t="shared" si="1"/>
        <v>0</v>
      </c>
      <c r="L45" s="166"/>
      <c r="M45" s="166"/>
      <c r="U45" s="161" t="str">
        <f>TEXT(入力!B28,"00")&amp;" "&amp;入力!C28</f>
        <v>23 建設</v>
      </c>
      <c r="V45" s="162">
        <f>+結果!Z21</f>
        <v>0</v>
      </c>
      <c r="W45" s="162">
        <f>+結果!Z37</f>
        <v>0</v>
      </c>
      <c r="X45" s="174">
        <f>+結果!Z29</f>
        <v>0</v>
      </c>
    </row>
    <row r="46" spans="1:24">
      <c r="G46" s="119" t="str">
        <f t="shared" si="3"/>
        <v>14 金属製品</v>
      </c>
      <c r="H46" s="165">
        <f>'１次効果'!E160</f>
        <v>0</v>
      </c>
      <c r="J46" s="124" t="str">
        <f t="shared" si="0"/>
        <v>38 飲食サービス</v>
      </c>
      <c r="K46" s="128">
        <f t="shared" si="1"/>
        <v>0</v>
      </c>
      <c r="L46" s="166"/>
      <c r="U46" s="161" t="str">
        <f>TEXT(入力!B29,"00")&amp;" "&amp;入力!C29</f>
        <v>24 電力・ガス・熱供給</v>
      </c>
      <c r="V46" s="162">
        <f>+結果!AA21</f>
        <v>0</v>
      </c>
      <c r="W46" s="162">
        <f>+結果!AA37</f>
        <v>0</v>
      </c>
      <c r="X46" s="174">
        <f>+結果!AA29</f>
        <v>0</v>
      </c>
    </row>
    <row r="47" spans="1:24">
      <c r="G47" s="119" t="str">
        <f t="shared" si="3"/>
        <v>15 はん用機械</v>
      </c>
      <c r="H47" s="165">
        <f>'１次効果'!E161</f>
        <v>0</v>
      </c>
      <c r="J47" s="124" t="str">
        <f t="shared" si="0"/>
        <v>39 娯楽サービス</v>
      </c>
      <c r="K47" s="128">
        <f t="shared" si="1"/>
        <v>0</v>
      </c>
      <c r="L47" s="166"/>
      <c r="Q47" s="176"/>
      <c r="U47" s="161" t="str">
        <f>TEXT(入力!B30,"00")&amp;" "&amp;入力!C30</f>
        <v>25 水道</v>
      </c>
      <c r="V47" s="162">
        <f>+結果!AB21</f>
        <v>0</v>
      </c>
      <c r="W47" s="162">
        <f>+結果!AB37</f>
        <v>0</v>
      </c>
      <c r="X47" s="174">
        <f>+結果!AB29</f>
        <v>0</v>
      </c>
    </row>
    <row r="48" spans="1:24">
      <c r="A48" s="121"/>
      <c r="C48" s="177"/>
      <c r="D48" s="177"/>
      <c r="E48" s="177"/>
      <c r="G48" s="119" t="str">
        <f t="shared" si="3"/>
        <v>16 生産用機械</v>
      </c>
      <c r="H48" s="165">
        <f>'１次効果'!E162</f>
        <v>0</v>
      </c>
      <c r="J48" s="124" t="str">
        <f t="shared" si="0"/>
        <v>40 その他の対個人サービス</v>
      </c>
      <c r="K48" s="128">
        <f t="shared" si="1"/>
        <v>0</v>
      </c>
      <c r="L48" s="166"/>
      <c r="M48" s="166"/>
      <c r="Q48" s="176"/>
      <c r="U48" s="161" t="str">
        <f>TEXT(入力!B31,"00")&amp;" "&amp;入力!C31</f>
        <v>26 廃棄物処理</v>
      </c>
      <c r="V48" s="162">
        <f>+結果!AC21</f>
        <v>0</v>
      </c>
      <c r="W48" s="162">
        <f>+結果!AC37</f>
        <v>0</v>
      </c>
      <c r="X48" s="174">
        <f>+結果!AC29</f>
        <v>0</v>
      </c>
    </row>
    <row r="49" spans="1:24">
      <c r="A49" s="121"/>
      <c r="G49" s="119" t="str">
        <f t="shared" si="3"/>
        <v>17 業務用機械</v>
      </c>
      <c r="H49" s="165">
        <f>'１次効果'!E163</f>
        <v>0</v>
      </c>
      <c r="J49" s="124" t="str">
        <f t="shared" si="0"/>
        <v>41 事務用品</v>
      </c>
      <c r="K49" s="128">
        <f t="shared" si="1"/>
        <v>0</v>
      </c>
      <c r="L49" s="166"/>
      <c r="M49" s="166"/>
      <c r="Q49" s="176"/>
      <c r="U49" s="161" t="str">
        <f>TEXT(入力!B32,"00")&amp;" "&amp;入力!C32</f>
        <v>27 商業</v>
      </c>
      <c r="V49" s="162">
        <f>+結果!AD21</f>
        <v>0</v>
      </c>
      <c r="W49" s="162">
        <f>+結果!AD37</f>
        <v>0</v>
      </c>
      <c r="X49" s="174">
        <f>+結果!AD29</f>
        <v>0</v>
      </c>
    </row>
    <row r="50" spans="1:24" ht="12" customHeight="1">
      <c r="D50" s="167" t="str">
        <f>C42</f>
        <v>★投資額</v>
      </c>
      <c r="E50" s="167"/>
      <c r="G50" s="119" t="str">
        <f t="shared" si="3"/>
        <v>18 電子部品</v>
      </c>
      <c r="H50" s="165">
        <f>'１次効果'!E164</f>
        <v>0</v>
      </c>
      <c r="J50" s="124" t="str">
        <f>+U64</f>
        <v>42 分類不明</v>
      </c>
      <c r="K50" s="128">
        <f t="shared" si="1"/>
        <v>0</v>
      </c>
      <c r="L50" s="166"/>
      <c r="M50" s="166"/>
      <c r="P50" s="178"/>
      <c r="Q50" s="176"/>
      <c r="U50" s="161" t="str">
        <f>TEXT(入力!B33,"00")&amp;" "&amp;入力!C33</f>
        <v>28 金融・保険</v>
      </c>
      <c r="V50" s="162">
        <f>+結果!AE21</f>
        <v>0</v>
      </c>
      <c r="W50" s="162">
        <f>+結果!AE37</f>
        <v>0</v>
      </c>
      <c r="X50" s="174">
        <f>+結果!AE29</f>
        <v>0</v>
      </c>
    </row>
    <row r="51" spans="1:24">
      <c r="D51" s="179">
        <f>C43</f>
        <v>0</v>
      </c>
      <c r="E51" s="180"/>
      <c r="G51" s="119" t="str">
        <f t="shared" si="3"/>
        <v>19 電気機械</v>
      </c>
      <c r="H51" s="165">
        <f>'１次効果'!E165</f>
        <v>0</v>
      </c>
      <c r="J51" s="124" t="str">
        <f>+U65</f>
        <v>計</v>
      </c>
      <c r="K51" s="227">
        <f>SUM(K9:K50)</f>
        <v>0</v>
      </c>
      <c r="L51" s="166"/>
      <c r="M51" s="166"/>
      <c r="Q51" s="176"/>
      <c r="S51" s="669" t="s">
        <v>114</v>
      </c>
      <c r="U51" s="161" t="str">
        <f>TEXT(入力!B34,"00")&amp;" "&amp;入力!C34</f>
        <v>29 不動産</v>
      </c>
      <c r="V51" s="162">
        <f>+結果!AF21</f>
        <v>0</v>
      </c>
      <c r="W51" s="162">
        <f>+結果!AF37</f>
        <v>0</v>
      </c>
      <c r="X51" s="174">
        <f>+結果!AF29</f>
        <v>0</v>
      </c>
    </row>
    <row r="52" spans="1:24">
      <c r="G52" s="119" t="str">
        <f t="shared" si="3"/>
        <v>20 情報通信機器</v>
      </c>
      <c r="H52" s="165">
        <f>'１次効果'!E166</f>
        <v>0</v>
      </c>
      <c r="L52" s="181"/>
      <c r="M52" s="181"/>
      <c r="Q52" s="176"/>
      <c r="S52" s="669"/>
      <c r="U52" s="161" t="str">
        <f>TEXT(入力!B35,"00")&amp;" "&amp;入力!C35</f>
        <v>30 運輸・郵便</v>
      </c>
      <c r="V52" s="162">
        <f>+結果!AG21</f>
        <v>0</v>
      </c>
      <c r="W52" s="162">
        <f>+結果!AG37</f>
        <v>0</v>
      </c>
      <c r="X52" s="174">
        <f>+結果!AG29</f>
        <v>0</v>
      </c>
    </row>
    <row r="53" spans="1:24">
      <c r="G53" s="119" t="str">
        <f t="shared" si="3"/>
        <v>21 輸送機械</v>
      </c>
      <c r="H53" s="165">
        <f>'１次効果'!E167</f>
        <v>0</v>
      </c>
      <c r="J53" s="182" t="s">
        <v>115</v>
      </c>
      <c r="K53" s="183"/>
      <c r="L53" s="173"/>
      <c r="M53" s="184" t="s">
        <v>116</v>
      </c>
      <c r="Q53" s="185" t="s">
        <v>117</v>
      </c>
      <c r="S53" s="669"/>
      <c r="U53" s="161" t="str">
        <f>TEXT(入力!B36,"00")&amp;" "&amp;入力!C36</f>
        <v>31 情報通信</v>
      </c>
      <c r="V53" s="162">
        <f>+結果!AH21</f>
        <v>0</v>
      </c>
      <c r="W53" s="162">
        <f>+結果!AH37</f>
        <v>0</v>
      </c>
      <c r="X53" s="174">
        <f>+結果!AH29</f>
        <v>0</v>
      </c>
    </row>
    <row r="54" spans="1:24">
      <c r="G54" s="119" t="str">
        <f t="shared" si="3"/>
        <v>22 その他の製造工業製品</v>
      </c>
      <c r="H54" s="165">
        <f>'１次効果'!E168</f>
        <v>0</v>
      </c>
      <c r="J54" s="186" t="str">
        <f>+U23</f>
        <v>01 農業</v>
      </c>
      <c r="K54" s="187">
        <f>'１次効果'!I147</f>
        <v>0</v>
      </c>
      <c r="L54" s="188"/>
      <c r="M54" s="189">
        <f>'１次効果'!G241</f>
        <v>0</v>
      </c>
      <c r="O54" s="119" t="s">
        <v>118</v>
      </c>
      <c r="P54" s="184" t="s">
        <v>119</v>
      </c>
      <c r="Q54" s="190">
        <f>'１次効果'!I241</f>
        <v>0.14454197078741429</v>
      </c>
      <c r="R54" s="184" t="s">
        <v>120</v>
      </c>
      <c r="S54" s="165">
        <f>'１次効果'!K241</f>
        <v>0</v>
      </c>
      <c r="U54" s="161" t="str">
        <f>TEXT(入力!B37,"00")&amp;" "&amp;入力!C37</f>
        <v>32 公務</v>
      </c>
      <c r="V54" s="162">
        <f>+結果!AI21</f>
        <v>0</v>
      </c>
      <c r="W54" s="162">
        <f>+結果!AI37</f>
        <v>0</v>
      </c>
      <c r="X54" s="174">
        <f>+結果!AI29</f>
        <v>0</v>
      </c>
    </row>
    <row r="55" spans="1:24">
      <c r="G55" s="119" t="str">
        <f t="shared" si="3"/>
        <v>23 建設</v>
      </c>
      <c r="H55" s="165">
        <f>'１次効果'!E169</f>
        <v>0</v>
      </c>
      <c r="J55" s="186" t="str">
        <f t="shared" ref="J55:J96" si="4">+U24</f>
        <v>02 林業</v>
      </c>
      <c r="K55" s="187">
        <f>'１次効果'!I148</f>
        <v>0</v>
      </c>
      <c r="L55" s="188"/>
      <c r="M55" s="189">
        <f>'１次効果'!G242</f>
        <v>0</v>
      </c>
      <c r="O55" s="119" t="s">
        <v>121</v>
      </c>
      <c r="P55" s="440" t="s">
        <v>119</v>
      </c>
      <c r="Q55" s="190">
        <f>'１次効果'!I242</f>
        <v>0.25087440381558029</v>
      </c>
      <c r="R55" s="440" t="s">
        <v>120</v>
      </c>
      <c r="S55" s="165">
        <f>'１次効果'!K242</f>
        <v>0</v>
      </c>
      <c r="U55" s="161" t="str">
        <f>TEXT(入力!B38,"00")&amp;" "&amp;入力!C38</f>
        <v>33 教育・研究</v>
      </c>
      <c r="V55" s="162">
        <f>+結果!AJ21</f>
        <v>0</v>
      </c>
      <c r="W55" s="162">
        <f>+結果!AJ37</f>
        <v>0</v>
      </c>
      <c r="X55" s="174">
        <f>+結果!AJ29</f>
        <v>0</v>
      </c>
    </row>
    <row r="56" spans="1:24">
      <c r="G56" s="119" t="str">
        <f t="shared" si="3"/>
        <v>24 電力・ガス・熱供給</v>
      </c>
      <c r="H56" s="165">
        <f>'１次効果'!E170</f>
        <v>0</v>
      </c>
      <c r="J56" s="186" t="str">
        <f t="shared" si="4"/>
        <v>03 漁業</v>
      </c>
      <c r="K56" s="187">
        <f>'１次効果'!I149</f>
        <v>0</v>
      </c>
      <c r="L56" s="188"/>
      <c r="M56" s="189">
        <f>'１次効果'!G243</f>
        <v>0</v>
      </c>
      <c r="O56" s="119" t="s">
        <v>122</v>
      </c>
      <c r="P56" s="440" t="s">
        <v>119</v>
      </c>
      <c r="Q56" s="190">
        <f>'１次効果'!I243</f>
        <v>0.14185483870967741</v>
      </c>
      <c r="R56" s="440" t="s">
        <v>120</v>
      </c>
      <c r="S56" s="165">
        <f>'１次効果'!K243</f>
        <v>0</v>
      </c>
      <c r="U56" s="161" t="str">
        <f>TEXT(入力!B39,"00")&amp;" "&amp;入力!C39</f>
        <v>34 医療・福祉</v>
      </c>
      <c r="V56" s="162">
        <f>+結果!AK21</f>
        <v>0</v>
      </c>
      <c r="W56" s="162">
        <f>+結果!AK37</f>
        <v>0</v>
      </c>
      <c r="X56" s="174">
        <f>+結果!AK29</f>
        <v>0</v>
      </c>
    </row>
    <row r="57" spans="1:24">
      <c r="G57" s="119" t="str">
        <f t="shared" si="3"/>
        <v>25 水道</v>
      </c>
      <c r="H57" s="165">
        <f>'１次効果'!E171</f>
        <v>0</v>
      </c>
      <c r="J57" s="186" t="str">
        <f t="shared" si="4"/>
        <v>04 鉱業</v>
      </c>
      <c r="K57" s="187">
        <f>'１次効果'!I150</f>
        <v>0</v>
      </c>
      <c r="L57" s="188"/>
      <c r="M57" s="189">
        <f>'１次効果'!G244</f>
        <v>0</v>
      </c>
      <c r="O57" s="119" t="s">
        <v>123</v>
      </c>
      <c r="P57" s="440" t="s">
        <v>119</v>
      </c>
      <c r="Q57" s="190">
        <f>'１次効果'!I244</f>
        <v>0.15768326146609174</v>
      </c>
      <c r="R57" s="440" t="s">
        <v>120</v>
      </c>
      <c r="S57" s="165">
        <f>'１次効果'!K244</f>
        <v>0</v>
      </c>
      <c r="U57" s="161" t="str">
        <f>TEXT(入力!B40,"00")&amp;" "&amp;入力!C40</f>
        <v>35 他に分類されない会員制団体</v>
      </c>
      <c r="V57" s="162">
        <f>+結果!AL21</f>
        <v>0</v>
      </c>
      <c r="W57" s="162">
        <f>+結果!AL37</f>
        <v>0</v>
      </c>
      <c r="X57" s="174">
        <f>+結果!AL29</f>
        <v>0</v>
      </c>
    </row>
    <row r="58" spans="1:24">
      <c r="G58" s="119" t="str">
        <f t="shared" si="3"/>
        <v>26 廃棄物処理</v>
      </c>
      <c r="H58" s="165">
        <f>'１次効果'!E172</f>
        <v>0</v>
      </c>
      <c r="J58" s="186" t="str">
        <f t="shared" si="4"/>
        <v>05 飲食料品</v>
      </c>
      <c r="K58" s="187">
        <f>'１次効果'!I151</f>
        <v>0</v>
      </c>
      <c r="L58" s="188"/>
      <c r="M58" s="189">
        <f>'１次効果'!G245</f>
        <v>0</v>
      </c>
      <c r="O58" s="152" t="s">
        <v>124</v>
      </c>
      <c r="P58" s="440" t="s">
        <v>119</v>
      </c>
      <c r="Q58" s="190">
        <f>'１次効果'!I245</f>
        <v>0.12386999618239404</v>
      </c>
      <c r="R58" s="440" t="s">
        <v>120</v>
      </c>
      <c r="S58" s="165">
        <f>'１次効果'!K245</f>
        <v>0</v>
      </c>
      <c r="U58" s="161" t="str">
        <f>TEXT(入力!B41,"00")&amp;" "&amp;入力!C41</f>
        <v>36 対事業所サービス</v>
      </c>
      <c r="V58" s="162">
        <f>+結果!AM21</f>
        <v>0</v>
      </c>
      <c r="W58" s="162">
        <f>+結果!AM37</f>
        <v>0</v>
      </c>
      <c r="X58" s="174">
        <f>+結果!AM29</f>
        <v>0</v>
      </c>
    </row>
    <row r="59" spans="1:24">
      <c r="G59" s="119" t="str">
        <f t="shared" si="3"/>
        <v>27 商業</v>
      </c>
      <c r="H59" s="165">
        <f>'１次効果'!E173</f>
        <v>0</v>
      </c>
      <c r="J59" s="186" t="str">
        <f t="shared" si="4"/>
        <v>06 繊維製品</v>
      </c>
      <c r="K59" s="187">
        <f>'１次効果'!I152</f>
        <v>0</v>
      </c>
      <c r="L59" s="188"/>
      <c r="M59" s="189">
        <f>'１次効果'!G246</f>
        <v>0</v>
      </c>
      <c r="O59" s="119" t="s">
        <v>125</v>
      </c>
      <c r="P59" s="440" t="s">
        <v>119</v>
      </c>
      <c r="Q59" s="190">
        <f>'１次効果'!I246</f>
        <v>0.19387188919257722</v>
      </c>
      <c r="R59" s="440" t="s">
        <v>120</v>
      </c>
      <c r="S59" s="165">
        <f>'１次効果'!K246</f>
        <v>0</v>
      </c>
      <c r="U59" s="161" t="str">
        <f>TEXT(入力!B42,"00")&amp;" "&amp;入力!C42</f>
        <v>37 宿泊業</v>
      </c>
      <c r="V59" s="162">
        <f>+結果!AN21</f>
        <v>0</v>
      </c>
      <c r="W59" s="162">
        <f>+結果!AN37</f>
        <v>0</v>
      </c>
      <c r="X59" s="174">
        <f>+結果!AN29</f>
        <v>0</v>
      </c>
    </row>
    <row r="60" spans="1:24">
      <c r="G60" s="119" t="str">
        <f t="shared" si="3"/>
        <v>28 金融・保険</v>
      </c>
      <c r="H60" s="165">
        <f>'１次効果'!E174</f>
        <v>0</v>
      </c>
      <c r="J60" s="186" t="str">
        <f t="shared" si="4"/>
        <v>07 パルプ・紙・木製品</v>
      </c>
      <c r="K60" s="187">
        <f>'１次効果'!I153</f>
        <v>0</v>
      </c>
      <c r="L60" s="188"/>
      <c r="M60" s="189">
        <f>'１次効果'!G247</f>
        <v>0</v>
      </c>
      <c r="O60" s="119" t="s">
        <v>126</v>
      </c>
      <c r="P60" s="440" t="s">
        <v>119</v>
      </c>
      <c r="Q60" s="190">
        <f>'１次効果'!I247</f>
        <v>9.9455245139687135E-2</v>
      </c>
      <c r="R60" s="440" t="s">
        <v>120</v>
      </c>
      <c r="S60" s="165">
        <f>'１次効果'!K247</f>
        <v>0</v>
      </c>
      <c r="U60" s="161" t="str">
        <f>TEXT(入力!B43,"00")&amp;" "&amp;入力!C43</f>
        <v>38 飲食サービス</v>
      </c>
      <c r="V60" s="162">
        <f>+結果!AO21</f>
        <v>0</v>
      </c>
      <c r="W60" s="162">
        <f>+結果!AO37</f>
        <v>0</v>
      </c>
      <c r="X60" s="174">
        <f>+結果!AO29</f>
        <v>0</v>
      </c>
    </row>
    <row r="61" spans="1:24">
      <c r="D61" s="167" t="s">
        <v>127</v>
      </c>
      <c r="E61" s="167"/>
      <c r="G61" s="119" t="str">
        <f t="shared" si="3"/>
        <v>29 不動産</v>
      </c>
      <c r="H61" s="165">
        <f>'１次効果'!E175</f>
        <v>0</v>
      </c>
      <c r="J61" s="186" t="str">
        <f t="shared" si="4"/>
        <v>08 化学製品</v>
      </c>
      <c r="K61" s="187">
        <f>'１次効果'!I154</f>
        <v>0</v>
      </c>
      <c r="L61" s="188"/>
      <c r="M61" s="189">
        <f>'１次効果'!G248</f>
        <v>0</v>
      </c>
      <c r="O61" s="119" t="s">
        <v>128</v>
      </c>
      <c r="P61" s="440" t="s">
        <v>119</v>
      </c>
      <c r="Q61" s="190">
        <f>'１次効果'!I248</f>
        <v>0.10566892521252146</v>
      </c>
      <c r="R61" s="440" t="s">
        <v>120</v>
      </c>
      <c r="S61" s="165">
        <f>'１次効果'!K248</f>
        <v>0</v>
      </c>
      <c r="U61" s="161" t="str">
        <f>TEXT(入力!B44,"00")&amp;" "&amp;入力!C44</f>
        <v>39 娯楽サービス</v>
      </c>
      <c r="V61" s="162">
        <f>+結果!AP21</f>
        <v>0</v>
      </c>
      <c r="W61" s="162">
        <f>+結果!AP37</f>
        <v>0</v>
      </c>
      <c r="X61" s="174">
        <f>+結果!AP29</f>
        <v>0</v>
      </c>
    </row>
    <row r="62" spans="1:24">
      <c r="D62" s="179">
        <f>結果!AT26</f>
        <v>0</v>
      </c>
      <c r="E62" s="180"/>
      <c r="G62" s="119" t="str">
        <f t="shared" si="3"/>
        <v>30 運輸・郵便</v>
      </c>
      <c r="H62" s="165">
        <f>'１次効果'!E176</f>
        <v>0</v>
      </c>
      <c r="J62" s="186" t="str">
        <f t="shared" si="4"/>
        <v>09 石油・石炭製品</v>
      </c>
      <c r="K62" s="187">
        <f>'１次効果'!I155</f>
        <v>0</v>
      </c>
      <c r="L62" s="188"/>
      <c r="M62" s="189">
        <f>'１次効果'!G249</f>
        <v>0</v>
      </c>
      <c r="O62" s="119" t="s">
        <v>129</v>
      </c>
      <c r="P62" s="440" t="s">
        <v>119</v>
      </c>
      <c r="Q62" s="190">
        <f>'１次効果'!I249</f>
        <v>1.4187971301527148E-2</v>
      </c>
      <c r="R62" s="440" t="s">
        <v>120</v>
      </c>
      <c r="S62" s="165">
        <f>'１次効果'!K249</f>
        <v>0</v>
      </c>
      <c r="U62" s="161" t="str">
        <f>TEXT(入力!B45,"00")&amp;" "&amp;入力!C45</f>
        <v>40 その他の対個人サービス</v>
      </c>
      <c r="V62" s="162">
        <f>+結果!AQ21</f>
        <v>0</v>
      </c>
      <c r="W62" s="162">
        <f>+結果!AQ37</f>
        <v>0</v>
      </c>
      <c r="X62" s="174">
        <f>+結果!AQ29</f>
        <v>0</v>
      </c>
    </row>
    <row r="63" spans="1:24">
      <c r="G63" s="119" t="str">
        <f t="shared" si="3"/>
        <v>31 情報通信</v>
      </c>
      <c r="H63" s="165">
        <f>'１次効果'!E177</f>
        <v>0</v>
      </c>
      <c r="J63" s="186" t="str">
        <f t="shared" si="4"/>
        <v>10 プラスチック・ゴム製品</v>
      </c>
      <c r="K63" s="187">
        <f>'１次効果'!I156</f>
        <v>0</v>
      </c>
      <c r="L63" s="188"/>
      <c r="M63" s="189">
        <f>'１次効果'!G250</f>
        <v>0</v>
      </c>
      <c r="O63" s="119" t="s">
        <v>130</v>
      </c>
      <c r="P63" s="440" t="s">
        <v>119</v>
      </c>
      <c r="Q63" s="190">
        <f>'１次効果'!I250</f>
        <v>0.21111861656996553</v>
      </c>
      <c r="R63" s="440" t="s">
        <v>120</v>
      </c>
      <c r="S63" s="165">
        <f>'１次効果'!K250</f>
        <v>0</v>
      </c>
      <c r="U63" s="161" t="str">
        <f>TEXT(入力!B46,"00")&amp;" "&amp;入力!C46</f>
        <v>41 事務用品</v>
      </c>
      <c r="V63" s="162">
        <f>+結果!AR21</f>
        <v>0</v>
      </c>
      <c r="W63" s="162">
        <f>+結果!AR37</f>
        <v>0</v>
      </c>
      <c r="X63" s="174">
        <f>+結果!AR29</f>
        <v>0</v>
      </c>
    </row>
    <row r="64" spans="1:24">
      <c r="G64" s="119" t="str">
        <f t="shared" si="3"/>
        <v>32 公務</v>
      </c>
      <c r="H64" s="165">
        <f>'１次効果'!E178</f>
        <v>0</v>
      </c>
      <c r="J64" s="186" t="str">
        <f t="shared" si="4"/>
        <v>11 窯業・土石製品</v>
      </c>
      <c r="K64" s="187">
        <f>'１次効果'!I157</f>
        <v>0</v>
      </c>
      <c r="L64" s="188"/>
      <c r="M64" s="189">
        <f>'１次効果'!G251</f>
        <v>0</v>
      </c>
      <c r="O64" s="119" t="s">
        <v>131</v>
      </c>
      <c r="P64" s="440" t="s">
        <v>119</v>
      </c>
      <c r="Q64" s="190">
        <f>'１次効果'!I251</f>
        <v>0.16122377415373684</v>
      </c>
      <c r="R64" s="440" t="s">
        <v>120</v>
      </c>
      <c r="S64" s="165">
        <f>'１次効果'!K251</f>
        <v>0</v>
      </c>
      <c r="U64" s="191" t="str">
        <f>TEXT(入力!B47,"00")&amp;" "&amp;入力!C47</f>
        <v>42 分類不明</v>
      </c>
      <c r="V64" s="192">
        <f>+結果!AS21</f>
        <v>0</v>
      </c>
      <c r="W64" s="192">
        <f>+結果!AS37</f>
        <v>0</v>
      </c>
      <c r="X64" s="193">
        <f>+結果!AS29</f>
        <v>0</v>
      </c>
    </row>
    <row r="65" spans="7:24" ht="12.75" thickBot="1">
      <c r="G65" s="119" t="str">
        <f t="shared" si="3"/>
        <v>33 教育・研究</v>
      </c>
      <c r="H65" s="165">
        <f>'１次効果'!E179</f>
        <v>0</v>
      </c>
      <c r="J65" s="186" t="str">
        <f t="shared" si="4"/>
        <v>12 鉄鋼</v>
      </c>
      <c r="K65" s="187">
        <f>'１次効果'!I158</f>
        <v>0</v>
      </c>
      <c r="L65" s="188"/>
      <c r="M65" s="189">
        <f>'１次効果'!G252</f>
        <v>0</v>
      </c>
      <c r="O65" s="119" t="s">
        <v>132</v>
      </c>
      <c r="P65" s="440" t="s">
        <v>119</v>
      </c>
      <c r="Q65" s="190">
        <f>'１次効果'!I252</f>
        <v>0.13192912252812761</v>
      </c>
      <c r="R65" s="440" t="s">
        <v>120</v>
      </c>
      <c r="S65" s="165">
        <f>'１次効果'!K252</f>
        <v>0</v>
      </c>
      <c r="U65" s="194" t="s">
        <v>245</v>
      </c>
      <c r="V65" s="195">
        <f>+結果!AT21</f>
        <v>0</v>
      </c>
      <c r="W65" s="195">
        <f>+結果!AT37</f>
        <v>0</v>
      </c>
      <c r="X65" s="196">
        <f>+結果!AT29</f>
        <v>0</v>
      </c>
    </row>
    <row r="66" spans="7:24">
      <c r="G66" s="119" t="str">
        <f t="shared" si="3"/>
        <v>34 医療・福祉</v>
      </c>
      <c r="H66" s="165">
        <f>'１次効果'!E180</f>
        <v>0</v>
      </c>
      <c r="J66" s="186" t="str">
        <f t="shared" si="4"/>
        <v>13 非鉄金属</v>
      </c>
      <c r="K66" s="187">
        <f>'１次効果'!I159</f>
        <v>0</v>
      </c>
      <c r="L66" s="188"/>
      <c r="M66" s="189">
        <f>'１次効果'!G253</f>
        <v>0</v>
      </c>
      <c r="O66" s="119" t="s">
        <v>133</v>
      </c>
      <c r="P66" s="440" t="s">
        <v>119</v>
      </c>
      <c r="Q66" s="190">
        <f>'１次効果'!I253</f>
        <v>6.1063145928351194E-2</v>
      </c>
      <c r="R66" s="440" t="s">
        <v>120</v>
      </c>
      <c r="S66" s="165">
        <f>'１次効果'!K253</f>
        <v>0</v>
      </c>
    </row>
    <row r="67" spans="7:24">
      <c r="G67" s="119" t="str">
        <f t="shared" si="3"/>
        <v>35 他に分類されない会員制団体</v>
      </c>
      <c r="H67" s="165">
        <f>'１次効果'!E181</f>
        <v>0</v>
      </c>
      <c r="J67" s="186" t="str">
        <f t="shared" si="4"/>
        <v>14 金属製品</v>
      </c>
      <c r="K67" s="187">
        <f>'１次効果'!I160</f>
        <v>0</v>
      </c>
      <c r="M67" s="189">
        <f>'１次効果'!G254</f>
        <v>0</v>
      </c>
      <c r="P67" s="440" t="s">
        <v>119</v>
      </c>
      <c r="Q67" s="190">
        <f>'１次効果'!I254</f>
        <v>0.20629961665006491</v>
      </c>
      <c r="R67" s="440" t="s">
        <v>120</v>
      </c>
      <c r="S67" s="165">
        <f>'１次効果'!K254</f>
        <v>0</v>
      </c>
    </row>
    <row r="68" spans="7:24">
      <c r="G68" s="119" t="str">
        <f t="shared" si="3"/>
        <v>36 対事業所サービス</v>
      </c>
      <c r="H68" s="165">
        <f>'１次効果'!E182</f>
        <v>0</v>
      </c>
      <c r="J68" s="186" t="str">
        <f t="shared" si="4"/>
        <v>15 はん用機械</v>
      </c>
      <c r="K68" s="187">
        <f>'１次効果'!I161</f>
        <v>0</v>
      </c>
      <c r="L68" s="188"/>
      <c r="M68" s="189">
        <f>'１次効果'!G255</f>
        <v>0</v>
      </c>
      <c r="P68" s="440" t="s">
        <v>119</v>
      </c>
      <c r="Q68" s="190">
        <f>'１次効果'!I255</f>
        <v>0.18002712783994573</v>
      </c>
      <c r="R68" s="440" t="s">
        <v>120</v>
      </c>
      <c r="S68" s="165">
        <f>'１次効果'!K255</f>
        <v>0</v>
      </c>
    </row>
    <row r="69" spans="7:24">
      <c r="G69" s="119" t="str">
        <f t="shared" si="3"/>
        <v>37 宿泊業</v>
      </c>
      <c r="H69" s="165">
        <f>'１次効果'!E183</f>
        <v>0</v>
      </c>
      <c r="J69" s="186" t="str">
        <f t="shared" si="4"/>
        <v>16 生産用機械</v>
      </c>
      <c r="K69" s="187">
        <f>'１次効果'!I162</f>
        <v>0</v>
      </c>
      <c r="L69" s="188"/>
      <c r="M69" s="189">
        <f>'１次効果'!G256</f>
        <v>0</v>
      </c>
      <c r="P69" s="440" t="s">
        <v>119</v>
      </c>
      <c r="Q69" s="190">
        <f>'１次効果'!I256</f>
        <v>0.2828126287375578</v>
      </c>
      <c r="R69" s="440" t="s">
        <v>120</v>
      </c>
      <c r="S69" s="165">
        <f>'１次効果'!K256</f>
        <v>0</v>
      </c>
    </row>
    <row r="70" spans="7:24">
      <c r="G70" s="119" t="str">
        <f t="shared" si="3"/>
        <v>38 飲食サービス</v>
      </c>
      <c r="H70" s="165">
        <f>'１次効果'!E184</f>
        <v>0</v>
      </c>
      <c r="J70" s="186" t="str">
        <f t="shared" si="4"/>
        <v>17 業務用機械</v>
      </c>
      <c r="K70" s="187">
        <f>'１次効果'!I163</f>
        <v>0</v>
      </c>
      <c r="L70" s="188"/>
      <c r="M70" s="189">
        <f>'１次効果'!G257</f>
        <v>0</v>
      </c>
      <c r="P70" s="440" t="s">
        <v>119</v>
      </c>
      <c r="Q70" s="190">
        <f>'１次効果'!I257</f>
        <v>0.13426714619218877</v>
      </c>
      <c r="R70" s="440" t="s">
        <v>120</v>
      </c>
      <c r="S70" s="165">
        <f>'１次効果'!K257</f>
        <v>0</v>
      </c>
    </row>
    <row r="71" spans="7:24">
      <c r="G71" s="119" t="str">
        <f t="shared" si="3"/>
        <v>39 娯楽サービス</v>
      </c>
      <c r="H71" s="165">
        <f>'１次効果'!E185</f>
        <v>0</v>
      </c>
      <c r="J71" s="186" t="str">
        <f t="shared" si="4"/>
        <v>18 電子部品</v>
      </c>
      <c r="K71" s="187">
        <f>'１次効果'!I164</f>
        <v>0</v>
      </c>
      <c r="L71" s="188"/>
      <c r="M71" s="189">
        <f>'１次効果'!G258</f>
        <v>0</v>
      </c>
      <c r="P71" s="440" t="s">
        <v>119</v>
      </c>
      <c r="Q71" s="190">
        <f>'１次効果'!I258</f>
        <v>4.260131777623772E-2</v>
      </c>
      <c r="R71" s="440" t="s">
        <v>120</v>
      </c>
      <c r="S71" s="165">
        <f>'１次効果'!K258</f>
        <v>0</v>
      </c>
    </row>
    <row r="72" spans="7:24">
      <c r="G72" s="119" t="str">
        <f t="shared" si="3"/>
        <v>40 その他の対個人サービス</v>
      </c>
      <c r="H72" s="165">
        <f>'１次効果'!E186</f>
        <v>0</v>
      </c>
      <c r="J72" s="186" t="str">
        <f t="shared" si="4"/>
        <v>19 電気機械</v>
      </c>
      <c r="K72" s="187">
        <f>'１次効果'!I165</f>
        <v>0</v>
      </c>
      <c r="L72" s="188"/>
      <c r="M72" s="189">
        <f>'１次効果'!G259</f>
        <v>0</v>
      </c>
      <c r="P72" s="440" t="s">
        <v>119</v>
      </c>
      <c r="Q72" s="190">
        <f>'１次効果'!I259</f>
        <v>0.18477278451941739</v>
      </c>
      <c r="R72" s="440" t="s">
        <v>120</v>
      </c>
      <c r="S72" s="165">
        <f>'１次効果'!K259</f>
        <v>0</v>
      </c>
    </row>
    <row r="73" spans="7:24">
      <c r="G73" s="119" t="str">
        <f t="shared" si="3"/>
        <v>41 事務用品</v>
      </c>
      <c r="H73" s="165">
        <f>'１次効果'!E187</f>
        <v>0</v>
      </c>
      <c r="J73" s="186" t="str">
        <f t="shared" si="4"/>
        <v>20 情報通信機器</v>
      </c>
      <c r="K73" s="187">
        <f>'１次効果'!I166</f>
        <v>0</v>
      </c>
      <c r="L73" s="188"/>
      <c r="M73" s="189">
        <f>'１次効果'!G260</f>
        <v>0</v>
      </c>
      <c r="P73" s="440" t="s">
        <v>119</v>
      </c>
      <c r="Q73" s="190">
        <f>'１次効果'!I260</f>
        <v>0.14294926913155631</v>
      </c>
      <c r="R73" s="440" t="s">
        <v>120</v>
      </c>
      <c r="S73" s="165">
        <f>'１次効果'!K260</f>
        <v>0</v>
      </c>
    </row>
    <row r="74" spans="7:24">
      <c r="G74" s="119" t="str">
        <f t="shared" si="3"/>
        <v>42 分類不明</v>
      </c>
      <c r="H74" s="165">
        <f>'１次効果'!E188</f>
        <v>0</v>
      </c>
      <c r="J74" s="186" t="str">
        <f t="shared" si="4"/>
        <v>21 輸送機械</v>
      </c>
      <c r="K74" s="187">
        <f>'１次効果'!I167</f>
        <v>0</v>
      </c>
      <c r="L74" s="188"/>
      <c r="M74" s="189">
        <f>'１次効果'!G261</f>
        <v>0</v>
      </c>
      <c r="P74" s="440" t="s">
        <v>119</v>
      </c>
      <c r="Q74" s="190">
        <f>'１次効果'!I261</f>
        <v>7.6093477294440492E-2</v>
      </c>
      <c r="R74" s="440" t="s">
        <v>120</v>
      </c>
      <c r="S74" s="165">
        <f>'１次効果'!K261</f>
        <v>0</v>
      </c>
    </row>
    <row r="75" spans="7:24">
      <c r="G75" s="119" t="str">
        <f t="shared" si="2"/>
        <v>計</v>
      </c>
      <c r="H75" s="197">
        <f>SUM(H33:H74)</f>
        <v>0</v>
      </c>
      <c r="J75" s="186" t="str">
        <f t="shared" si="4"/>
        <v>22 その他の製造工業製品</v>
      </c>
      <c r="K75" s="187">
        <f>'１次効果'!I168</f>
        <v>0</v>
      </c>
      <c r="L75" s="188"/>
      <c r="M75" s="189">
        <f>'１次効果'!G262</f>
        <v>0</v>
      </c>
      <c r="P75" s="440" t="s">
        <v>119</v>
      </c>
      <c r="Q75" s="190">
        <f>'１次効果'!I262</f>
        <v>0.20360742705570292</v>
      </c>
      <c r="R75" s="440" t="s">
        <v>120</v>
      </c>
      <c r="S75" s="165">
        <f>'１次効果'!K262</f>
        <v>0</v>
      </c>
    </row>
    <row r="76" spans="7:24">
      <c r="J76" s="186" t="str">
        <f t="shared" si="4"/>
        <v>23 建設</v>
      </c>
      <c r="K76" s="187">
        <f>'１次効果'!I169</f>
        <v>0</v>
      </c>
      <c r="L76" s="188"/>
      <c r="M76" s="189">
        <f>'１次効果'!G263</f>
        <v>0</v>
      </c>
      <c r="P76" s="440" t="s">
        <v>119</v>
      </c>
      <c r="Q76" s="190">
        <f>'１次効果'!I263</f>
        <v>0.27714572358566103</v>
      </c>
      <c r="R76" s="440" t="s">
        <v>120</v>
      </c>
      <c r="S76" s="165">
        <f>'１次効果'!K263</f>
        <v>0</v>
      </c>
    </row>
    <row r="77" spans="7:24">
      <c r="J77" s="186" t="str">
        <f t="shared" si="4"/>
        <v>24 電力・ガス・熱供給</v>
      </c>
      <c r="K77" s="187">
        <f>'１次効果'!I170</f>
        <v>0</v>
      </c>
      <c r="L77" s="188"/>
      <c r="M77" s="189">
        <f>'１次効果'!G264</f>
        <v>0</v>
      </c>
      <c r="P77" s="440" t="s">
        <v>119</v>
      </c>
      <c r="Q77" s="190">
        <f>'１次効果'!I264</f>
        <v>4.1925836098185759E-2</v>
      </c>
      <c r="R77" s="440" t="s">
        <v>120</v>
      </c>
      <c r="S77" s="165">
        <f>'１次効果'!K264</f>
        <v>0</v>
      </c>
    </row>
    <row r="78" spans="7:24">
      <c r="J78" s="186" t="str">
        <f t="shared" si="4"/>
        <v>25 水道</v>
      </c>
      <c r="K78" s="187">
        <f>'１次効果'!I171</f>
        <v>0</v>
      </c>
      <c r="L78" s="188"/>
      <c r="M78" s="189">
        <f>'１次効果'!G265</f>
        <v>0</v>
      </c>
      <c r="P78" s="440" t="s">
        <v>119</v>
      </c>
      <c r="Q78" s="190">
        <f>'１次効果'!I265</f>
        <v>9.2156862745098045E-2</v>
      </c>
      <c r="R78" s="440" t="s">
        <v>120</v>
      </c>
      <c r="S78" s="165">
        <f>'１次効果'!K265</f>
        <v>0</v>
      </c>
    </row>
    <row r="79" spans="7:24">
      <c r="J79" s="186" t="str">
        <f t="shared" si="4"/>
        <v>26 廃棄物処理</v>
      </c>
      <c r="K79" s="187">
        <f>'１次効果'!I172</f>
        <v>0</v>
      </c>
      <c r="L79" s="188"/>
      <c r="M79" s="189">
        <f>'１次効果'!G266</f>
        <v>0</v>
      </c>
      <c r="P79" s="440" t="s">
        <v>119</v>
      </c>
      <c r="Q79" s="190">
        <f>'１次効果'!I266</f>
        <v>0.33340707420790011</v>
      </c>
      <c r="R79" s="440" t="s">
        <v>120</v>
      </c>
      <c r="S79" s="165">
        <f>'１次効果'!K266</f>
        <v>0</v>
      </c>
    </row>
    <row r="80" spans="7:24">
      <c r="J80" s="186" t="str">
        <f t="shared" si="4"/>
        <v>27 商業</v>
      </c>
      <c r="K80" s="187">
        <f>'１次効果'!I173</f>
        <v>0</v>
      </c>
      <c r="L80" s="188"/>
      <c r="M80" s="189">
        <f>'１次効果'!G267</f>
        <v>0</v>
      </c>
      <c r="P80" s="440" t="s">
        <v>119</v>
      </c>
      <c r="Q80" s="190">
        <f>'１次効果'!I267</f>
        <v>0.38421812624208845</v>
      </c>
      <c r="R80" s="440" t="s">
        <v>120</v>
      </c>
      <c r="S80" s="165">
        <f>'１次効果'!K267</f>
        <v>0</v>
      </c>
    </row>
    <row r="81" spans="10:24">
      <c r="J81" s="186" t="str">
        <f t="shared" si="4"/>
        <v>28 金融・保険</v>
      </c>
      <c r="K81" s="187">
        <f>'１次効果'!I174</f>
        <v>0</v>
      </c>
      <c r="L81" s="188"/>
      <c r="M81" s="189">
        <f>'１次効果'!G268</f>
        <v>0</v>
      </c>
      <c r="P81" s="440" t="s">
        <v>119</v>
      </c>
      <c r="Q81" s="190">
        <f>'１次効果'!I268</f>
        <v>0.24672363183754664</v>
      </c>
      <c r="R81" s="440" t="s">
        <v>120</v>
      </c>
      <c r="S81" s="165">
        <f>'１次効果'!K268</f>
        <v>0</v>
      </c>
    </row>
    <row r="82" spans="10:24">
      <c r="J82" s="186" t="str">
        <f t="shared" si="4"/>
        <v>29 不動産</v>
      </c>
      <c r="K82" s="187">
        <f>'１次効果'!I175</f>
        <v>0</v>
      </c>
      <c r="L82" s="188"/>
      <c r="M82" s="189">
        <f>'１次効果'!G269</f>
        <v>0</v>
      </c>
      <c r="P82" s="440" t="s">
        <v>119</v>
      </c>
      <c r="Q82" s="190">
        <f>'１次効果'!I269</f>
        <v>3.6765593532992233E-2</v>
      </c>
      <c r="R82" s="440" t="s">
        <v>120</v>
      </c>
      <c r="S82" s="165">
        <f>'１次効果'!K269</f>
        <v>0</v>
      </c>
    </row>
    <row r="83" spans="10:24">
      <c r="J83" s="186" t="str">
        <f t="shared" si="4"/>
        <v>30 運輸・郵便</v>
      </c>
      <c r="K83" s="187">
        <f>'１次効果'!I176</f>
        <v>0</v>
      </c>
      <c r="L83" s="188"/>
      <c r="M83" s="189">
        <f>'１次効果'!G270</f>
        <v>0</v>
      </c>
      <c r="P83" s="440" t="s">
        <v>119</v>
      </c>
      <c r="Q83" s="190">
        <f>'１次効果'!I270</f>
        <v>0.39396179473976684</v>
      </c>
      <c r="R83" s="440" t="s">
        <v>120</v>
      </c>
      <c r="S83" s="165">
        <f>'１次効果'!K270</f>
        <v>0</v>
      </c>
    </row>
    <row r="84" spans="10:24">
      <c r="J84" s="186" t="str">
        <f t="shared" si="4"/>
        <v>31 情報通信</v>
      </c>
      <c r="K84" s="187">
        <f>'１次効果'!I177</f>
        <v>0</v>
      </c>
      <c r="L84" s="188"/>
      <c r="M84" s="189">
        <f>'１次効果'!G271</f>
        <v>0</v>
      </c>
      <c r="P84" s="440" t="s">
        <v>119</v>
      </c>
      <c r="Q84" s="190">
        <f>'１次効果'!I271</f>
        <v>0.12668765675863172</v>
      </c>
      <c r="R84" s="440" t="s">
        <v>120</v>
      </c>
      <c r="S84" s="165">
        <f>'１次効果'!K271</f>
        <v>0</v>
      </c>
    </row>
    <row r="85" spans="10:24">
      <c r="J85" s="186" t="str">
        <f t="shared" si="4"/>
        <v>32 公務</v>
      </c>
      <c r="K85" s="187">
        <f>'１次効果'!I178</f>
        <v>0</v>
      </c>
      <c r="L85" s="188"/>
      <c r="M85" s="189">
        <f>'１次効果'!G272</f>
        <v>0</v>
      </c>
      <c r="P85" s="440" t="s">
        <v>119</v>
      </c>
      <c r="Q85" s="190">
        <f>'１次効果'!I272</f>
        <v>0.28123168332731141</v>
      </c>
      <c r="R85" s="440" t="s">
        <v>120</v>
      </c>
      <c r="S85" s="165">
        <f>'１次効果'!K272</f>
        <v>0</v>
      </c>
    </row>
    <row r="86" spans="10:24">
      <c r="J86" s="186" t="str">
        <f t="shared" si="4"/>
        <v>33 教育・研究</v>
      </c>
      <c r="K86" s="187">
        <f>'１次効果'!I179</f>
        <v>0</v>
      </c>
      <c r="L86" s="188"/>
      <c r="M86" s="189">
        <f>'１次効果'!G273</f>
        <v>0</v>
      </c>
      <c r="P86" s="440" t="s">
        <v>119</v>
      </c>
      <c r="Q86" s="190">
        <f>'１次効果'!I273</f>
        <v>0.40908238773947958</v>
      </c>
      <c r="R86" s="440" t="s">
        <v>120</v>
      </c>
      <c r="S86" s="165">
        <f>'１次効果'!K273</f>
        <v>0</v>
      </c>
    </row>
    <row r="87" spans="10:24">
      <c r="J87" s="186" t="str">
        <f t="shared" si="4"/>
        <v>34 医療・福祉</v>
      </c>
      <c r="K87" s="187">
        <f>'１次効果'!I180</f>
        <v>0</v>
      </c>
      <c r="L87" s="188"/>
      <c r="M87" s="189">
        <f>'１次効果'!G274</f>
        <v>0</v>
      </c>
      <c r="P87" s="440" t="s">
        <v>119</v>
      </c>
      <c r="Q87" s="190">
        <f>'１次効果'!I274</f>
        <v>0.44023930702977204</v>
      </c>
      <c r="R87" s="440" t="s">
        <v>120</v>
      </c>
      <c r="S87" s="165">
        <f>'１次効果'!K274</f>
        <v>0</v>
      </c>
    </row>
    <row r="88" spans="10:24">
      <c r="J88" s="186" t="str">
        <f t="shared" si="4"/>
        <v>35 他に分類されない会員制団体</v>
      </c>
      <c r="K88" s="187">
        <f>'１次効果'!I181</f>
        <v>0</v>
      </c>
      <c r="L88" s="188"/>
      <c r="M88" s="189">
        <f>'１次効果'!G275</f>
        <v>0</v>
      </c>
      <c r="P88" s="440" t="s">
        <v>119</v>
      </c>
      <c r="Q88" s="190">
        <f>'１次効果'!I275</f>
        <v>0.62009366516326514</v>
      </c>
      <c r="R88" s="440" t="s">
        <v>120</v>
      </c>
      <c r="S88" s="165">
        <f>'１次効果'!K275</f>
        <v>0</v>
      </c>
      <c r="U88" s="151"/>
      <c r="V88" s="180"/>
      <c r="W88" s="180"/>
      <c r="X88" s="198"/>
    </row>
    <row r="89" spans="10:24">
      <c r="J89" s="186" t="str">
        <f t="shared" si="4"/>
        <v>36 対事業所サービス</v>
      </c>
      <c r="K89" s="187">
        <f>'１次効果'!I182</f>
        <v>0</v>
      </c>
      <c r="L89" s="188"/>
      <c r="M89" s="189">
        <f>'１次効果'!G276</f>
        <v>0</v>
      </c>
      <c r="P89" s="440" t="s">
        <v>119</v>
      </c>
      <c r="Q89" s="190">
        <f>'１次効果'!I276</f>
        <v>0.31832002281802624</v>
      </c>
      <c r="R89" s="440" t="s">
        <v>120</v>
      </c>
      <c r="S89" s="165">
        <f>'１次効果'!K276</f>
        <v>0</v>
      </c>
      <c r="U89" s="151"/>
      <c r="V89" s="180"/>
      <c r="W89" s="180"/>
      <c r="X89" s="198"/>
    </row>
    <row r="90" spans="10:24">
      <c r="J90" s="186" t="str">
        <f t="shared" si="4"/>
        <v>37 宿泊業</v>
      </c>
      <c r="K90" s="187">
        <f>'１次効果'!I183</f>
        <v>0</v>
      </c>
      <c r="L90" s="188"/>
      <c r="M90" s="189">
        <f>'１次効果'!G277</f>
        <v>0</v>
      </c>
      <c r="P90" s="440" t="s">
        <v>119</v>
      </c>
      <c r="Q90" s="190">
        <f>'１次効果'!I277</f>
        <v>0.27035094796288828</v>
      </c>
      <c r="R90" s="440" t="s">
        <v>120</v>
      </c>
      <c r="S90" s="165">
        <f>'１次効果'!K277</f>
        <v>0</v>
      </c>
      <c r="U90" s="151"/>
      <c r="V90" s="180"/>
      <c r="W90" s="180"/>
      <c r="X90" s="198"/>
    </row>
    <row r="91" spans="10:24">
      <c r="J91" s="186" t="str">
        <f t="shared" si="4"/>
        <v>38 飲食サービス</v>
      </c>
      <c r="K91" s="187">
        <f>'１次効果'!I184</f>
        <v>0</v>
      </c>
      <c r="L91" s="188"/>
      <c r="M91" s="189">
        <f>'１次効果'!G278</f>
        <v>0</v>
      </c>
      <c r="P91" s="440" t="s">
        <v>119</v>
      </c>
      <c r="Q91" s="190">
        <f>'１次効果'!I278</f>
        <v>0.25894216313833762</v>
      </c>
      <c r="R91" s="440" t="s">
        <v>120</v>
      </c>
      <c r="S91" s="165">
        <f>'１次効果'!K278</f>
        <v>0</v>
      </c>
      <c r="U91" s="151"/>
      <c r="V91" s="180"/>
      <c r="W91" s="180"/>
      <c r="X91" s="198"/>
    </row>
    <row r="92" spans="10:24">
      <c r="J92" s="186" t="str">
        <f t="shared" si="4"/>
        <v>39 娯楽サービス</v>
      </c>
      <c r="K92" s="187">
        <f>'１次効果'!I185</f>
        <v>0</v>
      </c>
      <c r="L92" s="188"/>
      <c r="M92" s="189">
        <f>'１次効果'!G279</f>
        <v>0</v>
      </c>
      <c r="P92" s="440" t="s">
        <v>119</v>
      </c>
      <c r="Q92" s="190">
        <f>'１次効果'!I279</f>
        <v>0.21277747075619416</v>
      </c>
      <c r="R92" s="440" t="s">
        <v>120</v>
      </c>
      <c r="S92" s="165">
        <f>'１次効果'!K279</f>
        <v>0</v>
      </c>
      <c r="U92" s="151"/>
      <c r="V92" s="180"/>
      <c r="W92" s="180"/>
      <c r="X92" s="198"/>
    </row>
    <row r="93" spans="10:24">
      <c r="J93" s="186" t="str">
        <f t="shared" si="4"/>
        <v>40 その他の対個人サービス</v>
      </c>
      <c r="K93" s="187">
        <f>'１次効果'!I186</f>
        <v>0</v>
      </c>
      <c r="L93" s="188"/>
      <c r="M93" s="189">
        <f>'１次効果'!G280</f>
        <v>0</v>
      </c>
      <c r="P93" s="440" t="s">
        <v>119</v>
      </c>
      <c r="Q93" s="190">
        <f>'１次効果'!I280</f>
        <v>0.28298202107873527</v>
      </c>
      <c r="R93" s="440" t="s">
        <v>120</v>
      </c>
      <c r="S93" s="165">
        <f>'１次効果'!K280</f>
        <v>0</v>
      </c>
      <c r="U93" s="151"/>
      <c r="V93" s="180"/>
      <c r="W93" s="180"/>
      <c r="X93" s="198"/>
    </row>
    <row r="94" spans="10:24">
      <c r="J94" s="186" t="str">
        <f t="shared" si="4"/>
        <v>41 事務用品</v>
      </c>
      <c r="K94" s="187">
        <f>'１次効果'!I187</f>
        <v>0</v>
      </c>
      <c r="L94" s="188"/>
      <c r="M94" s="189">
        <f>'１次効果'!G281</f>
        <v>0</v>
      </c>
      <c r="P94" s="440" t="s">
        <v>119</v>
      </c>
      <c r="Q94" s="190">
        <f>'１次効果'!I281</f>
        <v>0</v>
      </c>
      <c r="R94" s="440" t="s">
        <v>120</v>
      </c>
      <c r="S94" s="165">
        <f>'１次効果'!K281</f>
        <v>0</v>
      </c>
      <c r="U94" s="151"/>
      <c r="V94" s="180"/>
      <c r="W94" s="180"/>
      <c r="X94" s="198"/>
    </row>
    <row r="95" spans="10:24" ht="12.75" thickBot="1">
      <c r="J95" s="186" t="str">
        <f t="shared" si="4"/>
        <v>42 分類不明</v>
      </c>
      <c r="K95" s="187">
        <f>'１次効果'!I188</f>
        <v>0</v>
      </c>
      <c r="L95" s="188"/>
      <c r="M95" s="189">
        <f>'１次効果'!G282</f>
        <v>0</v>
      </c>
      <c r="P95" s="440" t="s">
        <v>119</v>
      </c>
      <c r="Q95" s="190">
        <f>'１次効果'!I282</f>
        <v>6.0533932795580432E-3</v>
      </c>
      <c r="R95" s="440" t="s">
        <v>120</v>
      </c>
      <c r="S95" s="165">
        <f>'１次効果'!K282</f>
        <v>0</v>
      </c>
      <c r="U95" s="151"/>
      <c r="V95" s="180"/>
      <c r="W95" s="180"/>
      <c r="X95" s="198"/>
    </row>
    <row r="96" spans="10:24" ht="13.5" thickTop="1" thickBot="1">
      <c r="J96" s="186" t="str">
        <f t="shared" si="4"/>
        <v>計</v>
      </c>
      <c r="K96" s="199">
        <f>+SUM(K54:K95)</f>
        <v>0</v>
      </c>
      <c r="L96" s="188"/>
      <c r="M96" s="200">
        <f>SUM(M54:O95)</f>
        <v>0</v>
      </c>
      <c r="P96" s="440"/>
      <c r="Q96" s="190"/>
      <c r="R96" s="440"/>
      <c r="S96" s="200">
        <f>SUM(S54:S95)</f>
        <v>0</v>
      </c>
      <c r="U96" s="151"/>
      <c r="V96" s="180"/>
      <c r="W96" s="180"/>
      <c r="X96" s="198"/>
    </row>
    <row r="97" spans="1:22" ht="12.75" thickTop="1">
      <c r="J97" s="186"/>
      <c r="K97" s="201"/>
      <c r="L97" s="188"/>
      <c r="M97" s="180"/>
      <c r="P97" s="440"/>
      <c r="Q97" s="190"/>
      <c r="R97" s="440"/>
      <c r="S97" s="180"/>
    </row>
    <row r="98" spans="1:22">
      <c r="J98" s="186"/>
      <c r="K98" s="201"/>
      <c r="L98" s="188"/>
      <c r="M98" s="180"/>
      <c r="P98" s="440"/>
      <c r="Q98" s="190"/>
      <c r="R98" s="440"/>
      <c r="S98" s="180"/>
    </row>
    <row r="99" spans="1:22">
      <c r="J99" s="186"/>
      <c r="K99" s="201"/>
      <c r="L99" s="188"/>
      <c r="M99" s="180"/>
      <c r="P99" s="184"/>
      <c r="Q99" s="190"/>
      <c r="R99" s="184"/>
      <c r="S99" s="180"/>
    </row>
    <row r="100" spans="1:22">
      <c r="J100" s="186"/>
      <c r="K100" s="201"/>
      <c r="L100" s="188"/>
      <c r="M100" s="180"/>
      <c r="P100" s="184"/>
      <c r="Q100" s="190"/>
      <c r="R100" s="184"/>
      <c r="S100" s="202"/>
    </row>
    <row r="101" spans="1:22">
      <c r="Q101" s="176"/>
    </row>
    <row r="102" spans="1:22">
      <c r="Q102" s="176"/>
    </row>
    <row r="103" spans="1:22">
      <c r="Q103" s="176"/>
    </row>
    <row r="104" spans="1:22">
      <c r="Q104" s="176"/>
    </row>
    <row r="105" spans="1:22">
      <c r="Q105" s="176"/>
      <c r="S105" s="119" t="s">
        <v>97</v>
      </c>
    </row>
    <row r="106" spans="1:22">
      <c r="Q106" s="176"/>
    </row>
    <row r="107" spans="1:22">
      <c r="Q107" s="176"/>
    </row>
    <row r="108" spans="1:22" ht="12.75" thickBot="1">
      <c r="Q108" s="176"/>
      <c r="U108" s="119" t="s">
        <v>136</v>
      </c>
      <c r="V108" s="119" t="s">
        <v>137</v>
      </c>
    </row>
    <row r="109" spans="1:22">
      <c r="Q109" s="176"/>
      <c r="U109" s="671"/>
      <c r="V109" s="203"/>
    </row>
    <row r="110" spans="1:22">
      <c r="D110" s="121" t="s">
        <v>138</v>
      </c>
      <c r="J110" s="124" t="s">
        <v>99</v>
      </c>
      <c r="Q110" s="176"/>
      <c r="U110" s="659"/>
      <c r="V110" s="204" t="s">
        <v>9</v>
      </c>
    </row>
    <row r="111" spans="1:22">
      <c r="D111" s="121" t="s">
        <v>139</v>
      </c>
      <c r="E111" s="167"/>
      <c r="F111" s="205" t="s">
        <v>140</v>
      </c>
      <c r="H111" s="205" t="s">
        <v>141</v>
      </c>
      <c r="J111" s="124"/>
      <c r="Q111" s="176"/>
      <c r="U111" s="660"/>
      <c r="V111" s="206"/>
    </row>
    <row r="112" spans="1:22">
      <c r="A112" s="151"/>
      <c r="B112" s="151"/>
      <c r="D112" s="207">
        <f>D62+S93</f>
        <v>0</v>
      </c>
      <c r="E112" s="167" t="s">
        <v>135</v>
      </c>
      <c r="F112" s="208">
        <f>結果!H11</f>
        <v>0.71337575876252213</v>
      </c>
      <c r="G112" s="167" t="s">
        <v>134</v>
      </c>
      <c r="H112" s="209">
        <f>'２次効果'!L48</f>
        <v>0</v>
      </c>
      <c r="J112" s="124" t="str">
        <f>+J9</f>
        <v>01 農業</v>
      </c>
      <c r="K112" s="219">
        <f>+H137-K157</f>
        <v>0</v>
      </c>
      <c r="Q112" s="176"/>
      <c r="U112" s="210" t="s">
        <v>105</v>
      </c>
      <c r="V112" s="211">
        <f>雇用!AS21</f>
        <v>0</v>
      </c>
    </row>
    <row r="113" spans="1:22">
      <c r="A113" s="151"/>
      <c r="B113" s="151"/>
      <c r="D113" s="212"/>
      <c r="E113" s="212"/>
      <c r="F113" s="167"/>
      <c r="I113" s="213"/>
      <c r="J113" s="124" t="str">
        <f t="shared" ref="J113:J154" si="5">+J10</f>
        <v>02 林業</v>
      </c>
      <c r="K113" s="219">
        <f t="shared" ref="K113:K153" si="6">+H138-K158</f>
        <v>0</v>
      </c>
      <c r="Q113" s="176"/>
      <c r="U113" s="214" t="s">
        <v>106</v>
      </c>
      <c r="V113" s="215">
        <f>雇用!AS22</f>
        <v>0</v>
      </c>
    </row>
    <row r="114" spans="1:22">
      <c r="A114" s="151"/>
      <c r="B114" s="151"/>
      <c r="D114" s="212"/>
      <c r="E114" s="212"/>
      <c r="G114" s="216"/>
      <c r="H114" s="167"/>
      <c r="I114" s="213"/>
      <c r="J114" s="124" t="str">
        <f t="shared" si="5"/>
        <v>03 漁業</v>
      </c>
      <c r="K114" s="219">
        <f t="shared" si="6"/>
        <v>0</v>
      </c>
      <c r="Q114" s="176"/>
      <c r="U114" s="217" t="s">
        <v>66</v>
      </c>
      <c r="V114" s="218">
        <f>雇用!AS23</f>
        <v>0</v>
      </c>
    </row>
    <row r="115" spans="1:22" ht="12.75" thickBot="1">
      <c r="A115" s="151"/>
      <c r="B115" s="151"/>
      <c r="D115" s="212"/>
      <c r="E115" s="212"/>
      <c r="G115" s="216"/>
      <c r="H115" s="167"/>
      <c r="I115" s="213"/>
      <c r="J115" s="124" t="str">
        <f t="shared" si="5"/>
        <v>04 鉱業</v>
      </c>
      <c r="K115" s="219">
        <f t="shared" si="6"/>
        <v>0</v>
      </c>
      <c r="Q115" s="176"/>
      <c r="U115" s="220" t="s">
        <v>60</v>
      </c>
      <c r="V115" s="221">
        <f>雇用!AS24</f>
        <v>0</v>
      </c>
    </row>
    <row r="116" spans="1:22">
      <c r="A116" s="151"/>
      <c r="B116" s="151"/>
      <c r="D116" s="212"/>
      <c r="E116" s="212"/>
      <c r="F116" s="167"/>
      <c r="G116" s="216"/>
      <c r="H116" s="167"/>
      <c r="I116" s="213"/>
      <c r="J116" s="124" t="str">
        <f t="shared" si="5"/>
        <v>05 飲食料品</v>
      </c>
      <c r="K116" s="219">
        <f t="shared" si="6"/>
        <v>0</v>
      </c>
      <c r="Q116" s="176"/>
      <c r="U116" s="150" t="s">
        <v>107</v>
      </c>
      <c r="V116" s="222"/>
    </row>
    <row r="117" spans="1:22">
      <c r="A117" s="151"/>
      <c r="B117" s="151"/>
      <c r="D117" s="212"/>
      <c r="E117" s="212"/>
      <c r="F117" s="167"/>
      <c r="G117" s="216"/>
      <c r="H117" s="167"/>
      <c r="I117" s="213"/>
      <c r="J117" s="124" t="str">
        <f t="shared" si="5"/>
        <v>06 繊維製品</v>
      </c>
      <c r="K117" s="219">
        <f t="shared" si="6"/>
        <v>0</v>
      </c>
      <c r="Q117" s="176"/>
      <c r="U117" s="152" t="s">
        <v>108</v>
      </c>
      <c r="V117" s="222"/>
    </row>
    <row r="118" spans="1:22">
      <c r="A118" s="151"/>
      <c r="B118" s="151"/>
      <c r="D118" s="212"/>
      <c r="E118" s="212"/>
      <c r="F118" s="167"/>
      <c r="G118" s="216"/>
      <c r="H118" s="167"/>
      <c r="I118" s="213"/>
      <c r="J118" s="124" t="str">
        <f t="shared" si="5"/>
        <v>07 パルプ・紙・木製品</v>
      </c>
      <c r="K118" s="219">
        <f t="shared" si="6"/>
        <v>0</v>
      </c>
      <c r="Q118" s="176"/>
    </row>
    <row r="119" spans="1:22" ht="12.75" thickBot="1">
      <c r="A119" s="151"/>
      <c r="B119" s="151"/>
      <c r="D119" s="212"/>
      <c r="E119" s="212"/>
      <c r="F119" s="167"/>
      <c r="G119" s="216"/>
      <c r="H119" s="167"/>
      <c r="I119" s="213"/>
      <c r="J119" s="124" t="str">
        <f t="shared" si="5"/>
        <v>08 化学製品</v>
      </c>
      <c r="K119" s="219">
        <f t="shared" si="6"/>
        <v>0</v>
      </c>
      <c r="Q119" s="176"/>
      <c r="U119" s="119" t="s">
        <v>247</v>
      </c>
      <c r="V119" s="119" t="str">
        <f>V108</f>
        <v>(単位：人）</v>
      </c>
    </row>
    <row r="120" spans="1:22">
      <c r="A120" s="151"/>
      <c r="B120" s="151"/>
      <c r="D120" s="212"/>
      <c r="E120" s="212"/>
      <c r="F120" s="167"/>
      <c r="G120" s="216"/>
      <c r="H120" s="167"/>
      <c r="I120" s="213"/>
      <c r="J120" s="124" t="str">
        <f t="shared" si="5"/>
        <v>09 石油・石炭製品</v>
      </c>
      <c r="K120" s="219">
        <f t="shared" si="6"/>
        <v>0</v>
      </c>
      <c r="Q120" s="176"/>
      <c r="U120" s="672"/>
      <c r="V120" s="653" t="s">
        <v>9</v>
      </c>
    </row>
    <row r="121" spans="1:22">
      <c r="A121" s="151"/>
      <c r="B121" s="151"/>
      <c r="D121" s="212"/>
      <c r="E121" s="212"/>
      <c r="F121" s="167"/>
      <c r="G121" s="216"/>
      <c r="H121" s="167"/>
      <c r="I121" s="213"/>
      <c r="J121" s="124" t="str">
        <f t="shared" si="5"/>
        <v>10 プラスチック・ゴム製品</v>
      </c>
      <c r="K121" s="219">
        <f t="shared" si="6"/>
        <v>0</v>
      </c>
      <c r="Q121" s="176"/>
      <c r="U121" s="673"/>
      <c r="V121" s="654"/>
    </row>
    <row r="122" spans="1:22">
      <c r="A122" s="151"/>
      <c r="B122" s="151"/>
      <c r="D122" s="212"/>
      <c r="E122" s="212"/>
      <c r="F122" s="167"/>
      <c r="G122" s="216"/>
      <c r="H122" s="167"/>
      <c r="I122" s="213"/>
      <c r="J122" s="124" t="str">
        <f t="shared" si="5"/>
        <v>11 窯業・土石製品</v>
      </c>
      <c r="K122" s="219">
        <f t="shared" si="6"/>
        <v>0</v>
      </c>
      <c r="Q122" s="176"/>
      <c r="U122" s="584" t="str">
        <f>U23</f>
        <v>01 農業</v>
      </c>
      <c r="V122" s="704">
        <f t="array" ref="V122:V164">+TRANSPOSE(雇用!C24:AS24)</f>
        <v>0</v>
      </c>
    </row>
    <row r="123" spans="1:22">
      <c r="A123" s="151"/>
      <c r="B123" s="151"/>
      <c r="D123" s="212"/>
      <c r="E123" s="212"/>
      <c r="F123" s="167"/>
      <c r="G123" s="216"/>
      <c r="H123" s="167"/>
      <c r="I123" s="213"/>
      <c r="J123" s="124" t="str">
        <f t="shared" si="5"/>
        <v>12 鉄鋼</v>
      </c>
      <c r="K123" s="219">
        <f t="shared" si="6"/>
        <v>0</v>
      </c>
      <c r="Q123" s="176"/>
      <c r="U123" s="161" t="str">
        <f t="shared" ref="U123:U163" si="7">U24</f>
        <v>02 林業</v>
      </c>
      <c r="V123" s="705">
        <v>0</v>
      </c>
    </row>
    <row r="124" spans="1:22">
      <c r="A124" s="151"/>
      <c r="B124" s="151"/>
      <c r="D124" s="212"/>
      <c r="E124" s="212"/>
      <c r="F124" s="167"/>
      <c r="G124" s="216"/>
      <c r="H124" s="167"/>
      <c r="I124" s="213"/>
      <c r="J124" s="124" t="str">
        <f t="shared" si="5"/>
        <v>13 非鉄金属</v>
      </c>
      <c r="K124" s="219">
        <f t="shared" si="6"/>
        <v>0</v>
      </c>
      <c r="Q124" s="176"/>
      <c r="U124" s="161" t="str">
        <f t="shared" si="7"/>
        <v>03 漁業</v>
      </c>
      <c r="V124" s="705">
        <v>0</v>
      </c>
    </row>
    <row r="125" spans="1:22">
      <c r="A125" s="151"/>
      <c r="B125" s="151"/>
      <c r="D125" s="212"/>
      <c r="E125" s="212"/>
      <c r="F125" s="167"/>
      <c r="G125" s="216"/>
      <c r="H125" s="167"/>
      <c r="I125" s="213"/>
      <c r="J125" s="124" t="str">
        <f t="shared" si="5"/>
        <v>14 金属製品</v>
      </c>
      <c r="K125" s="219">
        <f t="shared" si="6"/>
        <v>0</v>
      </c>
      <c r="Q125" s="176"/>
      <c r="U125" s="161" t="str">
        <f t="shared" si="7"/>
        <v>04 鉱業</v>
      </c>
      <c r="V125" s="705">
        <v>0</v>
      </c>
    </row>
    <row r="126" spans="1:22">
      <c r="A126" s="151"/>
      <c r="B126" s="151"/>
      <c r="D126" s="212"/>
      <c r="E126" s="212"/>
      <c r="F126" s="167"/>
      <c r="G126" s="216"/>
      <c r="H126" s="167"/>
      <c r="I126" s="213"/>
      <c r="J126" s="124" t="str">
        <f t="shared" si="5"/>
        <v>15 はん用機械</v>
      </c>
      <c r="K126" s="219">
        <f t="shared" si="6"/>
        <v>0</v>
      </c>
      <c r="Q126" s="176"/>
      <c r="U126" s="161" t="str">
        <f t="shared" si="7"/>
        <v>05 飲食料品</v>
      </c>
      <c r="V126" s="705">
        <v>0</v>
      </c>
    </row>
    <row r="127" spans="1:22">
      <c r="A127" s="151"/>
      <c r="B127" s="151"/>
      <c r="D127" s="212"/>
      <c r="E127" s="212"/>
      <c r="F127" s="167"/>
      <c r="G127" s="216"/>
      <c r="H127" s="167"/>
      <c r="I127" s="213"/>
      <c r="J127" s="124" t="str">
        <f t="shared" si="5"/>
        <v>16 生産用機械</v>
      </c>
      <c r="K127" s="219">
        <f t="shared" si="6"/>
        <v>0</v>
      </c>
      <c r="Q127" s="176"/>
      <c r="U127" s="161" t="str">
        <f t="shared" si="7"/>
        <v>06 繊維製品</v>
      </c>
      <c r="V127" s="705">
        <v>0</v>
      </c>
    </row>
    <row r="128" spans="1:22">
      <c r="A128" s="151"/>
      <c r="B128" s="151"/>
      <c r="D128" s="212"/>
      <c r="E128" s="212"/>
      <c r="F128" s="167"/>
      <c r="G128" s="216"/>
      <c r="H128" s="167"/>
      <c r="I128" s="213"/>
      <c r="J128" s="124" t="str">
        <f t="shared" si="5"/>
        <v>17 業務用機械</v>
      </c>
      <c r="K128" s="219">
        <f t="shared" si="6"/>
        <v>0</v>
      </c>
      <c r="Q128" s="176"/>
      <c r="U128" s="161" t="str">
        <f t="shared" si="7"/>
        <v>07 パルプ・紙・木製品</v>
      </c>
      <c r="V128" s="705">
        <v>0</v>
      </c>
    </row>
    <row r="129" spans="1:22">
      <c r="A129" s="151"/>
      <c r="B129" s="151"/>
      <c r="D129" s="212"/>
      <c r="E129" s="212"/>
      <c r="F129" s="167"/>
      <c r="G129" s="216"/>
      <c r="H129" s="167"/>
      <c r="I129" s="213"/>
      <c r="J129" s="124" t="str">
        <f t="shared" si="5"/>
        <v>18 電子部品</v>
      </c>
      <c r="K129" s="219">
        <f t="shared" si="6"/>
        <v>0</v>
      </c>
      <c r="Q129" s="176"/>
      <c r="U129" s="161" t="str">
        <f t="shared" si="7"/>
        <v>08 化学製品</v>
      </c>
      <c r="V129" s="705">
        <v>0</v>
      </c>
    </row>
    <row r="130" spans="1:22">
      <c r="A130" s="151"/>
      <c r="B130" s="151"/>
      <c r="D130" s="212"/>
      <c r="E130" s="212"/>
      <c r="F130" s="167"/>
      <c r="G130" s="216"/>
      <c r="H130" s="167"/>
      <c r="I130" s="213"/>
      <c r="J130" s="124" t="str">
        <f t="shared" si="5"/>
        <v>19 電気機械</v>
      </c>
      <c r="K130" s="219">
        <f t="shared" si="6"/>
        <v>0</v>
      </c>
      <c r="Q130" s="176"/>
      <c r="U130" s="161" t="str">
        <f t="shared" si="7"/>
        <v>09 石油・石炭製品</v>
      </c>
      <c r="V130" s="705">
        <v>0</v>
      </c>
    </row>
    <row r="131" spans="1:22">
      <c r="A131" s="151"/>
      <c r="B131" s="151"/>
      <c r="D131" s="212"/>
      <c r="E131" s="212"/>
      <c r="F131" s="167"/>
      <c r="G131" s="216"/>
      <c r="H131" s="167"/>
      <c r="I131" s="213"/>
      <c r="J131" s="124" t="str">
        <f t="shared" si="5"/>
        <v>20 情報通信機器</v>
      </c>
      <c r="K131" s="219">
        <f t="shared" si="6"/>
        <v>0</v>
      </c>
      <c r="Q131" s="176"/>
      <c r="U131" s="161" t="str">
        <f t="shared" si="7"/>
        <v>10 プラスチック・ゴム製品</v>
      </c>
      <c r="V131" s="705">
        <v>0</v>
      </c>
    </row>
    <row r="132" spans="1:22">
      <c r="A132" s="151"/>
      <c r="B132" s="151"/>
      <c r="D132" s="212"/>
      <c r="E132" s="212"/>
      <c r="F132" s="167"/>
      <c r="G132" s="216"/>
      <c r="H132" s="167"/>
      <c r="I132" s="213"/>
      <c r="J132" s="124" t="str">
        <f t="shared" si="5"/>
        <v>21 輸送機械</v>
      </c>
      <c r="K132" s="219">
        <f t="shared" si="6"/>
        <v>0</v>
      </c>
      <c r="Q132" s="176"/>
      <c r="U132" s="161" t="str">
        <f t="shared" si="7"/>
        <v>11 窯業・土石製品</v>
      </c>
      <c r="V132" s="705">
        <v>0</v>
      </c>
    </row>
    <row r="133" spans="1:22">
      <c r="A133" s="151"/>
      <c r="B133" s="151"/>
      <c r="D133" s="212"/>
      <c r="E133" s="212"/>
      <c r="F133" s="167"/>
      <c r="G133" s="216"/>
      <c r="H133" s="167"/>
      <c r="I133" s="213"/>
      <c r="J133" s="124" t="str">
        <f t="shared" si="5"/>
        <v>22 その他の製造工業製品</v>
      </c>
      <c r="K133" s="219">
        <f t="shared" si="6"/>
        <v>0</v>
      </c>
      <c r="Q133" s="176"/>
      <c r="U133" s="161" t="str">
        <f t="shared" si="7"/>
        <v>12 鉄鋼</v>
      </c>
      <c r="V133" s="705">
        <v>0</v>
      </c>
    </row>
    <row r="134" spans="1:22">
      <c r="A134" s="151"/>
      <c r="B134" s="151"/>
      <c r="D134" s="212"/>
      <c r="E134" s="212"/>
      <c r="F134" s="167"/>
      <c r="G134" s="216"/>
      <c r="H134" s="167"/>
      <c r="I134" s="213"/>
      <c r="J134" s="124" t="str">
        <f t="shared" si="5"/>
        <v>23 建設</v>
      </c>
      <c r="K134" s="219">
        <f t="shared" si="6"/>
        <v>0</v>
      </c>
      <c r="Q134" s="176"/>
      <c r="U134" s="161" t="str">
        <f t="shared" si="7"/>
        <v>13 非鉄金属</v>
      </c>
      <c r="V134" s="705">
        <v>0</v>
      </c>
    </row>
    <row r="135" spans="1:22">
      <c r="A135" s="151"/>
      <c r="B135" s="151"/>
      <c r="D135" s="212"/>
      <c r="E135" s="212"/>
      <c r="F135" s="167"/>
      <c r="I135" s="213"/>
      <c r="J135" s="124" t="str">
        <f t="shared" si="5"/>
        <v>24 電力・ガス・熱供給</v>
      </c>
      <c r="K135" s="219">
        <f t="shared" si="6"/>
        <v>0</v>
      </c>
      <c r="Q135" s="176"/>
      <c r="U135" s="161" t="str">
        <f t="shared" si="7"/>
        <v>14 金属製品</v>
      </c>
      <c r="V135" s="705">
        <v>0</v>
      </c>
    </row>
    <row r="136" spans="1:22">
      <c r="A136" s="151"/>
      <c r="B136" s="151"/>
      <c r="D136" s="212"/>
      <c r="E136" s="212"/>
      <c r="F136" s="167"/>
      <c r="G136" s="223" t="str">
        <f>G32</f>
        <v>★需要増加額</v>
      </c>
      <c r="I136" s="213"/>
      <c r="J136" s="124" t="str">
        <f t="shared" si="5"/>
        <v>25 水道</v>
      </c>
      <c r="K136" s="219">
        <f t="shared" si="6"/>
        <v>0</v>
      </c>
      <c r="Q136" s="176"/>
      <c r="U136" s="161" t="str">
        <f t="shared" si="7"/>
        <v>15 はん用機械</v>
      </c>
      <c r="V136" s="705">
        <v>0</v>
      </c>
    </row>
    <row r="137" spans="1:22" ht="13.5">
      <c r="A137" s="151"/>
      <c r="B137" s="151"/>
      <c r="D137" s="212"/>
      <c r="E137" s="212"/>
      <c r="F137" s="178"/>
      <c r="G137" s="224" t="str">
        <f>+G33</f>
        <v>01 農業</v>
      </c>
      <c r="H137" s="189">
        <f>'２次効果'!J52</f>
        <v>0</v>
      </c>
      <c r="I137" s="213"/>
      <c r="J137" s="124" t="str">
        <f t="shared" si="5"/>
        <v>26 廃棄物処理</v>
      </c>
      <c r="K137" s="219">
        <f t="shared" si="6"/>
        <v>0</v>
      </c>
      <c r="Q137" s="176"/>
      <c r="U137" s="161" t="str">
        <f t="shared" si="7"/>
        <v>16 生産用機械</v>
      </c>
      <c r="V137" s="705">
        <v>0</v>
      </c>
    </row>
    <row r="138" spans="1:22" ht="13.5">
      <c r="A138" s="151"/>
      <c r="B138" s="151"/>
      <c r="D138" s="212"/>
      <c r="E138" s="212"/>
      <c r="F138" s="178"/>
      <c r="G138" s="224" t="str">
        <f t="shared" ref="G138:G178" si="8">+G34</f>
        <v>02 林業</v>
      </c>
      <c r="H138" s="189">
        <f>'２次効果'!J53</f>
        <v>0</v>
      </c>
      <c r="I138" s="213"/>
      <c r="J138" s="124" t="str">
        <f t="shared" si="5"/>
        <v>27 商業</v>
      </c>
      <c r="K138" s="219">
        <f t="shared" si="6"/>
        <v>0</v>
      </c>
      <c r="Q138" s="176"/>
      <c r="U138" s="161" t="str">
        <f t="shared" si="7"/>
        <v>17 業務用機械</v>
      </c>
      <c r="V138" s="705">
        <v>0</v>
      </c>
    </row>
    <row r="139" spans="1:22" ht="13.5">
      <c r="A139" s="151"/>
      <c r="B139" s="151"/>
      <c r="D139" s="212"/>
      <c r="E139" s="212"/>
      <c r="F139" s="178"/>
      <c r="G139" s="224" t="str">
        <f t="shared" si="8"/>
        <v>03 漁業</v>
      </c>
      <c r="H139" s="189">
        <f>'２次効果'!J54</f>
        <v>0</v>
      </c>
      <c r="I139" s="213"/>
      <c r="J139" s="124" t="str">
        <f t="shared" si="5"/>
        <v>28 金融・保険</v>
      </c>
      <c r="K139" s="219">
        <f t="shared" si="6"/>
        <v>0</v>
      </c>
      <c r="Q139" s="176"/>
      <c r="U139" s="161" t="str">
        <f t="shared" si="7"/>
        <v>18 電子部品</v>
      </c>
      <c r="V139" s="705">
        <v>0</v>
      </c>
    </row>
    <row r="140" spans="1:22" ht="13.5">
      <c r="A140" s="151"/>
      <c r="B140" s="151"/>
      <c r="D140" s="212"/>
      <c r="E140" s="212"/>
      <c r="F140" s="178"/>
      <c r="G140" s="224" t="str">
        <f t="shared" si="8"/>
        <v>04 鉱業</v>
      </c>
      <c r="H140" s="189">
        <f>'２次効果'!J55</f>
        <v>0</v>
      </c>
      <c r="I140" s="213"/>
      <c r="J140" s="124" t="str">
        <f t="shared" si="5"/>
        <v>29 不動産</v>
      </c>
      <c r="K140" s="219">
        <f t="shared" si="6"/>
        <v>0</v>
      </c>
      <c r="Q140" s="176"/>
      <c r="U140" s="161" t="str">
        <f t="shared" si="7"/>
        <v>19 電気機械</v>
      </c>
      <c r="V140" s="706">
        <v>0</v>
      </c>
    </row>
    <row r="141" spans="1:22" ht="13.5">
      <c r="A141" s="151"/>
      <c r="B141" s="151"/>
      <c r="D141" s="212"/>
      <c r="E141" s="212"/>
      <c r="F141" s="178"/>
      <c r="G141" s="224" t="str">
        <f t="shared" si="8"/>
        <v>05 飲食料品</v>
      </c>
      <c r="H141" s="189">
        <f>'２次効果'!J56</f>
        <v>0</v>
      </c>
      <c r="I141" s="213"/>
      <c r="J141" s="124" t="str">
        <f t="shared" si="5"/>
        <v>30 運輸・郵便</v>
      </c>
      <c r="K141" s="219">
        <f t="shared" si="6"/>
        <v>0</v>
      </c>
      <c r="Q141" s="176"/>
      <c r="U141" s="161" t="str">
        <f t="shared" si="7"/>
        <v>20 情報通信機器</v>
      </c>
      <c r="V141" s="705">
        <v>0</v>
      </c>
    </row>
    <row r="142" spans="1:22" ht="13.5">
      <c r="A142" s="151"/>
      <c r="B142" s="151"/>
      <c r="D142" s="212"/>
      <c r="E142" s="212"/>
      <c r="F142" s="178"/>
      <c r="G142" s="224" t="str">
        <f t="shared" si="8"/>
        <v>06 繊維製品</v>
      </c>
      <c r="H142" s="189">
        <f>'２次効果'!J57</f>
        <v>0</v>
      </c>
      <c r="I142" s="213"/>
      <c r="J142" s="124" t="str">
        <f t="shared" si="5"/>
        <v>31 情報通信</v>
      </c>
      <c r="K142" s="219">
        <f t="shared" si="6"/>
        <v>0</v>
      </c>
      <c r="Q142" s="176"/>
      <c r="U142" s="161" t="str">
        <f t="shared" si="7"/>
        <v>21 輸送機械</v>
      </c>
      <c r="V142" s="705">
        <v>0</v>
      </c>
    </row>
    <row r="143" spans="1:22" ht="13.5">
      <c r="A143" s="151"/>
      <c r="B143" s="151"/>
      <c r="D143" s="212"/>
      <c r="E143" s="212"/>
      <c r="F143" s="178"/>
      <c r="G143" s="224" t="str">
        <f t="shared" si="8"/>
        <v>07 パルプ・紙・木製品</v>
      </c>
      <c r="H143" s="189">
        <f>'２次効果'!J58</f>
        <v>0</v>
      </c>
      <c r="I143" s="213"/>
      <c r="J143" s="124" t="str">
        <f t="shared" si="5"/>
        <v>32 公務</v>
      </c>
      <c r="K143" s="219">
        <f t="shared" si="6"/>
        <v>0</v>
      </c>
      <c r="Q143" s="176"/>
      <c r="U143" s="161" t="str">
        <f t="shared" si="7"/>
        <v>22 その他の製造工業製品</v>
      </c>
      <c r="V143" s="705">
        <v>0</v>
      </c>
    </row>
    <row r="144" spans="1:22" ht="13.5">
      <c r="A144" s="151"/>
      <c r="B144" s="151"/>
      <c r="D144" s="212"/>
      <c r="E144" s="212"/>
      <c r="F144" s="178"/>
      <c r="G144" s="224" t="str">
        <f t="shared" si="8"/>
        <v>08 化学製品</v>
      </c>
      <c r="H144" s="189">
        <f>'２次効果'!J59</f>
        <v>0</v>
      </c>
      <c r="I144" s="213"/>
      <c r="J144" s="124" t="str">
        <f t="shared" si="5"/>
        <v>33 教育・研究</v>
      </c>
      <c r="K144" s="219">
        <f t="shared" si="6"/>
        <v>0</v>
      </c>
      <c r="N144" s="655"/>
      <c r="O144" s="655"/>
      <c r="P144" s="655"/>
      <c r="Q144" s="655"/>
      <c r="R144" s="655"/>
      <c r="S144" s="655"/>
      <c r="U144" s="161" t="str">
        <f t="shared" si="7"/>
        <v>23 建設</v>
      </c>
      <c r="V144" s="705">
        <v>0</v>
      </c>
    </row>
    <row r="145" spans="1:22" ht="13.5">
      <c r="A145" s="151"/>
      <c r="B145" s="151"/>
      <c r="D145" s="212"/>
      <c r="E145" s="212"/>
      <c r="F145" s="178"/>
      <c r="G145" s="224" t="str">
        <f t="shared" si="8"/>
        <v>09 石油・石炭製品</v>
      </c>
      <c r="H145" s="189">
        <f>'２次効果'!J60</f>
        <v>0</v>
      </c>
      <c r="I145" s="213"/>
      <c r="J145" s="124" t="str">
        <f t="shared" si="5"/>
        <v>34 医療・福祉</v>
      </c>
      <c r="K145" s="219">
        <f t="shared" si="6"/>
        <v>0</v>
      </c>
      <c r="Q145" s="176"/>
      <c r="U145" s="161" t="str">
        <f t="shared" si="7"/>
        <v>24 電力・ガス・熱供給</v>
      </c>
      <c r="V145" s="705">
        <v>0</v>
      </c>
    </row>
    <row r="146" spans="1:22" ht="13.5">
      <c r="A146" s="151"/>
      <c r="B146" s="151"/>
      <c r="D146" s="212"/>
      <c r="E146" s="212"/>
      <c r="F146" s="178"/>
      <c r="G146" s="224" t="str">
        <f t="shared" si="8"/>
        <v>10 プラスチック・ゴム製品</v>
      </c>
      <c r="H146" s="189">
        <f>'２次効果'!J61</f>
        <v>0</v>
      </c>
      <c r="I146" s="213"/>
      <c r="J146" s="124" t="str">
        <f t="shared" si="5"/>
        <v>35 他に分類されない会員制団体</v>
      </c>
      <c r="K146" s="219">
        <f t="shared" si="6"/>
        <v>0</v>
      </c>
      <c r="Q146" s="176"/>
      <c r="U146" s="161" t="str">
        <f t="shared" si="7"/>
        <v>25 水道</v>
      </c>
      <c r="V146" s="705">
        <v>0</v>
      </c>
    </row>
    <row r="147" spans="1:22" ht="13.5">
      <c r="A147" s="151"/>
      <c r="B147" s="151"/>
      <c r="D147" s="212"/>
      <c r="E147" s="212"/>
      <c r="F147" s="178"/>
      <c r="G147" s="224" t="str">
        <f t="shared" si="8"/>
        <v>11 窯業・土石製品</v>
      </c>
      <c r="H147" s="189">
        <f>'２次効果'!J62</f>
        <v>0</v>
      </c>
      <c r="I147" s="213"/>
      <c r="J147" s="124" t="str">
        <f t="shared" si="5"/>
        <v>36 対事業所サービス</v>
      </c>
      <c r="K147" s="219">
        <f t="shared" si="6"/>
        <v>0</v>
      </c>
      <c r="Q147" s="176"/>
      <c r="U147" s="161" t="str">
        <f t="shared" si="7"/>
        <v>26 廃棄物処理</v>
      </c>
      <c r="V147" s="705">
        <v>0</v>
      </c>
    </row>
    <row r="148" spans="1:22" ht="13.5">
      <c r="A148" s="151"/>
      <c r="B148" s="151"/>
      <c r="D148" s="212"/>
      <c r="E148" s="212"/>
      <c r="F148" s="178"/>
      <c r="G148" s="224" t="str">
        <f t="shared" si="8"/>
        <v>12 鉄鋼</v>
      </c>
      <c r="H148" s="189">
        <f>'２次効果'!J63</f>
        <v>0</v>
      </c>
      <c r="I148" s="213"/>
      <c r="J148" s="124" t="str">
        <f t="shared" si="5"/>
        <v>37 宿泊業</v>
      </c>
      <c r="K148" s="219">
        <f t="shared" si="6"/>
        <v>0</v>
      </c>
      <c r="Q148" s="176"/>
      <c r="U148" s="161" t="str">
        <f t="shared" si="7"/>
        <v>27 商業</v>
      </c>
      <c r="V148" s="705">
        <v>0</v>
      </c>
    </row>
    <row r="149" spans="1:22" ht="13.5">
      <c r="A149" s="151"/>
      <c r="B149" s="151"/>
      <c r="D149" s="212"/>
      <c r="E149" s="212"/>
      <c r="F149" s="178"/>
      <c r="G149" s="224" t="str">
        <f t="shared" si="8"/>
        <v>13 非鉄金属</v>
      </c>
      <c r="H149" s="189">
        <f>'２次効果'!J64</f>
        <v>0</v>
      </c>
      <c r="I149" s="213"/>
      <c r="J149" s="124" t="str">
        <f t="shared" si="5"/>
        <v>38 飲食サービス</v>
      </c>
      <c r="K149" s="219">
        <f t="shared" si="6"/>
        <v>0</v>
      </c>
      <c r="Q149" s="176"/>
      <c r="U149" s="161" t="str">
        <f t="shared" si="7"/>
        <v>28 金融・保険</v>
      </c>
      <c r="V149" s="705">
        <v>0</v>
      </c>
    </row>
    <row r="150" spans="1:22" ht="13.5">
      <c r="A150" s="151"/>
      <c r="B150" s="151"/>
      <c r="D150" s="212"/>
      <c r="E150" s="212"/>
      <c r="F150" s="178"/>
      <c r="G150" s="224" t="str">
        <f t="shared" si="8"/>
        <v>14 金属製品</v>
      </c>
      <c r="H150" s="189">
        <f>'２次効果'!J65</f>
        <v>0</v>
      </c>
      <c r="I150" s="213"/>
      <c r="J150" s="124" t="str">
        <f t="shared" si="5"/>
        <v>39 娯楽サービス</v>
      </c>
      <c r="K150" s="219">
        <f t="shared" si="6"/>
        <v>0</v>
      </c>
      <c r="Q150" s="176"/>
      <c r="U150" s="161" t="str">
        <f t="shared" si="7"/>
        <v>29 不動産</v>
      </c>
      <c r="V150" s="705">
        <v>0</v>
      </c>
    </row>
    <row r="151" spans="1:22" ht="13.5">
      <c r="A151" s="151"/>
      <c r="B151" s="151"/>
      <c r="D151" s="212"/>
      <c r="E151" s="212"/>
      <c r="F151" s="178"/>
      <c r="G151" s="224" t="str">
        <f t="shared" si="8"/>
        <v>15 はん用機械</v>
      </c>
      <c r="H151" s="189">
        <f>'２次効果'!J66</f>
        <v>0</v>
      </c>
      <c r="I151" s="213"/>
      <c r="J151" s="124" t="str">
        <f t="shared" si="5"/>
        <v>40 その他の対個人サービス</v>
      </c>
      <c r="K151" s="219">
        <f t="shared" si="6"/>
        <v>0</v>
      </c>
      <c r="Q151" s="176"/>
      <c r="U151" s="161" t="str">
        <f t="shared" si="7"/>
        <v>30 運輸・郵便</v>
      </c>
      <c r="V151" s="705">
        <v>0</v>
      </c>
    </row>
    <row r="152" spans="1:22" ht="12.2" customHeight="1">
      <c r="A152" s="151"/>
      <c r="B152" s="225"/>
      <c r="F152" s="178"/>
      <c r="G152" s="224" t="str">
        <f t="shared" si="8"/>
        <v>16 生産用機械</v>
      </c>
      <c r="H152" s="189">
        <f>'２次効果'!J67</f>
        <v>0</v>
      </c>
      <c r="J152" s="124" t="str">
        <f t="shared" si="5"/>
        <v>41 事務用品</v>
      </c>
      <c r="K152" s="219">
        <f t="shared" si="6"/>
        <v>0</v>
      </c>
      <c r="Q152" s="176"/>
      <c r="U152" s="161" t="str">
        <f t="shared" si="7"/>
        <v>31 情報通信</v>
      </c>
      <c r="V152" s="705">
        <v>0</v>
      </c>
    </row>
    <row r="153" spans="1:22" ht="13.5">
      <c r="A153" s="151"/>
      <c r="B153" s="226"/>
      <c r="D153" s="121" t="s">
        <v>142</v>
      </c>
      <c r="F153" s="178"/>
      <c r="G153" s="224" t="str">
        <f t="shared" si="8"/>
        <v>17 業務用機械</v>
      </c>
      <c r="H153" s="189">
        <f>'２次効果'!J68</f>
        <v>0</v>
      </c>
      <c r="J153" s="124" t="str">
        <f t="shared" si="5"/>
        <v>42 分類不明</v>
      </c>
      <c r="K153" s="219">
        <f t="shared" si="6"/>
        <v>0</v>
      </c>
      <c r="Q153" s="176"/>
      <c r="U153" s="161" t="str">
        <f t="shared" si="7"/>
        <v>32 公務</v>
      </c>
      <c r="V153" s="705">
        <v>0</v>
      </c>
    </row>
    <row r="154" spans="1:22" ht="13.5">
      <c r="A154" s="151"/>
      <c r="B154" s="226"/>
      <c r="D154" s="121" t="s">
        <v>143</v>
      </c>
      <c r="E154" s="167"/>
      <c r="F154" s="178"/>
      <c r="G154" s="224" t="str">
        <f t="shared" si="8"/>
        <v>18 電子部品</v>
      </c>
      <c r="H154" s="189">
        <f>'２次効果'!J69</f>
        <v>0</v>
      </c>
      <c r="J154" s="124" t="str">
        <f t="shared" si="5"/>
        <v>計</v>
      </c>
      <c r="K154" s="227">
        <f>SUM(K112:K153)</f>
        <v>0</v>
      </c>
      <c r="M154" s="151"/>
      <c r="N154" s="151"/>
      <c r="O154" s="151"/>
      <c r="P154" s="151"/>
      <c r="Q154" s="173"/>
      <c r="R154" s="151"/>
      <c r="S154" s="669" t="s">
        <v>114</v>
      </c>
      <c r="U154" s="161" t="str">
        <f t="shared" si="7"/>
        <v>33 教育・研究</v>
      </c>
      <c r="V154" s="705">
        <v>0</v>
      </c>
    </row>
    <row r="155" spans="1:22" ht="13.5">
      <c r="A155" s="151"/>
      <c r="B155" s="226"/>
      <c r="D155" s="207">
        <f>H112</f>
        <v>0</v>
      </c>
      <c r="E155" s="183"/>
      <c r="F155" s="178"/>
      <c r="G155" s="224" t="str">
        <f t="shared" si="8"/>
        <v>19 電気機械</v>
      </c>
      <c r="H155" s="189">
        <f>'２次効果'!J70</f>
        <v>0</v>
      </c>
      <c r="S155" s="670"/>
      <c r="U155" s="161" t="str">
        <f t="shared" si="7"/>
        <v>34 医療・福祉</v>
      </c>
      <c r="V155" s="705">
        <v>0</v>
      </c>
    </row>
    <row r="156" spans="1:22" ht="13.5">
      <c r="A156" s="151"/>
      <c r="B156" s="226"/>
      <c r="F156" s="178"/>
      <c r="G156" s="224" t="str">
        <f t="shared" si="8"/>
        <v>20 情報通信機器</v>
      </c>
      <c r="H156" s="189">
        <f>'２次効果'!J71</f>
        <v>0</v>
      </c>
      <c r="J156" s="182" t="s">
        <v>144</v>
      </c>
      <c r="K156" s="212"/>
      <c r="M156" s="184" t="s">
        <v>116</v>
      </c>
      <c r="Q156" s="185" t="s">
        <v>117</v>
      </c>
      <c r="S156" s="670"/>
      <c r="U156" s="161" t="str">
        <f t="shared" si="7"/>
        <v>35 他に分類されない会員制団体</v>
      </c>
      <c r="V156" s="705">
        <v>0</v>
      </c>
    </row>
    <row r="157" spans="1:22" ht="13.5" customHeight="1">
      <c r="A157" s="150"/>
      <c r="B157" s="226"/>
      <c r="F157" s="178"/>
      <c r="G157" s="224" t="str">
        <f t="shared" si="8"/>
        <v>21 輸送機械</v>
      </c>
      <c r="H157" s="189">
        <f>'２次効果'!J72</f>
        <v>0</v>
      </c>
      <c r="J157" s="186" t="str">
        <f>+J54</f>
        <v>01 農業</v>
      </c>
      <c r="K157" s="187">
        <f>'２次効果'!N52</f>
        <v>0</v>
      </c>
      <c r="M157" s="180">
        <f>'２次効果'!H147</f>
        <v>0</v>
      </c>
      <c r="P157" s="184" t="s">
        <v>119</v>
      </c>
      <c r="Q157" s="190">
        <f>'２次効果'!J147</f>
        <v>0.14454197078741429</v>
      </c>
      <c r="R157" s="184" t="s">
        <v>134</v>
      </c>
      <c r="S157" s="202">
        <f>'２次効果'!L147</f>
        <v>0</v>
      </c>
      <c r="U157" s="161" t="str">
        <f t="shared" si="7"/>
        <v>36 対事業所サービス</v>
      </c>
      <c r="V157" s="705">
        <v>0</v>
      </c>
    </row>
    <row r="158" spans="1:22" ht="13.5">
      <c r="A158" s="151"/>
      <c r="B158" s="226"/>
      <c r="F158" s="178"/>
      <c r="G158" s="224" t="str">
        <f t="shared" si="8"/>
        <v>22 その他の製造工業製品</v>
      </c>
      <c r="H158" s="189">
        <f>'２次効果'!J73</f>
        <v>0</v>
      </c>
      <c r="J158" s="186" t="str">
        <f t="shared" ref="J158:J199" si="9">+J55</f>
        <v>02 林業</v>
      </c>
      <c r="K158" s="187">
        <f>'２次効果'!N53</f>
        <v>0</v>
      </c>
      <c r="M158" s="180">
        <f>'２次効果'!H148</f>
        <v>0</v>
      </c>
      <c r="P158" s="440" t="s">
        <v>119</v>
      </c>
      <c r="Q158" s="190">
        <f>'２次効果'!J148</f>
        <v>0.25087440381558029</v>
      </c>
      <c r="R158" s="440" t="s">
        <v>120</v>
      </c>
      <c r="S158" s="202">
        <f>'２次効果'!L148</f>
        <v>0</v>
      </c>
      <c r="U158" s="161" t="str">
        <f t="shared" si="7"/>
        <v>37 宿泊業</v>
      </c>
      <c r="V158" s="705">
        <v>0</v>
      </c>
    </row>
    <row r="159" spans="1:22" ht="13.5">
      <c r="A159" s="151"/>
      <c r="B159" s="226"/>
      <c r="F159" s="178"/>
      <c r="G159" s="224" t="str">
        <f t="shared" si="8"/>
        <v>23 建設</v>
      </c>
      <c r="H159" s="189">
        <f>'２次効果'!J74</f>
        <v>0</v>
      </c>
      <c r="J159" s="186" t="str">
        <f t="shared" si="9"/>
        <v>03 漁業</v>
      </c>
      <c r="K159" s="187">
        <f>'２次効果'!N54</f>
        <v>0</v>
      </c>
      <c r="M159" s="180">
        <f>'２次効果'!H149</f>
        <v>0</v>
      </c>
      <c r="P159" s="440" t="s">
        <v>119</v>
      </c>
      <c r="Q159" s="190">
        <f>'２次効果'!J149</f>
        <v>0.14185483870967741</v>
      </c>
      <c r="R159" s="440" t="s">
        <v>120</v>
      </c>
      <c r="S159" s="202">
        <f>'２次効果'!L149</f>
        <v>0</v>
      </c>
      <c r="T159" s="151"/>
      <c r="U159" s="161" t="str">
        <f t="shared" si="7"/>
        <v>38 飲食サービス</v>
      </c>
      <c r="V159" s="705">
        <v>0</v>
      </c>
    </row>
    <row r="160" spans="1:22" ht="13.5">
      <c r="A160" s="151"/>
      <c r="B160" s="226"/>
      <c r="F160" s="178"/>
      <c r="G160" s="224" t="str">
        <f t="shared" si="8"/>
        <v>24 電力・ガス・熱供給</v>
      </c>
      <c r="H160" s="189">
        <f>'２次効果'!J75</f>
        <v>0</v>
      </c>
      <c r="J160" s="186" t="str">
        <f t="shared" si="9"/>
        <v>04 鉱業</v>
      </c>
      <c r="K160" s="187">
        <f>'２次効果'!N55</f>
        <v>0</v>
      </c>
      <c r="M160" s="180">
        <f>'２次効果'!H150</f>
        <v>0</v>
      </c>
      <c r="P160" s="440" t="s">
        <v>119</v>
      </c>
      <c r="Q160" s="190">
        <f>'２次効果'!J150</f>
        <v>0.15768326146609174</v>
      </c>
      <c r="R160" s="440" t="s">
        <v>120</v>
      </c>
      <c r="S160" s="202">
        <f>'２次効果'!L150</f>
        <v>0</v>
      </c>
      <c r="U160" s="161" t="str">
        <f t="shared" si="7"/>
        <v>39 娯楽サービス</v>
      </c>
      <c r="V160" s="705">
        <v>0</v>
      </c>
    </row>
    <row r="161" spans="1:22" ht="13.5">
      <c r="A161" s="151"/>
      <c r="B161" s="226"/>
      <c r="F161" s="178"/>
      <c r="G161" s="224" t="str">
        <f t="shared" si="8"/>
        <v>25 水道</v>
      </c>
      <c r="H161" s="189">
        <f>'２次効果'!J76</f>
        <v>0</v>
      </c>
      <c r="J161" s="186" t="str">
        <f t="shared" si="9"/>
        <v>05 飲食料品</v>
      </c>
      <c r="K161" s="187">
        <f>'２次効果'!N56</f>
        <v>0</v>
      </c>
      <c r="M161" s="180">
        <f>'２次効果'!H151</f>
        <v>0</v>
      </c>
      <c r="P161" s="440" t="s">
        <v>119</v>
      </c>
      <c r="Q161" s="190">
        <f>'２次効果'!J151</f>
        <v>0.12386999618239404</v>
      </c>
      <c r="R161" s="440" t="s">
        <v>120</v>
      </c>
      <c r="S161" s="202">
        <f>'２次効果'!L151</f>
        <v>0</v>
      </c>
      <c r="U161" s="161" t="str">
        <f t="shared" si="7"/>
        <v>40 その他の対個人サービス</v>
      </c>
      <c r="V161" s="705">
        <v>0</v>
      </c>
    </row>
    <row r="162" spans="1:22" ht="13.5">
      <c r="A162" s="151"/>
      <c r="B162" s="226"/>
      <c r="F162" s="178"/>
      <c r="G162" s="224" t="str">
        <f t="shared" si="8"/>
        <v>26 廃棄物処理</v>
      </c>
      <c r="H162" s="189">
        <f>'２次効果'!J77</f>
        <v>0</v>
      </c>
      <c r="J162" s="186" t="str">
        <f t="shared" si="9"/>
        <v>06 繊維製品</v>
      </c>
      <c r="K162" s="187">
        <f>'２次効果'!N57</f>
        <v>0</v>
      </c>
      <c r="M162" s="180">
        <f>'２次効果'!H152</f>
        <v>0</v>
      </c>
      <c r="N162" s="151"/>
      <c r="O162" s="151"/>
      <c r="P162" s="440" t="s">
        <v>119</v>
      </c>
      <c r="Q162" s="190">
        <f>'２次効果'!J152</f>
        <v>0.19387188919257722</v>
      </c>
      <c r="R162" s="440" t="s">
        <v>120</v>
      </c>
      <c r="S162" s="202">
        <f>'２次効果'!L152</f>
        <v>0</v>
      </c>
      <c r="U162" s="161" t="str">
        <f t="shared" si="7"/>
        <v>41 事務用品</v>
      </c>
      <c r="V162" s="705">
        <v>0</v>
      </c>
    </row>
    <row r="163" spans="1:22" ht="13.5">
      <c r="A163" s="151"/>
      <c r="B163" s="226"/>
      <c r="D163" s="177"/>
      <c r="E163" s="177"/>
      <c r="F163" s="178"/>
      <c r="G163" s="224" t="str">
        <f t="shared" si="8"/>
        <v>27 商業</v>
      </c>
      <c r="H163" s="189">
        <f>'２次効果'!J78</f>
        <v>0</v>
      </c>
      <c r="J163" s="186" t="str">
        <f t="shared" si="9"/>
        <v>07 パルプ・紙・木製品</v>
      </c>
      <c r="K163" s="187">
        <f>'２次効果'!N58</f>
        <v>0</v>
      </c>
      <c r="M163" s="180">
        <f>'２次効果'!H153</f>
        <v>0</v>
      </c>
      <c r="P163" s="440" t="s">
        <v>119</v>
      </c>
      <c r="Q163" s="190">
        <f>'２次効果'!J153</f>
        <v>9.9455245139687135E-2</v>
      </c>
      <c r="R163" s="440" t="s">
        <v>120</v>
      </c>
      <c r="S163" s="202">
        <f>'２次効果'!L153</f>
        <v>0</v>
      </c>
      <c r="U163" s="191" t="str">
        <f t="shared" si="7"/>
        <v>42 分類不明</v>
      </c>
      <c r="V163" s="705">
        <v>0</v>
      </c>
    </row>
    <row r="164" spans="1:22" ht="14.25" thickBot="1">
      <c r="A164" s="151"/>
      <c r="B164" s="226"/>
      <c r="F164" s="178"/>
      <c r="G164" s="224" t="str">
        <f t="shared" si="8"/>
        <v>28 金融・保険</v>
      </c>
      <c r="H164" s="189">
        <f>'２次効果'!J79</f>
        <v>0</v>
      </c>
      <c r="J164" s="186" t="str">
        <f t="shared" si="9"/>
        <v>08 化学製品</v>
      </c>
      <c r="K164" s="187">
        <f>'２次効果'!N59</f>
        <v>0</v>
      </c>
      <c r="M164" s="180">
        <f>'２次効果'!H154</f>
        <v>0</v>
      </c>
      <c r="P164" s="440" t="s">
        <v>119</v>
      </c>
      <c r="Q164" s="190">
        <f>'２次効果'!J154</f>
        <v>0.10566892521252146</v>
      </c>
      <c r="R164" s="440" t="s">
        <v>120</v>
      </c>
      <c r="S164" s="202">
        <f>'２次効果'!L154</f>
        <v>0</v>
      </c>
      <c r="U164" s="707" t="str">
        <f>U65</f>
        <v>計</v>
      </c>
      <c r="V164" s="221">
        <v>0</v>
      </c>
    </row>
    <row r="165" spans="1:22" ht="13.5">
      <c r="A165" s="151"/>
      <c r="B165" s="226"/>
      <c r="F165" s="178"/>
      <c r="G165" s="224" t="str">
        <f t="shared" si="8"/>
        <v>29 不動産</v>
      </c>
      <c r="H165" s="189">
        <f>'２次効果'!J80</f>
        <v>0</v>
      </c>
      <c r="J165" s="186" t="str">
        <f t="shared" si="9"/>
        <v>09 石油・石炭製品</v>
      </c>
      <c r="K165" s="187">
        <f>'２次効果'!N60</f>
        <v>0</v>
      </c>
      <c r="M165" s="180">
        <f>'２次効果'!H155</f>
        <v>0</v>
      </c>
      <c r="P165" s="440" t="s">
        <v>119</v>
      </c>
      <c r="Q165" s="190">
        <f>'２次効果'!J155</f>
        <v>1.4187971301527148E-2</v>
      </c>
      <c r="R165" s="440" t="s">
        <v>120</v>
      </c>
      <c r="S165" s="202">
        <f>'２次効果'!L155</f>
        <v>0</v>
      </c>
    </row>
    <row r="166" spans="1:22" ht="13.5">
      <c r="A166" s="151"/>
      <c r="B166" s="151"/>
      <c r="F166" s="178"/>
      <c r="G166" s="224" t="str">
        <f t="shared" si="8"/>
        <v>30 運輸・郵便</v>
      </c>
      <c r="H166" s="189">
        <f>'２次効果'!J81</f>
        <v>0</v>
      </c>
      <c r="J166" s="186" t="str">
        <f t="shared" si="9"/>
        <v>10 プラスチック・ゴム製品</v>
      </c>
      <c r="K166" s="187">
        <f>'２次効果'!N61</f>
        <v>0</v>
      </c>
      <c r="M166" s="180">
        <f>'２次効果'!H156</f>
        <v>0</v>
      </c>
      <c r="P166" s="440" t="s">
        <v>119</v>
      </c>
      <c r="Q166" s="190">
        <f>'２次効果'!J156</f>
        <v>0.21111861656996553</v>
      </c>
      <c r="R166" s="440" t="s">
        <v>120</v>
      </c>
      <c r="S166" s="202">
        <f>'２次効果'!L156</f>
        <v>0</v>
      </c>
    </row>
    <row r="167" spans="1:22" ht="13.5">
      <c r="A167" s="151"/>
      <c r="B167" s="151"/>
      <c r="F167" s="178"/>
      <c r="G167" s="224" t="str">
        <f t="shared" si="8"/>
        <v>31 情報通信</v>
      </c>
      <c r="H167" s="189">
        <f>'２次効果'!J82</f>
        <v>0</v>
      </c>
      <c r="J167" s="186" t="str">
        <f t="shared" si="9"/>
        <v>11 窯業・土石製品</v>
      </c>
      <c r="K167" s="187">
        <f>'２次効果'!N62</f>
        <v>0</v>
      </c>
      <c r="M167" s="180">
        <f>'２次効果'!H157</f>
        <v>0</v>
      </c>
      <c r="P167" s="440" t="s">
        <v>119</v>
      </c>
      <c r="Q167" s="190">
        <f>'２次効果'!J157</f>
        <v>0.16122377415373684</v>
      </c>
      <c r="R167" s="440" t="s">
        <v>120</v>
      </c>
      <c r="S167" s="202">
        <f>'２次効果'!L157</f>
        <v>0</v>
      </c>
    </row>
    <row r="168" spans="1:22" ht="13.5">
      <c r="A168" s="151"/>
      <c r="B168" s="228"/>
      <c r="F168" s="178"/>
      <c r="G168" s="224" t="str">
        <f t="shared" si="8"/>
        <v>32 公務</v>
      </c>
      <c r="H168" s="189">
        <f>'２次効果'!J83</f>
        <v>0</v>
      </c>
      <c r="J168" s="186" t="str">
        <f t="shared" si="9"/>
        <v>12 鉄鋼</v>
      </c>
      <c r="K168" s="187">
        <f>'２次効果'!N63</f>
        <v>0</v>
      </c>
      <c r="L168" s="173"/>
      <c r="M168" s="180">
        <f>'２次効果'!H158</f>
        <v>0</v>
      </c>
      <c r="P168" s="440" t="s">
        <v>119</v>
      </c>
      <c r="Q168" s="190">
        <f>'２次効果'!J158</f>
        <v>0.13192912252812761</v>
      </c>
      <c r="R168" s="440" t="s">
        <v>120</v>
      </c>
      <c r="S168" s="202">
        <f>'２次効果'!L158</f>
        <v>0</v>
      </c>
    </row>
    <row r="169" spans="1:22" ht="13.5">
      <c r="A169" s="224"/>
      <c r="B169" s="229"/>
      <c r="F169" s="178"/>
      <c r="G169" s="224" t="str">
        <f t="shared" si="8"/>
        <v>33 教育・研究</v>
      </c>
      <c r="H169" s="189">
        <f>'２次効果'!J84</f>
        <v>0</v>
      </c>
      <c r="J169" s="186" t="str">
        <f t="shared" si="9"/>
        <v>13 非鉄金属</v>
      </c>
      <c r="K169" s="187">
        <f>'２次効果'!N64</f>
        <v>0</v>
      </c>
      <c r="L169" s="188"/>
      <c r="M169" s="180">
        <f>'２次効果'!H159</f>
        <v>0</v>
      </c>
      <c r="O169" s="119" t="s">
        <v>118</v>
      </c>
      <c r="P169" s="440" t="s">
        <v>119</v>
      </c>
      <c r="Q169" s="190">
        <f>'２次効果'!J159</f>
        <v>6.1063145928351194E-2</v>
      </c>
      <c r="R169" s="440" t="s">
        <v>120</v>
      </c>
      <c r="S169" s="202">
        <f>'２次効果'!L159</f>
        <v>0</v>
      </c>
    </row>
    <row r="170" spans="1:22" ht="13.5">
      <c r="A170" s="224"/>
      <c r="B170" s="229"/>
      <c r="F170" s="178"/>
      <c r="G170" s="224" t="str">
        <f t="shared" si="8"/>
        <v>34 医療・福祉</v>
      </c>
      <c r="H170" s="189">
        <f>'２次効果'!J85</f>
        <v>0</v>
      </c>
      <c r="J170" s="186" t="str">
        <f t="shared" si="9"/>
        <v>14 金属製品</v>
      </c>
      <c r="K170" s="187">
        <f>'２次効果'!N65</f>
        <v>0</v>
      </c>
      <c r="L170" s="188"/>
      <c r="M170" s="180">
        <f>'２次効果'!H160</f>
        <v>0</v>
      </c>
      <c r="O170" s="119" t="s">
        <v>121</v>
      </c>
      <c r="P170" s="440" t="s">
        <v>119</v>
      </c>
      <c r="Q170" s="190">
        <f>'２次効果'!J160</f>
        <v>0.20629961665006491</v>
      </c>
      <c r="R170" s="440" t="s">
        <v>120</v>
      </c>
      <c r="S170" s="202">
        <f>'２次効果'!L160</f>
        <v>0</v>
      </c>
    </row>
    <row r="171" spans="1:22" ht="13.5">
      <c r="A171" s="224"/>
      <c r="B171" s="229"/>
      <c r="F171" s="178"/>
      <c r="G171" s="224" t="str">
        <f t="shared" si="8"/>
        <v>35 他に分類されない会員制団体</v>
      </c>
      <c r="H171" s="189">
        <f>'２次効果'!J86</f>
        <v>0</v>
      </c>
      <c r="J171" s="186" t="str">
        <f t="shared" si="9"/>
        <v>15 はん用機械</v>
      </c>
      <c r="K171" s="187">
        <f>'２次効果'!N66</f>
        <v>0</v>
      </c>
      <c r="L171" s="188"/>
      <c r="M171" s="180">
        <f>'２次効果'!H161</f>
        <v>0</v>
      </c>
      <c r="O171" s="119" t="s">
        <v>122</v>
      </c>
      <c r="P171" s="440" t="s">
        <v>119</v>
      </c>
      <c r="Q171" s="190">
        <f>'２次効果'!J161</f>
        <v>0.18002712783994573</v>
      </c>
      <c r="R171" s="440" t="s">
        <v>120</v>
      </c>
      <c r="S171" s="202">
        <f>'２次効果'!L161</f>
        <v>0</v>
      </c>
    </row>
    <row r="172" spans="1:22">
      <c r="A172" s="224"/>
      <c r="B172" s="229"/>
      <c r="G172" s="224" t="str">
        <f t="shared" si="8"/>
        <v>36 対事業所サービス</v>
      </c>
      <c r="H172" s="189">
        <f>'２次効果'!J87</f>
        <v>0</v>
      </c>
      <c r="J172" s="186" t="str">
        <f t="shared" si="9"/>
        <v>16 生産用機械</v>
      </c>
      <c r="K172" s="187">
        <f>'２次効果'!N67</f>
        <v>0</v>
      </c>
      <c r="L172" s="188"/>
      <c r="M172" s="180">
        <f>'２次効果'!H162</f>
        <v>0</v>
      </c>
      <c r="O172" s="119" t="s">
        <v>123</v>
      </c>
      <c r="P172" s="440" t="s">
        <v>119</v>
      </c>
      <c r="Q172" s="190">
        <f>'２次効果'!J162</f>
        <v>0.2828126287375578</v>
      </c>
      <c r="R172" s="440" t="s">
        <v>120</v>
      </c>
      <c r="S172" s="202">
        <f>'２次効果'!L162</f>
        <v>0</v>
      </c>
    </row>
    <row r="173" spans="1:22">
      <c r="A173" s="224"/>
      <c r="B173" s="229"/>
      <c r="G173" s="224" t="str">
        <f t="shared" si="8"/>
        <v>37 宿泊業</v>
      </c>
      <c r="H173" s="189">
        <f>'２次効果'!J88</f>
        <v>0</v>
      </c>
      <c r="J173" s="186" t="str">
        <f t="shared" si="9"/>
        <v>17 業務用機械</v>
      </c>
      <c r="K173" s="187">
        <f>'２次効果'!N68</f>
        <v>0</v>
      </c>
      <c r="L173" s="188"/>
      <c r="M173" s="180">
        <f>'２次効果'!H163</f>
        <v>0</v>
      </c>
      <c r="O173" s="152" t="s">
        <v>124</v>
      </c>
      <c r="P173" s="440" t="s">
        <v>119</v>
      </c>
      <c r="Q173" s="190">
        <f>'２次効果'!J163</f>
        <v>0.13426714619218877</v>
      </c>
      <c r="R173" s="440" t="s">
        <v>120</v>
      </c>
      <c r="S173" s="202">
        <f>'２次効果'!L163</f>
        <v>0</v>
      </c>
    </row>
    <row r="174" spans="1:22">
      <c r="A174" s="224"/>
      <c r="B174" s="229"/>
      <c r="G174" s="224" t="str">
        <f t="shared" si="8"/>
        <v>38 飲食サービス</v>
      </c>
      <c r="H174" s="189">
        <f>'２次効果'!J89</f>
        <v>0</v>
      </c>
      <c r="J174" s="186" t="str">
        <f t="shared" si="9"/>
        <v>18 電子部品</v>
      </c>
      <c r="K174" s="187">
        <f>'２次効果'!N69</f>
        <v>0</v>
      </c>
      <c r="L174" s="188"/>
      <c r="M174" s="180">
        <f>'２次効果'!H164</f>
        <v>0</v>
      </c>
      <c r="O174" s="119" t="s">
        <v>125</v>
      </c>
      <c r="P174" s="440" t="s">
        <v>119</v>
      </c>
      <c r="Q174" s="190">
        <f>'２次効果'!J164</f>
        <v>4.260131777623772E-2</v>
      </c>
      <c r="R174" s="440" t="s">
        <v>120</v>
      </c>
      <c r="S174" s="202">
        <f>'２次効果'!L164</f>
        <v>0</v>
      </c>
    </row>
    <row r="175" spans="1:22">
      <c r="A175" s="224"/>
      <c r="B175" s="229"/>
      <c r="G175" s="224" t="str">
        <f t="shared" si="8"/>
        <v>39 娯楽サービス</v>
      </c>
      <c r="H175" s="189">
        <f>'２次効果'!J90</f>
        <v>0</v>
      </c>
      <c r="J175" s="186" t="str">
        <f t="shared" si="9"/>
        <v>19 電気機械</v>
      </c>
      <c r="K175" s="187">
        <f>'２次効果'!N70</f>
        <v>0</v>
      </c>
      <c r="L175" s="188"/>
      <c r="M175" s="180">
        <f>'２次効果'!H165</f>
        <v>0</v>
      </c>
      <c r="O175" s="119" t="s">
        <v>126</v>
      </c>
      <c r="P175" s="440" t="s">
        <v>119</v>
      </c>
      <c r="Q175" s="190">
        <f>'２次効果'!J165</f>
        <v>0.18477278451941739</v>
      </c>
      <c r="R175" s="440" t="s">
        <v>120</v>
      </c>
      <c r="S175" s="202">
        <f>'２次効果'!L165</f>
        <v>0</v>
      </c>
    </row>
    <row r="176" spans="1:22">
      <c r="A176" s="224"/>
      <c r="B176" s="229"/>
      <c r="G176" s="224" t="str">
        <f t="shared" si="8"/>
        <v>40 その他の対個人サービス</v>
      </c>
      <c r="H176" s="189">
        <f>'２次効果'!J91</f>
        <v>0</v>
      </c>
      <c r="J176" s="186" t="str">
        <f t="shared" si="9"/>
        <v>20 情報通信機器</v>
      </c>
      <c r="K176" s="187">
        <f>'２次効果'!N71</f>
        <v>0</v>
      </c>
      <c r="L176" s="188"/>
      <c r="M176" s="180">
        <f>'２次効果'!H166</f>
        <v>0</v>
      </c>
      <c r="O176" s="119" t="s">
        <v>128</v>
      </c>
      <c r="P176" s="440" t="s">
        <v>119</v>
      </c>
      <c r="Q176" s="190">
        <f>'２次効果'!J166</f>
        <v>0.14294926913155631</v>
      </c>
      <c r="R176" s="440" t="s">
        <v>120</v>
      </c>
      <c r="S176" s="202">
        <f>'２次効果'!L166</f>
        <v>0</v>
      </c>
    </row>
    <row r="177" spans="1:22">
      <c r="A177" s="224"/>
      <c r="B177" s="229"/>
      <c r="G177" s="224" t="str">
        <f t="shared" si="8"/>
        <v>41 事務用品</v>
      </c>
      <c r="H177" s="189">
        <f>'２次効果'!J92</f>
        <v>0</v>
      </c>
      <c r="J177" s="186" t="str">
        <f t="shared" si="9"/>
        <v>21 輸送機械</v>
      </c>
      <c r="K177" s="187">
        <f>'２次効果'!N72</f>
        <v>0</v>
      </c>
      <c r="L177" s="188"/>
      <c r="M177" s="180">
        <f>'２次効果'!H167</f>
        <v>0</v>
      </c>
      <c r="O177" s="119" t="s">
        <v>129</v>
      </c>
      <c r="P177" s="440" t="s">
        <v>119</v>
      </c>
      <c r="Q177" s="190">
        <f>'２次効果'!J167</f>
        <v>7.6093477294440492E-2</v>
      </c>
      <c r="R177" s="440" t="s">
        <v>120</v>
      </c>
      <c r="S177" s="202">
        <f>'２次効果'!L167</f>
        <v>0</v>
      </c>
    </row>
    <row r="178" spans="1:22">
      <c r="A178" s="224"/>
      <c r="B178" s="229"/>
      <c r="G178" s="224" t="str">
        <f t="shared" si="8"/>
        <v>42 分類不明</v>
      </c>
      <c r="H178" s="189">
        <f>'２次効果'!J93</f>
        <v>0</v>
      </c>
      <c r="J178" s="186" t="str">
        <f t="shared" si="9"/>
        <v>22 その他の製造工業製品</v>
      </c>
      <c r="K178" s="187">
        <f>'２次効果'!N73</f>
        <v>0</v>
      </c>
      <c r="L178" s="188"/>
      <c r="M178" s="180">
        <f>'２次効果'!H168</f>
        <v>0</v>
      </c>
      <c r="O178" s="119" t="s">
        <v>130</v>
      </c>
      <c r="P178" s="440" t="s">
        <v>119</v>
      </c>
      <c r="Q178" s="190">
        <f>'２次効果'!J168</f>
        <v>0.20360742705570292</v>
      </c>
      <c r="R178" s="440" t="s">
        <v>120</v>
      </c>
      <c r="S178" s="202">
        <f>'２次効果'!L168</f>
        <v>0</v>
      </c>
    </row>
    <row r="179" spans="1:22">
      <c r="A179" s="224"/>
      <c r="B179" s="229"/>
      <c r="G179" s="224" t="str">
        <f>U65</f>
        <v>計</v>
      </c>
      <c r="H179" s="197">
        <f>SUM(H137:H178)</f>
        <v>0</v>
      </c>
      <c r="J179" s="186" t="str">
        <f t="shared" si="9"/>
        <v>23 建設</v>
      </c>
      <c r="K179" s="187">
        <f>'２次効果'!N74</f>
        <v>0</v>
      </c>
      <c r="L179" s="188"/>
      <c r="M179" s="180">
        <f>'２次効果'!H169</f>
        <v>0</v>
      </c>
      <c r="O179" s="119" t="s">
        <v>131</v>
      </c>
      <c r="P179" s="440" t="s">
        <v>119</v>
      </c>
      <c r="Q179" s="190">
        <f>'２次効果'!J169</f>
        <v>0.27714572358566103</v>
      </c>
      <c r="R179" s="440" t="s">
        <v>120</v>
      </c>
      <c r="S179" s="202">
        <f>'２次効果'!L169</f>
        <v>0</v>
      </c>
    </row>
    <row r="180" spans="1:22">
      <c r="A180" s="224"/>
      <c r="B180" s="229"/>
      <c r="J180" s="186" t="str">
        <f t="shared" si="9"/>
        <v>24 電力・ガス・熱供給</v>
      </c>
      <c r="K180" s="187">
        <f>'２次効果'!N75</f>
        <v>0</v>
      </c>
      <c r="L180" s="188"/>
      <c r="M180" s="180">
        <f>'２次効果'!H170</f>
        <v>0</v>
      </c>
      <c r="O180" s="119" t="s">
        <v>132</v>
      </c>
      <c r="P180" s="440" t="s">
        <v>119</v>
      </c>
      <c r="Q180" s="190">
        <f>'２次効果'!J170</f>
        <v>4.1925836098185759E-2</v>
      </c>
      <c r="R180" s="440" t="s">
        <v>120</v>
      </c>
      <c r="S180" s="202">
        <f>'２次効果'!L170</f>
        <v>0</v>
      </c>
      <c r="U180" s="151"/>
    </row>
    <row r="181" spans="1:22">
      <c r="A181" s="224"/>
      <c r="B181" s="229"/>
      <c r="J181" s="186" t="str">
        <f t="shared" si="9"/>
        <v>25 水道</v>
      </c>
      <c r="K181" s="187">
        <f>'２次効果'!N76</f>
        <v>0</v>
      </c>
      <c r="L181" s="188"/>
      <c r="M181" s="180">
        <f>'２次効果'!H171</f>
        <v>0</v>
      </c>
      <c r="O181" s="119" t="s">
        <v>133</v>
      </c>
      <c r="P181" s="440" t="s">
        <v>119</v>
      </c>
      <c r="Q181" s="190">
        <f>'２次効果'!J171</f>
        <v>9.2156862745098045E-2</v>
      </c>
      <c r="R181" s="440" t="s">
        <v>120</v>
      </c>
      <c r="S181" s="202">
        <f>'２次効果'!L171</f>
        <v>0</v>
      </c>
      <c r="U181" s="224"/>
      <c r="V181" s="230"/>
    </row>
    <row r="182" spans="1:22">
      <c r="A182" s="224"/>
      <c r="B182" s="229"/>
      <c r="J182" s="186" t="str">
        <f t="shared" si="9"/>
        <v>26 廃棄物処理</v>
      </c>
      <c r="K182" s="187">
        <f>'２次効果'!N77</f>
        <v>0</v>
      </c>
      <c r="L182" s="188"/>
      <c r="M182" s="180">
        <f>'２次効果'!H172</f>
        <v>0</v>
      </c>
      <c r="P182" s="440" t="s">
        <v>119</v>
      </c>
      <c r="Q182" s="190">
        <f>'２次効果'!J172</f>
        <v>0.33340707420790011</v>
      </c>
      <c r="R182" s="440" t="s">
        <v>120</v>
      </c>
      <c r="S182" s="202">
        <f>'２次効果'!L172</f>
        <v>0</v>
      </c>
      <c r="U182" s="151"/>
      <c r="V182" s="230"/>
    </row>
    <row r="183" spans="1:22">
      <c r="A183" s="224"/>
      <c r="B183" s="229"/>
      <c r="J183" s="186" t="str">
        <f t="shared" si="9"/>
        <v>27 商業</v>
      </c>
      <c r="K183" s="187">
        <f>'２次効果'!N78</f>
        <v>0</v>
      </c>
      <c r="L183" s="188"/>
      <c r="M183" s="180">
        <f>'２次効果'!H173</f>
        <v>0</v>
      </c>
      <c r="P183" s="440" t="s">
        <v>119</v>
      </c>
      <c r="Q183" s="190">
        <f>'２次効果'!J173</f>
        <v>0.38421812624208845</v>
      </c>
      <c r="R183" s="440" t="s">
        <v>120</v>
      </c>
      <c r="S183" s="202">
        <f>'２次効果'!L173</f>
        <v>0</v>
      </c>
    </row>
    <row r="184" spans="1:22">
      <c r="A184" s="224"/>
      <c r="B184" s="229"/>
      <c r="J184" s="186" t="str">
        <f t="shared" si="9"/>
        <v>28 金融・保険</v>
      </c>
      <c r="K184" s="187">
        <f>'２次効果'!N79</f>
        <v>0</v>
      </c>
      <c r="L184" s="188"/>
      <c r="M184" s="180">
        <f>'２次効果'!H174</f>
        <v>0</v>
      </c>
      <c r="P184" s="440" t="s">
        <v>119</v>
      </c>
      <c r="Q184" s="190">
        <f>'２次効果'!J174</f>
        <v>0.24672363183754664</v>
      </c>
      <c r="R184" s="440" t="s">
        <v>120</v>
      </c>
      <c r="S184" s="202">
        <f>'２次効果'!L174</f>
        <v>0</v>
      </c>
    </row>
    <row r="185" spans="1:22">
      <c r="A185" s="224"/>
      <c r="B185" s="229"/>
      <c r="J185" s="186" t="str">
        <f t="shared" si="9"/>
        <v>29 不動産</v>
      </c>
      <c r="K185" s="187">
        <f>'２次効果'!N80</f>
        <v>0</v>
      </c>
      <c r="L185" s="188"/>
      <c r="M185" s="180">
        <f>'２次効果'!H175</f>
        <v>0</v>
      </c>
      <c r="P185" s="440" t="s">
        <v>119</v>
      </c>
      <c r="Q185" s="190">
        <f>'２次効果'!J175</f>
        <v>3.6765593532992233E-2</v>
      </c>
      <c r="R185" s="440" t="s">
        <v>120</v>
      </c>
      <c r="S185" s="202">
        <f>'２次効果'!L175</f>
        <v>0</v>
      </c>
    </row>
    <row r="186" spans="1:22">
      <c r="A186" s="224"/>
      <c r="B186" s="229"/>
      <c r="J186" s="186" t="str">
        <f t="shared" si="9"/>
        <v>30 運輸・郵便</v>
      </c>
      <c r="K186" s="187">
        <f>'２次効果'!N81</f>
        <v>0</v>
      </c>
      <c r="L186" s="188"/>
      <c r="M186" s="180">
        <f>'２次効果'!H176</f>
        <v>0</v>
      </c>
      <c r="P186" s="440" t="s">
        <v>119</v>
      </c>
      <c r="Q186" s="190">
        <f>'２次効果'!J176</f>
        <v>0.39396179473976684</v>
      </c>
      <c r="R186" s="440" t="s">
        <v>120</v>
      </c>
      <c r="S186" s="202">
        <f>'２次効果'!L176</f>
        <v>0</v>
      </c>
    </row>
    <row r="187" spans="1:22">
      <c r="A187" s="224"/>
      <c r="B187" s="229"/>
      <c r="J187" s="186" t="str">
        <f t="shared" si="9"/>
        <v>31 情報通信</v>
      </c>
      <c r="K187" s="187">
        <f>'２次効果'!N82</f>
        <v>0</v>
      </c>
      <c r="L187" s="188"/>
      <c r="M187" s="180">
        <f>'２次効果'!H177</f>
        <v>0</v>
      </c>
      <c r="P187" s="440" t="s">
        <v>119</v>
      </c>
      <c r="Q187" s="190">
        <f>'２次効果'!J177</f>
        <v>0.12668765675863172</v>
      </c>
      <c r="R187" s="440" t="s">
        <v>120</v>
      </c>
      <c r="S187" s="202">
        <f>'２次効果'!L177</f>
        <v>0</v>
      </c>
    </row>
    <row r="188" spans="1:22">
      <c r="A188" s="224"/>
      <c r="B188" s="229"/>
      <c r="J188" s="186" t="str">
        <f t="shared" si="9"/>
        <v>32 公務</v>
      </c>
      <c r="K188" s="187">
        <f>'２次効果'!N83</f>
        <v>0</v>
      </c>
      <c r="L188" s="188"/>
      <c r="M188" s="180">
        <f>'２次効果'!H178</f>
        <v>0</v>
      </c>
      <c r="P188" s="440" t="s">
        <v>119</v>
      </c>
      <c r="Q188" s="190">
        <f>'２次効果'!J178</f>
        <v>0.28123168332731141</v>
      </c>
      <c r="R188" s="440" t="s">
        <v>120</v>
      </c>
      <c r="S188" s="202">
        <f>'２次効果'!L178</f>
        <v>0</v>
      </c>
    </row>
    <row r="189" spans="1:22">
      <c r="A189" s="224"/>
      <c r="B189" s="229"/>
      <c r="J189" s="186" t="str">
        <f t="shared" si="9"/>
        <v>33 教育・研究</v>
      </c>
      <c r="K189" s="187">
        <f>'２次効果'!N84</f>
        <v>0</v>
      </c>
      <c r="L189" s="188"/>
      <c r="M189" s="180">
        <f>'２次効果'!H179</f>
        <v>0</v>
      </c>
      <c r="P189" s="440" t="s">
        <v>119</v>
      </c>
      <c r="Q189" s="190">
        <f>'２次効果'!J179</f>
        <v>0.40908238773947958</v>
      </c>
      <c r="R189" s="440" t="s">
        <v>120</v>
      </c>
      <c r="S189" s="202">
        <f>'２次効果'!L179</f>
        <v>0</v>
      </c>
    </row>
    <row r="190" spans="1:22">
      <c r="A190" s="224"/>
      <c r="B190" s="229"/>
      <c r="J190" s="186" t="str">
        <f t="shared" si="9"/>
        <v>34 医療・福祉</v>
      </c>
      <c r="K190" s="187">
        <f>'２次効果'!N85</f>
        <v>0</v>
      </c>
      <c r="L190" s="188"/>
      <c r="M190" s="180">
        <f>'２次効果'!H180</f>
        <v>0</v>
      </c>
      <c r="P190" s="440" t="s">
        <v>119</v>
      </c>
      <c r="Q190" s="190">
        <f>'２次効果'!J180</f>
        <v>0.44023930702977204</v>
      </c>
      <c r="R190" s="440" t="s">
        <v>120</v>
      </c>
      <c r="S190" s="202">
        <f>'２次効果'!L180</f>
        <v>0</v>
      </c>
    </row>
    <row r="191" spans="1:22">
      <c r="A191" s="224"/>
      <c r="B191" s="229"/>
      <c r="J191" s="186" t="str">
        <f t="shared" si="9"/>
        <v>35 他に分類されない会員制団体</v>
      </c>
      <c r="K191" s="187">
        <f>'２次効果'!N86</f>
        <v>0</v>
      </c>
      <c r="L191" s="188"/>
      <c r="M191" s="180">
        <f>'２次効果'!H181</f>
        <v>0</v>
      </c>
      <c r="P191" s="440" t="s">
        <v>119</v>
      </c>
      <c r="Q191" s="190">
        <f>'２次効果'!J181</f>
        <v>0.62009366516326514</v>
      </c>
      <c r="R191" s="440" t="s">
        <v>120</v>
      </c>
      <c r="S191" s="202">
        <f>'２次効果'!L181</f>
        <v>0</v>
      </c>
    </row>
    <row r="192" spans="1:22">
      <c r="A192" s="224"/>
      <c r="B192" s="229"/>
      <c r="J192" s="186" t="str">
        <f t="shared" si="9"/>
        <v>36 対事業所サービス</v>
      </c>
      <c r="K192" s="187">
        <f>'２次効果'!N87</f>
        <v>0</v>
      </c>
      <c r="L192" s="188"/>
      <c r="M192" s="180">
        <f>'２次効果'!H182</f>
        <v>0</v>
      </c>
      <c r="P192" s="440" t="s">
        <v>119</v>
      </c>
      <c r="Q192" s="190">
        <f>'２次効果'!J182</f>
        <v>0.31832002281802624</v>
      </c>
      <c r="R192" s="440" t="s">
        <v>120</v>
      </c>
      <c r="S192" s="202">
        <f>'２次効果'!L182</f>
        <v>0</v>
      </c>
    </row>
    <row r="193" spans="1:19">
      <c r="A193" s="224"/>
      <c r="B193" s="229"/>
      <c r="J193" s="186" t="str">
        <f t="shared" si="9"/>
        <v>37 宿泊業</v>
      </c>
      <c r="K193" s="187">
        <f>'２次効果'!N88</f>
        <v>0</v>
      </c>
      <c r="L193" s="188"/>
      <c r="M193" s="180">
        <f>'２次効果'!H183</f>
        <v>0</v>
      </c>
      <c r="P193" s="440" t="s">
        <v>119</v>
      </c>
      <c r="Q193" s="190">
        <f>'２次効果'!J183</f>
        <v>0.27035094796288828</v>
      </c>
      <c r="R193" s="440" t="s">
        <v>120</v>
      </c>
      <c r="S193" s="202">
        <f>'２次効果'!L183</f>
        <v>0</v>
      </c>
    </row>
    <row r="194" spans="1:19">
      <c r="A194" s="224"/>
      <c r="B194" s="229"/>
      <c r="J194" s="186" t="str">
        <f t="shared" si="9"/>
        <v>38 飲食サービス</v>
      </c>
      <c r="K194" s="187">
        <f>'２次効果'!N89</f>
        <v>0</v>
      </c>
      <c r="L194" s="188"/>
      <c r="M194" s="180">
        <f>'２次効果'!H184</f>
        <v>0</v>
      </c>
      <c r="P194" s="440" t="s">
        <v>119</v>
      </c>
      <c r="Q194" s="190">
        <f>'２次効果'!J184</f>
        <v>0.25894216313833762</v>
      </c>
      <c r="R194" s="440" t="s">
        <v>120</v>
      </c>
      <c r="S194" s="202">
        <f>'２次効果'!L184</f>
        <v>0</v>
      </c>
    </row>
    <row r="195" spans="1:19">
      <c r="A195" s="224"/>
      <c r="B195" s="229"/>
      <c r="J195" s="186" t="str">
        <f t="shared" si="9"/>
        <v>39 娯楽サービス</v>
      </c>
      <c r="K195" s="187">
        <f>'２次効果'!N90</f>
        <v>0</v>
      </c>
      <c r="L195" s="188"/>
      <c r="M195" s="180">
        <f>'２次効果'!H185</f>
        <v>0</v>
      </c>
      <c r="P195" s="440" t="s">
        <v>119</v>
      </c>
      <c r="Q195" s="190">
        <f>'２次効果'!J185</f>
        <v>0.21277747075619416</v>
      </c>
      <c r="R195" s="440" t="s">
        <v>120</v>
      </c>
      <c r="S195" s="202">
        <f>'２次効果'!L185</f>
        <v>0</v>
      </c>
    </row>
    <row r="196" spans="1:19">
      <c r="A196" s="224"/>
      <c r="B196" s="229"/>
      <c r="J196" s="186" t="str">
        <f t="shared" si="9"/>
        <v>40 その他の対個人サービス</v>
      </c>
      <c r="K196" s="187">
        <f>'２次効果'!N91</f>
        <v>0</v>
      </c>
      <c r="L196" s="188"/>
      <c r="M196" s="180">
        <f>'２次効果'!H186</f>
        <v>0</v>
      </c>
      <c r="P196" s="440" t="s">
        <v>119</v>
      </c>
      <c r="Q196" s="190">
        <f>'２次効果'!J186</f>
        <v>0.28298202107873527</v>
      </c>
      <c r="R196" s="440" t="s">
        <v>120</v>
      </c>
      <c r="S196" s="202">
        <f>'２次効果'!L186</f>
        <v>0</v>
      </c>
    </row>
    <row r="197" spans="1:19">
      <c r="A197" s="224"/>
      <c r="B197" s="229"/>
      <c r="J197" s="186" t="str">
        <f t="shared" si="9"/>
        <v>41 事務用品</v>
      </c>
      <c r="K197" s="187">
        <f>'２次効果'!N92</f>
        <v>0</v>
      </c>
      <c r="L197" s="188"/>
      <c r="M197" s="180">
        <f>'２次効果'!H187</f>
        <v>0</v>
      </c>
      <c r="P197" s="440" t="s">
        <v>119</v>
      </c>
      <c r="Q197" s="190">
        <f>'２次効果'!J187</f>
        <v>0</v>
      </c>
      <c r="R197" s="440" t="s">
        <v>120</v>
      </c>
      <c r="S197" s="202">
        <f>'２次効果'!L187</f>
        <v>0</v>
      </c>
    </row>
    <row r="198" spans="1:19" ht="12.75" thickBot="1">
      <c r="A198" s="224"/>
      <c r="B198" s="229"/>
      <c r="J198" s="186" t="str">
        <f t="shared" si="9"/>
        <v>42 分類不明</v>
      </c>
      <c r="K198" s="187">
        <f>'２次効果'!N93</f>
        <v>0</v>
      </c>
      <c r="L198" s="188"/>
      <c r="M198" s="180">
        <f>'２次効果'!H188</f>
        <v>0</v>
      </c>
      <c r="P198" s="440" t="s">
        <v>119</v>
      </c>
      <c r="Q198" s="190">
        <f>'２次効果'!J188</f>
        <v>6.0533932795580432E-3</v>
      </c>
      <c r="R198" s="440" t="s">
        <v>120</v>
      </c>
      <c r="S198" s="202">
        <f>'２次効果'!L188</f>
        <v>0</v>
      </c>
    </row>
    <row r="199" spans="1:19" ht="13.5" thickTop="1" thickBot="1">
      <c r="A199" s="224"/>
      <c r="B199" s="229"/>
      <c r="J199" s="186" t="str">
        <f t="shared" si="9"/>
        <v>計</v>
      </c>
      <c r="K199" s="199">
        <f>+SUM(K157:K198)</f>
        <v>0</v>
      </c>
      <c r="L199" s="188"/>
      <c r="M199" s="200">
        <f>SUM(M157:O198)</f>
        <v>0</v>
      </c>
      <c r="P199" s="440"/>
      <c r="Q199" s="190"/>
      <c r="R199" s="440"/>
      <c r="S199" s="200">
        <f>SUM(S157:S198)</f>
        <v>0</v>
      </c>
    </row>
    <row r="200" spans="1:19" ht="12.75" thickTop="1">
      <c r="A200" s="224"/>
      <c r="B200" s="229"/>
      <c r="L200" s="188"/>
    </row>
    <row r="201" spans="1:19">
      <c r="A201" s="224"/>
      <c r="B201" s="229"/>
      <c r="J201" s="186"/>
      <c r="K201" s="231"/>
      <c r="L201" s="188"/>
      <c r="M201" s="180"/>
      <c r="P201" s="184"/>
      <c r="Q201" s="190"/>
      <c r="R201" s="184"/>
      <c r="S201" s="202"/>
    </row>
  </sheetData>
  <mergeCells count="14">
    <mergeCell ref="S154:S156"/>
    <mergeCell ref="M43:R43"/>
    <mergeCell ref="S51:S53"/>
    <mergeCell ref="U109:U111"/>
    <mergeCell ref="U120:U121"/>
    <mergeCell ref="V120:V121"/>
    <mergeCell ref="N144:S144"/>
    <mergeCell ref="B3:C3"/>
    <mergeCell ref="W6:X6"/>
    <mergeCell ref="U7:U11"/>
    <mergeCell ref="W8:W10"/>
    <mergeCell ref="U20:U22"/>
    <mergeCell ref="V20:V22"/>
    <mergeCell ref="W20:W22"/>
  </mergeCells>
  <phoneticPr fontId="7"/>
  <pageMargins left="0.23622047244094491" right="0.39370078740157483" top="0.19685039370078741" bottom="0.19685039370078741" header="0.43307086614173229" footer="0.31496062992125984"/>
  <pageSetup paperSize="9" scale="49" fitToHeight="2" orientation="landscape" horizontalDpi="300" verticalDpi="1200" r:id="rId1"/>
  <headerFooter alignWithMargins="0"/>
  <rowBreaks count="1" manualBreakCount="1">
    <brk id="10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I64"/>
  <sheetViews>
    <sheetView workbookViewId="0">
      <selection activeCell="L12" sqref="L12"/>
    </sheetView>
  </sheetViews>
  <sheetFormatPr defaultRowHeight="12"/>
  <cols>
    <col min="1" max="1" width="2.625" style="517" customWidth="1"/>
    <col min="2" max="2" width="25" style="517" customWidth="1"/>
    <col min="3" max="5" width="12.25" style="517" customWidth="1"/>
    <col min="6" max="6" width="1.25" style="517" customWidth="1"/>
    <col min="7" max="7" width="2.375" style="517" customWidth="1"/>
    <col min="8" max="8" width="25.25" style="517" customWidth="1"/>
    <col min="9" max="9" width="12.375" style="517" customWidth="1"/>
    <col min="10" max="10" width="4" style="517" customWidth="1"/>
    <col min="11" max="16384" width="9" style="517"/>
  </cols>
  <sheetData>
    <row r="1" spans="2:9" ht="12.4" customHeight="1"/>
    <row r="2" spans="2:9" ht="12.4" customHeight="1">
      <c r="E2" s="518"/>
    </row>
    <row r="3" spans="2:9" ht="12.4" customHeight="1">
      <c r="E3" s="518"/>
    </row>
    <row r="4" spans="2:9" ht="12.4" customHeight="1"/>
    <row r="5" spans="2:9" ht="12.75" thickBot="1">
      <c r="B5" s="517" t="s">
        <v>98</v>
      </c>
      <c r="D5" s="519"/>
      <c r="E5" s="517" t="s">
        <v>279</v>
      </c>
      <c r="H5" s="517" t="s">
        <v>136</v>
      </c>
      <c r="I5" s="518" t="s">
        <v>137</v>
      </c>
    </row>
    <row r="6" spans="2:9">
      <c r="B6" s="674"/>
      <c r="C6" s="520"/>
      <c r="D6" s="521"/>
      <c r="E6" s="522"/>
      <c r="H6" s="677"/>
      <c r="I6" s="680" t="s">
        <v>9</v>
      </c>
    </row>
    <row r="7" spans="2:9" ht="12.2" customHeight="1">
      <c r="B7" s="675"/>
      <c r="C7" s="523"/>
      <c r="D7" s="683" t="s">
        <v>100</v>
      </c>
      <c r="E7" s="524"/>
      <c r="H7" s="675"/>
      <c r="I7" s="681"/>
    </row>
    <row r="8" spans="2:9" ht="12.2" customHeight="1">
      <c r="B8" s="675"/>
      <c r="C8" s="525" t="s">
        <v>101</v>
      </c>
      <c r="D8" s="684"/>
      <c r="E8" s="526" t="s">
        <v>102</v>
      </c>
      <c r="H8" s="675"/>
      <c r="I8" s="681"/>
    </row>
    <row r="9" spans="2:9" ht="12.2" customHeight="1">
      <c r="B9" s="675"/>
      <c r="C9" s="527"/>
      <c r="D9" s="685"/>
      <c r="E9" s="528" t="s">
        <v>103</v>
      </c>
      <c r="H9" s="678"/>
      <c r="I9" s="681"/>
    </row>
    <row r="10" spans="2:9">
      <c r="B10" s="676"/>
      <c r="C10" s="529"/>
      <c r="D10" s="529"/>
      <c r="E10" s="530" t="s">
        <v>104</v>
      </c>
      <c r="H10" s="679"/>
      <c r="I10" s="682"/>
    </row>
    <row r="11" spans="2:9">
      <c r="B11" s="531" t="s">
        <v>105</v>
      </c>
      <c r="C11" s="532">
        <f>+体系図!V12</f>
        <v>0</v>
      </c>
      <c r="D11" s="533">
        <f>+体系図!W12</f>
        <v>0</v>
      </c>
      <c r="E11" s="534">
        <f>+体系図!X12</f>
        <v>0</v>
      </c>
      <c r="H11" s="535" t="s">
        <v>105</v>
      </c>
      <c r="I11" s="536">
        <f>+体系図!V112</f>
        <v>0</v>
      </c>
    </row>
    <row r="12" spans="2:9">
      <c r="B12" s="537" t="s">
        <v>106</v>
      </c>
      <c r="C12" s="538">
        <f>+体系図!V13</f>
        <v>0</v>
      </c>
      <c r="D12" s="538">
        <f>+体系図!W13</f>
        <v>0</v>
      </c>
      <c r="E12" s="539">
        <f>+体系図!X13</f>
        <v>0</v>
      </c>
      <c r="H12" s="540" t="s">
        <v>106</v>
      </c>
      <c r="I12" s="541">
        <f>+体系図!V113</f>
        <v>0</v>
      </c>
    </row>
    <row r="13" spans="2:9">
      <c r="B13" s="542" t="s">
        <v>66</v>
      </c>
      <c r="C13" s="543">
        <f>+体系図!V14</f>
        <v>0</v>
      </c>
      <c r="D13" s="543">
        <f>+体系図!W14</f>
        <v>0</v>
      </c>
      <c r="E13" s="544">
        <f>+体系図!X14</f>
        <v>0</v>
      </c>
      <c r="H13" s="545" t="s">
        <v>66</v>
      </c>
      <c r="I13" s="546">
        <f>+体系図!V114</f>
        <v>0</v>
      </c>
    </row>
    <row r="14" spans="2:9" ht="12.75" thickBot="1">
      <c r="B14" s="547" t="s">
        <v>60</v>
      </c>
      <c r="C14" s="548">
        <f>SUM(C11:C13)</f>
        <v>0</v>
      </c>
      <c r="D14" s="548">
        <f>SUM(D11:D13)</f>
        <v>0</v>
      </c>
      <c r="E14" s="549">
        <f>SUM(E11:E13)</f>
        <v>0</v>
      </c>
      <c r="H14" s="550" t="s">
        <v>60</v>
      </c>
      <c r="I14" s="551">
        <f>+SUM(I11:I13)</f>
        <v>0</v>
      </c>
    </row>
    <row r="15" spans="2:9">
      <c r="B15" s="552" t="s">
        <v>280</v>
      </c>
      <c r="C15" s="553"/>
      <c r="D15" s="553"/>
      <c r="E15" s="553"/>
      <c r="H15" s="554" t="s">
        <v>107</v>
      </c>
      <c r="I15" s="555"/>
    </row>
    <row r="16" spans="2:9">
      <c r="B16" s="556"/>
      <c r="H16" s="556" t="s">
        <v>108</v>
      </c>
      <c r="I16" s="555"/>
    </row>
    <row r="18" spans="2:9" ht="12.2" customHeight="1" thickBot="1">
      <c r="B18" s="119" t="s">
        <v>246</v>
      </c>
      <c r="C18" s="119"/>
      <c r="D18" s="513"/>
      <c r="E18" s="513" t="s">
        <v>279</v>
      </c>
      <c r="H18" s="119" t="s">
        <v>247</v>
      </c>
      <c r="I18" s="121" t="s">
        <v>281</v>
      </c>
    </row>
    <row r="19" spans="2:9" ht="12.2" customHeight="1">
      <c r="B19" s="664"/>
      <c r="C19" s="665" t="s">
        <v>109</v>
      </c>
      <c r="D19" s="668" t="s">
        <v>110</v>
      </c>
      <c r="E19" s="512" t="s">
        <v>102</v>
      </c>
      <c r="H19" s="672"/>
      <c r="I19" s="653" t="s">
        <v>9</v>
      </c>
    </row>
    <row r="20" spans="2:9" ht="12.2" customHeight="1">
      <c r="B20" s="659"/>
      <c r="C20" s="666"/>
      <c r="D20" s="666"/>
      <c r="E20" s="155" t="s">
        <v>103</v>
      </c>
      <c r="H20" s="686"/>
      <c r="I20" s="688"/>
    </row>
    <row r="21" spans="2:9" ht="12.2" customHeight="1">
      <c r="B21" s="660"/>
      <c r="C21" s="667"/>
      <c r="D21" s="667"/>
      <c r="E21" s="156" t="s">
        <v>104</v>
      </c>
      <c r="H21" s="687"/>
      <c r="I21" s="689"/>
    </row>
    <row r="22" spans="2:9" ht="12.2" customHeight="1">
      <c r="B22" s="157" t="str">
        <f>体系図!U23</f>
        <v>01 農業</v>
      </c>
      <c r="C22" s="158">
        <f>+体系図!V23</f>
        <v>0</v>
      </c>
      <c r="D22" s="159">
        <f>+体系図!W23</f>
        <v>0</v>
      </c>
      <c r="E22" s="160">
        <f>+体系図!X23</f>
        <v>0</v>
      </c>
      <c r="H22" s="157" t="str">
        <f>体系図!U23</f>
        <v>01 農業</v>
      </c>
      <c r="I22" s="699">
        <f>+体系図!V122</f>
        <v>0</v>
      </c>
    </row>
    <row r="23" spans="2:9">
      <c r="B23" s="161" t="str">
        <f>体系図!U24</f>
        <v>02 林業</v>
      </c>
      <c r="C23" s="162">
        <f>+体系図!V24</f>
        <v>0</v>
      </c>
      <c r="D23" s="162">
        <f>+体系図!W24</f>
        <v>0</v>
      </c>
      <c r="E23" s="163">
        <f>+体系図!X24</f>
        <v>0</v>
      </c>
      <c r="H23" s="161" t="str">
        <f>体系図!U24</f>
        <v>02 林業</v>
      </c>
      <c r="I23" s="700">
        <f>+体系図!V123</f>
        <v>0</v>
      </c>
    </row>
    <row r="24" spans="2:9">
      <c r="B24" s="161" t="str">
        <f>体系図!U25</f>
        <v>03 漁業</v>
      </c>
      <c r="C24" s="162">
        <f>+体系図!V25</f>
        <v>0</v>
      </c>
      <c r="D24" s="162">
        <f>+体系図!W25</f>
        <v>0</v>
      </c>
      <c r="E24" s="163">
        <f>+体系図!X25</f>
        <v>0</v>
      </c>
      <c r="H24" s="161" t="str">
        <f>体系図!U25</f>
        <v>03 漁業</v>
      </c>
      <c r="I24" s="700">
        <f>+体系図!V124</f>
        <v>0</v>
      </c>
    </row>
    <row r="25" spans="2:9">
      <c r="B25" s="161" t="str">
        <f>体系図!U26</f>
        <v>04 鉱業</v>
      </c>
      <c r="C25" s="162">
        <f>+体系図!V26</f>
        <v>0</v>
      </c>
      <c r="D25" s="162">
        <f>+体系図!W26</f>
        <v>0</v>
      </c>
      <c r="E25" s="163">
        <f>+体系図!X26</f>
        <v>0</v>
      </c>
      <c r="H25" s="161" t="str">
        <f>体系図!U26</f>
        <v>04 鉱業</v>
      </c>
      <c r="I25" s="700">
        <f>+体系図!V125</f>
        <v>0</v>
      </c>
    </row>
    <row r="26" spans="2:9">
      <c r="B26" s="161" t="str">
        <f>体系図!U27</f>
        <v>05 飲食料品</v>
      </c>
      <c r="C26" s="162">
        <f>+体系図!V27</f>
        <v>0</v>
      </c>
      <c r="D26" s="162">
        <f>+体系図!W27</f>
        <v>0</v>
      </c>
      <c r="E26" s="163">
        <f>+体系図!X27</f>
        <v>0</v>
      </c>
      <c r="H26" s="161" t="str">
        <f>体系図!U27</f>
        <v>05 飲食料品</v>
      </c>
      <c r="I26" s="700">
        <f>+体系図!V126</f>
        <v>0</v>
      </c>
    </row>
    <row r="27" spans="2:9">
      <c r="B27" s="161" t="str">
        <f>体系図!U28</f>
        <v>06 繊維製品</v>
      </c>
      <c r="C27" s="162">
        <f>+体系図!V28</f>
        <v>0</v>
      </c>
      <c r="D27" s="162">
        <f>+体系図!W28</f>
        <v>0</v>
      </c>
      <c r="E27" s="163">
        <f>+体系図!X28</f>
        <v>0</v>
      </c>
      <c r="H27" s="161" t="str">
        <f>体系図!U28</f>
        <v>06 繊維製品</v>
      </c>
      <c r="I27" s="700">
        <f>+体系図!V127</f>
        <v>0</v>
      </c>
    </row>
    <row r="28" spans="2:9">
      <c r="B28" s="161" t="str">
        <f>体系図!U29</f>
        <v>07 パルプ・紙・木製品</v>
      </c>
      <c r="C28" s="162">
        <f>+体系図!V29</f>
        <v>0</v>
      </c>
      <c r="D28" s="162">
        <f>+体系図!W29</f>
        <v>0</v>
      </c>
      <c r="E28" s="163">
        <f>+体系図!X29</f>
        <v>0</v>
      </c>
      <c r="H28" s="161" t="str">
        <f>体系図!U29</f>
        <v>07 パルプ・紙・木製品</v>
      </c>
      <c r="I28" s="700">
        <f>+体系図!V128</f>
        <v>0</v>
      </c>
    </row>
    <row r="29" spans="2:9">
      <c r="B29" s="161" t="str">
        <f>体系図!U30</f>
        <v>08 化学製品</v>
      </c>
      <c r="C29" s="162">
        <f>+体系図!V30</f>
        <v>0</v>
      </c>
      <c r="D29" s="162">
        <f>+体系図!W30</f>
        <v>0</v>
      </c>
      <c r="E29" s="163">
        <f>+体系図!X30</f>
        <v>0</v>
      </c>
      <c r="H29" s="161" t="str">
        <f>体系図!U30</f>
        <v>08 化学製品</v>
      </c>
      <c r="I29" s="700">
        <f>+体系図!V129</f>
        <v>0</v>
      </c>
    </row>
    <row r="30" spans="2:9">
      <c r="B30" s="161" t="str">
        <f>体系図!U31</f>
        <v>09 石油・石炭製品</v>
      </c>
      <c r="C30" s="162">
        <f>+体系図!V31</f>
        <v>0</v>
      </c>
      <c r="D30" s="162">
        <f>+体系図!W31</f>
        <v>0</v>
      </c>
      <c r="E30" s="163">
        <f>+体系図!X31</f>
        <v>0</v>
      </c>
      <c r="H30" s="161" t="str">
        <f>体系図!U31</f>
        <v>09 石油・石炭製品</v>
      </c>
      <c r="I30" s="700">
        <f>+体系図!V130</f>
        <v>0</v>
      </c>
    </row>
    <row r="31" spans="2:9">
      <c r="B31" s="161" t="str">
        <f>体系図!U32</f>
        <v>10 プラスチック・ゴム製品</v>
      </c>
      <c r="C31" s="162">
        <f>+体系図!V32</f>
        <v>0</v>
      </c>
      <c r="D31" s="162">
        <f>+体系図!W32</f>
        <v>0</v>
      </c>
      <c r="E31" s="163">
        <f>+体系図!X32</f>
        <v>0</v>
      </c>
      <c r="H31" s="161" t="str">
        <f>体系図!U32</f>
        <v>10 プラスチック・ゴム製品</v>
      </c>
      <c r="I31" s="700">
        <f>+体系図!V131</f>
        <v>0</v>
      </c>
    </row>
    <row r="32" spans="2:9">
      <c r="B32" s="161" t="str">
        <f>体系図!U33</f>
        <v>11 窯業・土石製品</v>
      </c>
      <c r="C32" s="162">
        <f>+体系図!V33</f>
        <v>0</v>
      </c>
      <c r="D32" s="162">
        <f>+体系図!W33</f>
        <v>0</v>
      </c>
      <c r="E32" s="163">
        <f>+体系図!X33</f>
        <v>0</v>
      </c>
      <c r="H32" s="161" t="str">
        <f>体系図!U33</f>
        <v>11 窯業・土石製品</v>
      </c>
      <c r="I32" s="700">
        <f>+体系図!V132</f>
        <v>0</v>
      </c>
    </row>
    <row r="33" spans="2:9">
      <c r="B33" s="161" t="str">
        <f>体系図!U34</f>
        <v>12 鉄鋼</v>
      </c>
      <c r="C33" s="162">
        <f>+体系図!V34</f>
        <v>0</v>
      </c>
      <c r="D33" s="162">
        <f>+体系図!W34</f>
        <v>0</v>
      </c>
      <c r="E33" s="163">
        <f>+体系図!X34</f>
        <v>0</v>
      </c>
      <c r="H33" s="161" t="str">
        <f>体系図!U34</f>
        <v>12 鉄鋼</v>
      </c>
      <c r="I33" s="700">
        <f>+体系図!V133</f>
        <v>0</v>
      </c>
    </row>
    <row r="34" spans="2:9">
      <c r="B34" s="169" t="str">
        <f>体系図!U35</f>
        <v>13 非鉄金属</v>
      </c>
      <c r="C34" s="170">
        <f>+体系図!V35</f>
        <v>0</v>
      </c>
      <c r="D34" s="170">
        <f>+体系図!W35</f>
        <v>0</v>
      </c>
      <c r="E34" s="171">
        <f>+体系図!X35</f>
        <v>0</v>
      </c>
      <c r="H34" s="169" t="str">
        <f>体系図!U35</f>
        <v>13 非鉄金属</v>
      </c>
      <c r="I34" s="700">
        <f>+体系図!V134</f>
        <v>0</v>
      </c>
    </row>
    <row r="35" spans="2:9">
      <c r="B35" s="161" t="str">
        <f>体系図!U36</f>
        <v>14 金属製品</v>
      </c>
      <c r="C35" s="162">
        <f>+体系図!V36</f>
        <v>0</v>
      </c>
      <c r="D35" s="162">
        <f>+体系図!W36</f>
        <v>0</v>
      </c>
      <c r="E35" s="174">
        <f>+体系図!X36</f>
        <v>0</v>
      </c>
      <c r="H35" s="161" t="str">
        <f>体系図!U36</f>
        <v>14 金属製品</v>
      </c>
      <c r="I35" s="700">
        <f>+体系図!V135</f>
        <v>0</v>
      </c>
    </row>
    <row r="36" spans="2:9">
      <c r="B36" s="161" t="str">
        <f>体系図!U37</f>
        <v>15 はん用機械</v>
      </c>
      <c r="C36" s="162">
        <f>+体系図!V37</f>
        <v>0</v>
      </c>
      <c r="D36" s="162">
        <f>+体系図!W37</f>
        <v>0</v>
      </c>
      <c r="E36" s="174">
        <f>+体系図!X37</f>
        <v>0</v>
      </c>
      <c r="H36" s="161" t="str">
        <f>体系図!U37</f>
        <v>15 はん用機械</v>
      </c>
      <c r="I36" s="700">
        <f>+体系図!V136</f>
        <v>0</v>
      </c>
    </row>
    <row r="37" spans="2:9">
      <c r="B37" s="161" t="str">
        <f>体系図!U38</f>
        <v>16 生産用機械</v>
      </c>
      <c r="C37" s="162">
        <f>+体系図!V38</f>
        <v>0</v>
      </c>
      <c r="D37" s="162">
        <f>+体系図!W38</f>
        <v>0</v>
      </c>
      <c r="E37" s="174">
        <f>+体系図!X38</f>
        <v>0</v>
      </c>
      <c r="H37" s="161" t="str">
        <f>体系図!U38</f>
        <v>16 生産用機械</v>
      </c>
      <c r="I37" s="700">
        <f>+体系図!V137</f>
        <v>0</v>
      </c>
    </row>
    <row r="38" spans="2:9">
      <c r="B38" s="161" t="str">
        <f>体系図!U39</f>
        <v>17 業務用機械</v>
      </c>
      <c r="C38" s="162">
        <f>+体系図!V39</f>
        <v>0</v>
      </c>
      <c r="D38" s="162">
        <f>+体系図!W39</f>
        <v>0</v>
      </c>
      <c r="E38" s="174">
        <f>+体系図!X39</f>
        <v>0</v>
      </c>
      <c r="H38" s="161" t="str">
        <f>体系図!U39</f>
        <v>17 業務用機械</v>
      </c>
      <c r="I38" s="700">
        <f>+体系図!V138</f>
        <v>0</v>
      </c>
    </row>
    <row r="39" spans="2:9" ht="12.2" customHeight="1">
      <c r="B39" s="161" t="str">
        <f>体系図!U40</f>
        <v>18 電子部品</v>
      </c>
      <c r="C39" s="162">
        <f>+体系図!V40</f>
        <v>0</v>
      </c>
      <c r="D39" s="162">
        <f>+体系図!W40</f>
        <v>0</v>
      </c>
      <c r="E39" s="174">
        <f>+体系図!X40</f>
        <v>0</v>
      </c>
      <c r="H39" s="161" t="str">
        <f>体系図!U40</f>
        <v>18 電子部品</v>
      </c>
      <c r="I39" s="700">
        <f>+体系図!V139</f>
        <v>0</v>
      </c>
    </row>
    <row r="40" spans="2:9" ht="12.2" customHeight="1">
      <c r="B40" s="161" t="str">
        <f>体系図!U41</f>
        <v>19 電気機械</v>
      </c>
      <c r="C40" s="162">
        <f>+体系図!V41</f>
        <v>0</v>
      </c>
      <c r="D40" s="162">
        <f>+体系図!W41</f>
        <v>0</v>
      </c>
      <c r="E40" s="174">
        <f>+体系図!X41</f>
        <v>0</v>
      </c>
      <c r="H40" s="161" t="str">
        <f>体系図!U41</f>
        <v>19 電気機械</v>
      </c>
      <c r="I40" s="701">
        <f>+体系図!V140</f>
        <v>0</v>
      </c>
    </row>
    <row r="41" spans="2:9">
      <c r="B41" s="161" t="str">
        <f>体系図!U42</f>
        <v>20 情報通信機器</v>
      </c>
      <c r="C41" s="162">
        <f>+体系図!V42</f>
        <v>0</v>
      </c>
      <c r="D41" s="162">
        <f>+体系図!W42</f>
        <v>0</v>
      </c>
      <c r="E41" s="174">
        <f>+体系図!X42</f>
        <v>0</v>
      </c>
      <c r="H41" s="161" t="str">
        <f>体系図!U42</f>
        <v>20 情報通信機器</v>
      </c>
      <c r="I41" s="700">
        <f>+体系図!V141</f>
        <v>0</v>
      </c>
    </row>
    <row r="42" spans="2:9">
      <c r="B42" s="161" t="str">
        <f>体系図!U43</f>
        <v>21 輸送機械</v>
      </c>
      <c r="C42" s="162">
        <f>+体系図!V43</f>
        <v>0</v>
      </c>
      <c r="D42" s="162">
        <f>+体系図!W43</f>
        <v>0</v>
      </c>
      <c r="E42" s="174">
        <f>+体系図!X43</f>
        <v>0</v>
      </c>
      <c r="H42" s="161" t="str">
        <f>体系図!U43</f>
        <v>21 輸送機械</v>
      </c>
      <c r="I42" s="700">
        <f>+体系図!V142</f>
        <v>0</v>
      </c>
    </row>
    <row r="43" spans="2:9">
      <c r="B43" s="161" t="str">
        <f>体系図!U44</f>
        <v>22 その他の製造工業製品</v>
      </c>
      <c r="C43" s="162">
        <f>+体系図!V44</f>
        <v>0</v>
      </c>
      <c r="D43" s="162">
        <f>+体系図!W44</f>
        <v>0</v>
      </c>
      <c r="E43" s="174">
        <f>+体系図!X44</f>
        <v>0</v>
      </c>
      <c r="H43" s="161" t="str">
        <f>体系図!U44</f>
        <v>22 その他の製造工業製品</v>
      </c>
      <c r="I43" s="700">
        <f>+体系図!V143</f>
        <v>0</v>
      </c>
    </row>
    <row r="44" spans="2:9" ht="12.2" customHeight="1">
      <c r="B44" s="161" t="str">
        <f>体系図!U45</f>
        <v>23 建設</v>
      </c>
      <c r="C44" s="162">
        <f>+体系図!V45</f>
        <v>0</v>
      </c>
      <c r="D44" s="162">
        <f>+体系図!W45</f>
        <v>0</v>
      </c>
      <c r="E44" s="174">
        <f>+体系図!X45</f>
        <v>0</v>
      </c>
      <c r="H44" s="161" t="str">
        <f>体系図!U45</f>
        <v>23 建設</v>
      </c>
      <c r="I44" s="700">
        <f>+体系図!V144</f>
        <v>0</v>
      </c>
    </row>
    <row r="45" spans="2:9">
      <c r="B45" s="161" t="str">
        <f>体系図!U46</f>
        <v>24 電力・ガス・熱供給</v>
      </c>
      <c r="C45" s="162">
        <f>+体系図!V46</f>
        <v>0</v>
      </c>
      <c r="D45" s="162">
        <f>+体系図!W46</f>
        <v>0</v>
      </c>
      <c r="E45" s="174">
        <f>+体系図!X46</f>
        <v>0</v>
      </c>
      <c r="H45" s="161" t="str">
        <f>体系図!U46</f>
        <v>24 電力・ガス・熱供給</v>
      </c>
      <c r="I45" s="700">
        <f>+体系図!V145</f>
        <v>0</v>
      </c>
    </row>
    <row r="46" spans="2:9" ht="12" customHeight="1">
      <c r="B46" s="161" t="str">
        <f>体系図!U47</f>
        <v>25 水道</v>
      </c>
      <c r="C46" s="162">
        <f>+体系図!V47</f>
        <v>0</v>
      </c>
      <c r="D46" s="162">
        <f>+体系図!W47</f>
        <v>0</v>
      </c>
      <c r="E46" s="174">
        <f>+体系図!X47</f>
        <v>0</v>
      </c>
      <c r="H46" s="161" t="str">
        <f>体系図!U47</f>
        <v>25 水道</v>
      </c>
      <c r="I46" s="700">
        <f>+体系図!V146</f>
        <v>0</v>
      </c>
    </row>
    <row r="47" spans="2:9">
      <c r="B47" s="161" t="str">
        <f>体系図!U48</f>
        <v>26 廃棄物処理</v>
      </c>
      <c r="C47" s="162">
        <f>+体系図!V48</f>
        <v>0</v>
      </c>
      <c r="D47" s="162">
        <f>+体系図!W48</f>
        <v>0</v>
      </c>
      <c r="E47" s="174">
        <f>+体系図!X48</f>
        <v>0</v>
      </c>
      <c r="H47" s="161" t="str">
        <f>体系図!U48</f>
        <v>26 廃棄物処理</v>
      </c>
      <c r="I47" s="700">
        <f>+体系図!V147</f>
        <v>0</v>
      </c>
    </row>
    <row r="48" spans="2:9">
      <c r="B48" s="161" t="str">
        <f>体系図!U49</f>
        <v>27 商業</v>
      </c>
      <c r="C48" s="162">
        <f>+体系図!V49</f>
        <v>0</v>
      </c>
      <c r="D48" s="162">
        <f>+体系図!W49</f>
        <v>0</v>
      </c>
      <c r="E48" s="174">
        <f>+体系図!X49</f>
        <v>0</v>
      </c>
      <c r="H48" s="161" t="str">
        <f>体系図!U49</f>
        <v>27 商業</v>
      </c>
      <c r="I48" s="700">
        <f>+体系図!V148</f>
        <v>0</v>
      </c>
    </row>
    <row r="49" spans="2:9">
      <c r="B49" s="161" t="str">
        <f>体系図!U50</f>
        <v>28 金融・保険</v>
      </c>
      <c r="C49" s="162">
        <f>+体系図!V50</f>
        <v>0</v>
      </c>
      <c r="D49" s="162">
        <f>+体系図!W50</f>
        <v>0</v>
      </c>
      <c r="E49" s="174">
        <f>+体系図!X50</f>
        <v>0</v>
      </c>
      <c r="H49" s="161" t="str">
        <f>体系図!U50</f>
        <v>28 金融・保険</v>
      </c>
      <c r="I49" s="700">
        <f>+体系図!V149</f>
        <v>0</v>
      </c>
    </row>
    <row r="50" spans="2:9">
      <c r="B50" s="161" t="str">
        <f>体系図!U51</f>
        <v>29 不動産</v>
      </c>
      <c r="C50" s="162">
        <f>+体系図!V51</f>
        <v>0</v>
      </c>
      <c r="D50" s="162">
        <f>+体系図!W51</f>
        <v>0</v>
      </c>
      <c r="E50" s="174">
        <f>+体系図!X51</f>
        <v>0</v>
      </c>
      <c r="H50" s="161" t="str">
        <f>体系図!U51</f>
        <v>29 不動産</v>
      </c>
      <c r="I50" s="700">
        <f>+体系図!V150</f>
        <v>0</v>
      </c>
    </row>
    <row r="51" spans="2:9">
      <c r="B51" s="161" t="str">
        <f>体系図!U52</f>
        <v>30 運輸・郵便</v>
      </c>
      <c r="C51" s="162">
        <f>+体系図!V52</f>
        <v>0</v>
      </c>
      <c r="D51" s="162">
        <f>+体系図!W52</f>
        <v>0</v>
      </c>
      <c r="E51" s="174">
        <f>+体系図!X52</f>
        <v>0</v>
      </c>
      <c r="H51" s="161" t="str">
        <f>体系図!U52</f>
        <v>30 運輸・郵便</v>
      </c>
      <c r="I51" s="700">
        <f>+体系図!V151</f>
        <v>0</v>
      </c>
    </row>
    <row r="52" spans="2:9">
      <c r="B52" s="161" t="str">
        <f>体系図!U53</f>
        <v>31 情報通信</v>
      </c>
      <c r="C52" s="162">
        <f>+体系図!V53</f>
        <v>0</v>
      </c>
      <c r="D52" s="162">
        <f>+体系図!W53</f>
        <v>0</v>
      </c>
      <c r="E52" s="174">
        <f>+体系図!X53</f>
        <v>0</v>
      </c>
      <c r="H52" s="161" t="str">
        <f>体系図!U53</f>
        <v>31 情報通信</v>
      </c>
      <c r="I52" s="700">
        <f>+体系図!V152</f>
        <v>0</v>
      </c>
    </row>
    <row r="53" spans="2:9">
      <c r="B53" s="161" t="str">
        <f>体系図!U54</f>
        <v>32 公務</v>
      </c>
      <c r="C53" s="162">
        <f>+体系図!V54</f>
        <v>0</v>
      </c>
      <c r="D53" s="162">
        <f>+体系図!W54</f>
        <v>0</v>
      </c>
      <c r="E53" s="174">
        <f>+体系図!X54</f>
        <v>0</v>
      </c>
      <c r="H53" s="161" t="str">
        <f>体系図!U54</f>
        <v>32 公務</v>
      </c>
      <c r="I53" s="700">
        <f>+体系図!V153</f>
        <v>0</v>
      </c>
    </row>
    <row r="54" spans="2:9">
      <c r="B54" s="161" t="str">
        <f>体系図!U55</f>
        <v>33 教育・研究</v>
      </c>
      <c r="C54" s="162">
        <f>+体系図!V55</f>
        <v>0</v>
      </c>
      <c r="D54" s="162">
        <f>+体系図!W55</f>
        <v>0</v>
      </c>
      <c r="E54" s="174">
        <f>+体系図!X55</f>
        <v>0</v>
      </c>
      <c r="H54" s="161" t="str">
        <f>体系図!U55</f>
        <v>33 教育・研究</v>
      </c>
      <c r="I54" s="700">
        <f>+体系図!V154</f>
        <v>0</v>
      </c>
    </row>
    <row r="55" spans="2:9">
      <c r="B55" s="161" t="str">
        <f>体系図!U56</f>
        <v>34 医療・福祉</v>
      </c>
      <c r="C55" s="162">
        <f>+体系図!V56</f>
        <v>0</v>
      </c>
      <c r="D55" s="162">
        <f>+体系図!W56</f>
        <v>0</v>
      </c>
      <c r="E55" s="174">
        <f>+体系図!X56</f>
        <v>0</v>
      </c>
      <c r="H55" s="161" t="str">
        <f>体系図!U56</f>
        <v>34 医療・福祉</v>
      </c>
      <c r="I55" s="700">
        <f>+体系図!V155</f>
        <v>0</v>
      </c>
    </row>
    <row r="56" spans="2:9">
      <c r="B56" s="161" t="str">
        <f>体系図!U57</f>
        <v>35 他に分類されない会員制団体</v>
      </c>
      <c r="C56" s="162">
        <f>+体系図!V57</f>
        <v>0</v>
      </c>
      <c r="D56" s="162">
        <f>+体系図!W57</f>
        <v>0</v>
      </c>
      <c r="E56" s="174">
        <f>+体系図!X57</f>
        <v>0</v>
      </c>
      <c r="H56" s="161" t="str">
        <f>体系図!U57</f>
        <v>35 他に分類されない会員制団体</v>
      </c>
      <c r="I56" s="700">
        <f>+体系図!V156</f>
        <v>0</v>
      </c>
    </row>
    <row r="57" spans="2:9">
      <c r="B57" s="161" t="str">
        <f>体系図!U58</f>
        <v>36 対事業所サービス</v>
      </c>
      <c r="C57" s="162">
        <f>+体系図!V58</f>
        <v>0</v>
      </c>
      <c r="D57" s="162">
        <f>+体系図!W58</f>
        <v>0</v>
      </c>
      <c r="E57" s="174">
        <f>+体系図!X58</f>
        <v>0</v>
      </c>
      <c r="H57" s="161" t="str">
        <f>体系図!U58</f>
        <v>36 対事業所サービス</v>
      </c>
      <c r="I57" s="700">
        <f>+体系図!V157</f>
        <v>0</v>
      </c>
    </row>
    <row r="58" spans="2:9">
      <c r="B58" s="161" t="str">
        <f>体系図!U59</f>
        <v>37 宿泊業</v>
      </c>
      <c r="C58" s="162">
        <f>+体系図!V59</f>
        <v>0</v>
      </c>
      <c r="D58" s="162">
        <f>+体系図!W59</f>
        <v>0</v>
      </c>
      <c r="E58" s="174">
        <f>+体系図!X59</f>
        <v>0</v>
      </c>
      <c r="H58" s="161" t="str">
        <f>体系図!U59</f>
        <v>37 宿泊業</v>
      </c>
      <c r="I58" s="700">
        <f>+体系図!V158</f>
        <v>0</v>
      </c>
    </row>
    <row r="59" spans="2:9">
      <c r="B59" s="161" t="str">
        <f>体系図!U60</f>
        <v>38 飲食サービス</v>
      </c>
      <c r="C59" s="162">
        <f>+体系図!V60</f>
        <v>0</v>
      </c>
      <c r="D59" s="162">
        <f>+体系図!W60</f>
        <v>0</v>
      </c>
      <c r="E59" s="174">
        <f>+体系図!X60</f>
        <v>0</v>
      </c>
      <c r="H59" s="161" t="str">
        <f>体系図!U60</f>
        <v>38 飲食サービス</v>
      </c>
      <c r="I59" s="700">
        <f>+体系図!V159</f>
        <v>0</v>
      </c>
    </row>
    <row r="60" spans="2:9">
      <c r="B60" s="161" t="str">
        <f>体系図!U61</f>
        <v>39 娯楽サービス</v>
      </c>
      <c r="C60" s="162">
        <f>+体系図!V61</f>
        <v>0</v>
      </c>
      <c r="D60" s="162">
        <f>+体系図!W61</f>
        <v>0</v>
      </c>
      <c r="E60" s="174">
        <f>+体系図!X61</f>
        <v>0</v>
      </c>
      <c r="H60" s="161" t="str">
        <f>体系図!U61</f>
        <v>39 娯楽サービス</v>
      </c>
      <c r="I60" s="700">
        <f>+体系図!V160</f>
        <v>0</v>
      </c>
    </row>
    <row r="61" spans="2:9">
      <c r="B61" s="161" t="str">
        <f>体系図!U62</f>
        <v>40 その他の対個人サービス</v>
      </c>
      <c r="C61" s="162">
        <f>+体系図!V62</f>
        <v>0</v>
      </c>
      <c r="D61" s="162">
        <f>+体系図!W62</f>
        <v>0</v>
      </c>
      <c r="E61" s="174">
        <f>+体系図!X62</f>
        <v>0</v>
      </c>
      <c r="H61" s="161" t="str">
        <f>体系図!U62</f>
        <v>40 その他の対個人サービス</v>
      </c>
      <c r="I61" s="700">
        <f>+体系図!V161</f>
        <v>0</v>
      </c>
    </row>
    <row r="62" spans="2:9">
      <c r="B62" s="161" t="str">
        <f>体系図!U63</f>
        <v>41 事務用品</v>
      </c>
      <c r="C62" s="162">
        <f>+体系図!V63</f>
        <v>0</v>
      </c>
      <c r="D62" s="162">
        <f>+体系図!W63</f>
        <v>0</v>
      </c>
      <c r="E62" s="174">
        <f>+体系図!X63</f>
        <v>0</v>
      </c>
      <c r="H62" s="161" t="str">
        <f>体系図!U63</f>
        <v>41 事務用品</v>
      </c>
      <c r="I62" s="700">
        <f>+体系図!V162</f>
        <v>0</v>
      </c>
    </row>
    <row r="63" spans="2:9">
      <c r="B63" s="191" t="str">
        <f>体系図!U64</f>
        <v>42 分類不明</v>
      </c>
      <c r="C63" s="192">
        <f>+体系図!V64</f>
        <v>0</v>
      </c>
      <c r="D63" s="192">
        <f>+体系図!W64</f>
        <v>0</v>
      </c>
      <c r="E63" s="193">
        <f>+体系図!X64</f>
        <v>0</v>
      </c>
      <c r="H63" s="169" t="str">
        <f>体系図!U64</f>
        <v>42 分類不明</v>
      </c>
      <c r="I63" s="701">
        <f>+体系図!V163</f>
        <v>0</v>
      </c>
    </row>
    <row r="64" spans="2:9" ht="12.75" thickBot="1">
      <c r="B64" s="194" t="s">
        <v>245</v>
      </c>
      <c r="C64" s="195">
        <f>+体系図!V65</f>
        <v>0</v>
      </c>
      <c r="D64" s="195">
        <f>+体系図!W65</f>
        <v>0</v>
      </c>
      <c r="E64" s="196">
        <f>+体系図!X65</f>
        <v>0</v>
      </c>
      <c r="H64" s="557" t="s">
        <v>245</v>
      </c>
      <c r="I64" s="702">
        <f>+体系図!V164</f>
        <v>0</v>
      </c>
    </row>
  </sheetData>
  <mergeCells count="9">
    <mergeCell ref="B6:B10"/>
    <mergeCell ref="H6:H10"/>
    <mergeCell ref="I6:I10"/>
    <mergeCell ref="D7:D9"/>
    <mergeCell ref="B19:B21"/>
    <mergeCell ref="C19:C21"/>
    <mergeCell ref="D19:D21"/>
    <mergeCell ref="H19:H21"/>
    <mergeCell ref="I19:I21"/>
  </mergeCells>
  <phoneticPr fontId="7"/>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AT283"/>
  <sheetViews>
    <sheetView showGridLines="0" view="pageBreakPreview" topLeftCell="A259" zoomScale="115" zoomScaleNormal="100" zoomScaleSheetLayoutView="115" workbookViewId="0">
      <selection activeCell="M282" sqref="M282"/>
    </sheetView>
  </sheetViews>
  <sheetFormatPr defaultRowHeight="12"/>
  <cols>
    <col min="1" max="1" width="2.375" style="119" customWidth="1"/>
    <col min="2" max="2" width="6" style="119" customWidth="1"/>
    <col min="3" max="3" width="30.5" style="119" bestFit="1" customWidth="1"/>
    <col min="4" max="45" width="11.125" style="119" customWidth="1"/>
    <col min="46" max="46" width="10.625" style="119" customWidth="1"/>
    <col min="47" max="16384" width="9" style="119"/>
  </cols>
  <sheetData>
    <row r="2" spans="2:46" ht="14.25">
      <c r="B2" s="232" t="s">
        <v>145</v>
      </c>
    </row>
    <row r="4" spans="2:46" ht="12.75" thickBot="1">
      <c r="B4" s="233" t="s">
        <v>146</v>
      </c>
    </row>
    <row r="5" spans="2:46">
      <c r="B5" s="234"/>
      <c r="C5" s="235"/>
      <c r="D5" s="29"/>
      <c r="F5" s="455"/>
      <c r="G5" s="560"/>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row>
    <row r="6" spans="2:46" ht="32.85" customHeight="1" thickBot="1">
      <c r="B6" s="565" t="s">
        <v>147</v>
      </c>
      <c r="C6" s="566" t="s">
        <v>33</v>
      </c>
      <c r="D6" s="615" t="s">
        <v>64</v>
      </c>
      <c r="F6" s="456"/>
      <c r="G6" s="562"/>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563"/>
      <c r="AP6" s="563"/>
      <c r="AQ6" s="563"/>
      <c r="AR6" s="563"/>
      <c r="AS6" s="563"/>
      <c r="AT6" s="563"/>
    </row>
    <row r="7" spans="2:46" ht="13.5" customHeight="1">
      <c r="B7" s="572">
        <f>B54</f>
        <v>1</v>
      </c>
      <c r="C7" s="569" t="str">
        <f>C54</f>
        <v>農業</v>
      </c>
      <c r="D7" s="241">
        <f>結果!D7</f>
        <v>0</v>
      </c>
      <c r="F7" s="456"/>
      <c r="G7" s="562"/>
    </row>
    <row r="8" spans="2:46" ht="13.5" customHeight="1">
      <c r="B8" s="573">
        <f t="shared" ref="B8:C8" si="0">B55</f>
        <v>2</v>
      </c>
      <c r="C8" s="570" t="str">
        <f t="shared" si="0"/>
        <v>林業</v>
      </c>
      <c r="D8" s="241">
        <f>結果!E7</f>
        <v>0</v>
      </c>
    </row>
    <row r="9" spans="2:46" ht="13.5" customHeight="1">
      <c r="B9" s="573">
        <f t="shared" ref="B9:C9" si="1">B56</f>
        <v>3</v>
      </c>
      <c r="C9" s="570" t="str">
        <f t="shared" si="1"/>
        <v>漁業</v>
      </c>
      <c r="D9" s="241">
        <f>結果!F7</f>
        <v>0</v>
      </c>
    </row>
    <row r="10" spans="2:46" ht="13.5" customHeight="1">
      <c r="B10" s="573">
        <f t="shared" ref="B10:C10" si="2">B57</f>
        <v>4</v>
      </c>
      <c r="C10" s="570" t="str">
        <f t="shared" si="2"/>
        <v>鉱業</v>
      </c>
      <c r="D10" s="241">
        <f>結果!G7</f>
        <v>0</v>
      </c>
    </row>
    <row r="11" spans="2:46" ht="13.5" customHeight="1">
      <c r="B11" s="573">
        <f t="shared" ref="B11:C11" si="3">B58</f>
        <v>5</v>
      </c>
      <c r="C11" s="570" t="str">
        <f t="shared" si="3"/>
        <v>飲食料品</v>
      </c>
      <c r="D11" s="241">
        <f>結果!H7</f>
        <v>0</v>
      </c>
    </row>
    <row r="12" spans="2:46" ht="13.5" customHeight="1">
      <c r="B12" s="573">
        <f t="shared" ref="B12:C12" si="4">B59</f>
        <v>6</v>
      </c>
      <c r="C12" s="570" t="str">
        <f t="shared" si="4"/>
        <v>繊維製品</v>
      </c>
      <c r="D12" s="241">
        <f>結果!I7</f>
        <v>0</v>
      </c>
    </row>
    <row r="13" spans="2:46" ht="13.5" customHeight="1">
      <c r="B13" s="573">
        <f t="shared" ref="B13:C13" si="5">B60</f>
        <v>7</v>
      </c>
      <c r="C13" s="570" t="str">
        <f t="shared" si="5"/>
        <v>パルプ・紙・木製品</v>
      </c>
      <c r="D13" s="241">
        <f>結果!J7</f>
        <v>0</v>
      </c>
    </row>
    <row r="14" spans="2:46" ht="13.5" customHeight="1">
      <c r="B14" s="573">
        <f t="shared" ref="B14:C14" si="6">B61</f>
        <v>8</v>
      </c>
      <c r="C14" s="570" t="str">
        <f t="shared" si="6"/>
        <v>化学製品</v>
      </c>
      <c r="D14" s="241">
        <f>結果!K7</f>
        <v>0</v>
      </c>
    </row>
    <row r="15" spans="2:46" ht="13.5" customHeight="1">
      <c r="B15" s="573">
        <f t="shared" ref="B15:C15" si="7">B62</f>
        <v>9</v>
      </c>
      <c r="C15" s="570" t="str">
        <f t="shared" si="7"/>
        <v>石油・石炭製品</v>
      </c>
      <c r="D15" s="241">
        <f>結果!L7</f>
        <v>0</v>
      </c>
    </row>
    <row r="16" spans="2:46" ht="13.5" customHeight="1">
      <c r="B16" s="573">
        <f t="shared" ref="B16:C16" si="8">B63</f>
        <v>10</v>
      </c>
      <c r="C16" s="570" t="str">
        <f t="shared" si="8"/>
        <v>プラスチック・ゴム製品</v>
      </c>
      <c r="D16" s="241">
        <f>結果!M7</f>
        <v>0</v>
      </c>
    </row>
    <row r="17" spans="2:4" ht="13.5" customHeight="1">
      <c r="B17" s="573">
        <f t="shared" ref="B17:C17" si="9">B64</f>
        <v>11</v>
      </c>
      <c r="C17" s="570" t="str">
        <f t="shared" si="9"/>
        <v>窯業・土石製品</v>
      </c>
      <c r="D17" s="241">
        <f>結果!N7</f>
        <v>0</v>
      </c>
    </row>
    <row r="18" spans="2:4" ht="13.5" customHeight="1">
      <c r="B18" s="573">
        <f t="shared" ref="B18:C18" si="10">B65</f>
        <v>12</v>
      </c>
      <c r="C18" s="570" t="str">
        <f t="shared" si="10"/>
        <v>鉄鋼</v>
      </c>
      <c r="D18" s="241">
        <f>結果!O7</f>
        <v>0</v>
      </c>
    </row>
    <row r="19" spans="2:4" ht="13.5" customHeight="1">
      <c r="B19" s="573">
        <f t="shared" ref="B19:C19" si="11">B66</f>
        <v>13</v>
      </c>
      <c r="C19" s="570" t="str">
        <f t="shared" si="11"/>
        <v>非鉄金属</v>
      </c>
      <c r="D19" s="241">
        <f>結果!P7</f>
        <v>0</v>
      </c>
    </row>
    <row r="20" spans="2:4" ht="13.5" customHeight="1">
      <c r="B20" s="573">
        <f t="shared" ref="B20:C20" si="12">B67</f>
        <v>14</v>
      </c>
      <c r="C20" s="570" t="str">
        <f t="shared" si="12"/>
        <v>金属製品</v>
      </c>
      <c r="D20" s="241">
        <f>結果!Q7</f>
        <v>0</v>
      </c>
    </row>
    <row r="21" spans="2:4" ht="13.5" customHeight="1">
      <c r="B21" s="573">
        <f t="shared" ref="B21:C21" si="13">B68</f>
        <v>15</v>
      </c>
      <c r="C21" s="570" t="str">
        <f t="shared" si="13"/>
        <v>はん用機械</v>
      </c>
      <c r="D21" s="241">
        <f>結果!R7</f>
        <v>0</v>
      </c>
    </row>
    <row r="22" spans="2:4" ht="13.5" customHeight="1">
      <c r="B22" s="573">
        <f t="shared" ref="B22:C22" si="14">B69</f>
        <v>16</v>
      </c>
      <c r="C22" s="570" t="str">
        <f t="shared" si="14"/>
        <v>生産用機械</v>
      </c>
      <c r="D22" s="241">
        <f>結果!S7</f>
        <v>0</v>
      </c>
    </row>
    <row r="23" spans="2:4" ht="13.5" customHeight="1">
      <c r="B23" s="573">
        <f t="shared" ref="B23:C23" si="15">B70</f>
        <v>17</v>
      </c>
      <c r="C23" s="570" t="str">
        <f t="shared" si="15"/>
        <v>業務用機械</v>
      </c>
      <c r="D23" s="241">
        <f>結果!T7</f>
        <v>0</v>
      </c>
    </row>
    <row r="24" spans="2:4" ht="13.5" customHeight="1">
      <c r="B24" s="573">
        <f t="shared" ref="B24:C24" si="16">B71</f>
        <v>18</v>
      </c>
      <c r="C24" s="570" t="str">
        <f t="shared" si="16"/>
        <v>電子部品</v>
      </c>
      <c r="D24" s="241">
        <f>結果!U7</f>
        <v>0</v>
      </c>
    </row>
    <row r="25" spans="2:4" ht="13.5" customHeight="1">
      <c r="B25" s="573">
        <f t="shared" ref="B25:C25" si="17">B72</f>
        <v>19</v>
      </c>
      <c r="C25" s="570" t="str">
        <f t="shared" si="17"/>
        <v>電気機械</v>
      </c>
      <c r="D25" s="241">
        <f>結果!V7</f>
        <v>0</v>
      </c>
    </row>
    <row r="26" spans="2:4" ht="13.5" customHeight="1">
      <c r="B26" s="573">
        <f t="shared" ref="B26:C26" si="18">B73</f>
        <v>20</v>
      </c>
      <c r="C26" s="570" t="str">
        <f t="shared" si="18"/>
        <v>情報通信機器</v>
      </c>
      <c r="D26" s="241">
        <f>結果!W7</f>
        <v>0</v>
      </c>
    </row>
    <row r="27" spans="2:4" ht="13.5" customHeight="1">
      <c r="B27" s="573">
        <f t="shared" ref="B27:C27" si="19">B74</f>
        <v>21</v>
      </c>
      <c r="C27" s="570" t="str">
        <f t="shared" si="19"/>
        <v>輸送機械</v>
      </c>
      <c r="D27" s="241">
        <f>結果!X7</f>
        <v>0</v>
      </c>
    </row>
    <row r="28" spans="2:4" ht="13.5" customHeight="1">
      <c r="B28" s="573">
        <f t="shared" ref="B28:C28" si="20">B75</f>
        <v>22</v>
      </c>
      <c r="C28" s="570" t="str">
        <f t="shared" si="20"/>
        <v>その他の製造工業製品</v>
      </c>
      <c r="D28" s="241">
        <f>結果!Y7</f>
        <v>0</v>
      </c>
    </row>
    <row r="29" spans="2:4" ht="13.5" customHeight="1">
      <c r="B29" s="573">
        <f t="shared" ref="B29:C29" si="21">B76</f>
        <v>23</v>
      </c>
      <c r="C29" s="570" t="str">
        <f t="shared" si="21"/>
        <v>建設</v>
      </c>
      <c r="D29" s="241">
        <f>結果!Z7</f>
        <v>0</v>
      </c>
    </row>
    <row r="30" spans="2:4" ht="13.5" customHeight="1">
      <c r="B30" s="573">
        <f t="shared" ref="B30:C30" si="22">B77</f>
        <v>24</v>
      </c>
      <c r="C30" s="570" t="str">
        <f t="shared" si="22"/>
        <v>電力・ガス・熱供給</v>
      </c>
      <c r="D30" s="241">
        <f>結果!AA7</f>
        <v>0</v>
      </c>
    </row>
    <row r="31" spans="2:4" ht="13.5" customHeight="1">
      <c r="B31" s="573">
        <f t="shared" ref="B31:C31" si="23">B78</f>
        <v>25</v>
      </c>
      <c r="C31" s="570" t="str">
        <f t="shared" si="23"/>
        <v>水道</v>
      </c>
      <c r="D31" s="241">
        <f>結果!AB7</f>
        <v>0</v>
      </c>
    </row>
    <row r="32" spans="2:4" ht="13.5" customHeight="1">
      <c r="B32" s="573">
        <f t="shared" ref="B32:C32" si="24">B79</f>
        <v>26</v>
      </c>
      <c r="C32" s="570" t="str">
        <f t="shared" si="24"/>
        <v>廃棄物処理</v>
      </c>
      <c r="D32" s="241">
        <f>結果!AC7</f>
        <v>0</v>
      </c>
    </row>
    <row r="33" spans="2:4" ht="13.5" customHeight="1">
      <c r="B33" s="573">
        <f t="shared" ref="B33:C33" si="25">B80</f>
        <v>27</v>
      </c>
      <c r="C33" s="570" t="str">
        <f t="shared" si="25"/>
        <v>商業</v>
      </c>
      <c r="D33" s="241">
        <f>結果!AD7</f>
        <v>0</v>
      </c>
    </row>
    <row r="34" spans="2:4" ht="13.5" customHeight="1">
      <c r="B34" s="573">
        <f t="shared" ref="B34:C34" si="26">B81</f>
        <v>28</v>
      </c>
      <c r="C34" s="570" t="str">
        <f t="shared" si="26"/>
        <v>金融・保険</v>
      </c>
      <c r="D34" s="241">
        <f>結果!AE7</f>
        <v>0</v>
      </c>
    </row>
    <row r="35" spans="2:4" ht="13.5" customHeight="1">
      <c r="B35" s="573">
        <f t="shared" ref="B35:C35" si="27">B82</f>
        <v>29</v>
      </c>
      <c r="C35" s="570" t="str">
        <f t="shared" si="27"/>
        <v>不動産</v>
      </c>
      <c r="D35" s="241">
        <f>結果!AF7</f>
        <v>0</v>
      </c>
    </row>
    <row r="36" spans="2:4" ht="13.5" customHeight="1">
      <c r="B36" s="573">
        <f t="shared" ref="B36:C36" si="28">B83</f>
        <v>30</v>
      </c>
      <c r="C36" s="570" t="str">
        <f t="shared" si="28"/>
        <v>運輸・郵便</v>
      </c>
      <c r="D36" s="241">
        <f>結果!AG7</f>
        <v>0</v>
      </c>
    </row>
    <row r="37" spans="2:4" ht="13.5" customHeight="1">
      <c r="B37" s="573">
        <f t="shared" ref="B37:C37" si="29">B84</f>
        <v>31</v>
      </c>
      <c r="C37" s="570" t="str">
        <f t="shared" si="29"/>
        <v>情報通信</v>
      </c>
      <c r="D37" s="241">
        <f>結果!AH7</f>
        <v>0</v>
      </c>
    </row>
    <row r="38" spans="2:4" ht="13.5" customHeight="1">
      <c r="B38" s="573">
        <f t="shared" ref="B38:C38" si="30">B85</f>
        <v>32</v>
      </c>
      <c r="C38" s="570" t="str">
        <f t="shared" si="30"/>
        <v>公務</v>
      </c>
      <c r="D38" s="241">
        <f>結果!AI7</f>
        <v>0</v>
      </c>
    </row>
    <row r="39" spans="2:4" ht="13.5" customHeight="1">
      <c r="B39" s="573">
        <f t="shared" ref="B39:C39" si="31">B86</f>
        <v>33</v>
      </c>
      <c r="C39" s="570" t="str">
        <f t="shared" si="31"/>
        <v>教育・研究</v>
      </c>
      <c r="D39" s="241">
        <f>結果!AJ7</f>
        <v>0</v>
      </c>
    </row>
    <row r="40" spans="2:4" ht="13.5" customHeight="1">
      <c r="B40" s="573">
        <f t="shared" ref="B40:C40" si="32">B87</f>
        <v>34</v>
      </c>
      <c r="C40" s="570" t="str">
        <f t="shared" si="32"/>
        <v>医療・福祉</v>
      </c>
      <c r="D40" s="241">
        <f>結果!AK7</f>
        <v>0</v>
      </c>
    </row>
    <row r="41" spans="2:4" ht="13.5" customHeight="1">
      <c r="B41" s="573">
        <f t="shared" ref="B41:C41" si="33">B88</f>
        <v>35</v>
      </c>
      <c r="C41" s="570" t="str">
        <f t="shared" si="33"/>
        <v>他に分類されない会員制団体</v>
      </c>
      <c r="D41" s="241">
        <f>結果!AL7</f>
        <v>0</v>
      </c>
    </row>
    <row r="42" spans="2:4" ht="13.5" customHeight="1">
      <c r="B42" s="573">
        <f t="shared" ref="B42:C42" si="34">B89</f>
        <v>36</v>
      </c>
      <c r="C42" s="570" t="str">
        <f t="shared" si="34"/>
        <v>対事業所サービス</v>
      </c>
      <c r="D42" s="241">
        <f>結果!AM7</f>
        <v>0</v>
      </c>
    </row>
    <row r="43" spans="2:4" ht="13.5" customHeight="1">
      <c r="B43" s="573">
        <f t="shared" ref="B43:C43" si="35">B90</f>
        <v>37</v>
      </c>
      <c r="C43" s="570" t="str">
        <f t="shared" si="35"/>
        <v>宿泊業</v>
      </c>
      <c r="D43" s="241">
        <f>結果!AN7</f>
        <v>0</v>
      </c>
    </row>
    <row r="44" spans="2:4" ht="13.5" customHeight="1">
      <c r="B44" s="573">
        <f t="shared" ref="B44:C44" si="36">B91</f>
        <v>38</v>
      </c>
      <c r="C44" s="570" t="str">
        <f t="shared" si="36"/>
        <v>飲食サービス</v>
      </c>
      <c r="D44" s="241">
        <f>結果!AO7</f>
        <v>0</v>
      </c>
    </row>
    <row r="45" spans="2:4" ht="13.5" customHeight="1">
      <c r="B45" s="573">
        <f t="shared" ref="B45:C45" si="37">B92</f>
        <v>39</v>
      </c>
      <c r="C45" s="570" t="str">
        <f t="shared" si="37"/>
        <v>娯楽サービス</v>
      </c>
      <c r="D45" s="241">
        <f>結果!AP7</f>
        <v>0</v>
      </c>
    </row>
    <row r="46" spans="2:4" ht="13.5" customHeight="1">
      <c r="B46" s="573">
        <f t="shared" ref="B46:C46" si="38">B93</f>
        <v>40</v>
      </c>
      <c r="C46" s="570" t="str">
        <f t="shared" si="38"/>
        <v>その他の対個人サービス</v>
      </c>
      <c r="D46" s="241">
        <f>結果!AQ7</f>
        <v>0</v>
      </c>
    </row>
    <row r="47" spans="2:4" ht="13.5" customHeight="1">
      <c r="B47" s="573">
        <f t="shared" ref="B47:C47" si="39">B94</f>
        <v>41</v>
      </c>
      <c r="C47" s="570" t="str">
        <f t="shared" si="39"/>
        <v>事務用品</v>
      </c>
      <c r="D47" s="241">
        <f>結果!AR7</f>
        <v>0</v>
      </c>
    </row>
    <row r="48" spans="2:4" ht="13.5" customHeight="1" thickBot="1">
      <c r="B48" s="574">
        <f t="shared" ref="B48:C48" si="40">B95</f>
        <v>42</v>
      </c>
      <c r="C48" s="571" t="str">
        <f t="shared" si="40"/>
        <v>分類不明</v>
      </c>
      <c r="D48" s="244">
        <f>結果!AS7</f>
        <v>0</v>
      </c>
    </row>
    <row r="49" spans="2:46" ht="12.75" thickBot="1">
      <c r="B49" s="567"/>
      <c r="C49" s="568" t="str">
        <f>結果!AT6</f>
        <v>合計</v>
      </c>
      <c r="D49" s="247">
        <f>結果!AT7</f>
        <v>0</v>
      </c>
    </row>
    <row r="51" spans="2:46" ht="13.5">
      <c r="B51" s="233" t="s">
        <v>304</v>
      </c>
      <c r="C51" s="151"/>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row>
    <row r="52" spans="2:46">
      <c r="B52" s="249"/>
      <c r="C52" s="250"/>
      <c r="D52" s="599">
        <v>1</v>
      </c>
      <c r="E52" s="600">
        <v>2</v>
      </c>
      <c r="F52" s="600">
        <v>3</v>
      </c>
      <c r="G52" s="600">
        <v>4</v>
      </c>
      <c r="H52" s="600">
        <v>5</v>
      </c>
      <c r="I52" s="600">
        <v>6</v>
      </c>
      <c r="J52" s="600">
        <v>7</v>
      </c>
      <c r="K52" s="600">
        <v>8</v>
      </c>
      <c r="L52" s="600">
        <v>9</v>
      </c>
      <c r="M52" s="600">
        <v>10</v>
      </c>
      <c r="N52" s="600">
        <v>11</v>
      </c>
      <c r="O52" s="600">
        <v>12</v>
      </c>
      <c r="P52" s="600">
        <v>13</v>
      </c>
      <c r="Q52" s="600">
        <v>14</v>
      </c>
      <c r="R52" s="600">
        <v>15</v>
      </c>
      <c r="S52" s="600">
        <v>16</v>
      </c>
      <c r="T52" s="600">
        <v>17</v>
      </c>
      <c r="U52" s="600">
        <v>18</v>
      </c>
      <c r="V52" s="600">
        <v>19</v>
      </c>
      <c r="W52" s="600">
        <v>20</v>
      </c>
      <c r="X52" s="600">
        <v>21</v>
      </c>
      <c r="Y52" s="600">
        <v>22</v>
      </c>
      <c r="Z52" s="600">
        <v>23</v>
      </c>
      <c r="AA52" s="600">
        <v>24</v>
      </c>
      <c r="AB52" s="600">
        <v>25</v>
      </c>
      <c r="AC52" s="600">
        <v>26</v>
      </c>
      <c r="AD52" s="600">
        <v>27</v>
      </c>
      <c r="AE52" s="600">
        <v>28</v>
      </c>
      <c r="AF52" s="600">
        <v>29</v>
      </c>
      <c r="AG52" s="600">
        <v>30</v>
      </c>
      <c r="AH52" s="600">
        <v>31</v>
      </c>
      <c r="AI52" s="600">
        <v>32</v>
      </c>
      <c r="AJ52" s="600">
        <v>33</v>
      </c>
      <c r="AK52" s="600">
        <v>34</v>
      </c>
      <c r="AL52" s="600">
        <v>35</v>
      </c>
      <c r="AM52" s="600">
        <v>36</v>
      </c>
      <c r="AN52" s="600">
        <v>37</v>
      </c>
      <c r="AO52" s="600">
        <v>38</v>
      </c>
      <c r="AP52" s="600">
        <v>39</v>
      </c>
      <c r="AQ52" s="600">
        <v>40</v>
      </c>
      <c r="AR52" s="600">
        <v>41</v>
      </c>
      <c r="AS52" s="601">
        <v>42</v>
      </c>
      <c r="AT52" s="251"/>
    </row>
    <row r="53" spans="2:46" s="151" customFormat="1" ht="50.65" customHeight="1">
      <c r="B53" s="252"/>
      <c r="C53" s="616" t="s">
        <v>320</v>
      </c>
      <c r="D53" s="450" t="s">
        <v>283</v>
      </c>
      <c r="E53" s="453" t="s">
        <v>284</v>
      </c>
      <c r="F53" s="453" t="s">
        <v>285</v>
      </c>
      <c r="G53" s="453" t="s">
        <v>227</v>
      </c>
      <c r="H53" s="453" t="s">
        <v>286</v>
      </c>
      <c r="I53" s="453" t="s">
        <v>287</v>
      </c>
      <c r="J53" s="453" t="s">
        <v>36</v>
      </c>
      <c r="K53" s="453" t="s">
        <v>288</v>
      </c>
      <c r="L53" s="453" t="s">
        <v>289</v>
      </c>
      <c r="M53" s="453" t="s">
        <v>290</v>
      </c>
      <c r="N53" s="453" t="s">
        <v>291</v>
      </c>
      <c r="O53" s="453" t="s">
        <v>292</v>
      </c>
      <c r="P53" s="453" t="s">
        <v>293</v>
      </c>
      <c r="Q53" s="453" t="s">
        <v>294</v>
      </c>
      <c r="R53" s="453" t="s">
        <v>229</v>
      </c>
      <c r="S53" s="453" t="s">
        <v>230</v>
      </c>
      <c r="T53" s="453" t="s">
        <v>231</v>
      </c>
      <c r="U53" s="453" t="s">
        <v>232</v>
      </c>
      <c r="V53" s="453" t="s">
        <v>295</v>
      </c>
      <c r="W53" s="453" t="s">
        <v>296</v>
      </c>
      <c r="X53" s="453" t="s">
        <v>297</v>
      </c>
      <c r="Y53" s="453" t="s">
        <v>45</v>
      </c>
      <c r="Z53" s="453" t="s">
        <v>298</v>
      </c>
      <c r="AA53" s="453" t="s">
        <v>223</v>
      </c>
      <c r="AB53" s="453" t="s">
        <v>224</v>
      </c>
      <c r="AC53" s="453" t="s">
        <v>225</v>
      </c>
      <c r="AD53" s="453" t="s">
        <v>125</v>
      </c>
      <c r="AE53" s="453" t="s">
        <v>126</v>
      </c>
      <c r="AF53" s="453" t="s">
        <v>128</v>
      </c>
      <c r="AG53" s="453" t="s">
        <v>299</v>
      </c>
      <c r="AH53" s="453" t="s">
        <v>235</v>
      </c>
      <c r="AI53" s="453" t="s">
        <v>300</v>
      </c>
      <c r="AJ53" s="453" t="s">
        <v>301</v>
      </c>
      <c r="AK53" s="453" t="s">
        <v>236</v>
      </c>
      <c r="AL53" s="453" t="s">
        <v>302</v>
      </c>
      <c r="AM53" s="453" t="s">
        <v>52</v>
      </c>
      <c r="AN53" s="453" t="s">
        <v>239</v>
      </c>
      <c r="AO53" s="453" t="s">
        <v>240</v>
      </c>
      <c r="AP53" s="453" t="s">
        <v>241</v>
      </c>
      <c r="AQ53" s="453" t="s">
        <v>303</v>
      </c>
      <c r="AR53" s="453" t="s">
        <v>238</v>
      </c>
      <c r="AS53" s="451" t="s">
        <v>133</v>
      </c>
    </row>
    <row r="54" spans="2:46" s="151" customFormat="1" ht="13.5" customHeight="1">
      <c r="B54" s="585">
        <v>1</v>
      </c>
      <c r="C54" s="239" t="s">
        <v>283</v>
      </c>
      <c r="D54" s="253">
        <v>0.12048704636796982</v>
      </c>
      <c r="E54" s="254">
        <v>1.1128775834658188E-3</v>
      </c>
      <c r="F54" s="254">
        <v>0</v>
      </c>
      <c r="G54" s="254">
        <v>0</v>
      </c>
      <c r="H54" s="254">
        <v>0.11621064131253216</v>
      </c>
      <c r="I54" s="254">
        <v>8.774994348657035E-3</v>
      </c>
      <c r="J54" s="254">
        <v>1.1383766194101542E-3</v>
      </c>
      <c r="K54" s="254">
        <v>6.4695768150273335E-4</v>
      </c>
      <c r="L54" s="254">
        <v>0</v>
      </c>
      <c r="M54" s="254">
        <v>1.41674234256803E-2</v>
      </c>
      <c r="N54" s="254">
        <v>2.504747635290528E-4</v>
      </c>
      <c r="O54" s="254">
        <v>0</v>
      </c>
      <c r="P54" s="254">
        <v>-1.0359389014140566E-4</v>
      </c>
      <c r="Q54" s="254">
        <v>0</v>
      </c>
      <c r="R54" s="254">
        <v>0</v>
      </c>
      <c r="S54" s="254">
        <v>0</v>
      </c>
      <c r="T54" s="254">
        <v>0</v>
      </c>
      <c r="U54" s="254">
        <v>0</v>
      </c>
      <c r="V54" s="254">
        <v>0</v>
      </c>
      <c r="W54" s="254">
        <v>0</v>
      </c>
      <c r="X54" s="254">
        <v>0</v>
      </c>
      <c r="Y54" s="254">
        <v>1.4901267315060418E-2</v>
      </c>
      <c r="Z54" s="254">
        <v>1.1311939800436486E-3</v>
      </c>
      <c r="AA54" s="254">
        <v>0</v>
      </c>
      <c r="AB54" s="254">
        <v>0</v>
      </c>
      <c r="AC54" s="254">
        <v>0</v>
      </c>
      <c r="AD54" s="254">
        <v>2.0716981225700967E-4</v>
      </c>
      <c r="AE54" s="254">
        <v>0</v>
      </c>
      <c r="AF54" s="254">
        <v>2.3692805848738358E-5</v>
      </c>
      <c r="AG54" s="254">
        <v>0</v>
      </c>
      <c r="AH54" s="254">
        <v>0</v>
      </c>
      <c r="AI54" s="254">
        <v>1.4051146172066321E-5</v>
      </c>
      <c r="AJ54" s="254">
        <v>1.5310028068384791E-3</v>
      </c>
      <c r="AK54" s="254">
        <v>1.6603179903289806E-3</v>
      </c>
      <c r="AL54" s="254">
        <v>8.8689877456547372E-4</v>
      </c>
      <c r="AM54" s="254">
        <v>8.5567598402738161E-6</v>
      </c>
      <c r="AN54" s="254">
        <v>2.0153287615974184E-2</v>
      </c>
      <c r="AO54" s="254">
        <v>2.188856216257103E-2</v>
      </c>
      <c r="AP54" s="254">
        <v>1.6003500046053237E-3</v>
      </c>
      <c r="AQ54" s="254">
        <v>2.3481091134531927E-3</v>
      </c>
      <c r="AR54" s="254">
        <v>0</v>
      </c>
      <c r="AS54" s="255">
        <v>0</v>
      </c>
    </row>
    <row r="55" spans="2:46" s="151" customFormat="1" ht="13.5" customHeight="1">
      <c r="B55" s="585">
        <v>2</v>
      </c>
      <c r="C55" s="240" t="s">
        <v>284</v>
      </c>
      <c r="D55" s="256">
        <v>1.869333582577811E-4</v>
      </c>
      <c r="E55" s="257">
        <v>0.24451510333863274</v>
      </c>
      <c r="F55" s="257">
        <v>2.956989247311828E-4</v>
      </c>
      <c r="G55" s="257">
        <v>0</v>
      </c>
      <c r="H55" s="257">
        <v>4.1948397435413802E-4</v>
      </c>
      <c r="I55" s="257">
        <v>0</v>
      </c>
      <c r="J55" s="257">
        <v>2.7171106335482365E-2</v>
      </c>
      <c r="K55" s="257">
        <v>1.0616741440044856E-4</v>
      </c>
      <c r="L55" s="257">
        <v>0</v>
      </c>
      <c r="M55" s="257">
        <v>0</v>
      </c>
      <c r="N55" s="257">
        <v>0</v>
      </c>
      <c r="O55" s="257">
        <v>0</v>
      </c>
      <c r="P55" s="257">
        <v>0</v>
      </c>
      <c r="Q55" s="257">
        <v>0</v>
      </c>
      <c r="R55" s="257">
        <v>0</v>
      </c>
      <c r="S55" s="257">
        <v>0</v>
      </c>
      <c r="T55" s="257">
        <v>0</v>
      </c>
      <c r="U55" s="257">
        <v>0</v>
      </c>
      <c r="V55" s="257">
        <v>0</v>
      </c>
      <c r="W55" s="257">
        <v>0</v>
      </c>
      <c r="X55" s="257">
        <v>0</v>
      </c>
      <c r="Y55" s="257">
        <v>2.1809608016504567E-4</v>
      </c>
      <c r="Z55" s="257">
        <v>4.0514016250385151E-5</v>
      </c>
      <c r="AA55" s="257">
        <v>0</v>
      </c>
      <c r="AB55" s="257">
        <v>0</v>
      </c>
      <c r="AC55" s="257">
        <v>0</v>
      </c>
      <c r="AD55" s="257">
        <v>0</v>
      </c>
      <c r="AE55" s="257">
        <v>0</v>
      </c>
      <c r="AF55" s="257">
        <v>0</v>
      </c>
      <c r="AG55" s="257">
        <v>0</v>
      </c>
      <c r="AH55" s="257">
        <v>0</v>
      </c>
      <c r="AI55" s="257">
        <v>4.014613192018949E-6</v>
      </c>
      <c r="AJ55" s="257">
        <v>4.9471179132535893E-5</v>
      </c>
      <c r="AK55" s="257">
        <v>4.5067237245203667E-5</v>
      </c>
      <c r="AL55" s="257">
        <v>0</v>
      </c>
      <c r="AM55" s="257">
        <v>0</v>
      </c>
      <c r="AN55" s="257">
        <v>1.72650262202501E-3</v>
      </c>
      <c r="AO55" s="257">
        <v>2.4866919433072059E-3</v>
      </c>
      <c r="AP55" s="257">
        <v>0</v>
      </c>
      <c r="AQ55" s="257">
        <v>6.9745815251084933E-5</v>
      </c>
      <c r="AR55" s="257">
        <v>0</v>
      </c>
      <c r="AS55" s="258">
        <v>0</v>
      </c>
    </row>
    <row r="56" spans="2:46" s="151" customFormat="1" ht="13.5" customHeight="1">
      <c r="B56" s="585">
        <v>3</v>
      </c>
      <c r="C56" s="240" t="s">
        <v>285</v>
      </c>
      <c r="D56" s="256">
        <v>0</v>
      </c>
      <c r="E56" s="257">
        <v>0</v>
      </c>
      <c r="F56" s="257">
        <v>4.3817204301075267E-2</v>
      </c>
      <c r="G56" s="257">
        <v>0</v>
      </c>
      <c r="H56" s="257">
        <v>7.5799848804697006E-2</v>
      </c>
      <c r="I56" s="257">
        <v>0</v>
      </c>
      <c r="J56" s="257">
        <v>0</v>
      </c>
      <c r="K56" s="257">
        <v>3.1518451150133167E-5</v>
      </c>
      <c r="L56" s="257">
        <v>0</v>
      </c>
      <c r="M56" s="257">
        <v>0</v>
      </c>
      <c r="N56" s="257">
        <v>0</v>
      </c>
      <c r="O56" s="257">
        <v>0</v>
      </c>
      <c r="P56" s="257">
        <v>0</v>
      </c>
      <c r="Q56" s="257">
        <v>0</v>
      </c>
      <c r="R56" s="257">
        <v>0</v>
      </c>
      <c r="S56" s="257">
        <v>0</v>
      </c>
      <c r="T56" s="257">
        <v>0</v>
      </c>
      <c r="U56" s="257">
        <v>0</v>
      </c>
      <c r="V56" s="257">
        <v>0</v>
      </c>
      <c r="W56" s="257">
        <v>0</v>
      </c>
      <c r="X56" s="257">
        <v>0</v>
      </c>
      <c r="Y56" s="257">
        <v>8.1697612732095498E-3</v>
      </c>
      <c r="Z56" s="257">
        <v>0</v>
      </c>
      <c r="AA56" s="257">
        <v>0</v>
      </c>
      <c r="AB56" s="257">
        <v>0</v>
      </c>
      <c r="AC56" s="257">
        <v>0</v>
      </c>
      <c r="AD56" s="257">
        <v>0</v>
      </c>
      <c r="AE56" s="257">
        <v>0</v>
      </c>
      <c r="AF56" s="257">
        <v>0</v>
      </c>
      <c r="AG56" s="257">
        <v>0</v>
      </c>
      <c r="AH56" s="257">
        <v>0</v>
      </c>
      <c r="AI56" s="257">
        <v>4.014613192018949E-6</v>
      </c>
      <c r="AJ56" s="257">
        <v>4.1659940322135487E-5</v>
      </c>
      <c r="AK56" s="257">
        <v>3.1444640532448921E-4</v>
      </c>
      <c r="AL56" s="257">
        <v>0</v>
      </c>
      <c r="AM56" s="257">
        <v>0</v>
      </c>
      <c r="AN56" s="257">
        <v>6.1637757160145218E-3</v>
      </c>
      <c r="AO56" s="257">
        <v>7.6586329812883521E-3</v>
      </c>
      <c r="AP56" s="257">
        <v>1.1513309385649811E-5</v>
      </c>
      <c r="AQ56" s="257">
        <v>1.6274023558586484E-4</v>
      </c>
      <c r="AR56" s="257">
        <v>0</v>
      </c>
      <c r="AS56" s="258">
        <v>0</v>
      </c>
    </row>
    <row r="57" spans="2:46" s="151" customFormat="1" ht="13.5" customHeight="1">
      <c r="B57" s="585">
        <v>4</v>
      </c>
      <c r="C57" s="240" t="s">
        <v>227</v>
      </c>
      <c r="D57" s="256">
        <v>8.4969708298991408E-6</v>
      </c>
      <c r="E57" s="257">
        <v>3.1796502384737679E-4</v>
      </c>
      <c r="F57" s="257">
        <v>0</v>
      </c>
      <c r="G57" s="257">
        <v>2.6460211681693453E-3</v>
      </c>
      <c r="H57" s="257">
        <v>1.7352754334793479E-4</v>
      </c>
      <c r="I57" s="257">
        <v>1.6440270442448778E-4</v>
      </c>
      <c r="J57" s="257">
        <v>3.1541361942681351E-3</v>
      </c>
      <c r="K57" s="257">
        <v>4.4499076426438005E-3</v>
      </c>
      <c r="L57" s="257">
        <v>0.45105687451389481</v>
      </c>
      <c r="M57" s="257">
        <v>1.1929206126243806E-4</v>
      </c>
      <c r="N57" s="257">
        <v>5.3137082561036143E-2</v>
      </c>
      <c r="O57" s="257">
        <v>3.1519370708911758E-4</v>
      </c>
      <c r="P57" s="257">
        <v>2.8215704288514436E-2</v>
      </c>
      <c r="Q57" s="257">
        <v>1.1067845895338425E-4</v>
      </c>
      <c r="R57" s="257">
        <v>4.8442571331686288E-5</v>
      </c>
      <c r="S57" s="257">
        <v>5.4928024670529935E-5</v>
      </c>
      <c r="T57" s="257">
        <v>6.309546343617894E-6</v>
      </c>
      <c r="U57" s="257">
        <v>6.492041568542164E-5</v>
      </c>
      <c r="V57" s="257">
        <v>6.1736626611943321E-6</v>
      </c>
      <c r="W57" s="257">
        <v>0</v>
      </c>
      <c r="X57" s="257">
        <v>8.3820788521028265E-5</v>
      </c>
      <c r="Y57" s="257">
        <v>4.4857058650162101E-3</v>
      </c>
      <c r="Z57" s="257">
        <v>2.3092989262719537E-3</v>
      </c>
      <c r="AA57" s="257">
        <v>0.23493694773917961</v>
      </c>
      <c r="AB57" s="257">
        <v>0</v>
      </c>
      <c r="AC57" s="257">
        <v>0</v>
      </c>
      <c r="AD57" s="257">
        <v>2.4810755958923314E-6</v>
      </c>
      <c r="AE57" s="257">
        <v>0</v>
      </c>
      <c r="AF57" s="257">
        <v>0</v>
      </c>
      <c r="AG57" s="257">
        <v>1.699371062769669E-6</v>
      </c>
      <c r="AH57" s="257">
        <v>0</v>
      </c>
      <c r="AI57" s="257">
        <v>4.014613192018949E-6</v>
      </c>
      <c r="AJ57" s="257">
        <v>1.8226223890934277E-5</v>
      </c>
      <c r="AK57" s="257">
        <v>6.1455323516186822E-6</v>
      </c>
      <c r="AL57" s="257">
        <v>3.2447516142639279E-5</v>
      </c>
      <c r="AM57" s="257">
        <v>2.8522532800912722E-6</v>
      </c>
      <c r="AN57" s="257">
        <v>0</v>
      </c>
      <c r="AO57" s="257">
        <v>-4.254796100715751E-5</v>
      </c>
      <c r="AP57" s="257">
        <v>2.3026618771299623E-5</v>
      </c>
      <c r="AQ57" s="257">
        <v>5.4246745195288284E-5</v>
      </c>
      <c r="AR57" s="257">
        <v>0</v>
      </c>
      <c r="AS57" s="258">
        <v>1.9100512775304507E-4</v>
      </c>
    </row>
    <row r="58" spans="2:46" s="151" customFormat="1" ht="13.5" customHeight="1">
      <c r="B58" s="585">
        <v>5</v>
      </c>
      <c r="C58" s="240" t="s">
        <v>286</v>
      </c>
      <c r="D58" s="256">
        <v>0.1543134872417983</v>
      </c>
      <c r="E58" s="257">
        <v>1.1287758346581876E-2</v>
      </c>
      <c r="F58" s="257">
        <v>0.12975806451612903</v>
      </c>
      <c r="G58" s="257">
        <v>0</v>
      </c>
      <c r="H58" s="257">
        <v>0.18237593912351993</v>
      </c>
      <c r="I58" s="257">
        <v>9.2271017858243775E-3</v>
      </c>
      <c r="J58" s="257">
        <v>1.8269556477362964E-3</v>
      </c>
      <c r="K58" s="257">
        <v>6.9871429602295209E-3</v>
      </c>
      <c r="L58" s="257">
        <v>8.3992252554624357E-6</v>
      </c>
      <c r="M58" s="257">
        <v>1.043805536046333E-5</v>
      </c>
      <c r="N58" s="257">
        <v>6.42126211956299E-4</v>
      </c>
      <c r="O58" s="257">
        <v>1.3704074221265982E-5</v>
      </c>
      <c r="P58" s="257">
        <v>0</v>
      </c>
      <c r="Q58" s="257">
        <v>0</v>
      </c>
      <c r="R58" s="257">
        <v>0</v>
      </c>
      <c r="S58" s="257">
        <v>0</v>
      </c>
      <c r="T58" s="257">
        <v>0</v>
      </c>
      <c r="U58" s="257">
        <v>0</v>
      </c>
      <c r="V58" s="257">
        <v>0</v>
      </c>
      <c r="W58" s="257">
        <v>0</v>
      </c>
      <c r="X58" s="257">
        <v>0</v>
      </c>
      <c r="Y58" s="257">
        <v>2.269378131447097E-3</v>
      </c>
      <c r="Z58" s="257">
        <v>2.6653958059463913E-5</v>
      </c>
      <c r="AA58" s="257">
        <v>0</v>
      </c>
      <c r="AB58" s="257">
        <v>0</v>
      </c>
      <c r="AC58" s="257">
        <v>0</v>
      </c>
      <c r="AD58" s="257">
        <v>1.4018077116791672E-4</v>
      </c>
      <c r="AE58" s="257">
        <v>0</v>
      </c>
      <c r="AF58" s="257">
        <v>0</v>
      </c>
      <c r="AG58" s="257">
        <v>0</v>
      </c>
      <c r="AH58" s="257">
        <v>0</v>
      </c>
      <c r="AI58" s="257">
        <v>3.0511060259344014E-4</v>
      </c>
      <c r="AJ58" s="257">
        <v>6.6265342574896762E-3</v>
      </c>
      <c r="AK58" s="257">
        <v>7.2896256244116935E-3</v>
      </c>
      <c r="AL58" s="257">
        <v>6.8139783899542493E-4</v>
      </c>
      <c r="AM58" s="257">
        <v>2.8522532800912722E-6</v>
      </c>
      <c r="AN58" s="257">
        <v>0.10336425978217023</v>
      </c>
      <c r="AO58" s="257">
        <v>0.23244896608454751</v>
      </c>
      <c r="AP58" s="257">
        <v>1.3010039605784287E-3</v>
      </c>
      <c r="AQ58" s="257">
        <v>4.1615003099814011E-3</v>
      </c>
      <c r="AR58" s="257">
        <v>0</v>
      </c>
      <c r="AS58" s="258">
        <v>4.0992638956230442E-3</v>
      </c>
    </row>
    <row r="59" spans="2:46" s="151" customFormat="1" ht="13.5" customHeight="1">
      <c r="B59" s="585">
        <v>6</v>
      </c>
      <c r="C59" s="240" t="s">
        <v>287</v>
      </c>
      <c r="D59" s="256">
        <v>1.9373093492170042E-3</v>
      </c>
      <c r="E59" s="257">
        <v>6.3593004769475357E-4</v>
      </c>
      <c r="F59" s="257">
        <v>2.2499999999999999E-2</v>
      </c>
      <c r="G59" s="257">
        <v>2.5480203841630731E-3</v>
      </c>
      <c r="H59" s="257">
        <v>6.6996721083898304E-4</v>
      </c>
      <c r="I59" s="257">
        <v>0.23061589363145024</v>
      </c>
      <c r="J59" s="257">
        <v>4.0037538663157133E-3</v>
      </c>
      <c r="K59" s="257">
        <v>7.4234246787813641E-4</v>
      </c>
      <c r="L59" s="257">
        <v>1.6798450510924871E-5</v>
      </c>
      <c r="M59" s="257">
        <v>6.0123198876268786E-3</v>
      </c>
      <c r="N59" s="257">
        <v>5.4102548922275407E-3</v>
      </c>
      <c r="O59" s="257">
        <v>1.0141014923736827E-3</v>
      </c>
      <c r="P59" s="257">
        <v>4.1546602256711113E-3</v>
      </c>
      <c r="Q59" s="257">
        <v>1.4891283568273517E-3</v>
      </c>
      <c r="R59" s="257">
        <v>1.5380516397810395E-3</v>
      </c>
      <c r="S59" s="257">
        <v>1.4477457931018247E-3</v>
      </c>
      <c r="T59" s="257">
        <v>1.3881001955959366E-3</v>
      </c>
      <c r="U59" s="257">
        <v>3.4808162876666898E-3</v>
      </c>
      <c r="V59" s="257">
        <v>1.1779348357558786E-3</v>
      </c>
      <c r="W59" s="257">
        <v>1.0874513175863638E-3</v>
      </c>
      <c r="X59" s="257">
        <v>1.8409853813911707E-3</v>
      </c>
      <c r="Y59" s="257">
        <v>3.8726790450928383E-3</v>
      </c>
      <c r="Z59" s="257">
        <v>3.856294652043239E-3</v>
      </c>
      <c r="AA59" s="257">
        <v>1.5839708958121854E-4</v>
      </c>
      <c r="AB59" s="257">
        <v>7.8431372549019605E-4</v>
      </c>
      <c r="AC59" s="257">
        <v>2.8185400945521881E-3</v>
      </c>
      <c r="AD59" s="257">
        <v>4.4572523080205727E-3</v>
      </c>
      <c r="AE59" s="257">
        <v>1.4891310230031555E-3</v>
      </c>
      <c r="AF59" s="257">
        <v>1.0154059649459296E-5</v>
      </c>
      <c r="AG59" s="257">
        <v>2.4946767201458738E-3</v>
      </c>
      <c r="AH59" s="257">
        <v>4.645862827760914E-4</v>
      </c>
      <c r="AI59" s="257">
        <v>3.1835882612710267E-3</v>
      </c>
      <c r="AJ59" s="257">
        <v>5.0512677640589276E-4</v>
      </c>
      <c r="AK59" s="257">
        <v>3.0225776616044551E-3</v>
      </c>
      <c r="AL59" s="257">
        <v>1.9760537330867321E-2</v>
      </c>
      <c r="AM59" s="257">
        <v>1.7726754135767256E-3</v>
      </c>
      <c r="AN59" s="257">
        <v>6.6155707946752721E-3</v>
      </c>
      <c r="AO59" s="257">
        <v>1.1535224984162704E-3</v>
      </c>
      <c r="AP59" s="257">
        <v>5.9638942617666023E-3</v>
      </c>
      <c r="AQ59" s="257">
        <v>5.378177309361438E-3</v>
      </c>
      <c r="AR59" s="257">
        <v>2.0054935963199523E-2</v>
      </c>
      <c r="AS59" s="258">
        <v>2.4977593629244352E-4</v>
      </c>
    </row>
    <row r="60" spans="2:46" s="151" customFormat="1" ht="13.5" customHeight="1">
      <c r="B60" s="585">
        <v>7</v>
      </c>
      <c r="C60" s="240" t="s">
        <v>36</v>
      </c>
      <c r="D60" s="256">
        <v>2.3978451681975377E-2</v>
      </c>
      <c r="E60" s="257">
        <v>1.287758346581876E-2</v>
      </c>
      <c r="F60" s="257">
        <v>3.7096774193548388E-3</v>
      </c>
      <c r="G60" s="257">
        <v>7.840062720501764E-4</v>
      </c>
      <c r="H60" s="257">
        <v>1.4962601042070622E-2</v>
      </c>
      <c r="I60" s="257">
        <v>7.0076652760937917E-3</v>
      </c>
      <c r="J60" s="257">
        <v>0.28504950550030267</v>
      </c>
      <c r="K60" s="257">
        <v>1.2145386320826315E-2</v>
      </c>
      <c r="L60" s="257">
        <v>1.3438760408739897E-5</v>
      </c>
      <c r="M60" s="257">
        <v>5.3920011690622004E-3</v>
      </c>
      <c r="N60" s="257">
        <v>1.4190533875573246E-2</v>
      </c>
      <c r="O60" s="257">
        <v>1.2059585314714064E-3</v>
      </c>
      <c r="P60" s="257">
        <v>8.322951226360828E-3</v>
      </c>
      <c r="Q60" s="257">
        <v>5.2094338293740628E-3</v>
      </c>
      <c r="R60" s="257">
        <v>3.9989342634307026E-3</v>
      </c>
      <c r="S60" s="257">
        <v>1.5576018424428846E-3</v>
      </c>
      <c r="T60" s="257">
        <v>4.3598965234399644E-3</v>
      </c>
      <c r="U60" s="257">
        <v>2.8424322000933774E-3</v>
      </c>
      <c r="V60" s="257">
        <v>8.8011734897986398E-3</v>
      </c>
      <c r="W60" s="257">
        <v>3.1991300389459308E-3</v>
      </c>
      <c r="X60" s="257">
        <v>1.3033913188871934E-3</v>
      </c>
      <c r="Y60" s="257">
        <v>0.11455938697318008</v>
      </c>
      <c r="Z60" s="257">
        <v>4.3047208424356602E-2</v>
      </c>
      <c r="AA60" s="257">
        <v>4.8609171361806208E-3</v>
      </c>
      <c r="AB60" s="257">
        <v>2.7591036414565825E-3</v>
      </c>
      <c r="AC60" s="257">
        <v>4.8750911519143949E-3</v>
      </c>
      <c r="AD60" s="257">
        <v>7.2211705218446299E-3</v>
      </c>
      <c r="AE60" s="257">
        <v>5.30712860829696E-3</v>
      </c>
      <c r="AF60" s="257">
        <v>5.3703693257140276E-4</v>
      </c>
      <c r="AG60" s="257">
        <v>1.5646109374920343E-2</v>
      </c>
      <c r="AH60" s="257">
        <v>1.1482815016182042E-2</v>
      </c>
      <c r="AI60" s="257">
        <v>9.0128066160825404E-4</v>
      </c>
      <c r="AJ60" s="257">
        <v>7.761767631267868E-3</v>
      </c>
      <c r="AK60" s="257">
        <v>5.7624608350344509E-3</v>
      </c>
      <c r="AL60" s="257">
        <v>1.1334998972495323E-2</v>
      </c>
      <c r="AM60" s="257">
        <v>3.3542498573873362E-3</v>
      </c>
      <c r="AN60" s="257">
        <v>4.3888664784187169E-3</v>
      </c>
      <c r="AO60" s="257">
        <v>6.3349186388434522E-3</v>
      </c>
      <c r="AP60" s="257">
        <v>5.2615823892419641E-3</v>
      </c>
      <c r="AQ60" s="257">
        <v>3.1385616862988222E-3</v>
      </c>
      <c r="AR60" s="257">
        <v>0.43243869345070657</v>
      </c>
      <c r="AS60" s="258">
        <v>7.6402051101218029E-4</v>
      </c>
    </row>
    <row r="61" spans="2:46" s="151" customFormat="1" ht="13.5" customHeight="1">
      <c r="B61" s="585">
        <v>8</v>
      </c>
      <c r="C61" s="240" t="s">
        <v>288</v>
      </c>
      <c r="D61" s="256">
        <v>3.9086065817536049E-2</v>
      </c>
      <c r="E61" s="257">
        <v>7.9491255961844202E-4</v>
      </c>
      <c r="F61" s="257">
        <v>1.3736559139784946E-2</v>
      </c>
      <c r="G61" s="257">
        <v>8.5260682085456681E-3</v>
      </c>
      <c r="H61" s="257">
        <v>7.9022934305489952E-3</v>
      </c>
      <c r="I61" s="257">
        <v>0.16115575101210414</v>
      </c>
      <c r="J61" s="257">
        <v>4.9444416679161045E-2</v>
      </c>
      <c r="K61" s="257">
        <v>0.32922017545824095</v>
      </c>
      <c r="L61" s="257">
        <v>1.8461497111506434E-3</v>
      </c>
      <c r="M61" s="257">
        <v>0.14557806696161629</v>
      </c>
      <c r="N61" s="257">
        <v>4.2972361248366224E-2</v>
      </c>
      <c r="O61" s="257">
        <v>4.2482630085924544E-3</v>
      </c>
      <c r="P61" s="257">
        <v>3.5611762813610059E-2</v>
      </c>
      <c r="Q61" s="257">
        <v>8.645496895972311E-3</v>
      </c>
      <c r="R61" s="257">
        <v>6.2151819018553501E-3</v>
      </c>
      <c r="S61" s="257">
        <v>4.2529984816324605E-3</v>
      </c>
      <c r="T61" s="257">
        <v>2.7061644267777147E-2</v>
      </c>
      <c r="U61" s="257">
        <v>2.8695905739884453E-2</v>
      </c>
      <c r="V61" s="257">
        <v>1.2355968450114337E-2</v>
      </c>
      <c r="W61" s="257">
        <v>4.9946891912396943E-3</v>
      </c>
      <c r="X61" s="257">
        <v>9.9922279258392276E-3</v>
      </c>
      <c r="Y61" s="257">
        <v>3.4470969643383434E-2</v>
      </c>
      <c r="Z61" s="257">
        <v>5.0642520312981438E-3</v>
      </c>
      <c r="AA61" s="257">
        <v>1.0764189313476357E-3</v>
      </c>
      <c r="AB61" s="257">
        <v>8.3613445378151255E-3</v>
      </c>
      <c r="AC61" s="257">
        <v>1.5928028906422829E-2</v>
      </c>
      <c r="AD61" s="257">
        <v>1.3645915777407822E-5</v>
      </c>
      <c r="AE61" s="257">
        <v>2.4259026690527595E-5</v>
      </c>
      <c r="AF61" s="257">
        <v>8.1232477195674371E-5</v>
      </c>
      <c r="AG61" s="257">
        <v>8.8027421051468848E-4</v>
      </c>
      <c r="AH61" s="257">
        <v>6.2154110803828446E-4</v>
      </c>
      <c r="AI61" s="257">
        <v>6.8850616243124974E-4</v>
      </c>
      <c r="AJ61" s="257">
        <v>5.4340184657685475E-3</v>
      </c>
      <c r="AK61" s="257">
        <v>0.15225863677752866</v>
      </c>
      <c r="AL61" s="257">
        <v>1.611559968417751E-3</v>
      </c>
      <c r="AM61" s="257">
        <v>3.5154021677124927E-3</v>
      </c>
      <c r="AN61" s="257">
        <v>4.9052037111738606E-3</v>
      </c>
      <c r="AO61" s="257">
        <v>2.8081654264723956E-3</v>
      </c>
      <c r="AP61" s="257">
        <v>3.5115593626231924E-3</v>
      </c>
      <c r="AQ61" s="257">
        <v>2.0427774333539987E-2</v>
      </c>
      <c r="AR61" s="257">
        <v>9.3324949531720554E-3</v>
      </c>
      <c r="AS61" s="258">
        <v>4.8632844066352245E-3</v>
      </c>
    </row>
    <row r="62" spans="2:46" s="151" customFormat="1" ht="13.5" customHeight="1">
      <c r="B62" s="585">
        <v>9</v>
      </c>
      <c r="C62" s="240" t="s">
        <v>289</v>
      </c>
      <c r="D62" s="256">
        <v>1.967898444204641E-2</v>
      </c>
      <c r="E62" s="257">
        <v>2.2098569157392688E-2</v>
      </c>
      <c r="F62" s="257">
        <v>6.9166666666666668E-2</v>
      </c>
      <c r="G62" s="257">
        <v>9.7216777734221868E-2</v>
      </c>
      <c r="H62" s="257">
        <v>4.2521792796041758E-3</v>
      </c>
      <c r="I62" s="257">
        <v>7.7269271079509257E-3</v>
      </c>
      <c r="J62" s="257">
        <v>7.474414291346672E-3</v>
      </c>
      <c r="K62" s="257">
        <v>7.431221348276397E-2</v>
      </c>
      <c r="L62" s="257">
        <v>5.7741313941202063E-2</v>
      </c>
      <c r="M62" s="257">
        <v>1.9578809554697649E-3</v>
      </c>
      <c r="N62" s="257">
        <v>3.2179175983568856E-2</v>
      </c>
      <c r="O62" s="257">
        <v>1.2936646064875088E-2</v>
      </c>
      <c r="P62" s="257">
        <v>4.2528018058050742E-3</v>
      </c>
      <c r="Q62" s="257">
        <v>7.7349150291285583E-3</v>
      </c>
      <c r="R62" s="257">
        <v>4.2241922201230438E-3</v>
      </c>
      <c r="S62" s="257">
        <v>2.8797978648692126E-3</v>
      </c>
      <c r="T62" s="257">
        <v>3.2557259133068331E-3</v>
      </c>
      <c r="U62" s="257">
        <v>2.3133308122571909E-3</v>
      </c>
      <c r="V62" s="257">
        <v>1.6471331980066478E-3</v>
      </c>
      <c r="W62" s="257">
        <v>4.9314652774265337E-4</v>
      </c>
      <c r="X62" s="257">
        <v>1.7330277165944535E-3</v>
      </c>
      <c r="Y62" s="257">
        <v>-1.981727085175361E-2</v>
      </c>
      <c r="Z62" s="257">
        <v>1.8679093808072311E-2</v>
      </c>
      <c r="AA62" s="257">
        <v>3.9771295040978857E-2</v>
      </c>
      <c r="AB62" s="257">
        <v>1.030812324929972E-2</v>
      </c>
      <c r="AC62" s="257">
        <v>1.8435218641693091E-2</v>
      </c>
      <c r="AD62" s="257">
        <v>9.9367077615487871E-3</v>
      </c>
      <c r="AE62" s="257">
        <v>2.8439043597203121E-3</v>
      </c>
      <c r="AF62" s="257">
        <v>4.456503957262691E-4</v>
      </c>
      <c r="AG62" s="257">
        <v>2.9840955862235386E-2</v>
      </c>
      <c r="AH62" s="257">
        <v>2.6117282923628919E-3</v>
      </c>
      <c r="AI62" s="257">
        <v>8.3584246657834524E-3</v>
      </c>
      <c r="AJ62" s="257">
        <v>7.1212460488150348E-3</v>
      </c>
      <c r="AK62" s="257">
        <v>3.2683989556692022E-3</v>
      </c>
      <c r="AL62" s="257">
        <v>3.8828860984025004E-3</v>
      </c>
      <c r="AM62" s="257">
        <v>3.639475185396463E-3</v>
      </c>
      <c r="AN62" s="257">
        <v>1.5877369907220655E-2</v>
      </c>
      <c r="AO62" s="257">
        <v>4.136607320140314E-3</v>
      </c>
      <c r="AP62" s="257">
        <v>1.3044579533941236E-2</v>
      </c>
      <c r="AQ62" s="257">
        <v>8.4469931804091753E-3</v>
      </c>
      <c r="AR62" s="257">
        <v>0</v>
      </c>
      <c r="AS62" s="258">
        <v>1.4913092666872364E-2</v>
      </c>
    </row>
    <row r="63" spans="2:46" s="151" customFormat="1" ht="13.5" customHeight="1">
      <c r="B63" s="585">
        <v>10</v>
      </c>
      <c r="C63" s="240" t="s">
        <v>290</v>
      </c>
      <c r="D63" s="256">
        <v>8.2930435299815621E-3</v>
      </c>
      <c r="E63" s="257">
        <v>7.3131955484896658E-3</v>
      </c>
      <c r="F63" s="257">
        <v>1.9086021505376343E-2</v>
      </c>
      <c r="G63" s="257">
        <v>7.4480595844766762E-3</v>
      </c>
      <c r="H63" s="257">
        <v>1.4390714616602209E-2</v>
      </c>
      <c r="I63" s="257">
        <v>1.2659008240685559E-2</v>
      </c>
      <c r="J63" s="257">
        <v>3.2007818703805507E-2</v>
      </c>
      <c r="K63" s="257">
        <v>2.0271340687085648E-2</v>
      </c>
      <c r="L63" s="257">
        <v>1.0079070306554924E-4</v>
      </c>
      <c r="M63" s="257">
        <v>0.1496474174014312</v>
      </c>
      <c r="N63" s="257">
        <v>1.2824307892687504E-2</v>
      </c>
      <c r="O63" s="257">
        <v>7.9483630483342699E-4</v>
      </c>
      <c r="P63" s="257">
        <v>2.6991660691843618E-2</v>
      </c>
      <c r="Q63" s="257">
        <v>5.6169317918842504E-3</v>
      </c>
      <c r="R63" s="257">
        <v>1.1335561691614591E-2</v>
      </c>
      <c r="S63" s="257">
        <v>1.1625124078484301E-2</v>
      </c>
      <c r="T63" s="257">
        <v>5.1978042778724212E-2</v>
      </c>
      <c r="U63" s="257">
        <v>2.070420256900905E-2</v>
      </c>
      <c r="V63" s="257">
        <v>4.3736695756965129E-2</v>
      </c>
      <c r="W63" s="257">
        <v>3.1548732992767184E-2</v>
      </c>
      <c r="X63" s="257">
        <v>5.1045982504714371E-2</v>
      </c>
      <c r="Y63" s="257">
        <v>4.5063365753020924E-2</v>
      </c>
      <c r="Z63" s="257">
        <v>1.4968862846194935E-2</v>
      </c>
      <c r="AA63" s="257">
        <v>1.532875060463405E-5</v>
      </c>
      <c r="AB63" s="257">
        <v>3.5602240896358543E-2</v>
      </c>
      <c r="AC63" s="257">
        <v>2.1597882817556882E-2</v>
      </c>
      <c r="AD63" s="257">
        <v>7.5226212067455479E-3</v>
      </c>
      <c r="AE63" s="257">
        <v>2.99878891474445E-3</v>
      </c>
      <c r="AF63" s="257">
        <v>8.089400854069239E-4</v>
      </c>
      <c r="AG63" s="257">
        <v>4.2994087888072628E-3</v>
      </c>
      <c r="AH63" s="257">
        <v>1.3498114972548601E-3</v>
      </c>
      <c r="AI63" s="257">
        <v>1.3208077401742342E-3</v>
      </c>
      <c r="AJ63" s="257">
        <v>2.6428024641854701E-3</v>
      </c>
      <c r="AK63" s="257">
        <v>2.19088228335206E-3</v>
      </c>
      <c r="AL63" s="257">
        <v>6.1433963896730375E-3</v>
      </c>
      <c r="AM63" s="257">
        <v>8.9603536794067313E-3</v>
      </c>
      <c r="AN63" s="257">
        <v>1.72650262202501E-3</v>
      </c>
      <c r="AO63" s="257">
        <v>9.7387555194160529E-4</v>
      </c>
      <c r="AP63" s="257">
        <v>8.8307082987934046E-3</v>
      </c>
      <c r="AQ63" s="257">
        <v>2.7045877247365156E-3</v>
      </c>
      <c r="AR63" s="257">
        <v>4.6099877552371181E-2</v>
      </c>
      <c r="AS63" s="258">
        <v>2.9826185333744729E-3</v>
      </c>
    </row>
    <row r="64" spans="2:46" s="151" customFormat="1" ht="13.5" customHeight="1">
      <c r="B64" s="585">
        <v>11</v>
      </c>
      <c r="C64" s="240" t="s">
        <v>291</v>
      </c>
      <c r="D64" s="256">
        <v>2.6765458114182293E-3</v>
      </c>
      <c r="E64" s="257">
        <v>1.5898251192368839E-4</v>
      </c>
      <c r="F64" s="257">
        <v>2.6881720430107527E-5</v>
      </c>
      <c r="G64" s="257">
        <v>9.800078400627205E-5</v>
      </c>
      <c r="H64" s="257">
        <v>1.5074262243877118E-3</v>
      </c>
      <c r="I64" s="257">
        <v>5.1375845132652434E-4</v>
      </c>
      <c r="J64" s="257">
        <v>3.2929626112693732E-3</v>
      </c>
      <c r="K64" s="257">
        <v>5.3664310247726731E-3</v>
      </c>
      <c r="L64" s="257">
        <v>2.7717443343026042E-4</v>
      </c>
      <c r="M64" s="257">
        <v>2.0607703583086175E-3</v>
      </c>
      <c r="N64" s="257">
        <v>8.4514739301312036E-2</v>
      </c>
      <c r="O64" s="257">
        <v>6.5505474777651394E-3</v>
      </c>
      <c r="P64" s="257">
        <v>3.8635068712736871E-2</v>
      </c>
      <c r="Q64" s="257">
        <v>6.0495839496111162E-3</v>
      </c>
      <c r="R64" s="257">
        <v>1.721891197984789E-2</v>
      </c>
      <c r="S64" s="257">
        <v>6.8620796534826327E-3</v>
      </c>
      <c r="T64" s="257">
        <v>9.7103918228279382E-3</v>
      </c>
      <c r="U64" s="257">
        <v>2.3236639784204538E-2</v>
      </c>
      <c r="V64" s="257">
        <v>7.9220439268445665E-3</v>
      </c>
      <c r="W64" s="257">
        <v>2.4657326387132667E-3</v>
      </c>
      <c r="X64" s="257">
        <v>9.8689104306852547E-3</v>
      </c>
      <c r="Y64" s="257">
        <v>4.7096964338343645E-3</v>
      </c>
      <c r="Z64" s="257">
        <v>5.573769093562856E-2</v>
      </c>
      <c r="AA64" s="257">
        <v>9.7082087162682321E-5</v>
      </c>
      <c r="AB64" s="257">
        <v>4.2717086834733889E-3</v>
      </c>
      <c r="AC64" s="257">
        <v>5.4076641348966398E-4</v>
      </c>
      <c r="AD64" s="257">
        <v>2.3074003041798682E-4</v>
      </c>
      <c r="AE64" s="257">
        <v>1.1196473857166583E-5</v>
      </c>
      <c r="AF64" s="257">
        <v>1.6923432749098828E-4</v>
      </c>
      <c r="AG64" s="257">
        <v>5.0981131883090066E-5</v>
      </c>
      <c r="AH64" s="257">
        <v>6.2781930104877217E-6</v>
      </c>
      <c r="AI64" s="257">
        <v>1.5857722108474849E-4</v>
      </c>
      <c r="AJ64" s="257">
        <v>2.2808817326369179E-3</v>
      </c>
      <c r="AK64" s="257">
        <v>6.6064472779900829E-4</v>
      </c>
      <c r="AL64" s="257">
        <v>4.3263354856852375E-4</v>
      </c>
      <c r="AM64" s="257">
        <v>7.5442099258414151E-4</v>
      </c>
      <c r="AN64" s="257">
        <v>1.6780960064542154E-3</v>
      </c>
      <c r="AO64" s="257">
        <v>1.1582500496392879E-3</v>
      </c>
      <c r="AP64" s="257">
        <v>1.4621902919775261E-3</v>
      </c>
      <c r="AQ64" s="257">
        <v>7.6720396776193433E-4</v>
      </c>
      <c r="AR64" s="257">
        <v>5.3943144587483864E-3</v>
      </c>
      <c r="AS64" s="258">
        <v>3.7319463422518036E-3</v>
      </c>
    </row>
    <row r="65" spans="2:45" s="151" customFormat="1" ht="13.5" customHeight="1">
      <c r="B65" s="585">
        <v>12</v>
      </c>
      <c r="C65" s="240" t="s">
        <v>292</v>
      </c>
      <c r="D65" s="256">
        <v>1.6993941659798282E-5</v>
      </c>
      <c r="E65" s="257">
        <v>0</v>
      </c>
      <c r="F65" s="257">
        <v>2.1505376344086021E-4</v>
      </c>
      <c r="G65" s="257">
        <v>2.2540180321442573E-3</v>
      </c>
      <c r="H65" s="257">
        <v>0</v>
      </c>
      <c r="I65" s="257">
        <v>3.2880540884897556E-4</v>
      </c>
      <c r="J65" s="257">
        <v>1.9580077853854655E-2</v>
      </c>
      <c r="K65" s="257">
        <v>7.9625560800336423E-5</v>
      </c>
      <c r="L65" s="257">
        <v>0</v>
      </c>
      <c r="M65" s="257">
        <v>2.1144517858767147E-3</v>
      </c>
      <c r="N65" s="257">
        <v>9.6091227462963887E-3</v>
      </c>
      <c r="O65" s="257">
        <v>0.38074029408943277</v>
      </c>
      <c r="P65" s="257">
        <v>2.6961672986802682E-3</v>
      </c>
      <c r="Q65" s="257">
        <v>0.21242466318532605</v>
      </c>
      <c r="R65" s="257">
        <v>0.15108511359782978</v>
      </c>
      <c r="S65" s="257">
        <v>9.5935718517414142E-2</v>
      </c>
      <c r="T65" s="257">
        <v>3.0708562054388291E-2</v>
      </c>
      <c r="U65" s="257">
        <v>2.1905230259189347E-3</v>
      </c>
      <c r="V65" s="257">
        <v>4.869661633896865E-2</v>
      </c>
      <c r="W65" s="257">
        <v>1.1683779272672095E-2</v>
      </c>
      <c r="X65" s="257">
        <v>4.7658481632495434E-2</v>
      </c>
      <c r="Y65" s="257">
        <v>-1.237253168287651E-2</v>
      </c>
      <c r="Z65" s="257">
        <v>2.1040634492140813E-2</v>
      </c>
      <c r="AA65" s="257">
        <v>0</v>
      </c>
      <c r="AB65" s="257">
        <v>1.4005602240896359E-5</v>
      </c>
      <c r="AC65" s="257">
        <v>0</v>
      </c>
      <c r="AD65" s="257">
        <v>0</v>
      </c>
      <c r="AE65" s="257">
        <v>0</v>
      </c>
      <c r="AF65" s="257">
        <v>0</v>
      </c>
      <c r="AG65" s="257">
        <v>9.1426163177008187E-4</v>
      </c>
      <c r="AH65" s="257">
        <v>0</v>
      </c>
      <c r="AI65" s="257">
        <v>2.2080372556104221E-5</v>
      </c>
      <c r="AJ65" s="257">
        <v>0</v>
      </c>
      <c r="AK65" s="257">
        <v>3.0727661758093411E-6</v>
      </c>
      <c r="AL65" s="257">
        <v>0</v>
      </c>
      <c r="AM65" s="257">
        <v>2.4957216200798633E-4</v>
      </c>
      <c r="AN65" s="257">
        <v>3.2271077047196453E-5</v>
      </c>
      <c r="AO65" s="257">
        <v>1.8910204892070006E-5</v>
      </c>
      <c r="AP65" s="257">
        <v>0</v>
      </c>
      <c r="AQ65" s="257">
        <v>1.8598884066955984E-4</v>
      </c>
      <c r="AR65" s="257">
        <v>3.3093953734652678E-5</v>
      </c>
      <c r="AS65" s="258">
        <v>3.4233995974199613E-3</v>
      </c>
    </row>
    <row r="66" spans="2:45" s="151" customFormat="1" ht="13.5" customHeight="1">
      <c r="B66" s="585">
        <v>13</v>
      </c>
      <c r="C66" s="240" t="s">
        <v>293</v>
      </c>
      <c r="D66" s="256">
        <v>0</v>
      </c>
      <c r="E66" s="257">
        <v>0</v>
      </c>
      <c r="F66" s="257">
        <v>0</v>
      </c>
      <c r="G66" s="257">
        <v>9.800078400627205E-5</v>
      </c>
      <c r="H66" s="257">
        <v>1.2735412746578867E-3</v>
      </c>
      <c r="I66" s="257">
        <v>8.2201352212243889E-5</v>
      </c>
      <c r="J66" s="257">
        <v>4.731204291402202E-3</v>
      </c>
      <c r="K66" s="257">
        <v>5.8134953713495623E-3</v>
      </c>
      <c r="L66" s="257">
        <v>1.847829556201736E-5</v>
      </c>
      <c r="M66" s="257">
        <v>2.124889841237178E-3</v>
      </c>
      <c r="N66" s="257">
        <v>8.3795193616992211E-3</v>
      </c>
      <c r="O66" s="257">
        <v>2.8093352153595263E-3</v>
      </c>
      <c r="P66" s="257">
        <v>0.47471900157299146</v>
      </c>
      <c r="Q66" s="257">
        <v>9.2356143157555817E-2</v>
      </c>
      <c r="R66" s="257">
        <v>2.1346219057307561E-2</v>
      </c>
      <c r="S66" s="257">
        <v>1.8051702964936304E-2</v>
      </c>
      <c r="T66" s="257">
        <v>1.7628872484068397E-2</v>
      </c>
      <c r="U66" s="257">
        <v>2.4728186334577101E-2</v>
      </c>
      <c r="V66" s="257">
        <v>0.10186049497957753</v>
      </c>
      <c r="W66" s="257">
        <v>2.1357038086085682E-2</v>
      </c>
      <c r="X66" s="257">
        <v>2.7512966988213743E-2</v>
      </c>
      <c r="Y66" s="257">
        <v>0.2711170055997642</v>
      </c>
      <c r="Z66" s="257">
        <v>8.7904753680111986E-3</v>
      </c>
      <c r="AA66" s="257">
        <v>3.5767084744146123E-4</v>
      </c>
      <c r="AB66" s="257">
        <v>2.8011204481792715E-4</v>
      </c>
      <c r="AC66" s="257">
        <v>0</v>
      </c>
      <c r="AD66" s="257">
        <v>1.2405377979461656E-5</v>
      </c>
      <c r="AE66" s="257">
        <v>0</v>
      </c>
      <c r="AF66" s="257">
        <v>0</v>
      </c>
      <c r="AG66" s="257">
        <v>3.0588679129854044E-5</v>
      </c>
      <c r="AH66" s="257">
        <v>1.0045108816780355E-4</v>
      </c>
      <c r="AI66" s="257">
        <v>1.3448954193263479E-4</v>
      </c>
      <c r="AJ66" s="257">
        <v>3.905619405200202E-5</v>
      </c>
      <c r="AK66" s="257">
        <v>1.6111537315160311E-3</v>
      </c>
      <c r="AL66" s="257">
        <v>1.5142174199898331E-4</v>
      </c>
      <c r="AM66" s="257">
        <v>6.360524814603537E-4</v>
      </c>
      <c r="AN66" s="257">
        <v>7.7450584913271476E-4</v>
      </c>
      <c r="AO66" s="257">
        <v>3.4038368805726008E-4</v>
      </c>
      <c r="AP66" s="257">
        <v>0</v>
      </c>
      <c r="AQ66" s="257">
        <v>5.2696838189708617E-4</v>
      </c>
      <c r="AR66" s="257">
        <v>9.5972465830492773E-4</v>
      </c>
      <c r="AS66" s="258">
        <v>2.9973112355093224E-3</v>
      </c>
    </row>
    <row r="67" spans="2:45" s="151" customFormat="1" ht="13.5" customHeight="1">
      <c r="B67" s="585">
        <v>14</v>
      </c>
      <c r="C67" s="240" t="s">
        <v>294</v>
      </c>
      <c r="D67" s="256">
        <v>1.8183517575984162E-3</v>
      </c>
      <c r="E67" s="257">
        <v>1.4308426073131955E-3</v>
      </c>
      <c r="F67" s="257">
        <v>2.5268817204301074E-3</v>
      </c>
      <c r="G67" s="257">
        <v>7.1540572324578595E-3</v>
      </c>
      <c r="H67" s="257">
        <v>7.9083291711871846E-3</v>
      </c>
      <c r="I67" s="257">
        <v>1.1302685929183535E-3</v>
      </c>
      <c r="J67" s="257">
        <v>2.1584731315352535E-2</v>
      </c>
      <c r="K67" s="257">
        <v>8.907280181612633E-3</v>
      </c>
      <c r="L67" s="257">
        <v>3.6452637608706974E-4</v>
      </c>
      <c r="M67" s="257">
        <v>1.0281484530056381E-2</v>
      </c>
      <c r="N67" s="257">
        <v>1.3138539868751223E-2</v>
      </c>
      <c r="O67" s="257">
        <v>6.9342615559605872E-3</v>
      </c>
      <c r="P67" s="257">
        <v>6.3355842286480727E-3</v>
      </c>
      <c r="Q67" s="257">
        <v>7.650900017104853E-2</v>
      </c>
      <c r="R67" s="257">
        <v>4.8435304945986531E-2</v>
      </c>
      <c r="S67" s="257">
        <v>3.2560548338623423E-2</v>
      </c>
      <c r="T67" s="257">
        <v>6.3922014007192884E-2</v>
      </c>
      <c r="U67" s="257">
        <v>1.3633828297402588E-2</v>
      </c>
      <c r="V67" s="257">
        <v>3.7772937626251404E-2</v>
      </c>
      <c r="W67" s="257">
        <v>2.5112538566587427E-2</v>
      </c>
      <c r="X67" s="257">
        <v>9.182106587567929E-3</v>
      </c>
      <c r="Y67" s="257">
        <v>1.8685529030356616E-2</v>
      </c>
      <c r="Z67" s="257">
        <v>9.3632156187929597E-2</v>
      </c>
      <c r="AA67" s="257">
        <v>4.9903599190641973E-4</v>
      </c>
      <c r="AB67" s="257">
        <v>7.2829131652661064E-4</v>
      </c>
      <c r="AC67" s="257">
        <v>1.3109488811870643E-4</v>
      </c>
      <c r="AD67" s="257">
        <v>2.2478544898784521E-3</v>
      </c>
      <c r="AE67" s="257">
        <v>1.2689337038122126E-4</v>
      </c>
      <c r="AF67" s="257">
        <v>6.5211627526527477E-4</v>
      </c>
      <c r="AG67" s="257">
        <v>3.3273685409030119E-3</v>
      </c>
      <c r="AH67" s="257">
        <v>5.3678550239670021E-4</v>
      </c>
      <c r="AI67" s="257">
        <v>2.5271990043759284E-3</v>
      </c>
      <c r="AJ67" s="257">
        <v>2.3954465685227907E-4</v>
      </c>
      <c r="AK67" s="257">
        <v>3.840957719761676E-4</v>
      </c>
      <c r="AL67" s="257">
        <v>1.6872708394172426E-3</v>
      </c>
      <c r="AM67" s="257">
        <v>2.0222475755847119E-3</v>
      </c>
      <c r="AN67" s="257">
        <v>1.2263009277934651E-3</v>
      </c>
      <c r="AO67" s="257">
        <v>2.7608899142422209E-3</v>
      </c>
      <c r="AP67" s="257">
        <v>1.3815971262779773E-4</v>
      </c>
      <c r="AQ67" s="257">
        <v>4.1615003099814011E-3</v>
      </c>
      <c r="AR67" s="257">
        <v>3.6403349108117945E-4</v>
      </c>
      <c r="AS67" s="258">
        <v>4.2168055127018407E-3</v>
      </c>
    </row>
    <row r="68" spans="2:45" s="151" customFormat="1" ht="13.5" customHeight="1">
      <c r="B68" s="585">
        <v>15</v>
      </c>
      <c r="C68" s="240" t="s">
        <v>229</v>
      </c>
      <c r="D68" s="256">
        <v>0</v>
      </c>
      <c r="E68" s="257">
        <v>0</v>
      </c>
      <c r="F68" s="257">
        <v>0</v>
      </c>
      <c r="G68" s="257">
        <v>3.3320266562132496E-3</v>
      </c>
      <c r="H68" s="257">
        <v>0</v>
      </c>
      <c r="I68" s="257">
        <v>0</v>
      </c>
      <c r="J68" s="257">
        <v>1.2216724696108972E-4</v>
      </c>
      <c r="K68" s="257">
        <v>9.9531951000420529E-6</v>
      </c>
      <c r="L68" s="257">
        <v>0</v>
      </c>
      <c r="M68" s="257">
        <v>2.4156642405643707E-4</v>
      </c>
      <c r="N68" s="257">
        <v>2.8371959577927252E-3</v>
      </c>
      <c r="O68" s="257">
        <v>9.1817297282482079E-4</v>
      </c>
      <c r="P68" s="257">
        <v>0</v>
      </c>
      <c r="Q68" s="257">
        <v>8.8794309114874174E-4</v>
      </c>
      <c r="R68" s="257">
        <v>0.1772247250884077</v>
      </c>
      <c r="S68" s="257">
        <v>3.7260817878287347E-2</v>
      </c>
      <c r="T68" s="257">
        <v>2.7938671209540033E-2</v>
      </c>
      <c r="U68" s="257">
        <v>1.9703346160525465E-3</v>
      </c>
      <c r="V68" s="257">
        <v>1.6258957984521392E-2</v>
      </c>
      <c r="W68" s="257">
        <v>2.8830104698801275E-3</v>
      </c>
      <c r="X68" s="257">
        <v>6.319911913567163E-3</v>
      </c>
      <c r="Y68" s="257">
        <v>1.0020630710285883E-4</v>
      </c>
      <c r="Z68" s="257">
        <v>7.5910472553353224E-3</v>
      </c>
      <c r="AA68" s="257">
        <v>0</v>
      </c>
      <c r="AB68" s="257">
        <v>8.2633053221288517E-3</v>
      </c>
      <c r="AC68" s="257">
        <v>0</v>
      </c>
      <c r="AD68" s="257">
        <v>4.9621511917846627E-6</v>
      </c>
      <c r="AE68" s="257">
        <v>0</v>
      </c>
      <c r="AF68" s="257">
        <v>0</v>
      </c>
      <c r="AG68" s="257">
        <v>3.7386163380932716E-5</v>
      </c>
      <c r="AH68" s="257">
        <v>6.2781930104877217E-6</v>
      </c>
      <c r="AI68" s="257">
        <v>2.1076719258099482E-4</v>
      </c>
      <c r="AJ68" s="257">
        <v>0</v>
      </c>
      <c r="AK68" s="257">
        <v>0</v>
      </c>
      <c r="AL68" s="257">
        <v>0</v>
      </c>
      <c r="AM68" s="257">
        <v>1.7035082715345123E-2</v>
      </c>
      <c r="AN68" s="257">
        <v>0</v>
      </c>
      <c r="AO68" s="257">
        <v>0</v>
      </c>
      <c r="AP68" s="257">
        <v>0</v>
      </c>
      <c r="AQ68" s="257">
        <v>1.2399256044637322E-4</v>
      </c>
      <c r="AR68" s="257">
        <v>0</v>
      </c>
      <c r="AS68" s="258">
        <v>0</v>
      </c>
    </row>
    <row r="69" spans="2:45" s="151" customFormat="1" ht="13.5" customHeight="1">
      <c r="B69" s="585">
        <v>16</v>
      </c>
      <c r="C69" s="240" t="s">
        <v>230</v>
      </c>
      <c r="D69" s="256">
        <v>0</v>
      </c>
      <c r="E69" s="257">
        <v>1.5898251192368839E-4</v>
      </c>
      <c r="F69" s="257">
        <v>0</v>
      </c>
      <c r="G69" s="257">
        <v>4.9000392003136026E-4</v>
      </c>
      <c r="H69" s="257">
        <v>0</v>
      </c>
      <c r="I69" s="257">
        <v>0</v>
      </c>
      <c r="J69" s="257">
        <v>1.4437947368128786E-4</v>
      </c>
      <c r="K69" s="257">
        <v>0</v>
      </c>
      <c r="L69" s="257">
        <v>1.0079070306554923E-5</v>
      </c>
      <c r="M69" s="257">
        <v>1.8967437740727651E-3</v>
      </c>
      <c r="N69" s="257">
        <v>1.5848221401474614E-3</v>
      </c>
      <c r="O69" s="257">
        <v>1.1237340861438105E-3</v>
      </c>
      <c r="P69" s="257">
        <v>1.9355700526420532E-4</v>
      </c>
      <c r="Q69" s="257">
        <v>6.9174036845865154E-4</v>
      </c>
      <c r="R69" s="257">
        <v>7.5400862277769706E-3</v>
      </c>
      <c r="S69" s="257">
        <v>0.17503207404297724</v>
      </c>
      <c r="T69" s="257">
        <v>2.4607230740109785E-3</v>
      </c>
      <c r="U69" s="257">
        <v>4.4519175056277885E-3</v>
      </c>
      <c r="V69" s="257">
        <v>1.1458317899176681E-3</v>
      </c>
      <c r="W69" s="257">
        <v>4.4256739669212483E-4</v>
      </c>
      <c r="X69" s="257">
        <v>7.8422905281192411E-4</v>
      </c>
      <c r="Y69" s="257">
        <v>5.3050397877984088E-5</v>
      </c>
      <c r="Z69" s="257">
        <v>6.0771024375577726E-5</v>
      </c>
      <c r="AA69" s="257">
        <v>3.4063890232520116E-6</v>
      </c>
      <c r="AB69" s="257">
        <v>2.380952380952381E-4</v>
      </c>
      <c r="AC69" s="257">
        <v>0</v>
      </c>
      <c r="AD69" s="257">
        <v>2.4810755958923314E-6</v>
      </c>
      <c r="AE69" s="257">
        <v>0</v>
      </c>
      <c r="AF69" s="257">
        <v>0</v>
      </c>
      <c r="AG69" s="257">
        <v>6.967421357355642E-5</v>
      </c>
      <c r="AH69" s="257">
        <v>3.1390965052438609E-6</v>
      </c>
      <c r="AI69" s="257">
        <v>1.6058452768075796E-5</v>
      </c>
      <c r="AJ69" s="257">
        <v>0</v>
      </c>
      <c r="AK69" s="257">
        <v>0</v>
      </c>
      <c r="AL69" s="257">
        <v>0</v>
      </c>
      <c r="AM69" s="257">
        <v>2.6909583571021106E-2</v>
      </c>
      <c r="AN69" s="257">
        <v>0</v>
      </c>
      <c r="AO69" s="257">
        <v>0</v>
      </c>
      <c r="AP69" s="257">
        <v>1.1513309385649811E-5</v>
      </c>
      <c r="AQ69" s="257">
        <v>5.4246745195288284E-5</v>
      </c>
      <c r="AR69" s="257">
        <v>0</v>
      </c>
      <c r="AS69" s="258">
        <v>0</v>
      </c>
    </row>
    <row r="70" spans="2:45" s="151" customFormat="1" ht="13.5" customHeight="1">
      <c r="B70" s="585">
        <v>17</v>
      </c>
      <c r="C70" s="240" t="s">
        <v>231</v>
      </c>
      <c r="D70" s="256">
        <v>1.6993941659798282E-5</v>
      </c>
      <c r="E70" s="257">
        <v>0</v>
      </c>
      <c r="F70" s="257">
        <v>2.6881720430107527E-5</v>
      </c>
      <c r="G70" s="257">
        <v>0</v>
      </c>
      <c r="H70" s="257">
        <v>0</v>
      </c>
      <c r="I70" s="257">
        <v>0</v>
      </c>
      <c r="J70" s="257">
        <v>0</v>
      </c>
      <c r="K70" s="257">
        <v>0</v>
      </c>
      <c r="L70" s="257">
        <v>0</v>
      </c>
      <c r="M70" s="257">
        <v>0</v>
      </c>
      <c r="N70" s="257">
        <v>0</v>
      </c>
      <c r="O70" s="257">
        <v>0</v>
      </c>
      <c r="P70" s="257">
        <v>0</v>
      </c>
      <c r="Q70" s="257">
        <v>7.5462585650034716E-6</v>
      </c>
      <c r="R70" s="257">
        <v>1.5840720825461415E-3</v>
      </c>
      <c r="S70" s="257">
        <v>5.4143338603808077E-3</v>
      </c>
      <c r="T70" s="257">
        <v>0.17283740299072498</v>
      </c>
      <c r="U70" s="257">
        <v>1.3795588333152098E-4</v>
      </c>
      <c r="V70" s="257">
        <v>5.0747507075017413E-4</v>
      </c>
      <c r="W70" s="257">
        <v>7.5868696575792828E-5</v>
      </c>
      <c r="X70" s="257">
        <v>2.6945530969587099E-4</v>
      </c>
      <c r="Y70" s="257">
        <v>1.4146772767462422E-4</v>
      </c>
      <c r="Z70" s="257">
        <v>2.0576855621906142E-4</v>
      </c>
      <c r="AA70" s="257">
        <v>0</v>
      </c>
      <c r="AB70" s="257">
        <v>5.6022408963585436E-5</v>
      </c>
      <c r="AC70" s="257">
        <v>2.4580291522257453E-5</v>
      </c>
      <c r="AD70" s="257">
        <v>5.780906138429132E-4</v>
      </c>
      <c r="AE70" s="257">
        <v>1.1196473857166583E-5</v>
      </c>
      <c r="AF70" s="257">
        <v>0</v>
      </c>
      <c r="AG70" s="257">
        <v>2.5490565941545033E-5</v>
      </c>
      <c r="AH70" s="257">
        <v>6.592102661012107E-5</v>
      </c>
      <c r="AI70" s="257">
        <v>2.2883295194508009E-3</v>
      </c>
      <c r="AJ70" s="257">
        <v>0</v>
      </c>
      <c r="AK70" s="257">
        <v>1.1351822508831643E-2</v>
      </c>
      <c r="AL70" s="257">
        <v>0</v>
      </c>
      <c r="AM70" s="257">
        <v>7.9078722190530516E-3</v>
      </c>
      <c r="AN70" s="257">
        <v>3.2271077047196453E-5</v>
      </c>
      <c r="AO70" s="257">
        <v>0</v>
      </c>
      <c r="AP70" s="257">
        <v>3.6612323846366398E-3</v>
      </c>
      <c r="AQ70" s="257">
        <v>7.4395536267823936E-4</v>
      </c>
      <c r="AR70" s="257">
        <v>2.346361319786875E-2</v>
      </c>
      <c r="AS70" s="258">
        <v>0</v>
      </c>
    </row>
    <row r="71" spans="2:45" s="151" customFormat="1" ht="13.5" customHeight="1">
      <c r="B71" s="585">
        <v>18</v>
      </c>
      <c r="C71" s="240" t="s">
        <v>232</v>
      </c>
      <c r="D71" s="256">
        <v>0</v>
      </c>
      <c r="E71" s="257">
        <v>0</v>
      </c>
      <c r="F71" s="257">
        <v>0</v>
      </c>
      <c r="G71" s="257">
        <v>0</v>
      </c>
      <c r="H71" s="257">
        <v>1.5089351595472591E-6</v>
      </c>
      <c r="I71" s="257">
        <v>0</v>
      </c>
      <c r="J71" s="257">
        <v>0</v>
      </c>
      <c r="K71" s="257">
        <v>2.4882987750105132E-6</v>
      </c>
      <c r="L71" s="257">
        <v>0</v>
      </c>
      <c r="M71" s="257">
        <v>0</v>
      </c>
      <c r="N71" s="257">
        <v>0</v>
      </c>
      <c r="O71" s="257">
        <v>0</v>
      </c>
      <c r="P71" s="257">
        <v>9.323450112726509E-4</v>
      </c>
      <c r="Q71" s="257">
        <v>2.7669614738346063E-4</v>
      </c>
      <c r="R71" s="257">
        <v>2.7079397374412634E-3</v>
      </c>
      <c r="S71" s="257">
        <v>1.3068946441252515E-2</v>
      </c>
      <c r="T71" s="257">
        <v>0.20507918480661241</v>
      </c>
      <c r="U71" s="257">
        <v>0.33935740690547639</v>
      </c>
      <c r="V71" s="257">
        <v>2.9642223901458466E-2</v>
      </c>
      <c r="W71" s="257">
        <v>0.31560113297253556</v>
      </c>
      <c r="X71" s="257">
        <v>9.5911169273668728E-3</v>
      </c>
      <c r="Y71" s="257">
        <v>2.3224285293250812E-3</v>
      </c>
      <c r="Z71" s="257">
        <v>3.4010450483875954E-4</v>
      </c>
      <c r="AA71" s="257">
        <v>3.4063890232520116E-6</v>
      </c>
      <c r="AB71" s="257">
        <v>4.2016806722689077E-5</v>
      </c>
      <c r="AC71" s="257">
        <v>0</v>
      </c>
      <c r="AD71" s="257">
        <v>2.8532369352761809E-5</v>
      </c>
      <c r="AE71" s="257">
        <v>5.0384132357249622E-5</v>
      </c>
      <c r="AF71" s="257">
        <v>0</v>
      </c>
      <c r="AG71" s="257">
        <v>3.398742125539338E-6</v>
      </c>
      <c r="AH71" s="257">
        <v>5.4934188841767565E-4</v>
      </c>
      <c r="AI71" s="257">
        <v>1.138142839937372E-3</v>
      </c>
      <c r="AJ71" s="257">
        <v>4.6086308981362382E-4</v>
      </c>
      <c r="AK71" s="257">
        <v>1.024255391936447E-6</v>
      </c>
      <c r="AL71" s="257">
        <v>0</v>
      </c>
      <c r="AM71" s="257">
        <v>2.7564175698802054E-2</v>
      </c>
      <c r="AN71" s="257">
        <v>0</v>
      </c>
      <c r="AO71" s="257">
        <v>0</v>
      </c>
      <c r="AP71" s="257">
        <v>0</v>
      </c>
      <c r="AQ71" s="257">
        <v>1.3174209547427154E-4</v>
      </c>
      <c r="AR71" s="257">
        <v>3.1968759307674489E-2</v>
      </c>
      <c r="AS71" s="258">
        <v>0</v>
      </c>
    </row>
    <row r="72" spans="2:45" s="151" customFormat="1" ht="13.5" customHeight="1">
      <c r="B72" s="585">
        <v>19</v>
      </c>
      <c r="C72" s="240" t="s">
        <v>295</v>
      </c>
      <c r="D72" s="256">
        <v>4.2484854149495702E-5</v>
      </c>
      <c r="E72" s="257">
        <v>0</v>
      </c>
      <c r="F72" s="257">
        <v>2.2580645161290325E-3</v>
      </c>
      <c r="G72" s="257">
        <v>4.9000392003136026E-4</v>
      </c>
      <c r="H72" s="257">
        <v>0</v>
      </c>
      <c r="I72" s="257">
        <v>0</v>
      </c>
      <c r="J72" s="257">
        <v>7.218973684064393E-5</v>
      </c>
      <c r="K72" s="257">
        <v>2.4882987750105132E-6</v>
      </c>
      <c r="L72" s="257">
        <v>0</v>
      </c>
      <c r="M72" s="257">
        <v>1.4911507657804757E-5</v>
      </c>
      <c r="N72" s="257">
        <v>4.5540866096191416E-5</v>
      </c>
      <c r="O72" s="257">
        <v>0</v>
      </c>
      <c r="P72" s="257">
        <v>3.2168629043910176E-4</v>
      </c>
      <c r="Q72" s="257">
        <v>6.0118526567860993E-4</v>
      </c>
      <c r="R72" s="257">
        <v>7.39960277091508E-3</v>
      </c>
      <c r="S72" s="257">
        <v>2.9888692281435505E-2</v>
      </c>
      <c r="T72" s="257">
        <v>2.8481292195091174E-2</v>
      </c>
      <c r="U72" s="257">
        <v>8.9168190943926615E-3</v>
      </c>
      <c r="V72" s="257">
        <v>0.23930845100334366</v>
      </c>
      <c r="W72" s="257">
        <v>2.8374892519346516E-2</v>
      </c>
      <c r="X72" s="257">
        <v>5.4102149893512488E-2</v>
      </c>
      <c r="Y72" s="257">
        <v>7.3091659298555852E-4</v>
      </c>
      <c r="Z72" s="257">
        <v>8.3842690471849692E-3</v>
      </c>
      <c r="AA72" s="257">
        <v>3.4063890232520116E-6</v>
      </c>
      <c r="AB72" s="257">
        <v>2.1008403361344539E-4</v>
      </c>
      <c r="AC72" s="257">
        <v>0</v>
      </c>
      <c r="AD72" s="257">
        <v>1.8235905629808636E-4</v>
      </c>
      <c r="AE72" s="257">
        <v>1.8660789761944305E-6</v>
      </c>
      <c r="AF72" s="257">
        <v>2.2564576998798435E-6</v>
      </c>
      <c r="AG72" s="257">
        <v>1.4274716927265219E-4</v>
      </c>
      <c r="AH72" s="257">
        <v>8.7894702146828102E-5</v>
      </c>
      <c r="AI72" s="257">
        <v>1.1260990003613151E-3</v>
      </c>
      <c r="AJ72" s="257">
        <v>1.1794970603704611E-3</v>
      </c>
      <c r="AK72" s="257">
        <v>5.9406812732313923E-5</v>
      </c>
      <c r="AL72" s="257">
        <v>0</v>
      </c>
      <c r="AM72" s="257">
        <v>1.0772960638904735E-2</v>
      </c>
      <c r="AN72" s="257">
        <v>8.0677692617991132E-5</v>
      </c>
      <c r="AO72" s="257">
        <v>2.8365307338105009E-5</v>
      </c>
      <c r="AP72" s="257">
        <v>5.8717877866814032E-4</v>
      </c>
      <c r="AQ72" s="257">
        <v>1.2399256044637322E-4</v>
      </c>
      <c r="AR72" s="257">
        <v>0</v>
      </c>
      <c r="AS72" s="258">
        <v>2.9385404269699239E-4</v>
      </c>
    </row>
    <row r="73" spans="2:45" s="151" customFormat="1" ht="13.5" customHeight="1">
      <c r="B73" s="585">
        <v>20</v>
      </c>
      <c r="C73" s="240" t="s">
        <v>296</v>
      </c>
      <c r="D73" s="256">
        <v>0</v>
      </c>
      <c r="E73" s="257">
        <v>1.5898251192368839E-4</v>
      </c>
      <c r="F73" s="257">
        <v>2.6881720430107527E-5</v>
      </c>
      <c r="G73" s="257">
        <v>0</v>
      </c>
      <c r="H73" s="257">
        <v>1.810722191456711E-5</v>
      </c>
      <c r="I73" s="257">
        <v>0</v>
      </c>
      <c r="J73" s="257">
        <v>0</v>
      </c>
      <c r="K73" s="257">
        <v>2.3224121900098122E-5</v>
      </c>
      <c r="L73" s="257">
        <v>8.3992252554624357E-6</v>
      </c>
      <c r="M73" s="257">
        <v>1.043805536046333E-5</v>
      </c>
      <c r="N73" s="257">
        <v>8.1973558973144555E-5</v>
      </c>
      <c r="O73" s="257">
        <v>0</v>
      </c>
      <c r="P73" s="257">
        <v>5.4523100074424035E-6</v>
      </c>
      <c r="Q73" s="257">
        <v>3.5215873303349531E-5</v>
      </c>
      <c r="R73" s="257">
        <v>1.3563919972872161E-4</v>
      </c>
      <c r="S73" s="257">
        <v>2.746401233526497E-4</v>
      </c>
      <c r="T73" s="257">
        <v>6.309546343617894E-6</v>
      </c>
      <c r="U73" s="257">
        <v>6.7084429541602357E-5</v>
      </c>
      <c r="V73" s="257">
        <v>4.3215638628360324E-5</v>
      </c>
      <c r="W73" s="257">
        <v>2.9980779930200801E-2</v>
      </c>
      <c r="X73" s="257">
        <v>8.4838925847566405E-3</v>
      </c>
      <c r="Y73" s="257">
        <v>5.8944886531093429E-6</v>
      </c>
      <c r="Z73" s="257">
        <v>1.9489374133080015E-3</v>
      </c>
      <c r="AA73" s="257">
        <v>1.8735139627886062E-5</v>
      </c>
      <c r="AB73" s="257">
        <v>0</v>
      </c>
      <c r="AC73" s="257">
        <v>1.6386861014838303E-5</v>
      </c>
      <c r="AD73" s="257">
        <v>2.0344819886317116E-4</v>
      </c>
      <c r="AE73" s="257">
        <v>1.1756297550024912E-4</v>
      </c>
      <c r="AF73" s="257">
        <v>1.9179890448978672E-5</v>
      </c>
      <c r="AG73" s="257">
        <v>1.0706037695448914E-4</v>
      </c>
      <c r="AH73" s="257">
        <v>1.1928566719926671E-4</v>
      </c>
      <c r="AI73" s="257">
        <v>1.1883255048376088E-3</v>
      </c>
      <c r="AJ73" s="257">
        <v>6.50936567533367E-5</v>
      </c>
      <c r="AK73" s="257">
        <v>1.6388086270983151E-5</v>
      </c>
      <c r="AL73" s="257">
        <v>3.2447516142639279E-5</v>
      </c>
      <c r="AM73" s="257">
        <v>1.7683970336565887E-3</v>
      </c>
      <c r="AN73" s="257">
        <v>0</v>
      </c>
      <c r="AO73" s="257">
        <v>9.4551024460350029E-5</v>
      </c>
      <c r="AP73" s="257">
        <v>5.2961223173989133E-4</v>
      </c>
      <c r="AQ73" s="257">
        <v>1.5499070055796652E-5</v>
      </c>
      <c r="AR73" s="257">
        <v>0</v>
      </c>
      <c r="AS73" s="258">
        <v>0</v>
      </c>
    </row>
    <row r="74" spans="2:45" s="151" customFormat="1" ht="13.5" customHeight="1">
      <c r="B74" s="585">
        <v>21</v>
      </c>
      <c r="C74" s="240" t="s">
        <v>297</v>
      </c>
      <c r="D74" s="256">
        <v>0</v>
      </c>
      <c r="E74" s="257">
        <v>0</v>
      </c>
      <c r="F74" s="257">
        <v>5.4408602150537631E-2</v>
      </c>
      <c r="G74" s="257">
        <v>1.960015680125441E-4</v>
      </c>
      <c r="H74" s="257">
        <v>0</v>
      </c>
      <c r="I74" s="257">
        <v>0</v>
      </c>
      <c r="J74" s="257">
        <v>0</v>
      </c>
      <c r="K74" s="257">
        <v>0</v>
      </c>
      <c r="L74" s="257">
        <v>0</v>
      </c>
      <c r="M74" s="257">
        <v>0</v>
      </c>
      <c r="N74" s="257">
        <v>4.5540866096191415E-6</v>
      </c>
      <c r="O74" s="257">
        <v>0</v>
      </c>
      <c r="P74" s="257">
        <v>0</v>
      </c>
      <c r="Q74" s="257">
        <v>0</v>
      </c>
      <c r="R74" s="257">
        <v>0</v>
      </c>
      <c r="S74" s="257">
        <v>1.6086064367798052E-4</v>
      </c>
      <c r="T74" s="257">
        <v>0</v>
      </c>
      <c r="U74" s="257">
        <v>0</v>
      </c>
      <c r="V74" s="257">
        <v>0</v>
      </c>
      <c r="W74" s="257">
        <v>0</v>
      </c>
      <c r="X74" s="257">
        <v>0.48557909412986783</v>
      </c>
      <c r="Y74" s="257">
        <v>0</v>
      </c>
      <c r="Z74" s="257">
        <v>0</v>
      </c>
      <c r="AA74" s="257">
        <v>0</v>
      </c>
      <c r="AB74" s="257">
        <v>0</v>
      </c>
      <c r="AC74" s="257">
        <v>0</v>
      </c>
      <c r="AD74" s="257">
        <v>4.9621511917846627E-6</v>
      </c>
      <c r="AE74" s="257">
        <v>0</v>
      </c>
      <c r="AF74" s="257">
        <v>0</v>
      </c>
      <c r="AG74" s="257">
        <v>1.6946128237939138E-2</v>
      </c>
      <c r="AH74" s="257">
        <v>0</v>
      </c>
      <c r="AI74" s="257">
        <v>4.9881568910835443E-3</v>
      </c>
      <c r="AJ74" s="257">
        <v>1.5622477620800808E-4</v>
      </c>
      <c r="AK74" s="257">
        <v>0</v>
      </c>
      <c r="AL74" s="257">
        <v>0</v>
      </c>
      <c r="AM74" s="257">
        <v>2.1581574443810609E-2</v>
      </c>
      <c r="AN74" s="257">
        <v>1.6135538523598226E-5</v>
      </c>
      <c r="AO74" s="257">
        <v>0</v>
      </c>
      <c r="AP74" s="257">
        <v>2.3026618771299623E-5</v>
      </c>
      <c r="AQ74" s="257">
        <v>4.107253564786113E-4</v>
      </c>
      <c r="AR74" s="257">
        <v>0</v>
      </c>
      <c r="AS74" s="258">
        <v>0</v>
      </c>
    </row>
    <row r="75" spans="2:45" s="151" customFormat="1" ht="13.5" customHeight="1">
      <c r="B75" s="585">
        <v>22</v>
      </c>
      <c r="C75" s="240" t="s">
        <v>45</v>
      </c>
      <c r="D75" s="256">
        <v>6.3812250932542549E-3</v>
      </c>
      <c r="E75" s="257">
        <v>3.259141494435612E-2</v>
      </c>
      <c r="F75" s="257">
        <v>5.3763440860215058E-3</v>
      </c>
      <c r="G75" s="257">
        <v>3.5280282242257936E-3</v>
      </c>
      <c r="H75" s="257">
        <v>6.7811546070053828E-3</v>
      </c>
      <c r="I75" s="257">
        <v>1.1467088633608022E-2</v>
      </c>
      <c r="J75" s="257">
        <v>2.7271061355723259E-2</v>
      </c>
      <c r="K75" s="257">
        <v>4.1363819969924762E-3</v>
      </c>
      <c r="L75" s="257">
        <v>1.0247054811664171E-4</v>
      </c>
      <c r="M75" s="257">
        <v>7.2887449431349657E-3</v>
      </c>
      <c r="N75" s="257">
        <v>1.5647841590651371E-2</v>
      </c>
      <c r="O75" s="257">
        <v>1.5814501651340945E-2</v>
      </c>
      <c r="P75" s="257">
        <v>6.2824242060755084E-2</v>
      </c>
      <c r="Q75" s="257">
        <v>1.4212120297423204E-3</v>
      </c>
      <c r="R75" s="257">
        <v>1.2352855689580003E-3</v>
      </c>
      <c r="S75" s="257">
        <v>3.9901286492806387E-3</v>
      </c>
      <c r="T75" s="257">
        <v>6.0634740362167962E-3</v>
      </c>
      <c r="U75" s="257">
        <v>3.6171491606060754E-3</v>
      </c>
      <c r="V75" s="257">
        <v>1.5607019207499271E-3</v>
      </c>
      <c r="W75" s="257">
        <v>4.8935309291386377E-3</v>
      </c>
      <c r="X75" s="257">
        <v>1.3218231153159013E-3</v>
      </c>
      <c r="Y75" s="257">
        <v>3.068670792808724E-2</v>
      </c>
      <c r="Z75" s="257">
        <v>3.3647956654267244E-3</v>
      </c>
      <c r="AA75" s="257">
        <v>1.9223956452722728E-2</v>
      </c>
      <c r="AB75" s="257">
        <v>2.8571428571428571E-3</v>
      </c>
      <c r="AC75" s="257">
        <v>5.5961130365672802E-3</v>
      </c>
      <c r="AD75" s="257">
        <v>6.251069963850729E-3</v>
      </c>
      <c r="AE75" s="257">
        <v>1.613225274920085E-2</v>
      </c>
      <c r="AF75" s="257">
        <v>2.4821034698678279E-5</v>
      </c>
      <c r="AG75" s="257">
        <v>2.1123182310226985E-3</v>
      </c>
      <c r="AH75" s="257">
        <v>1.3777494561515304E-2</v>
      </c>
      <c r="AI75" s="257">
        <v>4.8938134810710991E-3</v>
      </c>
      <c r="AJ75" s="257">
        <v>1.1594482140904333E-2</v>
      </c>
      <c r="AK75" s="257">
        <v>3.1874827797062229E-3</v>
      </c>
      <c r="AL75" s="257">
        <v>1.8981796943443978E-2</v>
      </c>
      <c r="AM75" s="257">
        <v>5.0427837992013695E-3</v>
      </c>
      <c r="AN75" s="257">
        <v>3.2271077047196449E-3</v>
      </c>
      <c r="AO75" s="257">
        <v>2.8365307338105009E-3</v>
      </c>
      <c r="AP75" s="257">
        <v>9.7517730496453903E-3</v>
      </c>
      <c r="AQ75" s="257">
        <v>7.6797892126472412E-3</v>
      </c>
      <c r="AR75" s="257">
        <v>0.12886785584273752</v>
      </c>
      <c r="AS75" s="258">
        <v>1.0137964473046239E-3</v>
      </c>
    </row>
    <row r="76" spans="2:45" s="151" customFormat="1" ht="13.5" customHeight="1">
      <c r="B76" s="585">
        <v>23</v>
      </c>
      <c r="C76" s="240" t="s">
        <v>298</v>
      </c>
      <c r="D76" s="256">
        <v>4.8772612563621068E-3</v>
      </c>
      <c r="E76" s="257">
        <v>1.2718600953895071E-3</v>
      </c>
      <c r="F76" s="257">
        <v>1.6935483870967741E-3</v>
      </c>
      <c r="G76" s="257">
        <v>9.0160721285770292E-3</v>
      </c>
      <c r="H76" s="257">
        <v>7.2428887658268438E-4</v>
      </c>
      <c r="I76" s="257">
        <v>3.9456649061877071E-3</v>
      </c>
      <c r="J76" s="257">
        <v>6.974639190142214E-3</v>
      </c>
      <c r="K76" s="257">
        <v>5.1010124887715521E-3</v>
      </c>
      <c r="L76" s="257">
        <v>3.3260932011631246E-4</v>
      </c>
      <c r="M76" s="257">
        <v>4.3616159899078919E-3</v>
      </c>
      <c r="N76" s="257">
        <v>9.3495398095480974E-3</v>
      </c>
      <c r="O76" s="257">
        <v>5.0705074618684134E-3</v>
      </c>
      <c r="P76" s="257">
        <v>4.3073249058794985E-3</v>
      </c>
      <c r="Q76" s="257">
        <v>7.5814744383068209E-3</v>
      </c>
      <c r="R76" s="257">
        <v>4.4857821053141504E-3</v>
      </c>
      <c r="S76" s="257">
        <v>2.3383644788311318E-3</v>
      </c>
      <c r="T76" s="257">
        <v>1.192504258943782E-3</v>
      </c>
      <c r="U76" s="257">
        <v>3.2741529644014309E-3</v>
      </c>
      <c r="V76" s="257">
        <v>3.2349992344658301E-3</v>
      </c>
      <c r="W76" s="257">
        <v>3.0473926457943454E-3</v>
      </c>
      <c r="X76" s="257">
        <v>6.8680384311732589E-4</v>
      </c>
      <c r="Y76" s="257">
        <v>2.0630710285882699E-3</v>
      </c>
      <c r="Z76" s="257">
        <v>1.1887665294520906E-3</v>
      </c>
      <c r="AA76" s="257">
        <v>2.2277784212068157E-2</v>
      </c>
      <c r="AB76" s="257">
        <v>5.5686274509803922E-2</v>
      </c>
      <c r="AC76" s="257">
        <v>3.6378831452941033E-3</v>
      </c>
      <c r="AD76" s="257">
        <v>4.5837871634110822E-3</v>
      </c>
      <c r="AE76" s="257">
        <v>4.1818829856517187E-3</v>
      </c>
      <c r="AF76" s="257">
        <v>2.7773609598971054E-2</v>
      </c>
      <c r="AG76" s="257">
        <v>5.2697496656487434E-3</v>
      </c>
      <c r="AH76" s="257">
        <v>7.5620834811324601E-3</v>
      </c>
      <c r="AI76" s="257">
        <v>6.4735637721305556E-3</v>
      </c>
      <c r="AJ76" s="257">
        <v>9.6338611994938317E-3</v>
      </c>
      <c r="AK76" s="257">
        <v>2.9713648920076329E-3</v>
      </c>
      <c r="AL76" s="257">
        <v>1.6548233232746034E-3</v>
      </c>
      <c r="AM76" s="257">
        <v>1.5744438106103822E-3</v>
      </c>
      <c r="AN76" s="257">
        <v>3.1464300121016539E-3</v>
      </c>
      <c r="AO76" s="257">
        <v>1.6735531329481956E-3</v>
      </c>
      <c r="AP76" s="257">
        <v>6.5971262779773417E-3</v>
      </c>
      <c r="AQ76" s="257">
        <v>3.1773093614383139E-3</v>
      </c>
      <c r="AR76" s="257">
        <v>0</v>
      </c>
      <c r="AS76" s="258">
        <v>1.8321799562157477E-2</v>
      </c>
    </row>
    <row r="77" spans="2:45" s="151" customFormat="1" ht="13.5" customHeight="1">
      <c r="B77" s="585">
        <v>24</v>
      </c>
      <c r="C77" s="240" t="s">
        <v>223</v>
      </c>
      <c r="D77" s="256">
        <v>1.513310504805037E-2</v>
      </c>
      <c r="E77" s="257">
        <v>5.2464228934817171E-3</v>
      </c>
      <c r="F77" s="257">
        <v>7.365591397849462E-3</v>
      </c>
      <c r="G77" s="257">
        <v>2.6068208545668364E-2</v>
      </c>
      <c r="H77" s="257">
        <v>1.1523737813462418E-2</v>
      </c>
      <c r="I77" s="257">
        <v>2.5729023242432338E-2</v>
      </c>
      <c r="J77" s="257">
        <v>6.2110938966354029E-2</v>
      </c>
      <c r="K77" s="257">
        <v>3.3018065878539504E-2</v>
      </c>
      <c r="L77" s="257">
        <v>5.6862754979480692E-3</v>
      </c>
      <c r="M77" s="257">
        <v>2.6187589748636716E-2</v>
      </c>
      <c r="N77" s="257">
        <v>6.4121539463437516E-2</v>
      </c>
      <c r="O77" s="257">
        <v>7.3618286716640863E-2</v>
      </c>
      <c r="P77" s="257">
        <v>3.1124511677484958E-2</v>
      </c>
      <c r="Q77" s="257">
        <v>2.5279966192761631E-2</v>
      </c>
      <c r="R77" s="257">
        <v>2.7963474301215908E-2</v>
      </c>
      <c r="S77" s="257">
        <v>1.3288658539934635E-2</v>
      </c>
      <c r="T77" s="257">
        <v>1.2543378131112374E-2</v>
      </c>
      <c r="U77" s="257">
        <v>4.0642885236394172E-2</v>
      </c>
      <c r="V77" s="257">
        <v>8.9246467430225268E-3</v>
      </c>
      <c r="W77" s="257">
        <v>8.2823327095240505E-3</v>
      </c>
      <c r="X77" s="257">
        <v>1.1907379345241151E-2</v>
      </c>
      <c r="Y77" s="257">
        <v>1.3687002652519894E-2</v>
      </c>
      <c r="Z77" s="257">
        <v>2.9884417776270939E-3</v>
      </c>
      <c r="AA77" s="257">
        <v>0.11812846174284487</v>
      </c>
      <c r="AB77" s="257">
        <v>5.1218487394957983E-2</v>
      </c>
      <c r="AC77" s="257">
        <v>0.10094306385140395</v>
      </c>
      <c r="AD77" s="257">
        <v>3.2742754638991095E-2</v>
      </c>
      <c r="AE77" s="257">
        <v>5.9453276181554559E-3</v>
      </c>
      <c r="AF77" s="257">
        <v>8.2699174700596274E-4</v>
      </c>
      <c r="AG77" s="257">
        <v>1.2300047752326864E-2</v>
      </c>
      <c r="AH77" s="257">
        <v>8.5100906257161071E-3</v>
      </c>
      <c r="AI77" s="257">
        <v>7.9208318278533862E-3</v>
      </c>
      <c r="AJ77" s="257">
        <v>2.1158042191104561E-2</v>
      </c>
      <c r="AK77" s="257">
        <v>1.1807616158243361E-2</v>
      </c>
      <c r="AL77" s="257">
        <v>2.2605102912705366E-3</v>
      </c>
      <c r="AM77" s="257">
        <v>4.8146035367940673E-3</v>
      </c>
      <c r="AN77" s="257">
        <v>6.3719241629689394E-2</v>
      </c>
      <c r="AO77" s="257">
        <v>3.0492705388462885E-2</v>
      </c>
      <c r="AP77" s="257">
        <v>2.923229253016487E-2</v>
      </c>
      <c r="AQ77" s="257">
        <v>1.7653440793552386E-2</v>
      </c>
      <c r="AR77" s="257">
        <v>0</v>
      </c>
      <c r="AS77" s="258">
        <v>3.7907171507912019E-3</v>
      </c>
    </row>
    <row r="78" spans="2:45" s="151" customFormat="1" ht="13.5" customHeight="1">
      <c r="B78" s="585">
        <v>25</v>
      </c>
      <c r="C78" s="240" t="s">
        <v>224</v>
      </c>
      <c r="D78" s="256">
        <v>1.2405577411652745E-3</v>
      </c>
      <c r="E78" s="257">
        <v>3.1796502384737679E-4</v>
      </c>
      <c r="F78" s="257">
        <v>3.4946236559139785E-4</v>
      </c>
      <c r="G78" s="257">
        <v>3.7240297922383381E-3</v>
      </c>
      <c r="H78" s="257">
        <v>1.3535148381138913E-3</v>
      </c>
      <c r="I78" s="257">
        <v>1.5823760300856949E-3</v>
      </c>
      <c r="J78" s="257">
        <v>2.3989204857813983E-3</v>
      </c>
      <c r="K78" s="257">
        <v>2.5712420675108637E-3</v>
      </c>
      <c r="L78" s="257">
        <v>4.5859769894824904E-4</v>
      </c>
      <c r="M78" s="257">
        <v>5.6961959252814173E-4</v>
      </c>
      <c r="N78" s="257">
        <v>1.3070228569606937E-3</v>
      </c>
      <c r="O78" s="257">
        <v>8.7706075016102285E-4</v>
      </c>
      <c r="P78" s="257">
        <v>5.0706483069214354E-4</v>
      </c>
      <c r="Q78" s="257">
        <v>6.8670952941531592E-4</v>
      </c>
      <c r="R78" s="257">
        <v>1.0342488979315021E-3</v>
      </c>
      <c r="S78" s="257">
        <v>5.8459111970778294E-4</v>
      </c>
      <c r="T78" s="257">
        <v>4.101205123351631E-4</v>
      </c>
      <c r="U78" s="257">
        <v>1.6132723297827276E-3</v>
      </c>
      <c r="V78" s="257">
        <v>3.1238733065643319E-4</v>
      </c>
      <c r="W78" s="257">
        <v>4.299226139294927E-4</v>
      </c>
      <c r="X78" s="257">
        <v>3.7170789464560704E-4</v>
      </c>
      <c r="Y78" s="257">
        <v>5.5997642204538758E-4</v>
      </c>
      <c r="Z78" s="257">
        <v>1.1056061803065632E-3</v>
      </c>
      <c r="AA78" s="257">
        <v>8.0220461497584872E-4</v>
      </c>
      <c r="AB78" s="257">
        <v>0.1061904761904762</v>
      </c>
      <c r="AC78" s="257">
        <v>8.6604560463420435E-3</v>
      </c>
      <c r="AD78" s="257">
        <v>3.8481482492290059E-3</v>
      </c>
      <c r="AE78" s="257">
        <v>1.4368808116697114E-3</v>
      </c>
      <c r="AF78" s="257">
        <v>9.2514765695073591E-5</v>
      </c>
      <c r="AG78" s="257">
        <v>2.0086565961937486E-3</v>
      </c>
      <c r="AH78" s="257">
        <v>3.6350737530723909E-3</v>
      </c>
      <c r="AI78" s="257">
        <v>2.918623790597776E-3</v>
      </c>
      <c r="AJ78" s="257">
        <v>9.5140888710676923E-3</v>
      </c>
      <c r="AK78" s="257">
        <v>4.5712518142123626E-3</v>
      </c>
      <c r="AL78" s="257">
        <v>1.2113739359918664E-3</v>
      </c>
      <c r="AM78" s="257">
        <v>8.014831717056475E-4</v>
      </c>
      <c r="AN78" s="257">
        <v>1.4296087131908027E-2</v>
      </c>
      <c r="AO78" s="257">
        <v>8.925616709057043E-3</v>
      </c>
      <c r="AP78" s="257">
        <v>5.0773694390715664E-3</v>
      </c>
      <c r="AQ78" s="257">
        <v>7.2303161810291384E-3</v>
      </c>
      <c r="AR78" s="257">
        <v>0</v>
      </c>
      <c r="AS78" s="258">
        <v>1.2929577878667666E-3</v>
      </c>
    </row>
    <row r="79" spans="2:45" s="151" customFormat="1" ht="13.5" customHeight="1">
      <c r="B79" s="585">
        <v>26</v>
      </c>
      <c r="C79" s="240" t="s">
        <v>225</v>
      </c>
      <c r="D79" s="256">
        <v>1.7843638742788196E-4</v>
      </c>
      <c r="E79" s="257">
        <v>1.5898251192368839E-4</v>
      </c>
      <c r="F79" s="257">
        <v>0</v>
      </c>
      <c r="G79" s="257">
        <v>1.5680125441003528E-3</v>
      </c>
      <c r="H79" s="257">
        <v>1.1196298883840662E-3</v>
      </c>
      <c r="I79" s="257">
        <v>2.0550338053060974E-4</v>
      </c>
      <c r="J79" s="257">
        <v>1.1494827327702534E-3</v>
      </c>
      <c r="K79" s="257">
        <v>2.8316840059619637E-3</v>
      </c>
      <c r="L79" s="257">
        <v>0</v>
      </c>
      <c r="M79" s="257">
        <v>1.2376551355977949E-4</v>
      </c>
      <c r="N79" s="257">
        <v>4.0349207361225596E-3</v>
      </c>
      <c r="O79" s="257">
        <v>1.3704074221265982E-5</v>
      </c>
      <c r="P79" s="257">
        <v>1.0741050714661534E-3</v>
      </c>
      <c r="Q79" s="257">
        <v>1.5092517130006942E-4</v>
      </c>
      <c r="R79" s="257">
        <v>6.4913045584459627E-4</v>
      </c>
      <c r="S79" s="257">
        <v>2.7464012335264968E-5</v>
      </c>
      <c r="T79" s="257">
        <v>1.8297684396491892E-4</v>
      </c>
      <c r="U79" s="257">
        <v>1.6652086623310648E-3</v>
      </c>
      <c r="V79" s="257">
        <v>3.9634914284867613E-4</v>
      </c>
      <c r="W79" s="257">
        <v>4.9314652774265337E-4</v>
      </c>
      <c r="X79" s="257">
        <v>1.2814487040911128E-4</v>
      </c>
      <c r="Y79" s="257">
        <v>2.652519893899204E-4</v>
      </c>
      <c r="Z79" s="257">
        <v>2.890355211968267E-3</v>
      </c>
      <c r="AA79" s="257">
        <v>1.7697894170305827E-2</v>
      </c>
      <c r="AB79" s="257">
        <v>3.7394957983193275E-3</v>
      </c>
      <c r="AC79" s="257">
        <v>0</v>
      </c>
      <c r="AD79" s="257">
        <v>1.6648017248437543E-3</v>
      </c>
      <c r="AE79" s="257">
        <v>5.1485118953204338E-3</v>
      </c>
      <c r="AF79" s="257">
        <v>4.512915399759687E-6</v>
      </c>
      <c r="AG79" s="257">
        <v>9.6949119131009617E-3</v>
      </c>
      <c r="AH79" s="257">
        <v>1.0559920643640348E-2</v>
      </c>
      <c r="AI79" s="257">
        <v>2.4029467260829419E-2</v>
      </c>
      <c r="AJ79" s="257">
        <v>1.2984882649155606E-2</v>
      </c>
      <c r="AK79" s="257">
        <v>4.8611160901303775E-3</v>
      </c>
      <c r="AL79" s="257">
        <v>3.2447516142639279E-5</v>
      </c>
      <c r="AM79" s="257">
        <v>1.4774671990872789E-3</v>
      </c>
      <c r="AN79" s="257">
        <v>6.2283178701089147E-2</v>
      </c>
      <c r="AO79" s="257">
        <v>2.191219991868612E-2</v>
      </c>
      <c r="AP79" s="257">
        <v>1.7949249332228055E-2</v>
      </c>
      <c r="AQ79" s="257">
        <v>1.2298512089274644E-2</v>
      </c>
      <c r="AR79" s="257">
        <v>0</v>
      </c>
      <c r="AS79" s="258">
        <v>1.8072023625865033E-2</v>
      </c>
    </row>
    <row r="80" spans="2:45" s="151" customFormat="1" ht="13.5" customHeight="1">
      <c r="B80" s="585">
        <v>27</v>
      </c>
      <c r="C80" s="240" t="s">
        <v>125</v>
      </c>
      <c r="D80" s="256">
        <v>5.4584540611272082E-2</v>
      </c>
      <c r="E80" s="257">
        <v>1.5898251192368838E-2</v>
      </c>
      <c r="F80" s="257">
        <v>6.3440860215053768E-2</v>
      </c>
      <c r="G80" s="257">
        <v>3.1850254802038416E-2</v>
      </c>
      <c r="H80" s="257">
        <v>6.668738937619112E-2</v>
      </c>
      <c r="I80" s="257">
        <v>9.7552454737880434E-2</v>
      </c>
      <c r="J80" s="257">
        <v>7.4849650990387664E-2</v>
      </c>
      <c r="K80" s="257">
        <v>3.4432249015670477E-2</v>
      </c>
      <c r="L80" s="257">
        <v>5.9617700863272369E-3</v>
      </c>
      <c r="M80" s="257">
        <v>4.9318320427423457E-2</v>
      </c>
      <c r="N80" s="257">
        <v>4.0927576360647228E-2</v>
      </c>
      <c r="O80" s="257">
        <v>3.8535856710199941E-2</v>
      </c>
      <c r="P80" s="257">
        <v>4.2819716643448913E-2</v>
      </c>
      <c r="Q80" s="257">
        <v>3.5937798706068197E-2</v>
      </c>
      <c r="R80" s="257">
        <v>4.672770430654459E-2</v>
      </c>
      <c r="S80" s="257">
        <v>4.3149886809034872E-2</v>
      </c>
      <c r="T80" s="257">
        <v>8.0875765032494162E-2</v>
      </c>
      <c r="U80" s="257">
        <v>6.4745671566535046E-2</v>
      </c>
      <c r="V80" s="257">
        <v>5.5043141554676427E-2</v>
      </c>
      <c r="W80" s="257">
        <v>4.3245157048201914E-2</v>
      </c>
      <c r="X80" s="257">
        <v>3.7797031690840845E-2</v>
      </c>
      <c r="Y80" s="257">
        <v>5.7925139994105514E-2</v>
      </c>
      <c r="Z80" s="257">
        <v>5.2948620764286254E-2</v>
      </c>
      <c r="AA80" s="257">
        <v>5.8658018980399639E-3</v>
      </c>
      <c r="AB80" s="257">
        <v>1.6932773109243699E-2</v>
      </c>
      <c r="AC80" s="257">
        <v>2.0000163868610147E-2</v>
      </c>
      <c r="AD80" s="257">
        <v>1.1710676812611804E-2</v>
      </c>
      <c r="AE80" s="257">
        <v>6.6936252876094223E-3</v>
      </c>
      <c r="AF80" s="257">
        <v>1.5389041513180534E-3</v>
      </c>
      <c r="AG80" s="257">
        <v>1.0906563480855735E-2</v>
      </c>
      <c r="AH80" s="257">
        <v>7.9199404827302606E-3</v>
      </c>
      <c r="AI80" s="257">
        <v>7.360793287566743E-3</v>
      </c>
      <c r="AJ80" s="257">
        <v>1.6361941561518715E-2</v>
      </c>
      <c r="AK80" s="257">
        <v>4.184902680373935E-2</v>
      </c>
      <c r="AL80" s="257">
        <v>2.3816476848697234E-2</v>
      </c>
      <c r="AM80" s="257">
        <v>2.6347689674843126E-2</v>
      </c>
      <c r="AN80" s="257">
        <v>7.0383219039935455E-2</v>
      </c>
      <c r="AO80" s="257">
        <v>0.10722086173803694</v>
      </c>
      <c r="AP80" s="257">
        <v>2.1817721285806391E-2</v>
      </c>
      <c r="AQ80" s="257">
        <v>2.9564476131432114E-2</v>
      </c>
      <c r="AR80" s="257">
        <v>0.23887215805672304</v>
      </c>
      <c r="AS80" s="258">
        <v>6.3619400243898859E-3</v>
      </c>
    </row>
    <row r="81" spans="2:45" s="151" customFormat="1" ht="13.5" customHeight="1">
      <c r="B81" s="585">
        <v>28</v>
      </c>
      <c r="C81" s="240" t="s">
        <v>126</v>
      </c>
      <c r="D81" s="256">
        <v>7.2904009720534627E-3</v>
      </c>
      <c r="E81" s="257">
        <v>1.1287758346581876E-2</v>
      </c>
      <c r="F81" s="257">
        <v>1.5188172043010753E-2</v>
      </c>
      <c r="G81" s="257">
        <v>6.497451979615837E-2</v>
      </c>
      <c r="H81" s="257">
        <v>6.8731996517377653E-3</v>
      </c>
      <c r="I81" s="257">
        <v>2.0653089743326278E-2</v>
      </c>
      <c r="J81" s="257">
        <v>1.1733608764944664E-2</v>
      </c>
      <c r="K81" s="257">
        <v>8.1027302443592332E-3</v>
      </c>
      <c r="L81" s="257">
        <v>3.7662126045493564E-3</v>
      </c>
      <c r="M81" s="257">
        <v>5.0907887143745445E-3</v>
      </c>
      <c r="N81" s="257">
        <v>1.4987499032256596E-2</v>
      </c>
      <c r="O81" s="257">
        <v>8.811719724274027E-3</v>
      </c>
      <c r="P81" s="257">
        <v>1.2619371512225442E-2</v>
      </c>
      <c r="Q81" s="257">
        <v>1.5618239810035517E-2</v>
      </c>
      <c r="R81" s="257">
        <v>9.9937024657268808E-3</v>
      </c>
      <c r="S81" s="257">
        <v>8.6786278979437293E-3</v>
      </c>
      <c r="T81" s="257">
        <v>8.8712221591267584E-3</v>
      </c>
      <c r="U81" s="257">
        <v>1.0578240732475409E-2</v>
      </c>
      <c r="V81" s="257">
        <v>7.0009334577943727E-3</v>
      </c>
      <c r="W81" s="257">
        <v>1.6741692377724951E-2</v>
      </c>
      <c r="X81" s="257">
        <v>5.257889357436857E-3</v>
      </c>
      <c r="Y81" s="257">
        <v>2.5387562628941939E-2</v>
      </c>
      <c r="Z81" s="257">
        <v>1.2944228191998055E-2</v>
      </c>
      <c r="AA81" s="257">
        <v>2.1097470415511334E-2</v>
      </c>
      <c r="AB81" s="257">
        <v>1.9131652661064424E-2</v>
      </c>
      <c r="AC81" s="257">
        <v>3.2085473867053398E-2</v>
      </c>
      <c r="AD81" s="257">
        <v>1.8353756720613519E-2</v>
      </c>
      <c r="AE81" s="257">
        <v>6.7744265072786414E-2</v>
      </c>
      <c r="AF81" s="257">
        <v>0.12852557412745602</v>
      </c>
      <c r="AG81" s="257">
        <v>2.37725017970849E-2</v>
      </c>
      <c r="AH81" s="257">
        <v>8.5665943628104955E-3</v>
      </c>
      <c r="AI81" s="257">
        <v>1.2427235135894657E-2</v>
      </c>
      <c r="AJ81" s="257">
        <v>1.531523556092506E-2</v>
      </c>
      <c r="AK81" s="257">
        <v>7.7781954463653786E-3</v>
      </c>
      <c r="AL81" s="257">
        <v>1.1594579101636436E-2</v>
      </c>
      <c r="AM81" s="257">
        <v>1.1220764403879065E-2</v>
      </c>
      <c r="AN81" s="257">
        <v>3.5804759983864461E-2</v>
      </c>
      <c r="AO81" s="257">
        <v>1.0457343305314714E-2</v>
      </c>
      <c r="AP81" s="257">
        <v>1.8432808326425347E-2</v>
      </c>
      <c r="AQ81" s="257">
        <v>7.7727836329820211E-3</v>
      </c>
      <c r="AR81" s="257">
        <v>0</v>
      </c>
      <c r="AS81" s="258">
        <v>4.7898208959609766E-3</v>
      </c>
    </row>
    <row r="82" spans="2:45" s="151" customFormat="1" ht="13.5" customHeight="1">
      <c r="B82" s="585">
        <v>29</v>
      </c>
      <c r="C82" s="240" t="s">
        <v>128</v>
      </c>
      <c r="D82" s="256">
        <v>1.0366304412476953E-3</v>
      </c>
      <c r="E82" s="257">
        <v>2.0667726550079491E-3</v>
      </c>
      <c r="F82" s="257">
        <v>1.7741935483870969E-3</v>
      </c>
      <c r="G82" s="257">
        <v>6.7620540964327715E-3</v>
      </c>
      <c r="H82" s="257">
        <v>3.1295315209010155E-3</v>
      </c>
      <c r="I82" s="257">
        <v>6.1034504017591093E-3</v>
      </c>
      <c r="J82" s="257">
        <v>4.0426252630760603E-3</v>
      </c>
      <c r="K82" s="257">
        <v>3.0813433163880185E-3</v>
      </c>
      <c r="L82" s="257">
        <v>4.8715506481682131E-4</v>
      </c>
      <c r="M82" s="257">
        <v>3.8069079050375544E-3</v>
      </c>
      <c r="N82" s="257">
        <v>5.0094952705810559E-3</v>
      </c>
      <c r="O82" s="257">
        <v>2.3845089145002811E-3</v>
      </c>
      <c r="P82" s="257">
        <v>2.3935640932672151E-3</v>
      </c>
      <c r="Q82" s="257">
        <v>4.7943896082988718E-3</v>
      </c>
      <c r="R82" s="257">
        <v>4.3888969626507774E-3</v>
      </c>
      <c r="S82" s="257">
        <v>3.2015191522251733E-3</v>
      </c>
      <c r="T82" s="257">
        <v>2.9528676888131745E-3</v>
      </c>
      <c r="U82" s="257">
        <v>1.8551008782109232E-3</v>
      </c>
      <c r="V82" s="257">
        <v>2.8114859759078986E-3</v>
      </c>
      <c r="W82" s="257">
        <v>1.5679530625663852E-3</v>
      </c>
      <c r="X82" s="257">
        <v>1.0716773066405812E-3</v>
      </c>
      <c r="Y82" s="257">
        <v>3.2066018272914826E-3</v>
      </c>
      <c r="Z82" s="257">
        <v>6.0461838462087941E-3</v>
      </c>
      <c r="AA82" s="257">
        <v>7.5792155767357254E-3</v>
      </c>
      <c r="AB82" s="257">
        <v>1.7787114845938376E-3</v>
      </c>
      <c r="AC82" s="257">
        <v>1.9008758777212431E-3</v>
      </c>
      <c r="AD82" s="257">
        <v>3.7238463618747997E-2</v>
      </c>
      <c r="AE82" s="257">
        <v>2.0498877553495821E-2</v>
      </c>
      <c r="AF82" s="257">
        <v>4.2142732231805896E-2</v>
      </c>
      <c r="AG82" s="257">
        <v>3.2928713083287875E-2</v>
      </c>
      <c r="AH82" s="257">
        <v>1.6627794188276729E-2</v>
      </c>
      <c r="AI82" s="257">
        <v>2.8222730739893213E-3</v>
      </c>
      <c r="AJ82" s="257">
        <v>5.2335300029682707E-3</v>
      </c>
      <c r="AK82" s="257">
        <v>2.0015998869222049E-2</v>
      </c>
      <c r="AL82" s="257">
        <v>1.1951501779205469E-2</v>
      </c>
      <c r="AM82" s="257">
        <v>1.1677124928693668E-2</v>
      </c>
      <c r="AN82" s="257">
        <v>1.8184751916095199E-2</v>
      </c>
      <c r="AO82" s="257">
        <v>5.5714191163261255E-2</v>
      </c>
      <c r="AP82" s="257">
        <v>7.3109514598876301E-3</v>
      </c>
      <c r="AQ82" s="257">
        <v>2.463577185368878E-2</v>
      </c>
      <c r="AR82" s="257">
        <v>0</v>
      </c>
      <c r="AS82" s="258">
        <v>2.6255858714976273E-2</v>
      </c>
    </row>
    <row r="83" spans="2:45" s="151" customFormat="1" ht="13.5" customHeight="1">
      <c r="B83" s="585">
        <v>30</v>
      </c>
      <c r="C83" s="240" t="s">
        <v>299</v>
      </c>
      <c r="D83" s="256">
        <v>3.8763180925999882E-2</v>
      </c>
      <c r="E83" s="257">
        <v>5.4689984101748808E-2</v>
      </c>
      <c r="F83" s="257">
        <v>3.7231182795698925E-2</v>
      </c>
      <c r="G83" s="257">
        <v>3.9200313602508821E-2</v>
      </c>
      <c r="H83" s="257">
        <v>6.5712617263123579E-2</v>
      </c>
      <c r="I83" s="257">
        <v>2.6551036764554777E-2</v>
      </c>
      <c r="J83" s="257">
        <v>4.5951544027409891E-2</v>
      </c>
      <c r="K83" s="257">
        <v>2.2913913986146811E-2</v>
      </c>
      <c r="L83" s="257">
        <v>1.9224146764702424E-2</v>
      </c>
      <c r="M83" s="257">
        <v>1.7450937411928907E-2</v>
      </c>
      <c r="N83" s="257">
        <v>5.2276360191818125E-2</v>
      </c>
      <c r="O83" s="257">
        <v>4.1249263406010608E-2</v>
      </c>
      <c r="P83" s="257">
        <v>3.5772605958829605E-2</v>
      </c>
      <c r="Q83" s="257">
        <v>2.5644702023403462E-2</v>
      </c>
      <c r="R83" s="257">
        <v>2.3150704839412877E-2</v>
      </c>
      <c r="S83" s="257">
        <v>1.6564722868498385E-2</v>
      </c>
      <c r="T83" s="257">
        <v>1.9976023723894253E-2</v>
      </c>
      <c r="U83" s="257">
        <v>2.0634954125611265E-2</v>
      </c>
      <c r="V83" s="257">
        <v>2.4385967511717611E-2</v>
      </c>
      <c r="W83" s="257">
        <v>1.5540438015274898E-2</v>
      </c>
      <c r="X83" s="257">
        <v>1.8758302536873467E-2</v>
      </c>
      <c r="Y83" s="257">
        <v>2.5929855585028E-2</v>
      </c>
      <c r="Z83" s="257">
        <v>3.8770847393296212E-2</v>
      </c>
      <c r="AA83" s="257">
        <v>3.2527608783033457E-2</v>
      </c>
      <c r="AB83" s="257">
        <v>1.3893557422969188E-2</v>
      </c>
      <c r="AC83" s="257">
        <v>6.346631271046875E-2</v>
      </c>
      <c r="AD83" s="257">
        <v>1.6733614356495827E-2</v>
      </c>
      <c r="AE83" s="257">
        <v>3.0801499581065268E-2</v>
      </c>
      <c r="AF83" s="257">
        <v>7.3560521016082902E-4</v>
      </c>
      <c r="AG83" s="257">
        <v>8.5245550621714905E-2</v>
      </c>
      <c r="AH83" s="257">
        <v>1.3903058421725059E-2</v>
      </c>
      <c r="AI83" s="257">
        <v>1.64197679553575E-2</v>
      </c>
      <c r="AJ83" s="257">
        <v>2.0298805921960518E-2</v>
      </c>
      <c r="AK83" s="257">
        <v>1.284825963645079E-2</v>
      </c>
      <c r="AL83" s="257">
        <v>1.7986739781736375E-2</v>
      </c>
      <c r="AM83" s="257">
        <v>1.0713063320022817E-2</v>
      </c>
      <c r="AN83" s="257">
        <v>4.8939088342073417E-2</v>
      </c>
      <c r="AO83" s="257">
        <v>3.0284693134650115E-2</v>
      </c>
      <c r="AP83" s="257">
        <v>1.3700838168923275E-2</v>
      </c>
      <c r="AQ83" s="257">
        <v>1.6529758214507129E-2</v>
      </c>
      <c r="AR83" s="257">
        <v>6.1687129761392595E-2</v>
      </c>
      <c r="AS83" s="258">
        <v>6.1547729242885062E-2</v>
      </c>
    </row>
    <row r="84" spans="2:45" s="151" customFormat="1" ht="13.5" customHeight="1">
      <c r="B84" s="585">
        <v>31</v>
      </c>
      <c r="C84" s="240" t="s">
        <v>235</v>
      </c>
      <c r="D84" s="256">
        <v>4.4779036273568471E-3</v>
      </c>
      <c r="E84" s="257">
        <v>3.4976152623211448E-3</v>
      </c>
      <c r="F84" s="257">
        <v>6.6129032258064515E-3</v>
      </c>
      <c r="G84" s="257">
        <v>5.8800470403763232E-3</v>
      </c>
      <c r="H84" s="257">
        <v>4.1706967809886242E-3</v>
      </c>
      <c r="I84" s="257">
        <v>4.7676784283101461E-3</v>
      </c>
      <c r="J84" s="257">
        <v>5.7696258905714651E-3</v>
      </c>
      <c r="K84" s="257">
        <v>7.8480943363831573E-3</v>
      </c>
      <c r="L84" s="257">
        <v>6.9041631599901223E-4</v>
      </c>
      <c r="M84" s="257">
        <v>3.4356113643582162E-3</v>
      </c>
      <c r="N84" s="257">
        <v>6.9540902528884294E-3</v>
      </c>
      <c r="O84" s="257">
        <v>4.8649463485494239E-3</v>
      </c>
      <c r="P84" s="257">
        <v>2.4780748983825721E-3</v>
      </c>
      <c r="Q84" s="257">
        <v>7.3047782909233605E-3</v>
      </c>
      <c r="R84" s="257">
        <v>7.8355859129002562E-3</v>
      </c>
      <c r="S84" s="257">
        <v>9.0121194763005188E-3</v>
      </c>
      <c r="T84" s="257">
        <v>7.0225250804467161E-3</v>
      </c>
      <c r="U84" s="257">
        <v>6.2756401829240915E-3</v>
      </c>
      <c r="V84" s="257">
        <v>1.0976772211603522E-2</v>
      </c>
      <c r="W84" s="257">
        <v>1.2012543624500532E-2</v>
      </c>
      <c r="X84" s="257">
        <v>2.5339331566513988E-3</v>
      </c>
      <c r="Y84" s="257">
        <v>5.1694665487768939E-3</v>
      </c>
      <c r="Z84" s="257">
        <v>9.1732262057451011E-3</v>
      </c>
      <c r="AA84" s="257">
        <v>1.2511666882404638E-2</v>
      </c>
      <c r="AB84" s="257">
        <v>3.0630252100840336E-2</v>
      </c>
      <c r="AC84" s="257">
        <v>1.0282755286811034E-2</v>
      </c>
      <c r="AD84" s="257">
        <v>4.4475761131965927E-2</v>
      </c>
      <c r="AE84" s="257">
        <v>6.341682792699152E-2</v>
      </c>
      <c r="AF84" s="257">
        <v>1.2094613271355962E-3</v>
      </c>
      <c r="AG84" s="257">
        <v>9.3958226060534989E-3</v>
      </c>
      <c r="AH84" s="257">
        <v>0.21460747167750177</v>
      </c>
      <c r="AI84" s="257">
        <v>2.0789674414870129E-2</v>
      </c>
      <c r="AJ84" s="257">
        <v>2.175690383323526E-2</v>
      </c>
      <c r="AK84" s="257">
        <v>1.1993006384183857E-2</v>
      </c>
      <c r="AL84" s="257">
        <v>4.2019533404717868E-2</v>
      </c>
      <c r="AM84" s="257">
        <v>3.4298345693097546E-2</v>
      </c>
      <c r="AN84" s="257">
        <v>3.7563533682936669E-2</v>
      </c>
      <c r="AO84" s="257">
        <v>2.05837580250182E-2</v>
      </c>
      <c r="AP84" s="257">
        <v>1.838675508888275E-2</v>
      </c>
      <c r="AQ84" s="257">
        <v>1.472411655300682E-2</v>
      </c>
      <c r="AR84" s="257">
        <v>0</v>
      </c>
      <c r="AS84" s="258">
        <v>6.2825994328616977E-2</v>
      </c>
    </row>
    <row r="85" spans="2:45" s="151" customFormat="1" ht="13.5" customHeight="1">
      <c r="B85" s="585">
        <v>32</v>
      </c>
      <c r="C85" s="240" t="s">
        <v>300</v>
      </c>
      <c r="D85" s="256">
        <v>0</v>
      </c>
      <c r="E85" s="257">
        <v>0</v>
      </c>
      <c r="F85" s="257">
        <v>0</v>
      </c>
      <c r="G85" s="257">
        <v>0</v>
      </c>
      <c r="H85" s="257">
        <v>0</v>
      </c>
      <c r="I85" s="257">
        <v>0</v>
      </c>
      <c r="J85" s="257">
        <v>0</v>
      </c>
      <c r="K85" s="257">
        <v>0</v>
      </c>
      <c r="L85" s="257">
        <v>0</v>
      </c>
      <c r="M85" s="257">
        <v>0</v>
      </c>
      <c r="N85" s="257">
        <v>0</v>
      </c>
      <c r="O85" s="257">
        <v>0</v>
      </c>
      <c r="P85" s="257">
        <v>0</v>
      </c>
      <c r="Q85" s="257">
        <v>0</v>
      </c>
      <c r="R85" s="257">
        <v>0</v>
      </c>
      <c r="S85" s="257">
        <v>0</v>
      </c>
      <c r="T85" s="257">
        <v>0</v>
      </c>
      <c r="U85" s="257">
        <v>0</v>
      </c>
      <c r="V85" s="257">
        <v>0</v>
      </c>
      <c r="W85" s="257">
        <v>0</v>
      </c>
      <c r="X85" s="257">
        <v>0</v>
      </c>
      <c r="Y85" s="257">
        <v>0</v>
      </c>
      <c r="Z85" s="257">
        <v>0</v>
      </c>
      <c r="AA85" s="257">
        <v>0</v>
      </c>
      <c r="AB85" s="257">
        <v>0</v>
      </c>
      <c r="AC85" s="257">
        <v>0</v>
      </c>
      <c r="AD85" s="257">
        <v>0</v>
      </c>
      <c r="AE85" s="257">
        <v>0</v>
      </c>
      <c r="AF85" s="257">
        <v>0</v>
      </c>
      <c r="AG85" s="257">
        <v>0</v>
      </c>
      <c r="AH85" s="257">
        <v>0</v>
      </c>
      <c r="AI85" s="257">
        <v>0</v>
      </c>
      <c r="AJ85" s="257">
        <v>0</v>
      </c>
      <c r="AK85" s="257">
        <v>0</v>
      </c>
      <c r="AL85" s="257">
        <v>0</v>
      </c>
      <c r="AM85" s="257">
        <v>0</v>
      </c>
      <c r="AN85" s="257">
        <v>0</v>
      </c>
      <c r="AO85" s="257">
        <v>0</v>
      </c>
      <c r="AP85" s="257">
        <v>0</v>
      </c>
      <c r="AQ85" s="257">
        <v>0</v>
      </c>
      <c r="AR85" s="257">
        <v>0</v>
      </c>
      <c r="AS85" s="258">
        <v>0.13903704030208194</v>
      </c>
    </row>
    <row r="86" spans="2:45" s="151" customFormat="1" ht="13.5" customHeight="1">
      <c r="B86" s="585">
        <v>33</v>
      </c>
      <c r="C86" s="240" t="s">
        <v>301</v>
      </c>
      <c r="D86" s="256">
        <v>5.0981824979394848E-5</v>
      </c>
      <c r="E86" s="257">
        <v>7.9491255961844202E-4</v>
      </c>
      <c r="F86" s="257">
        <v>0</v>
      </c>
      <c r="G86" s="257">
        <v>6.8600548804390439E-4</v>
      </c>
      <c r="H86" s="257">
        <v>2.5199217164439226E-4</v>
      </c>
      <c r="I86" s="257">
        <v>4.1100676106121945E-5</v>
      </c>
      <c r="J86" s="257">
        <v>2.1101615384188225E-4</v>
      </c>
      <c r="K86" s="257">
        <v>2.7951889572618097E-4</v>
      </c>
      <c r="L86" s="257">
        <v>8.3992252554624357E-6</v>
      </c>
      <c r="M86" s="257">
        <v>1.2525666432555997E-4</v>
      </c>
      <c r="N86" s="257">
        <v>3.916514484272462E-4</v>
      </c>
      <c r="O86" s="257">
        <v>3.2889778131038356E-4</v>
      </c>
      <c r="P86" s="257">
        <v>2.1809240029769614E-5</v>
      </c>
      <c r="Q86" s="257">
        <v>4.4271383581353699E-4</v>
      </c>
      <c r="R86" s="257">
        <v>1.140822554861212E-3</v>
      </c>
      <c r="S86" s="257">
        <v>3.4526186935761674E-4</v>
      </c>
      <c r="T86" s="257">
        <v>3.9119187330430944E-4</v>
      </c>
      <c r="U86" s="257">
        <v>1.1020240562600323E-3</v>
      </c>
      <c r="V86" s="257">
        <v>1.2347325322388664E-3</v>
      </c>
      <c r="W86" s="257">
        <v>1.6311769763795458E-3</v>
      </c>
      <c r="X86" s="257">
        <v>2.4882925178755511E-4</v>
      </c>
      <c r="Y86" s="257">
        <v>7.6628352490421453E-5</v>
      </c>
      <c r="Z86" s="257">
        <v>1.9830544796241152E-4</v>
      </c>
      <c r="AA86" s="257">
        <v>6.897937772085323E-4</v>
      </c>
      <c r="AB86" s="257">
        <v>1.5406162464985996E-4</v>
      </c>
      <c r="AC86" s="257">
        <v>3.1954378978934692E-4</v>
      </c>
      <c r="AD86" s="257">
        <v>2.5803186197280247E-4</v>
      </c>
      <c r="AE86" s="257">
        <v>2.388581089528871E-4</v>
      </c>
      <c r="AF86" s="257">
        <v>1.1282288499399217E-6</v>
      </c>
      <c r="AG86" s="257">
        <v>1.0383157193522678E-3</v>
      </c>
      <c r="AH86" s="257">
        <v>5.3741332169774895E-3</v>
      </c>
      <c r="AI86" s="257">
        <v>9.635071660845477E-5</v>
      </c>
      <c r="AJ86" s="257">
        <v>7.8112388104004033E-6</v>
      </c>
      <c r="AK86" s="257">
        <v>1.003770284097718E-4</v>
      </c>
      <c r="AL86" s="257">
        <v>0</v>
      </c>
      <c r="AM86" s="257">
        <v>5.0912721049629212E-4</v>
      </c>
      <c r="AN86" s="257">
        <v>2.7430415490116981E-4</v>
      </c>
      <c r="AO86" s="257">
        <v>6.713122736684852E-4</v>
      </c>
      <c r="AP86" s="257">
        <v>2.5329280648429586E-4</v>
      </c>
      <c r="AQ86" s="257">
        <v>6.4321140731556103E-4</v>
      </c>
      <c r="AR86" s="257">
        <v>0</v>
      </c>
      <c r="AS86" s="258">
        <v>3.4087068952851117E-3</v>
      </c>
    </row>
    <row r="87" spans="2:45" s="151" customFormat="1" ht="13.5" customHeight="1">
      <c r="B87" s="585">
        <v>34</v>
      </c>
      <c r="C87" s="240" t="s">
        <v>236</v>
      </c>
      <c r="D87" s="256">
        <v>0</v>
      </c>
      <c r="E87" s="257">
        <v>0</v>
      </c>
      <c r="F87" s="257">
        <v>0</v>
      </c>
      <c r="G87" s="257">
        <v>0</v>
      </c>
      <c r="H87" s="257">
        <v>0</v>
      </c>
      <c r="I87" s="257">
        <v>0</v>
      </c>
      <c r="J87" s="257">
        <v>0</v>
      </c>
      <c r="K87" s="257">
        <v>1.6588658500070087E-6</v>
      </c>
      <c r="L87" s="257">
        <v>0</v>
      </c>
      <c r="M87" s="257">
        <v>0</v>
      </c>
      <c r="N87" s="257">
        <v>0</v>
      </c>
      <c r="O87" s="257">
        <v>0</v>
      </c>
      <c r="P87" s="257">
        <v>0</v>
      </c>
      <c r="Q87" s="257">
        <v>0</v>
      </c>
      <c r="R87" s="257">
        <v>0</v>
      </c>
      <c r="S87" s="257">
        <v>0</v>
      </c>
      <c r="T87" s="257">
        <v>0</v>
      </c>
      <c r="U87" s="257">
        <v>0</v>
      </c>
      <c r="V87" s="257">
        <v>0</v>
      </c>
      <c r="W87" s="257">
        <v>0</v>
      </c>
      <c r="X87" s="257">
        <v>0</v>
      </c>
      <c r="Y87" s="257">
        <v>0</v>
      </c>
      <c r="Z87" s="257">
        <v>0</v>
      </c>
      <c r="AA87" s="257">
        <v>0</v>
      </c>
      <c r="AB87" s="257">
        <v>1.5406162464985996E-4</v>
      </c>
      <c r="AC87" s="257">
        <v>0</v>
      </c>
      <c r="AD87" s="257">
        <v>1.9848604767138651E-5</v>
      </c>
      <c r="AE87" s="257">
        <v>1.1942905447644355E-4</v>
      </c>
      <c r="AF87" s="257">
        <v>4.512915399759687E-6</v>
      </c>
      <c r="AG87" s="257">
        <v>1.0230213797873407E-3</v>
      </c>
      <c r="AH87" s="257">
        <v>4.9911634433377381E-4</v>
      </c>
      <c r="AI87" s="257">
        <v>1.6058452768075796E-5</v>
      </c>
      <c r="AJ87" s="257">
        <v>7.8112388104004033E-6</v>
      </c>
      <c r="AK87" s="257">
        <v>1.4952080211488254E-2</v>
      </c>
      <c r="AL87" s="257">
        <v>0</v>
      </c>
      <c r="AM87" s="257">
        <v>3.5653166001140899E-5</v>
      </c>
      <c r="AN87" s="257">
        <v>0</v>
      </c>
      <c r="AO87" s="257">
        <v>4.9639287841683765E-4</v>
      </c>
      <c r="AP87" s="257">
        <v>9.2106475085198492E-5</v>
      </c>
      <c r="AQ87" s="257">
        <v>2.7123372597644141E-4</v>
      </c>
      <c r="AR87" s="257">
        <v>0</v>
      </c>
      <c r="AS87" s="258">
        <v>1.9100512775304507E-4</v>
      </c>
    </row>
    <row r="88" spans="2:45" s="151" customFormat="1" ht="13.5" customHeight="1">
      <c r="B88" s="585">
        <v>35</v>
      </c>
      <c r="C88" s="240" t="s">
        <v>302</v>
      </c>
      <c r="D88" s="256">
        <v>8.4969708298991405E-5</v>
      </c>
      <c r="E88" s="257">
        <v>1.7488076311605724E-3</v>
      </c>
      <c r="F88" s="257">
        <v>1.3145161290322581E-2</v>
      </c>
      <c r="G88" s="257">
        <v>2.2540180321442573E-3</v>
      </c>
      <c r="H88" s="257">
        <v>1.2177106737546381E-3</v>
      </c>
      <c r="I88" s="257">
        <v>9.4531555044080476E-4</v>
      </c>
      <c r="J88" s="257">
        <v>7.6632182184683563E-4</v>
      </c>
      <c r="K88" s="257">
        <v>8.5846307737862701E-4</v>
      </c>
      <c r="L88" s="257">
        <v>1.5790543480269381E-4</v>
      </c>
      <c r="M88" s="257">
        <v>4.3243372207633798E-4</v>
      </c>
      <c r="N88" s="257">
        <v>8.3795193616992205E-4</v>
      </c>
      <c r="O88" s="257">
        <v>4.1112222663797947E-4</v>
      </c>
      <c r="P88" s="257">
        <v>1.9928193077201986E-3</v>
      </c>
      <c r="Q88" s="257">
        <v>2.4902653264511455E-4</v>
      </c>
      <c r="R88" s="257">
        <v>3.0906360509615851E-3</v>
      </c>
      <c r="S88" s="257">
        <v>5.6105053770612724E-4</v>
      </c>
      <c r="T88" s="257">
        <v>4.6059688308410624E-4</v>
      </c>
      <c r="U88" s="257">
        <v>2.9160086712035218E-4</v>
      </c>
      <c r="V88" s="257">
        <v>2.3212971606090688E-4</v>
      </c>
      <c r="W88" s="257">
        <v>5.0579131050528556E-4</v>
      </c>
      <c r="X88" s="257">
        <v>8.2065379337341806E-5</v>
      </c>
      <c r="Y88" s="257">
        <v>6.5428824049513709E-4</v>
      </c>
      <c r="Z88" s="257">
        <v>9.8832876484492189E-4</v>
      </c>
      <c r="AA88" s="257">
        <v>1.6572082598121035E-3</v>
      </c>
      <c r="AB88" s="257">
        <v>1.0924369747899159E-2</v>
      </c>
      <c r="AC88" s="257">
        <v>1.9582298912731774E-3</v>
      </c>
      <c r="AD88" s="257">
        <v>7.0462546923342204E-4</v>
      </c>
      <c r="AE88" s="257">
        <v>3.6425861615315283E-3</v>
      </c>
      <c r="AF88" s="257">
        <v>5.6411442496996089E-5</v>
      </c>
      <c r="AG88" s="257">
        <v>1.3119144604581843E-3</v>
      </c>
      <c r="AH88" s="257">
        <v>1.2838904706447391E-3</v>
      </c>
      <c r="AI88" s="257">
        <v>2.0073065960094745E-6</v>
      </c>
      <c r="AJ88" s="257">
        <v>1.3799855231707381E-3</v>
      </c>
      <c r="AK88" s="257">
        <v>1.1051715678994263E-3</v>
      </c>
      <c r="AL88" s="257">
        <v>0</v>
      </c>
      <c r="AM88" s="257">
        <v>1.9224187107815174E-3</v>
      </c>
      <c r="AN88" s="257">
        <v>1.4037918515530457E-3</v>
      </c>
      <c r="AO88" s="257">
        <v>9.029622835963428E-4</v>
      </c>
      <c r="AP88" s="257">
        <v>5.4573086487980102E-3</v>
      </c>
      <c r="AQ88" s="257">
        <v>1.782393056416615E-3</v>
      </c>
      <c r="AR88" s="257">
        <v>0</v>
      </c>
      <c r="AS88" s="258">
        <v>3.3793214910154127E-4</v>
      </c>
    </row>
    <row r="89" spans="2:45" s="151" customFormat="1" ht="13.5" customHeight="1">
      <c r="B89" s="585">
        <v>36</v>
      </c>
      <c r="C89" s="240" t="s">
        <v>52</v>
      </c>
      <c r="D89" s="256">
        <v>3.9417447679902115E-2</v>
      </c>
      <c r="E89" s="257">
        <v>3.5294117647058823E-2</v>
      </c>
      <c r="F89" s="257">
        <v>2.903225806451613E-2</v>
      </c>
      <c r="G89" s="257">
        <v>0.12279498235985888</v>
      </c>
      <c r="H89" s="257">
        <v>3.6602240165137863E-2</v>
      </c>
      <c r="I89" s="257">
        <v>3.9518300076036253E-2</v>
      </c>
      <c r="J89" s="257">
        <v>3.763306512069569E-2</v>
      </c>
      <c r="K89" s="257">
        <v>4.7834226217877099E-2</v>
      </c>
      <c r="L89" s="257">
        <v>4.7774793253070333E-3</v>
      </c>
      <c r="M89" s="257">
        <v>4.2275615360642269E-2</v>
      </c>
      <c r="N89" s="257">
        <v>9.012537400436281E-2</v>
      </c>
      <c r="O89" s="257">
        <v>2.4201395074755726E-2</v>
      </c>
      <c r="P89" s="257">
        <v>2.9510627915282008E-2</v>
      </c>
      <c r="Q89" s="257">
        <v>4.2608691277531266E-2</v>
      </c>
      <c r="R89" s="257">
        <v>4.9183742673061089E-2</v>
      </c>
      <c r="S89" s="257">
        <v>4.3969883748759216E-2</v>
      </c>
      <c r="T89" s="257">
        <v>4.8936841441100387E-2</v>
      </c>
      <c r="U89" s="257">
        <v>5.9133842633994384E-2</v>
      </c>
      <c r="V89" s="257">
        <v>4.3772503000400052E-2</v>
      </c>
      <c r="W89" s="257">
        <v>3.6669870011633202E-2</v>
      </c>
      <c r="X89" s="257">
        <v>3.3014858222183016E-2</v>
      </c>
      <c r="Y89" s="257">
        <v>3.5879752431476571E-2</v>
      </c>
      <c r="Z89" s="257">
        <v>0.11875724321310266</v>
      </c>
      <c r="AA89" s="257">
        <v>7.8312883644563749E-2</v>
      </c>
      <c r="AB89" s="257">
        <v>0.13483193277310923</v>
      </c>
      <c r="AC89" s="257">
        <v>7.4437316159902983E-2</v>
      </c>
      <c r="AD89" s="257">
        <v>9.9844684667697137E-2</v>
      </c>
      <c r="AE89" s="257">
        <v>0.14097666841456064</v>
      </c>
      <c r="AF89" s="257">
        <v>9.6598954131856107E-3</v>
      </c>
      <c r="AG89" s="257">
        <v>5.1288718045451376E-2</v>
      </c>
      <c r="AH89" s="257">
        <v>0.14344101480711821</v>
      </c>
      <c r="AI89" s="257">
        <v>6.7722509936167644E-2</v>
      </c>
      <c r="AJ89" s="257">
        <v>9.4596705740219028E-2</v>
      </c>
      <c r="AK89" s="257">
        <v>4.9383449466823853E-2</v>
      </c>
      <c r="AL89" s="257">
        <v>5.7864737121040052E-2</v>
      </c>
      <c r="AM89" s="257">
        <v>0.14926982316029663</v>
      </c>
      <c r="AN89" s="257">
        <v>6.7624041952400155E-2</v>
      </c>
      <c r="AO89" s="257">
        <v>2.9897033934362677E-2</v>
      </c>
      <c r="AP89" s="257">
        <v>5.5816523901630284E-2</v>
      </c>
      <c r="AQ89" s="257">
        <v>4.6473961562306258E-2</v>
      </c>
      <c r="AR89" s="257">
        <v>0</v>
      </c>
      <c r="AS89" s="258">
        <v>4.2417831063310853E-2</v>
      </c>
    </row>
    <row r="90" spans="2:45" s="151" customFormat="1" ht="13.5" customHeight="1">
      <c r="B90" s="585">
        <v>37</v>
      </c>
      <c r="C90" s="240" t="s">
        <v>239</v>
      </c>
      <c r="D90" s="256">
        <v>0</v>
      </c>
      <c r="E90" s="257">
        <v>0</v>
      </c>
      <c r="F90" s="257">
        <v>0</v>
      </c>
      <c r="G90" s="257">
        <v>0</v>
      </c>
      <c r="H90" s="257">
        <v>0</v>
      </c>
      <c r="I90" s="257">
        <v>0</v>
      </c>
      <c r="J90" s="257">
        <v>0</v>
      </c>
      <c r="K90" s="257">
        <v>0</v>
      </c>
      <c r="L90" s="257">
        <v>0</v>
      </c>
      <c r="M90" s="257">
        <v>0</v>
      </c>
      <c r="N90" s="257">
        <v>0</v>
      </c>
      <c r="O90" s="257">
        <v>0</v>
      </c>
      <c r="P90" s="257">
        <v>0</v>
      </c>
      <c r="Q90" s="257">
        <v>0</v>
      </c>
      <c r="R90" s="257">
        <v>0</v>
      </c>
      <c r="S90" s="257">
        <v>0</v>
      </c>
      <c r="T90" s="257">
        <v>0</v>
      </c>
      <c r="U90" s="257">
        <v>0</v>
      </c>
      <c r="V90" s="257">
        <v>0</v>
      </c>
      <c r="W90" s="257">
        <v>0</v>
      </c>
      <c r="X90" s="257">
        <v>0</v>
      </c>
      <c r="Y90" s="257">
        <v>0</v>
      </c>
      <c r="Z90" s="257">
        <v>0</v>
      </c>
      <c r="AA90" s="257">
        <v>0</v>
      </c>
      <c r="AB90" s="257">
        <v>0</v>
      </c>
      <c r="AC90" s="257">
        <v>0</v>
      </c>
      <c r="AD90" s="257">
        <v>0</v>
      </c>
      <c r="AE90" s="257">
        <v>0</v>
      </c>
      <c r="AF90" s="257">
        <v>0</v>
      </c>
      <c r="AG90" s="257">
        <v>0</v>
      </c>
      <c r="AH90" s="257">
        <v>0</v>
      </c>
      <c r="AI90" s="257">
        <v>0</v>
      </c>
      <c r="AJ90" s="257">
        <v>0</v>
      </c>
      <c r="AK90" s="257">
        <v>0</v>
      </c>
      <c r="AL90" s="257">
        <v>0</v>
      </c>
      <c r="AM90" s="257">
        <v>0</v>
      </c>
      <c r="AN90" s="257">
        <v>0</v>
      </c>
      <c r="AO90" s="257">
        <v>0</v>
      </c>
      <c r="AP90" s="257">
        <v>0</v>
      </c>
      <c r="AQ90" s="257">
        <v>0</v>
      </c>
      <c r="AR90" s="257">
        <v>0</v>
      </c>
      <c r="AS90" s="258">
        <v>0</v>
      </c>
    </row>
    <row r="91" spans="2:45" s="151" customFormat="1" ht="13.5" customHeight="1">
      <c r="B91" s="585">
        <v>38</v>
      </c>
      <c r="C91" s="240" t="s">
        <v>240</v>
      </c>
      <c r="D91" s="256">
        <v>0</v>
      </c>
      <c r="E91" s="257">
        <v>0</v>
      </c>
      <c r="F91" s="257">
        <v>0</v>
      </c>
      <c r="G91" s="257">
        <v>0</v>
      </c>
      <c r="H91" s="257">
        <v>0</v>
      </c>
      <c r="I91" s="257">
        <v>0</v>
      </c>
      <c r="J91" s="257">
        <v>0</v>
      </c>
      <c r="K91" s="257">
        <v>0</v>
      </c>
      <c r="L91" s="257">
        <v>0</v>
      </c>
      <c r="M91" s="257">
        <v>0</v>
      </c>
      <c r="N91" s="257">
        <v>0</v>
      </c>
      <c r="O91" s="257">
        <v>0</v>
      </c>
      <c r="P91" s="257">
        <v>0</v>
      </c>
      <c r="Q91" s="257">
        <v>0</v>
      </c>
      <c r="R91" s="257">
        <v>0</v>
      </c>
      <c r="S91" s="257">
        <v>0</v>
      </c>
      <c r="T91" s="257">
        <v>0</v>
      </c>
      <c r="U91" s="257">
        <v>0</v>
      </c>
      <c r="V91" s="257">
        <v>0</v>
      </c>
      <c r="W91" s="257">
        <v>0</v>
      </c>
      <c r="X91" s="257">
        <v>0</v>
      </c>
      <c r="Y91" s="257">
        <v>0</v>
      </c>
      <c r="Z91" s="257">
        <v>0</v>
      </c>
      <c r="AA91" s="257">
        <v>0</v>
      </c>
      <c r="AB91" s="257">
        <v>0</v>
      </c>
      <c r="AC91" s="257">
        <v>0</v>
      </c>
      <c r="AD91" s="257">
        <v>0</v>
      </c>
      <c r="AE91" s="257">
        <v>0</v>
      </c>
      <c r="AF91" s="257">
        <v>0</v>
      </c>
      <c r="AG91" s="257">
        <v>0</v>
      </c>
      <c r="AH91" s="257">
        <v>0</v>
      </c>
      <c r="AI91" s="257">
        <v>0</v>
      </c>
      <c r="AJ91" s="257">
        <v>1.0774302065812291E-2</v>
      </c>
      <c r="AK91" s="257">
        <v>1.2356617048321297E-2</v>
      </c>
      <c r="AL91" s="257">
        <v>0</v>
      </c>
      <c r="AM91" s="257">
        <v>0</v>
      </c>
      <c r="AN91" s="257">
        <v>2.5010084711577247E-3</v>
      </c>
      <c r="AO91" s="257">
        <v>5.9756247458941213E-3</v>
      </c>
      <c r="AP91" s="257">
        <v>0</v>
      </c>
      <c r="AQ91" s="257">
        <v>0</v>
      </c>
      <c r="AR91" s="257">
        <v>0</v>
      </c>
      <c r="AS91" s="258">
        <v>0</v>
      </c>
    </row>
    <row r="92" spans="2:45" s="151" customFormat="1" ht="13.5" customHeight="1">
      <c r="B92" s="585">
        <v>39</v>
      </c>
      <c r="C92" s="240" t="s">
        <v>241</v>
      </c>
      <c r="D92" s="256">
        <v>0</v>
      </c>
      <c r="E92" s="257">
        <v>0</v>
      </c>
      <c r="F92" s="257">
        <v>0</v>
      </c>
      <c r="G92" s="257">
        <v>0</v>
      </c>
      <c r="H92" s="257">
        <v>0</v>
      </c>
      <c r="I92" s="257">
        <v>0</v>
      </c>
      <c r="J92" s="257">
        <v>0</v>
      </c>
      <c r="K92" s="257">
        <v>0</v>
      </c>
      <c r="L92" s="257">
        <v>0</v>
      </c>
      <c r="M92" s="257">
        <v>0</v>
      </c>
      <c r="N92" s="257">
        <v>0</v>
      </c>
      <c r="O92" s="257">
        <v>0</v>
      </c>
      <c r="P92" s="257">
        <v>0</v>
      </c>
      <c r="Q92" s="257">
        <v>0</v>
      </c>
      <c r="R92" s="257">
        <v>0</v>
      </c>
      <c r="S92" s="257">
        <v>0</v>
      </c>
      <c r="T92" s="257">
        <v>0</v>
      </c>
      <c r="U92" s="257">
        <v>0</v>
      </c>
      <c r="V92" s="257">
        <v>0</v>
      </c>
      <c r="W92" s="257">
        <v>0</v>
      </c>
      <c r="X92" s="257">
        <v>0</v>
      </c>
      <c r="Y92" s="257">
        <v>0</v>
      </c>
      <c r="Z92" s="257">
        <v>0</v>
      </c>
      <c r="AA92" s="257">
        <v>0</v>
      </c>
      <c r="AB92" s="257">
        <v>0</v>
      </c>
      <c r="AC92" s="257">
        <v>0</v>
      </c>
      <c r="AD92" s="257">
        <v>2.6051293756869478E-5</v>
      </c>
      <c r="AE92" s="257">
        <v>0</v>
      </c>
      <c r="AF92" s="257">
        <v>0</v>
      </c>
      <c r="AG92" s="257">
        <v>0</v>
      </c>
      <c r="AH92" s="257">
        <v>3.6852992971562926E-3</v>
      </c>
      <c r="AI92" s="257">
        <v>0</v>
      </c>
      <c r="AJ92" s="257">
        <v>1.1716858215600606E-4</v>
      </c>
      <c r="AK92" s="257">
        <v>0</v>
      </c>
      <c r="AL92" s="257">
        <v>0</v>
      </c>
      <c r="AM92" s="257">
        <v>1.9537934968625215E-4</v>
      </c>
      <c r="AN92" s="257">
        <v>1.8233158531665995E-3</v>
      </c>
      <c r="AO92" s="257">
        <v>1.0400612690638502E-4</v>
      </c>
      <c r="AP92" s="257">
        <v>1.2514967302201344E-2</v>
      </c>
      <c r="AQ92" s="257">
        <v>5.8121512709237444E-4</v>
      </c>
      <c r="AR92" s="257">
        <v>0</v>
      </c>
      <c r="AS92" s="258">
        <v>4.5547376618033822E-4</v>
      </c>
    </row>
    <row r="93" spans="2:45" s="151" customFormat="1" ht="13.5" customHeight="1">
      <c r="B93" s="585">
        <v>40</v>
      </c>
      <c r="C93" s="240" t="s">
        <v>303</v>
      </c>
      <c r="D93" s="256">
        <v>1.7758669034489204E-3</v>
      </c>
      <c r="E93" s="257">
        <v>1.5898251192368839E-4</v>
      </c>
      <c r="F93" s="257">
        <v>1.2903225806451613E-3</v>
      </c>
      <c r="G93" s="257">
        <v>9.800078400627205E-5</v>
      </c>
      <c r="H93" s="257">
        <v>2.8066193967579017E-4</v>
      </c>
      <c r="I93" s="257">
        <v>1.6440270442448778E-4</v>
      </c>
      <c r="J93" s="257">
        <v>1.1106113360099066E-4</v>
      </c>
      <c r="K93" s="257">
        <v>1.7418091425073592E-4</v>
      </c>
      <c r="L93" s="257">
        <v>4.5355816379497155E-5</v>
      </c>
      <c r="M93" s="257">
        <v>9.9907101307291878E-5</v>
      </c>
      <c r="N93" s="257">
        <v>3.2789423589257822E-4</v>
      </c>
      <c r="O93" s="257">
        <v>6.8520371106329912E-5</v>
      </c>
      <c r="P93" s="257">
        <v>1.2540313017117528E-4</v>
      </c>
      <c r="Q93" s="257">
        <v>9.307052230170948E-5</v>
      </c>
      <c r="R93" s="257">
        <v>1.889260281935765E-4</v>
      </c>
      <c r="S93" s="257">
        <v>1.0593261900745059E-4</v>
      </c>
      <c r="T93" s="257">
        <v>1.3250047321597576E-4</v>
      </c>
      <c r="U93" s="257">
        <v>2.5805865234955098E-4</v>
      </c>
      <c r="V93" s="257">
        <v>1.839751473035911E-4</v>
      </c>
      <c r="W93" s="257">
        <v>8.8513479338424961E-5</v>
      </c>
      <c r="X93" s="257">
        <v>1.066411079089522E-4</v>
      </c>
      <c r="Y93" s="257">
        <v>1.4736221632773356E-4</v>
      </c>
      <c r="Z93" s="257">
        <v>3.7635388779963048E-4</v>
      </c>
      <c r="AA93" s="257">
        <v>6.4721391441788223E-5</v>
      </c>
      <c r="AB93" s="257">
        <v>3.9215686274509802E-4</v>
      </c>
      <c r="AC93" s="257">
        <v>3.2773722029676607E-5</v>
      </c>
      <c r="AD93" s="257">
        <v>6.4135804153816762E-4</v>
      </c>
      <c r="AE93" s="257">
        <v>2.9110832028633114E-4</v>
      </c>
      <c r="AF93" s="257">
        <v>8.7663381640331922E-4</v>
      </c>
      <c r="AG93" s="257">
        <v>6.5935597235463152E-4</v>
      </c>
      <c r="AH93" s="257">
        <v>2.2789840628070429E-3</v>
      </c>
      <c r="AI93" s="257">
        <v>3.4525673451362961E-4</v>
      </c>
      <c r="AJ93" s="257">
        <v>1.5804739859710151E-3</v>
      </c>
      <c r="AK93" s="257">
        <v>1.1825028499906281E-2</v>
      </c>
      <c r="AL93" s="257">
        <v>1.4385065489903415E-3</v>
      </c>
      <c r="AM93" s="257">
        <v>3.8676554478037648E-3</v>
      </c>
      <c r="AN93" s="257">
        <v>1.4231544977813634E-2</v>
      </c>
      <c r="AO93" s="257">
        <v>2.7703450166882558E-3</v>
      </c>
      <c r="AP93" s="257">
        <v>3.0855669153541493E-3</v>
      </c>
      <c r="AQ93" s="257">
        <v>8.4004959702417854E-3</v>
      </c>
      <c r="AR93" s="257">
        <v>0</v>
      </c>
      <c r="AS93" s="258">
        <v>4.1580347041624425E-3</v>
      </c>
    </row>
    <row r="94" spans="2:45" s="151" customFormat="1" ht="13.5" customHeight="1">
      <c r="B94" s="585">
        <v>41</v>
      </c>
      <c r="C94" s="240" t="s">
        <v>238</v>
      </c>
      <c r="D94" s="256">
        <v>1.0196364995878969E-3</v>
      </c>
      <c r="E94" s="257">
        <v>7.6311605723370429E-3</v>
      </c>
      <c r="F94" s="257">
        <v>1.881720430107527E-3</v>
      </c>
      <c r="G94" s="257">
        <v>1.9600156801254411E-3</v>
      </c>
      <c r="H94" s="257">
        <v>7.7559267200729115E-4</v>
      </c>
      <c r="I94" s="257">
        <v>1.9317317769877314E-3</v>
      </c>
      <c r="J94" s="257">
        <v>1.4993253036133739E-3</v>
      </c>
      <c r="K94" s="257">
        <v>7.2160664475304876E-4</v>
      </c>
      <c r="L94" s="257">
        <v>2.351783071529482E-5</v>
      </c>
      <c r="M94" s="257">
        <v>2.8480979626407086E-4</v>
      </c>
      <c r="N94" s="257">
        <v>1.8398509902861333E-3</v>
      </c>
      <c r="O94" s="257">
        <v>6.3038741417823516E-4</v>
      </c>
      <c r="P94" s="257">
        <v>1.1640681865889531E-3</v>
      </c>
      <c r="Q94" s="257">
        <v>9.105818668437522E-4</v>
      </c>
      <c r="R94" s="257">
        <v>1.4096788257520708E-3</v>
      </c>
      <c r="S94" s="257">
        <v>1.1613353787483472E-3</v>
      </c>
      <c r="T94" s="257">
        <v>1.0284560540097167E-3</v>
      </c>
      <c r="U94" s="257">
        <v>1.2659481058657218E-3</v>
      </c>
      <c r="V94" s="257">
        <v>1.6421942678776923E-3</v>
      </c>
      <c r="W94" s="257">
        <v>1.9472965454453493E-3</v>
      </c>
      <c r="X94" s="257">
        <v>4.392911482175356E-4</v>
      </c>
      <c r="Y94" s="257">
        <v>1.6386678455643973E-3</v>
      </c>
      <c r="Z94" s="257">
        <v>1.2687284036304823E-3</v>
      </c>
      <c r="AA94" s="257">
        <v>7.6643753023170259E-5</v>
      </c>
      <c r="AB94" s="257">
        <v>1.134453781512605E-3</v>
      </c>
      <c r="AC94" s="257">
        <v>4.506386779080533E-3</v>
      </c>
      <c r="AD94" s="257">
        <v>3.1509660067832609E-3</v>
      </c>
      <c r="AE94" s="257">
        <v>5.6560853768453188E-3</v>
      </c>
      <c r="AF94" s="257">
        <v>1.4215683509243016E-4</v>
      </c>
      <c r="AG94" s="257">
        <v>3.5227962131215238E-3</v>
      </c>
      <c r="AH94" s="257">
        <v>3.5879873054937327E-3</v>
      </c>
      <c r="AI94" s="257">
        <v>3.0250110401862781E-3</v>
      </c>
      <c r="AJ94" s="257">
        <v>5.2074925402669364E-3</v>
      </c>
      <c r="AK94" s="257">
        <v>3.176215970394922E-3</v>
      </c>
      <c r="AL94" s="257">
        <v>4.575099776112139E-3</v>
      </c>
      <c r="AM94" s="257">
        <v>2.1163719338277241E-3</v>
      </c>
      <c r="AN94" s="257">
        <v>3.8079870915691811E-3</v>
      </c>
      <c r="AO94" s="257">
        <v>1.0636990251789379E-3</v>
      </c>
      <c r="AP94" s="257">
        <v>4.0296582849774342E-3</v>
      </c>
      <c r="AQ94" s="257">
        <v>3.8902665840049597E-3</v>
      </c>
      <c r="AR94" s="257">
        <v>0</v>
      </c>
      <c r="AS94" s="258">
        <v>2.3508323415759392E-4</v>
      </c>
    </row>
    <row r="95" spans="2:45" s="151" customFormat="1" ht="13.5" customHeight="1">
      <c r="B95" s="587">
        <v>42</v>
      </c>
      <c r="C95" s="243" t="s">
        <v>133</v>
      </c>
      <c r="D95" s="259">
        <v>4.4269218023774521E-3</v>
      </c>
      <c r="E95" s="260">
        <v>6.3593004769475357E-4</v>
      </c>
      <c r="F95" s="260">
        <v>9.5698924731182789E-3</v>
      </c>
      <c r="G95" s="260">
        <v>6.7620540964327715E-3</v>
      </c>
      <c r="H95" s="260">
        <v>4.7757797799670753E-3</v>
      </c>
      <c r="I95" s="260">
        <v>3.5552084831795483E-3</v>
      </c>
      <c r="J95" s="260">
        <v>4.1536863966770508E-3</v>
      </c>
      <c r="K95" s="260">
        <v>6.9423535822793318E-4</v>
      </c>
      <c r="L95" s="260">
        <v>4.2836048802858426E-4</v>
      </c>
      <c r="M95" s="260">
        <v>2.773540424351685E-3</v>
      </c>
      <c r="N95" s="260">
        <v>1.4126776663038578E-2</v>
      </c>
      <c r="O95" s="260">
        <v>1.2539227912458374E-2</v>
      </c>
      <c r="P95" s="260">
        <v>9.2116777575739408E-3</v>
      </c>
      <c r="Q95" s="260">
        <v>7.5135581112217896E-3</v>
      </c>
      <c r="R95" s="260">
        <v>9.4487235382454109E-3</v>
      </c>
      <c r="S95" s="260">
        <v>5.5241899097218678E-3</v>
      </c>
      <c r="T95" s="260">
        <v>2.9970345132184998E-3</v>
      </c>
      <c r="U95" s="260">
        <v>8.4612941776666191E-4</v>
      </c>
      <c r="V95" s="260">
        <v>4.0104112647118377E-3</v>
      </c>
      <c r="W95" s="260">
        <v>3.9578170047038595E-3</v>
      </c>
      <c r="X95" s="260">
        <v>6.4950139796398861E-4</v>
      </c>
      <c r="Y95" s="260">
        <v>1.220159151193634E-3</v>
      </c>
      <c r="Z95" s="260">
        <v>1.5368672217086893E-2</v>
      </c>
      <c r="AA95" s="260">
        <v>3.3859506891124993E-3</v>
      </c>
      <c r="AB95" s="260">
        <v>6.7366946778711486E-3</v>
      </c>
      <c r="AC95" s="260">
        <v>7.947627592196577E-3</v>
      </c>
      <c r="AD95" s="260">
        <v>3.7240944694343892E-3</v>
      </c>
      <c r="AE95" s="260">
        <v>1.1659261443262802E-2</v>
      </c>
      <c r="AF95" s="260">
        <v>9.736614974981525E-4</v>
      </c>
      <c r="AG95" s="260">
        <v>4.9910528113545176E-3</v>
      </c>
      <c r="AH95" s="260">
        <v>5.0131371188744459E-3</v>
      </c>
      <c r="AI95" s="260">
        <v>2.288329519450801E-4</v>
      </c>
      <c r="AJ95" s="260">
        <v>1.2521415813071847E-2</v>
      </c>
      <c r="AK95" s="260">
        <v>2.6835491268734912E-3</v>
      </c>
      <c r="AL95" s="260">
        <v>7.7008771645197226E-3</v>
      </c>
      <c r="AM95" s="260">
        <v>3.6237877923559611E-3</v>
      </c>
      <c r="AN95" s="260">
        <v>2.1653892698668818E-2</v>
      </c>
      <c r="AO95" s="260">
        <v>1.5175439425886179E-3</v>
      </c>
      <c r="AP95" s="260">
        <v>1.0246845353228333E-3</v>
      </c>
      <c r="AQ95" s="260">
        <v>6.0136391816491015E-3</v>
      </c>
      <c r="AR95" s="260">
        <v>4.6331535228513748E-4</v>
      </c>
      <c r="AS95" s="261">
        <v>0</v>
      </c>
    </row>
    <row r="96" spans="2:45" s="151" customFormat="1" ht="13.5">
      <c r="B96" s="262"/>
      <c r="C96" s="263"/>
      <c r="D96" s="562" t="s">
        <v>105</v>
      </c>
      <c r="E96" s="257"/>
      <c r="F96" s="257"/>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64"/>
    </row>
    <row r="97" spans="2:46">
      <c r="B97" s="233" t="s">
        <v>143</v>
      </c>
      <c r="C97" s="265"/>
      <c r="D97" s="564">
        <f>D7</f>
        <v>0</v>
      </c>
      <c r="E97" s="564">
        <f>D8</f>
        <v>0</v>
      </c>
      <c r="F97" s="564">
        <f>D9</f>
        <v>0</v>
      </c>
      <c r="G97" s="564">
        <f>D10</f>
        <v>0</v>
      </c>
      <c r="H97" s="564">
        <f>D11</f>
        <v>0</v>
      </c>
      <c r="I97" s="564">
        <f>D12</f>
        <v>0</v>
      </c>
      <c r="J97" s="564">
        <f>D13</f>
        <v>0</v>
      </c>
      <c r="K97" s="564">
        <f>D14</f>
        <v>0</v>
      </c>
      <c r="L97" s="564">
        <f>D15</f>
        <v>0</v>
      </c>
      <c r="M97" s="564">
        <f>D16</f>
        <v>0</v>
      </c>
      <c r="N97" s="564">
        <f>D17</f>
        <v>0</v>
      </c>
      <c r="O97" s="564">
        <f>D18</f>
        <v>0</v>
      </c>
      <c r="P97" s="564">
        <f>D19</f>
        <v>0</v>
      </c>
      <c r="Q97" s="564">
        <f>D20</f>
        <v>0</v>
      </c>
      <c r="R97" s="564">
        <f>D21</f>
        <v>0</v>
      </c>
      <c r="S97" s="564">
        <f>D22</f>
        <v>0</v>
      </c>
      <c r="T97" s="564">
        <f>D23</f>
        <v>0</v>
      </c>
      <c r="U97" s="564">
        <f>D24</f>
        <v>0</v>
      </c>
      <c r="V97" s="564">
        <f>D25</f>
        <v>0</v>
      </c>
      <c r="W97" s="564">
        <f>D26</f>
        <v>0</v>
      </c>
      <c r="X97" s="564">
        <f>D27</f>
        <v>0</v>
      </c>
      <c r="Y97" s="564">
        <f>D28</f>
        <v>0</v>
      </c>
      <c r="Z97" s="564">
        <f>D29</f>
        <v>0</v>
      </c>
      <c r="AA97" s="564">
        <f>D30</f>
        <v>0</v>
      </c>
      <c r="AB97" s="564">
        <f>D31</f>
        <v>0</v>
      </c>
      <c r="AC97" s="564">
        <f>D32</f>
        <v>0</v>
      </c>
      <c r="AD97" s="564">
        <f>D33</f>
        <v>0</v>
      </c>
      <c r="AE97" s="564">
        <f>D34</f>
        <v>0</v>
      </c>
      <c r="AF97" s="564">
        <f>D35</f>
        <v>0</v>
      </c>
      <c r="AG97" s="564">
        <f>D36</f>
        <v>0</v>
      </c>
      <c r="AH97" s="564">
        <f>D37</f>
        <v>0</v>
      </c>
      <c r="AI97" s="564">
        <f>D38</f>
        <v>0</v>
      </c>
      <c r="AJ97" s="564">
        <f>D39</f>
        <v>0</v>
      </c>
      <c r="AK97" s="564">
        <f>D40</f>
        <v>0</v>
      </c>
      <c r="AL97" s="564">
        <f>D41</f>
        <v>0</v>
      </c>
      <c r="AM97" s="564">
        <f>D42</f>
        <v>0</v>
      </c>
      <c r="AN97" s="564">
        <f>D43</f>
        <v>0</v>
      </c>
      <c r="AO97" s="564">
        <f>D44</f>
        <v>0</v>
      </c>
      <c r="AP97" s="564">
        <f>D45</f>
        <v>0</v>
      </c>
      <c r="AQ97" s="564">
        <f>D46</f>
        <v>0</v>
      </c>
      <c r="AR97" s="564">
        <f>D47</f>
        <v>0</v>
      </c>
      <c r="AS97" s="564">
        <f>D48</f>
        <v>0</v>
      </c>
      <c r="AT97" s="165">
        <f>D49</f>
        <v>0</v>
      </c>
    </row>
    <row r="98" spans="2:46">
      <c r="B98" s="249"/>
      <c r="C98" s="250"/>
      <c r="D98" s="599">
        <f>D52</f>
        <v>1</v>
      </c>
      <c r="E98" s="600">
        <f t="shared" ref="E98:AS98" si="41">E52</f>
        <v>2</v>
      </c>
      <c r="F98" s="600">
        <f t="shared" si="41"/>
        <v>3</v>
      </c>
      <c r="G98" s="600">
        <f t="shared" si="41"/>
        <v>4</v>
      </c>
      <c r="H98" s="600">
        <f t="shared" si="41"/>
        <v>5</v>
      </c>
      <c r="I98" s="600">
        <f t="shared" si="41"/>
        <v>6</v>
      </c>
      <c r="J98" s="600">
        <f t="shared" si="41"/>
        <v>7</v>
      </c>
      <c r="K98" s="600">
        <f t="shared" si="41"/>
        <v>8</v>
      </c>
      <c r="L98" s="600">
        <f t="shared" si="41"/>
        <v>9</v>
      </c>
      <c r="M98" s="600">
        <f t="shared" si="41"/>
        <v>10</v>
      </c>
      <c r="N98" s="600">
        <f t="shared" si="41"/>
        <v>11</v>
      </c>
      <c r="O98" s="600">
        <f t="shared" si="41"/>
        <v>12</v>
      </c>
      <c r="P98" s="600">
        <f t="shared" si="41"/>
        <v>13</v>
      </c>
      <c r="Q98" s="600">
        <f t="shared" si="41"/>
        <v>14</v>
      </c>
      <c r="R98" s="600">
        <f t="shared" si="41"/>
        <v>15</v>
      </c>
      <c r="S98" s="600">
        <f t="shared" si="41"/>
        <v>16</v>
      </c>
      <c r="T98" s="600">
        <f t="shared" si="41"/>
        <v>17</v>
      </c>
      <c r="U98" s="600">
        <f t="shared" si="41"/>
        <v>18</v>
      </c>
      <c r="V98" s="600">
        <f t="shared" si="41"/>
        <v>19</v>
      </c>
      <c r="W98" s="600">
        <f t="shared" si="41"/>
        <v>20</v>
      </c>
      <c r="X98" s="600">
        <f t="shared" si="41"/>
        <v>21</v>
      </c>
      <c r="Y98" s="600">
        <f t="shared" si="41"/>
        <v>22</v>
      </c>
      <c r="Z98" s="600">
        <f t="shared" si="41"/>
        <v>23</v>
      </c>
      <c r="AA98" s="600">
        <f t="shared" si="41"/>
        <v>24</v>
      </c>
      <c r="AB98" s="600">
        <f t="shared" si="41"/>
        <v>25</v>
      </c>
      <c r="AC98" s="600">
        <f t="shared" si="41"/>
        <v>26</v>
      </c>
      <c r="AD98" s="600">
        <f t="shared" si="41"/>
        <v>27</v>
      </c>
      <c r="AE98" s="600">
        <f t="shared" si="41"/>
        <v>28</v>
      </c>
      <c r="AF98" s="600">
        <f t="shared" si="41"/>
        <v>29</v>
      </c>
      <c r="AG98" s="600">
        <f t="shared" si="41"/>
        <v>30</v>
      </c>
      <c r="AH98" s="600">
        <f t="shared" si="41"/>
        <v>31</v>
      </c>
      <c r="AI98" s="600">
        <f t="shared" si="41"/>
        <v>32</v>
      </c>
      <c r="AJ98" s="600">
        <f t="shared" si="41"/>
        <v>33</v>
      </c>
      <c r="AK98" s="600">
        <f t="shared" si="41"/>
        <v>34</v>
      </c>
      <c r="AL98" s="600">
        <f t="shared" si="41"/>
        <v>35</v>
      </c>
      <c r="AM98" s="600">
        <f t="shared" si="41"/>
        <v>36</v>
      </c>
      <c r="AN98" s="600">
        <f t="shared" si="41"/>
        <v>37</v>
      </c>
      <c r="AO98" s="600">
        <f t="shared" si="41"/>
        <v>38</v>
      </c>
      <c r="AP98" s="600">
        <f t="shared" si="41"/>
        <v>39</v>
      </c>
      <c r="AQ98" s="600">
        <f t="shared" si="41"/>
        <v>40</v>
      </c>
      <c r="AR98" s="600">
        <f t="shared" si="41"/>
        <v>41</v>
      </c>
      <c r="AS98" s="601">
        <f t="shared" si="41"/>
        <v>42</v>
      </c>
      <c r="AT98" s="266"/>
    </row>
    <row r="99" spans="2:46">
      <c r="B99" s="252"/>
      <c r="C99" s="236"/>
      <c r="D99" s="602" t="str">
        <f>D53</f>
        <v>農業</v>
      </c>
      <c r="E99" s="603" t="str">
        <f t="shared" ref="E99:AS99" si="42">E53</f>
        <v>林業</v>
      </c>
      <c r="F99" s="603" t="str">
        <f t="shared" si="42"/>
        <v>漁業</v>
      </c>
      <c r="G99" s="603" t="str">
        <f t="shared" si="42"/>
        <v>鉱業</v>
      </c>
      <c r="H99" s="603" t="str">
        <f t="shared" si="42"/>
        <v>飲食料品</v>
      </c>
      <c r="I99" s="603" t="str">
        <f t="shared" si="42"/>
        <v>繊維製品</v>
      </c>
      <c r="J99" s="603" t="str">
        <f t="shared" si="42"/>
        <v>パルプ・紙・木製品</v>
      </c>
      <c r="K99" s="603" t="str">
        <f t="shared" si="42"/>
        <v>化学製品</v>
      </c>
      <c r="L99" s="603" t="str">
        <f t="shared" si="42"/>
        <v>石油・石炭製品</v>
      </c>
      <c r="M99" s="603" t="str">
        <f t="shared" si="42"/>
        <v>プラスチック・ゴム製品</v>
      </c>
      <c r="N99" s="603" t="str">
        <f t="shared" si="42"/>
        <v>窯業・土石製品</v>
      </c>
      <c r="O99" s="603" t="str">
        <f t="shared" si="42"/>
        <v>鉄鋼</v>
      </c>
      <c r="P99" s="603" t="str">
        <f t="shared" si="42"/>
        <v>非鉄金属</v>
      </c>
      <c r="Q99" s="603" t="str">
        <f t="shared" si="42"/>
        <v>金属製品</v>
      </c>
      <c r="R99" s="603" t="str">
        <f t="shared" si="42"/>
        <v>はん用機械</v>
      </c>
      <c r="S99" s="603" t="str">
        <f t="shared" si="42"/>
        <v>生産用機械</v>
      </c>
      <c r="T99" s="603" t="str">
        <f t="shared" si="42"/>
        <v>業務用機械</v>
      </c>
      <c r="U99" s="603" t="str">
        <f t="shared" si="42"/>
        <v>電子部品</v>
      </c>
      <c r="V99" s="603" t="str">
        <f t="shared" si="42"/>
        <v>電気機械</v>
      </c>
      <c r="W99" s="603" t="str">
        <f t="shared" si="42"/>
        <v>情報通信機器</v>
      </c>
      <c r="X99" s="603" t="str">
        <f t="shared" si="42"/>
        <v>輸送機械</v>
      </c>
      <c r="Y99" s="603" t="str">
        <f t="shared" si="42"/>
        <v>その他の製造工業製品</v>
      </c>
      <c r="Z99" s="603" t="str">
        <f t="shared" si="42"/>
        <v>建設</v>
      </c>
      <c r="AA99" s="603" t="str">
        <f t="shared" si="42"/>
        <v>電力・ガス・熱供給</v>
      </c>
      <c r="AB99" s="603" t="str">
        <f t="shared" si="42"/>
        <v>水道</v>
      </c>
      <c r="AC99" s="603" t="str">
        <f t="shared" si="42"/>
        <v>廃棄物処理</v>
      </c>
      <c r="AD99" s="603" t="str">
        <f t="shared" si="42"/>
        <v>商業</v>
      </c>
      <c r="AE99" s="603" t="str">
        <f t="shared" si="42"/>
        <v>金融・保険</v>
      </c>
      <c r="AF99" s="603" t="str">
        <f t="shared" si="42"/>
        <v>不動産</v>
      </c>
      <c r="AG99" s="603" t="str">
        <f t="shared" si="42"/>
        <v>運輸・郵便</v>
      </c>
      <c r="AH99" s="603" t="str">
        <f t="shared" si="42"/>
        <v>情報通信</v>
      </c>
      <c r="AI99" s="603" t="str">
        <f t="shared" si="42"/>
        <v>公務</v>
      </c>
      <c r="AJ99" s="603" t="str">
        <f t="shared" si="42"/>
        <v>教育・研究</v>
      </c>
      <c r="AK99" s="603" t="str">
        <f t="shared" si="42"/>
        <v>医療・福祉</v>
      </c>
      <c r="AL99" s="603" t="str">
        <f t="shared" si="42"/>
        <v>他に分類されない会員制団体</v>
      </c>
      <c r="AM99" s="603" t="str">
        <f t="shared" si="42"/>
        <v>対事業所サービス</v>
      </c>
      <c r="AN99" s="603" t="str">
        <f t="shared" si="42"/>
        <v>宿泊業</v>
      </c>
      <c r="AO99" s="603" t="str">
        <f t="shared" si="42"/>
        <v>飲食サービス</v>
      </c>
      <c r="AP99" s="603" t="str">
        <f t="shared" si="42"/>
        <v>娯楽サービス</v>
      </c>
      <c r="AQ99" s="603" t="str">
        <f t="shared" si="42"/>
        <v>その他の対個人サービス</v>
      </c>
      <c r="AR99" s="603" t="str">
        <f t="shared" si="42"/>
        <v>事務用品</v>
      </c>
      <c r="AS99" s="604" t="str">
        <f t="shared" si="42"/>
        <v>分類不明</v>
      </c>
      <c r="AT99" s="267" t="s">
        <v>148</v>
      </c>
    </row>
    <row r="100" spans="2:46" s="151" customFormat="1" ht="13.5" customHeight="1">
      <c r="B100" s="586">
        <f>B54</f>
        <v>1</v>
      </c>
      <c r="C100" s="239" t="str">
        <f>C54</f>
        <v>農業</v>
      </c>
      <c r="D100" s="268">
        <f t="shared" ref="D100:AS100" si="43">D$97*D54</f>
        <v>0</v>
      </c>
      <c r="E100" s="269">
        <f t="shared" si="43"/>
        <v>0</v>
      </c>
      <c r="F100" s="269">
        <f t="shared" si="43"/>
        <v>0</v>
      </c>
      <c r="G100" s="269">
        <f t="shared" si="43"/>
        <v>0</v>
      </c>
      <c r="H100" s="269">
        <f t="shared" si="43"/>
        <v>0</v>
      </c>
      <c r="I100" s="269">
        <f t="shared" si="43"/>
        <v>0</v>
      </c>
      <c r="J100" s="269">
        <f t="shared" si="43"/>
        <v>0</v>
      </c>
      <c r="K100" s="269">
        <f t="shared" si="43"/>
        <v>0</v>
      </c>
      <c r="L100" s="269">
        <f t="shared" si="43"/>
        <v>0</v>
      </c>
      <c r="M100" s="269">
        <f t="shared" si="43"/>
        <v>0</v>
      </c>
      <c r="N100" s="269">
        <f t="shared" si="43"/>
        <v>0</v>
      </c>
      <c r="O100" s="269">
        <f t="shared" si="43"/>
        <v>0</v>
      </c>
      <c r="P100" s="269">
        <f t="shared" si="43"/>
        <v>0</v>
      </c>
      <c r="Q100" s="269">
        <f t="shared" si="43"/>
        <v>0</v>
      </c>
      <c r="R100" s="269">
        <f t="shared" si="43"/>
        <v>0</v>
      </c>
      <c r="S100" s="269">
        <f t="shared" si="43"/>
        <v>0</v>
      </c>
      <c r="T100" s="269">
        <f t="shared" si="43"/>
        <v>0</v>
      </c>
      <c r="U100" s="269">
        <f t="shared" si="43"/>
        <v>0</v>
      </c>
      <c r="V100" s="269">
        <f t="shared" si="43"/>
        <v>0</v>
      </c>
      <c r="W100" s="269">
        <f t="shared" si="43"/>
        <v>0</v>
      </c>
      <c r="X100" s="269">
        <f t="shared" si="43"/>
        <v>0</v>
      </c>
      <c r="Y100" s="269">
        <f t="shared" si="43"/>
        <v>0</v>
      </c>
      <c r="Z100" s="269">
        <f t="shared" si="43"/>
        <v>0</v>
      </c>
      <c r="AA100" s="269">
        <f t="shared" si="43"/>
        <v>0</v>
      </c>
      <c r="AB100" s="269">
        <f t="shared" si="43"/>
        <v>0</v>
      </c>
      <c r="AC100" s="269">
        <f t="shared" si="43"/>
        <v>0</v>
      </c>
      <c r="AD100" s="269">
        <f t="shared" si="43"/>
        <v>0</v>
      </c>
      <c r="AE100" s="269">
        <f t="shared" si="43"/>
        <v>0</v>
      </c>
      <c r="AF100" s="269">
        <f t="shared" si="43"/>
        <v>0</v>
      </c>
      <c r="AG100" s="269">
        <f t="shared" si="43"/>
        <v>0</v>
      </c>
      <c r="AH100" s="269">
        <f t="shared" si="43"/>
        <v>0</v>
      </c>
      <c r="AI100" s="269">
        <f t="shared" si="43"/>
        <v>0</v>
      </c>
      <c r="AJ100" s="269">
        <f t="shared" si="43"/>
        <v>0</v>
      </c>
      <c r="AK100" s="269">
        <f t="shared" si="43"/>
        <v>0</v>
      </c>
      <c r="AL100" s="269">
        <f t="shared" si="43"/>
        <v>0</v>
      </c>
      <c r="AM100" s="269">
        <f t="shared" si="43"/>
        <v>0</v>
      </c>
      <c r="AN100" s="269">
        <f t="shared" si="43"/>
        <v>0</v>
      </c>
      <c r="AO100" s="269">
        <f t="shared" si="43"/>
        <v>0</v>
      </c>
      <c r="AP100" s="269">
        <f t="shared" si="43"/>
        <v>0</v>
      </c>
      <c r="AQ100" s="269">
        <f t="shared" si="43"/>
        <v>0</v>
      </c>
      <c r="AR100" s="269">
        <f t="shared" si="43"/>
        <v>0</v>
      </c>
      <c r="AS100" s="270">
        <f t="shared" si="43"/>
        <v>0</v>
      </c>
      <c r="AT100" s="271">
        <f t="shared" ref="AT100:AT141" si="44">SUM(D100:AS100)</f>
        <v>0</v>
      </c>
    </row>
    <row r="101" spans="2:46" s="151" customFormat="1" ht="13.5" customHeight="1">
      <c r="B101" s="585">
        <f t="shared" ref="B101:C101" si="45">B55</f>
        <v>2</v>
      </c>
      <c r="C101" s="240" t="str">
        <f t="shared" si="45"/>
        <v>林業</v>
      </c>
      <c r="D101" s="272">
        <f t="shared" ref="D101:AS101" si="46">D$97*D55</f>
        <v>0</v>
      </c>
      <c r="E101" s="273">
        <f t="shared" si="46"/>
        <v>0</v>
      </c>
      <c r="F101" s="273">
        <f t="shared" si="46"/>
        <v>0</v>
      </c>
      <c r="G101" s="273">
        <f t="shared" si="46"/>
        <v>0</v>
      </c>
      <c r="H101" s="273">
        <f t="shared" si="46"/>
        <v>0</v>
      </c>
      <c r="I101" s="273">
        <f t="shared" si="46"/>
        <v>0</v>
      </c>
      <c r="J101" s="273">
        <f t="shared" si="46"/>
        <v>0</v>
      </c>
      <c r="K101" s="273">
        <f t="shared" si="46"/>
        <v>0</v>
      </c>
      <c r="L101" s="273">
        <f t="shared" si="46"/>
        <v>0</v>
      </c>
      <c r="M101" s="273">
        <f t="shared" si="46"/>
        <v>0</v>
      </c>
      <c r="N101" s="273">
        <f t="shared" si="46"/>
        <v>0</v>
      </c>
      <c r="O101" s="273">
        <f t="shared" si="46"/>
        <v>0</v>
      </c>
      <c r="P101" s="273">
        <f t="shared" si="46"/>
        <v>0</v>
      </c>
      <c r="Q101" s="273">
        <f t="shared" si="46"/>
        <v>0</v>
      </c>
      <c r="R101" s="273">
        <f t="shared" si="46"/>
        <v>0</v>
      </c>
      <c r="S101" s="273">
        <f t="shared" si="46"/>
        <v>0</v>
      </c>
      <c r="T101" s="273">
        <f t="shared" si="46"/>
        <v>0</v>
      </c>
      <c r="U101" s="273">
        <f t="shared" si="46"/>
        <v>0</v>
      </c>
      <c r="V101" s="273">
        <f t="shared" si="46"/>
        <v>0</v>
      </c>
      <c r="W101" s="273">
        <f t="shared" si="46"/>
        <v>0</v>
      </c>
      <c r="X101" s="273">
        <f t="shared" si="46"/>
        <v>0</v>
      </c>
      <c r="Y101" s="273">
        <f t="shared" si="46"/>
        <v>0</v>
      </c>
      <c r="Z101" s="273">
        <f t="shared" si="46"/>
        <v>0</v>
      </c>
      <c r="AA101" s="273">
        <f t="shared" si="46"/>
        <v>0</v>
      </c>
      <c r="AB101" s="273">
        <f t="shared" si="46"/>
        <v>0</v>
      </c>
      <c r="AC101" s="273">
        <f t="shared" si="46"/>
        <v>0</v>
      </c>
      <c r="AD101" s="273">
        <f t="shared" si="46"/>
        <v>0</v>
      </c>
      <c r="AE101" s="273">
        <f t="shared" si="46"/>
        <v>0</v>
      </c>
      <c r="AF101" s="273">
        <f t="shared" si="46"/>
        <v>0</v>
      </c>
      <c r="AG101" s="273">
        <f t="shared" si="46"/>
        <v>0</v>
      </c>
      <c r="AH101" s="273">
        <f t="shared" si="46"/>
        <v>0</v>
      </c>
      <c r="AI101" s="273">
        <f t="shared" si="46"/>
        <v>0</v>
      </c>
      <c r="AJ101" s="273">
        <f t="shared" si="46"/>
        <v>0</v>
      </c>
      <c r="AK101" s="273">
        <f t="shared" si="46"/>
        <v>0</v>
      </c>
      <c r="AL101" s="273">
        <f t="shared" si="46"/>
        <v>0</v>
      </c>
      <c r="AM101" s="273">
        <f t="shared" si="46"/>
        <v>0</v>
      </c>
      <c r="AN101" s="273">
        <f t="shared" si="46"/>
        <v>0</v>
      </c>
      <c r="AO101" s="273">
        <f t="shared" si="46"/>
        <v>0</v>
      </c>
      <c r="AP101" s="273">
        <f t="shared" si="46"/>
        <v>0</v>
      </c>
      <c r="AQ101" s="273">
        <f t="shared" si="46"/>
        <v>0</v>
      </c>
      <c r="AR101" s="273">
        <f t="shared" si="46"/>
        <v>0</v>
      </c>
      <c r="AS101" s="274">
        <f t="shared" si="46"/>
        <v>0</v>
      </c>
      <c r="AT101" s="275">
        <f t="shared" si="44"/>
        <v>0</v>
      </c>
    </row>
    <row r="102" spans="2:46" s="151" customFormat="1" ht="13.5" customHeight="1">
      <c r="B102" s="585">
        <f t="shared" ref="B102:C102" si="47">B56</f>
        <v>3</v>
      </c>
      <c r="C102" s="240" t="str">
        <f t="shared" si="47"/>
        <v>漁業</v>
      </c>
      <c r="D102" s="272">
        <f t="shared" ref="D102:AS102" si="48">D$97*D56</f>
        <v>0</v>
      </c>
      <c r="E102" s="273">
        <f t="shared" si="48"/>
        <v>0</v>
      </c>
      <c r="F102" s="273">
        <f t="shared" si="48"/>
        <v>0</v>
      </c>
      <c r="G102" s="273">
        <f t="shared" si="48"/>
        <v>0</v>
      </c>
      <c r="H102" s="273">
        <f t="shared" si="48"/>
        <v>0</v>
      </c>
      <c r="I102" s="273">
        <f t="shared" si="48"/>
        <v>0</v>
      </c>
      <c r="J102" s="273">
        <f t="shared" si="48"/>
        <v>0</v>
      </c>
      <c r="K102" s="273">
        <f t="shared" si="48"/>
        <v>0</v>
      </c>
      <c r="L102" s="273">
        <f t="shared" si="48"/>
        <v>0</v>
      </c>
      <c r="M102" s="273">
        <f t="shared" si="48"/>
        <v>0</v>
      </c>
      <c r="N102" s="273">
        <f t="shared" si="48"/>
        <v>0</v>
      </c>
      <c r="O102" s="273">
        <f t="shared" si="48"/>
        <v>0</v>
      </c>
      <c r="P102" s="273">
        <f t="shared" si="48"/>
        <v>0</v>
      </c>
      <c r="Q102" s="273">
        <f t="shared" si="48"/>
        <v>0</v>
      </c>
      <c r="R102" s="273">
        <f t="shared" si="48"/>
        <v>0</v>
      </c>
      <c r="S102" s="273">
        <f t="shared" si="48"/>
        <v>0</v>
      </c>
      <c r="T102" s="273">
        <f t="shared" si="48"/>
        <v>0</v>
      </c>
      <c r="U102" s="273">
        <f t="shared" si="48"/>
        <v>0</v>
      </c>
      <c r="V102" s="273">
        <f t="shared" si="48"/>
        <v>0</v>
      </c>
      <c r="W102" s="273">
        <f t="shared" si="48"/>
        <v>0</v>
      </c>
      <c r="X102" s="273">
        <f t="shared" si="48"/>
        <v>0</v>
      </c>
      <c r="Y102" s="273">
        <f t="shared" si="48"/>
        <v>0</v>
      </c>
      <c r="Z102" s="273">
        <f t="shared" si="48"/>
        <v>0</v>
      </c>
      <c r="AA102" s="273">
        <f t="shared" si="48"/>
        <v>0</v>
      </c>
      <c r="AB102" s="273">
        <f t="shared" si="48"/>
        <v>0</v>
      </c>
      <c r="AC102" s="273">
        <f t="shared" si="48"/>
        <v>0</v>
      </c>
      <c r="AD102" s="273">
        <f t="shared" si="48"/>
        <v>0</v>
      </c>
      <c r="AE102" s="273">
        <f t="shared" si="48"/>
        <v>0</v>
      </c>
      <c r="AF102" s="273">
        <f t="shared" si="48"/>
        <v>0</v>
      </c>
      <c r="AG102" s="273">
        <f t="shared" si="48"/>
        <v>0</v>
      </c>
      <c r="AH102" s="273">
        <f t="shared" si="48"/>
        <v>0</v>
      </c>
      <c r="AI102" s="273">
        <f t="shared" si="48"/>
        <v>0</v>
      </c>
      <c r="AJ102" s="273">
        <f t="shared" si="48"/>
        <v>0</v>
      </c>
      <c r="AK102" s="273">
        <f t="shared" si="48"/>
        <v>0</v>
      </c>
      <c r="AL102" s="273">
        <f t="shared" si="48"/>
        <v>0</v>
      </c>
      <c r="AM102" s="273">
        <f t="shared" si="48"/>
        <v>0</v>
      </c>
      <c r="AN102" s="273">
        <f t="shared" si="48"/>
        <v>0</v>
      </c>
      <c r="AO102" s="273">
        <f t="shared" si="48"/>
        <v>0</v>
      </c>
      <c r="AP102" s="273">
        <f t="shared" si="48"/>
        <v>0</v>
      </c>
      <c r="AQ102" s="273">
        <f t="shared" si="48"/>
        <v>0</v>
      </c>
      <c r="AR102" s="273">
        <f t="shared" si="48"/>
        <v>0</v>
      </c>
      <c r="AS102" s="274">
        <f t="shared" si="48"/>
        <v>0</v>
      </c>
      <c r="AT102" s="275">
        <f t="shared" si="44"/>
        <v>0</v>
      </c>
    </row>
    <row r="103" spans="2:46" s="151" customFormat="1" ht="13.5" customHeight="1">
      <c r="B103" s="585">
        <f t="shared" ref="B103:C103" si="49">B57</f>
        <v>4</v>
      </c>
      <c r="C103" s="240" t="str">
        <f t="shared" si="49"/>
        <v>鉱業</v>
      </c>
      <c r="D103" s="272">
        <f t="shared" ref="D103:AS103" si="50">D$97*D57</f>
        <v>0</v>
      </c>
      <c r="E103" s="273">
        <f t="shared" si="50"/>
        <v>0</v>
      </c>
      <c r="F103" s="273">
        <f t="shared" si="50"/>
        <v>0</v>
      </c>
      <c r="G103" s="273">
        <f t="shared" si="50"/>
        <v>0</v>
      </c>
      <c r="H103" s="273">
        <f t="shared" si="50"/>
        <v>0</v>
      </c>
      <c r="I103" s="273">
        <f t="shared" si="50"/>
        <v>0</v>
      </c>
      <c r="J103" s="273">
        <f t="shared" si="50"/>
        <v>0</v>
      </c>
      <c r="K103" s="273">
        <f t="shared" si="50"/>
        <v>0</v>
      </c>
      <c r="L103" s="273">
        <f t="shared" si="50"/>
        <v>0</v>
      </c>
      <c r="M103" s="273">
        <f t="shared" si="50"/>
        <v>0</v>
      </c>
      <c r="N103" s="273">
        <f t="shared" si="50"/>
        <v>0</v>
      </c>
      <c r="O103" s="273">
        <f t="shared" si="50"/>
        <v>0</v>
      </c>
      <c r="P103" s="273">
        <f t="shared" si="50"/>
        <v>0</v>
      </c>
      <c r="Q103" s="273">
        <f t="shared" si="50"/>
        <v>0</v>
      </c>
      <c r="R103" s="273">
        <f t="shared" si="50"/>
        <v>0</v>
      </c>
      <c r="S103" s="273">
        <f t="shared" si="50"/>
        <v>0</v>
      </c>
      <c r="T103" s="273">
        <f t="shared" si="50"/>
        <v>0</v>
      </c>
      <c r="U103" s="273">
        <f t="shared" si="50"/>
        <v>0</v>
      </c>
      <c r="V103" s="273">
        <f t="shared" si="50"/>
        <v>0</v>
      </c>
      <c r="W103" s="273">
        <f t="shared" si="50"/>
        <v>0</v>
      </c>
      <c r="X103" s="273">
        <f t="shared" si="50"/>
        <v>0</v>
      </c>
      <c r="Y103" s="273">
        <f t="shared" si="50"/>
        <v>0</v>
      </c>
      <c r="Z103" s="273">
        <f t="shared" si="50"/>
        <v>0</v>
      </c>
      <c r="AA103" s="273">
        <f t="shared" si="50"/>
        <v>0</v>
      </c>
      <c r="AB103" s="273">
        <f t="shared" si="50"/>
        <v>0</v>
      </c>
      <c r="AC103" s="273">
        <f t="shared" si="50"/>
        <v>0</v>
      </c>
      <c r="AD103" s="273">
        <f t="shared" si="50"/>
        <v>0</v>
      </c>
      <c r="AE103" s="273">
        <f t="shared" si="50"/>
        <v>0</v>
      </c>
      <c r="AF103" s="273">
        <f t="shared" si="50"/>
        <v>0</v>
      </c>
      <c r="AG103" s="273">
        <f t="shared" si="50"/>
        <v>0</v>
      </c>
      <c r="AH103" s="273">
        <f t="shared" si="50"/>
        <v>0</v>
      </c>
      <c r="AI103" s="273">
        <f t="shared" si="50"/>
        <v>0</v>
      </c>
      <c r="AJ103" s="273">
        <f t="shared" si="50"/>
        <v>0</v>
      </c>
      <c r="AK103" s="273">
        <f t="shared" si="50"/>
        <v>0</v>
      </c>
      <c r="AL103" s="273">
        <f t="shared" si="50"/>
        <v>0</v>
      </c>
      <c r="AM103" s="273">
        <f t="shared" si="50"/>
        <v>0</v>
      </c>
      <c r="AN103" s="273">
        <f t="shared" si="50"/>
        <v>0</v>
      </c>
      <c r="AO103" s="273">
        <f t="shared" si="50"/>
        <v>0</v>
      </c>
      <c r="AP103" s="273">
        <f t="shared" si="50"/>
        <v>0</v>
      </c>
      <c r="AQ103" s="273">
        <f t="shared" si="50"/>
        <v>0</v>
      </c>
      <c r="AR103" s="273">
        <f t="shared" si="50"/>
        <v>0</v>
      </c>
      <c r="AS103" s="274">
        <f t="shared" si="50"/>
        <v>0</v>
      </c>
      <c r="AT103" s="275">
        <f t="shared" si="44"/>
        <v>0</v>
      </c>
    </row>
    <row r="104" spans="2:46" s="151" customFormat="1" ht="13.5" customHeight="1">
      <c r="B104" s="585">
        <f t="shared" ref="B104:C104" si="51">B58</f>
        <v>5</v>
      </c>
      <c r="C104" s="240" t="str">
        <f t="shared" si="51"/>
        <v>飲食料品</v>
      </c>
      <c r="D104" s="272">
        <f t="shared" ref="D104:AS104" si="52">D$97*D58</f>
        <v>0</v>
      </c>
      <c r="E104" s="273">
        <f t="shared" si="52"/>
        <v>0</v>
      </c>
      <c r="F104" s="273">
        <f t="shared" si="52"/>
        <v>0</v>
      </c>
      <c r="G104" s="273">
        <f t="shared" si="52"/>
        <v>0</v>
      </c>
      <c r="H104" s="273">
        <f t="shared" si="52"/>
        <v>0</v>
      </c>
      <c r="I104" s="273">
        <f t="shared" si="52"/>
        <v>0</v>
      </c>
      <c r="J104" s="273">
        <f t="shared" si="52"/>
        <v>0</v>
      </c>
      <c r="K104" s="273">
        <f t="shared" si="52"/>
        <v>0</v>
      </c>
      <c r="L104" s="273">
        <f t="shared" si="52"/>
        <v>0</v>
      </c>
      <c r="M104" s="273">
        <f t="shared" si="52"/>
        <v>0</v>
      </c>
      <c r="N104" s="273">
        <f t="shared" si="52"/>
        <v>0</v>
      </c>
      <c r="O104" s="273">
        <f t="shared" si="52"/>
        <v>0</v>
      </c>
      <c r="P104" s="273">
        <f t="shared" si="52"/>
        <v>0</v>
      </c>
      <c r="Q104" s="273">
        <f t="shared" si="52"/>
        <v>0</v>
      </c>
      <c r="R104" s="273">
        <f t="shared" si="52"/>
        <v>0</v>
      </c>
      <c r="S104" s="273">
        <f t="shared" si="52"/>
        <v>0</v>
      </c>
      <c r="T104" s="273">
        <f t="shared" si="52"/>
        <v>0</v>
      </c>
      <c r="U104" s="273">
        <f t="shared" si="52"/>
        <v>0</v>
      </c>
      <c r="V104" s="273">
        <f t="shared" si="52"/>
        <v>0</v>
      </c>
      <c r="W104" s="273">
        <f t="shared" si="52"/>
        <v>0</v>
      </c>
      <c r="X104" s="273">
        <f t="shared" si="52"/>
        <v>0</v>
      </c>
      <c r="Y104" s="273">
        <f t="shared" si="52"/>
        <v>0</v>
      </c>
      <c r="Z104" s="273">
        <f t="shared" si="52"/>
        <v>0</v>
      </c>
      <c r="AA104" s="273">
        <f t="shared" si="52"/>
        <v>0</v>
      </c>
      <c r="AB104" s="273">
        <f t="shared" si="52"/>
        <v>0</v>
      </c>
      <c r="AC104" s="273">
        <f t="shared" si="52"/>
        <v>0</v>
      </c>
      <c r="AD104" s="273">
        <f t="shared" si="52"/>
        <v>0</v>
      </c>
      <c r="AE104" s="273">
        <f t="shared" si="52"/>
        <v>0</v>
      </c>
      <c r="AF104" s="273">
        <f t="shared" si="52"/>
        <v>0</v>
      </c>
      <c r="AG104" s="273">
        <f t="shared" si="52"/>
        <v>0</v>
      </c>
      <c r="AH104" s="273">
        <f t="shared" si="52"/>
        <v>0</v>
      </c>
      <c r="AI104" s="273">
        <f t="shared" si="52"/>
        <v>0</v>
      </c>
      <c r="AJ104" s="273">
        <f t="shared" si="52"/>
        <v>0</v>
      </c>
      <c r="AK104" s="273">
        <f t="shared" si="52"/>
        <v>0</v>
      </c>
      <c r="AL104" s="273">
        <f t="shared" si="52"/>
        <v>0</v>
      </c>
      <c r="AM104" s="273">
        <f t="shared" si="52"/>
        <v>0</v>
      </c>
      <c r="AN104" s="273">
        <f t="shared" si="52"/>
        <v>0</v>
      </c>
      <c r="AO104" s="273">
        <f t="shared" si="52"/>
        <v>0</v>
      </c>
      <c r="AP104" s="273">
        <f t="shared" si="52"/>
        <v>0</v>
      </c>
      <c r="AQ104" s="273">
        <f t="shared" si="52"/>
        <v>0</v>
      </c>
      <c r="AR104" s="273">
        <f t="shared" si="52"/>
        <v>0</v>
      </c>
      <c r="AS104" s="274">
        <f t="shared" si="52"/>
        <v>0</v>
      </c>
      <c r="AT104" s="275">
        <f t="shared" si="44"/>
        <v>0</v>
      </c>
    </row>
    <row r="105" spans="2:46" s="151" customFormat="1" ht="13.5" customHeight="1">
      <c r="B105" s="585">
        <f t="shared" ref="B105:C105" si="53">B59</f>
        <v>6</v>
      </c>
      <c r="C105" s="240" t="str">
        <f t="shared" si="53"/>
        <v>繊維製品</v>
      </c>
      <c r="D105" s="272">
        <f t="shared" ref="D105:AS105" si="54">D$97*D59</f>
        <v>0</v>
      </c>
      <c r="E105" s="273">
        <f t="shared" si="54"/>
        <v>0</v>
      </c>
      <c r="F105" s="273">
        <f t="shared" si="54"/>
        <v>0</v>
      </c>
      <c r="G105" s="273">
        <f t="shared" si="54"/>
        <v>0</v>
      </c>
      <c r="H105" s="273">
        <f t="shared" si="54"/>
        <v>0</v>
      </c>
      <c r="I105" s="273">
        <f t="shared" si="54"/>
        <v>0</v>
      </c>
      <c r="J105" s="273">
        <f t="shared" si="54"/>
        <v>0</v>
      </c>
      <c r="K105" s="273">
        <f t="shared" si="54"/>
        <v>0</v>
      </c>
      <c r="L105" s="273">
        <f t="shared" si="54"/>
        <v>0</v>
      </c>
      <c r="M105" s="273">
        <f t="shared" si="54"/>
        <v>0</v>
      </c>
      <c r="N105" s="273">
        <f t="shared" si="54"/>
        <v>0</v>
      </c>
      <c r="O105" s="273">
        <f t="shared" si="54"/>
        <v>0</v>
      </c>
      <c r="P105" s="273">
        <f t="shared" si="54"/>
        <v>0</v>
      </c>
      <c r="Q105" s="273">
        <f t="shared" si="54"/>
        <v>0</v>
      </c>
      <c r="R105" s="273">
        <f t="shared" si="54"/>
        <v>0</v>
      </c>
      <c r="S105" s="273">
        <f t="shared" si="54"/>
        <v>0</v>
      </c>
      <c r="T105" s="273">
        <f t="shared" si="54"/>
        <v>0</v>
      </c>
      <c r="U105" s="273">
        <f t="shared" si="54"/>
        <v>0</v>
      </c>
      <c r="V105" s="273">
        <f t="shared" si="54"/>
        <v>0</v>
      </c>
      <c r="W105" s="273">
        <f t="shared" si="54"/>
        <v>0</v>
      </c>
      <c r="X105" s="273">
        <f t="shared" si="54"/>
        <v>0</v>
      </c>
      <c r="Y105" s="273">
        <f t="shared" si="54"/>
        <v>0</v>
      </c>
      <c r="Z105" s="273">
        <f t="shared" si="54"/>
        <v>0</v>
      </c>
      <c r="AA105" s="273">
        <f t="shared" si="54"/>
        <v>0</v>
      </c>
      <c r="AB105" s="273">
        <f t="shared" si="54"/>
        <v>0</v>
      </c>
      <c r="AC105" s="273">
        <f t="shared" si="54"/>
        <v>0</v>
      </c>
      <c r="AD105" s="273">
        <f t="shared" si="54"/>
        <v>0</v>
      </c>
      <c r="AE105" s="273">
        <f t="shared" si="54"/>
        <v>0</v>
      </c>
      <c r="AF105" s="273">
        <f t="shared" si="54"/>
        <v>0</v>
      </c>
      <c r="AG105" s="273">
        <f t="shared" si="54"/>
        <v>0</v>
      </c>
      <c r="AH105" s="273">
        <f t="shared" si="54"/>
        <v>0</v>
      </c>
      <c r="AI105" s="273">
        <f t="shared" si="54"/>
        <v>0</v>
      </c>
      <c r="AJ105" s="273">
        <f t="shared" si="54"/>
        <v>0</v>
      </c>
      <c r="AK105" s="273">
        <f t="shared" si="54"/>
        <v>0</v>
      </c>
      <c r="AL105" s="273">
        <f t="shared" si="54"/>
        <v>0</v>
      </c>
      <c r="AM105" s="273">
        <f t="shared" si="54"/>
        <v>0</v>
      </c>
      <c r="AN105" s="273">
        <f t="shared" si="54"/>
        <v>0</v>
      </c>
      <c r="AO105" s="273">
        <f t="shared" si="54"/>
        <v>0</v>
      </c>
      <c r="AP105" s="273">
        <f t="shared" si="54"/>
        <v>0</v>
      </c>
      <c r="AQ105" s="273">
        <f t="shared" si="54"/>
        <v>0</v>
      </c>
      <c r="AR105" s="273">
        <f t="shared" si="54"/>
        <v>0</v>
      </c>
      <c r="AS105" s="274">
        <f t="shared" si="54"/>
        <v>0</v>
      </c>
      <c r="AT105" s="275">
        <f t="shared" si="44"/>
        <v>0</v>
      </c>
    </row>
    <row r="106" spans="2:46" s="151" customFormat="1" ht="13.5" customHeight="1">
      <c r="B106" s="585">
        <f t="shared" ref="B106:C106" si="55">B60</f>
        <v>7</v>
      </c>
      <c r="C106" s="240" t="str">
        <f t="shared" si="55"/>
        <v>パルプ・紙・木製品</v>
      </c>
      <c r="D106" s="272">
        <f t="shared" ref="D106:AS106" si="56">D$97*D60</f>
        <v>0</v>
      </c>
      <c r="E106" s="273">
        <f t="shared" si="56"/>
        <v>0</v>
      </c>
      <c r="F106" s="273">
        <f t="shared" si="56"/>
        <v>0</v>
      </c>
      <c r="G106" s="273">
        <f t="shared" si="56"/>
        <v>0</v>
      </c>
      <c r="H106" s="273">
        <f t="shared" si="56"/>
        <v>0</v>
      </c>
      <c r="I106" s="273">
        <f t="shared" si="56"/>
        <v>0</v>
      </c>
      <c r="J106" s="273">
        <f t="shared" si="56"/>
        <v>0</v>
      </c>
      <c r="K106" s="273">
        <f t="shared" si="56"/>
        <v>0</v>
      </c>
      <c r="L106" s="273">
        <f t="shared" si="56"/>
        <v>0</v>
      </c>
      <c r="M106" s="273">
        <f t="shared" si="56"/>
        <v>0</v>
      </c>
      <c r="N106" s="273">
        <f t="shared" si="56"/>
        <v>0</v>
      </c>
      <c r="O106" s="273">
        <f t="shared" si="56"/>
        <v>0</v>
      </c>
      <c r="P106" s="273">
        <f t="shared" si="56"/>
        <v>0</v>
      </c>
      <c r="Q106" s="273">
        <f t="shared" si="56"/>
        <v>0</v>
      </c>
      <c r="R106" s="273">
        <f t="shared" si="56"/>
        <v>0</v>
      </c>
      <c r="S106" s="273">
        <f t="shared" si="56"/>
        <v>0</v>
      </c>
      <c r="T106" s="273">
        <f t="shared" si="56"/>
        <v>0</v>
      </c>
      <c r="U106" s="273">
        <f t="shared" si="56"/>
        <v>0</v>
      </c>
      <c r="V106" s="273">
        <f t="shared" si="56"/>
        <v>0</v>
      </c>
      <c r="W106" s="273">
        <f t="shared" si="56"/>
        <v>0</v>
      </c>
      <c r="X106" s="273">
        <f t="shared" si="56"/>
        <v>0</v>
      </c>
      <c r="Y106" s="273">
        <f t="shared" si="56"/>
        <v>0</v>
      </c>
      <c r="Z106" s="273">
        <f t="shared" si="56"/>
        <v>0</v>
      </c>
      <c r="AA106" s="273">
        <f t="shared" si="56"/>
        <v>0</v>
      </c>
      <c r="AB106" s="273">
        <f t="shared" si="56"/>
        <v>0</v>
      </c>
      <c r="AC106" s="273">
        <f t="shared" si="56"/>
        <v>0</v>
      </c>
      <c r="AD106" s="273">
        <f t="shared" si="56"/>
        <v>0</v>
      </c>
      <c r="AE106" s="273">
        <f t="shared" si="56"/>
        <v>0</v>
      </c>
      <c r="AF106" s="273">
        <f t="shared" si="56"/>
        <v>0</v>
      </c>
      <c r="AG106" s="273">
        <f t="shared" si="56"/>
        <v>0</v>
      </c>
      <c r="AH106" s="273">
        <f t="shared" si="56"/>
        <v>0</v>
      </c>
      <c r="AI106" s="273">
        <f t="shared" si="56"/>
        <v>0</v>
      </c>
      <c r="AJ106" s="273">
        <f t="shared" si="56"/>
        <v>0</v>
      </c>
      <c r="AK106" s="273">
        <f t="shared" si="56"/>
        <v>0</v>
      </c>
      <c r="AL106" s="273">
        <f t="shared" si="56"/>
        <v>0</v>
      </c>
      <c r="AM106" s="273">
        <f t="shared" si="56"/>
        <v>0</v>
      </c>
      <c r="AN106" s="273">
        <f t="shared" si="56"/>
        <v>0</v>
      </c>
      <c r="AO106" s="273">
        <f t="shared" si="56"/>
        <v>0</v>
      </c>
      <c r="AP106" s="273">
        <f t="shared" si="56"/>
        <v>0</v>
      </c>
      <c r="AQ106" s="273">
        <f t="shared" si="56"/>
        <v>0</v>
      </c>
      <c r="AR106" s="273">
        <f t="shared" si="56"/>
        <v>0</v>
      </c>
      <c r="AS106" s="274">
        <f t="shared" si="56"/>
        <v>0</v>
      </c>
      <c r="AT106" s="275">
        <f t="shared" si="44"/>
        <v>0</v>
      </c>
    </row>
    <row r="107" spans="2:46" s="151" customFormat="1" ht="13.5" customHeight="1">
      <c r="B107" s="585">
        <f t="shared" ref="B107:C107" si="57">B61</f>
        <v>8</v>
      </c>
      <c r="C107" s="240" t="str">
        <f t="shared" si="57"/>
        <v>化学製品</v>
      </c>
      <c r="D107" s="272">
        <f t="shared" ref="D107:AS107" si="58">D$97*D61</f>
        <v>0</v>
      </c>
      <c r="E107" s="273">
        <f t="shared" si="58"/>
        <v>0</v>
      </c>
      <c r="F107" s="273">
        <f t="shared" si="58"/>
        <v>0</v>
      </c>
      <c r="G107" s="273">
        <f t="shared" si="58"/>
        <v>0</v>
      </c>
      <c r="H107" s="273">
        <f t="shared" si="58"/>
        <v>0</v>
      </c>
      <c r="I107" s="273">
        <f t="shared" si="58"/>
        <v>0</v>
      </c>
      <c r="J107" s="273">
        <f t="shared" si="58"/>
        <v>0</v>
      </c>
      <c r="K107" s="273">
        <f t="shared" si="58"/>
        <v>0</v>
      </c>
      <c r="L107" s="273">
        <f t="shared" si="58"/>
        <v>0</v>
      </c>
      <c r="M107" s="273">
        <f t="shared" si="58"/>
        <v>0</v>
      </c>
      <c r="N107" s="273">
        <f t="shared" si="58"/>
        <v>0</v>
      </c>
      <c r="O107" s="273">
        <f t="shared" si="58"/>
        <v>0</v>
      </c>
      <c r="P107" s="273">
        <f t="shared" si="58"/>
        <v>0</v>
      </c>
      <c r="Q107" s="273">
        <f t="shared" si="58"/>
        <v>0</v>
      </c>
      <c r="R107" s="273">
        <f t="shared" si="58"/>
        <v>0</v>
      </c>
      <c r="S107" s="273">
        <f t="shared" si="58"/>
        <v>0</v>
      </c>
      <c r="T107" s="273">
        <f t="shared" si="58"/>
        <v>0</v>
      </c>
      <c r="U107" s="273">
        <f t="shared" si="58"/>
        <v>0</v>
      </c>
      <c r="V107" s="273">
        <f t="shared" si="58"/>
        <v>0</v>
      </c>
      <c r="W107" s="273">
        <f t="shared" si="58"/>
        <v>0</v>
      </c>
      <c r="X107" s="273">
        <f t="shared" si="58"/>
        <v>0</v>
      </c>
      <c r="Y107" s="273">
        <f t="shared" si="58"/>
        <v>0</v>
      </c>
      <c r="Z107" s="273">
        <f t="shared" si="58"/>
        <v>0</v>
      </c>
      <c r="AA107" s="273">
        <f t="shared" si="58"/>
        <v>0</v>
      </c>
      <c r="AB107" s="273">
        <f t="shared" si="58"/>
        <v>0</v>
      </c>
      <c r="AC107" s="273">
        <f t="shared" si="58"/>
        <v>0</v>
      </c>
      <c r="AD107" s="273">
        <f t="shared" si="58"/>
        <v>0</v>
      </c>
      <c r="AE107" s="273">
        <f t="shared" si="58"/>
        <v>0</v>
      </c>
      <c r="AF107" s="273">
        <f t="shared" si="58"/>
        <v>0</v>
      </c>
      <c r="AG107" s="273">
        <f t="shared" si="58"/>
        <v>0</v>
      </c>
      <c r="AH107" s="273">
        <f t="shared" si="58"/>
        <v>0</v>
      </c>
      <c r="AI107" s="273">
        <f t="shared" si="58"/>
        <v>0</v>
      </c>
      <c r="AJ107" s="273">
        <f t="shared" si="58"/>
        <v>0</v>
      </c>
      <c r="AK107" s="273">
        <f t="shared" si="58"/>
        <v>0</v>
      </c>
      <c r="AL107" s="273">
        <f t="shared" si="58"/>
        <v>0</v>
      </c>
      <c r="AM107" s="273">
        <f t="shared" si="58"/>
        <v>0</v>
      </c>
      <c r="AN107" s="273">
        <f t="shared" si="58"/>
        <v>0</v>
      </c>
      <c r="AO107" s="273">
        <f t="shared" si="58"/>
        <v>0</v>
      </c>
      <c r="AP107" s="273">
        <f t="shared" si="58"/>
        <v>0</v>
      </c>
      <c r="AQ107" s="273">
        <f t="shared" si="58"/>
        <v>0</v>
      </c>
      <c r="AR107" s="273">
        <f t="shared" si="58"/>
        <v>0</v>
      </c>
      <c r="AS107" s="274">
        <f t="shared" si="58"/>
        <v>0</v>
      </c>
      <c r="AT107" s="275">
        <f t="shared" si="44"/>
        <v>0</v>
      </c>
    </row>
    <row r="108" spans="2:46" s="151" customFormat="1" ht="13.5" customHeight="1">
      <c r="B108" s="585">
        <f t="shared" ref="B108:C108" si="59">B62</f>
        <v>9</v>
      </c>
      <c r="C108" s="240" t="str">
        <f t="shared" si="59"/>
        <v>石油・石炭製品</v>
      </c>
      <c r="D108" s="272">
        <f t="shared" ref="D108:AS108" si="60">D$97*D62</f>
        <v>0</v>
      </c>
      <c r="E108" s="273">
        <f t="shared" si="60"/>
        <v>0</v>
      </c>
      <c r="F108" s="273">
        <f t="shared" si="60"/>
        <v>0</v>
      </c>
      <c r="G108" s="273">
        <f t="shared" si="60"/>
        <v>0</v>
      </c>
      <c r="H108" s="273">
        <f t="shared" si="60"/>
        <v>0</v>
      </c>
      <c r="I108" s="273">
        <f t="shared" si="60"/>
        <v>0</v>
      </c>
      <c r="J108" s="273">
        <f t="shared" si="60"/>
        <v>0</v>
      </c>
      <c r="K108" s="273">
        <f t="shared" si="60"/>
        <v>0</v>
      </c>
      <c r="L108" s="273">
        <f t="shared" si="60"/>
        <v>0</v>
      </c>
      <c r="M108" s="273">
        <f t="shared" si="60"/>
        <v>0</v>
      </c>
      <c r="N108" s="273">
        <f t="shared" si="60"/>
        <v>0</v>
      </c>
      <c r="O108" s="273">
        <f t="shared" si="60"/>
        <v>0</v>
      </c>
      <c r="P108" s="273">
        <f t="shared" si="60"/>
        <v>0</v>
      </c>
      <c r="Q108" s="273">
        <f t="shared" si="60"/>
        <v>0</v>
      </c>
      <c r="R108" s="273">
        <f t="shared" si="60"/>
        <v>0</v>
      </c>
      <c r="S108" s="273">
        <f t="shared" si="60"/>
        <v>0</v>
      </c>
      <c r="T108" s="273">
        <f t="shared" si="60"/>
        <v>0</v>
      </c>
      <c r="U108" s="273">
        <f t="shared" si="60"/>
        <v>0</v>
      </c>
      <c r="V108" s="273">
        <f t="shared" si="60"/>
        <v>0</v>
      </c>
      <c r="W108" s="273">
        <f t="shared" si="60"/>
        <v>0</v>
      </c>
      <c r="X108" s="273">
        <f t="shared" si="60"/>
        <v>0</v>
      </c>
      <c r="Y108" s="273">
        <f t="shared" si="60"/>
        <v>0</v>
      </c>
      <c r="Z108" s="273">
        <f t="shared" si="60"/>
        <v>0</v>
      </c>
      <c r="AA108" s="273">
        <f t="shared" si="60"/>
        <v>0</v>
      </c>
      <c r="AB108" s="273">
        <f t="shared" si="60"/>
        <v>0</v>
      </c>
      <c r="AC108" s="273">
        <f t="shared" si="60"/>
        <v>0</v>
      </c>
      <c r="AD108" s="273">
        <f t="shared" si="60"/>
        <v>0</v>
      </c>
      <c r="AE108" s="273">
        <f t="shared" si="60"/>
        <v>0</v>
      </c>
      <c r="AF108" s="273">
        <f t="shared" si="60"/>
        <v>0</v>
      </c>
      <c r="AG108" s="273">
        <f t="shared" si="60"/>
        <v>0</v>
      </c>
      <c r="AH108" s="273">
        <f t="shared" si="60"/>
        <v>0</v>
      </c>
      <c r="AI108" s="273">
        <f t="shared" si="60"/>
        <v>0</v>
      </c>
      <c r="AJ108" s="273">
        <f t="shared" si="60"/>
        <v>0</v>
      </c>
      <c r="AK108" s="273">
        <f t="shared" si="60"/>
        <v>0</v>
      </c>
      <c r="AL108" s="273">
        <f t="shared" si="60"/>
        <v>0</v>
      </c>
      <c r="AM108" s="273">
        <f t="shared" si="60"/>
        <v>0</v>
      </c>
      <c r="AN108" s="273">
        <f t="shared" si="60"/>
        <v>0</v>
      </c>
      <c r="AO108" s="273">
        <f t="shared" si="60"/>
        <v>0</v>
      </c>
      <c r="AP108" s="273">
        <f t="shared" si="60"/>
        <v>0</v>
      </c>
      <c r="AQ108" s="273">
        <f t="shared" si="60"/>
        <v>0</v>
      </c>
      <c r="AR108" s="273">
        <f t="shared" si="60"/>
        <v>0</v>
      </c>
      <c r="AS108" s="274">
        <f t="shared" si="60"/>
        <v>0</v>
      </c>
      <c r="AT108" s="275">
        <f t="shared" si="44"/>
        <v>0</v>
      </c>
    </row>
    <row r="109" spans="2:46" s="151" customFormat="1" ht="13.5" customHeight="1">
      <c r="B109" s="585">
        <f t="shared" ref="B109:C109" si="61">B63</f>
        <v>10</v>
      </c>
      <c r="C109" s="240" t="str">
        <f t="shared" si="61"/>
        <v>プラスチック・ゴム製品</v>
      </c>
      <c r="D109" s="272">
        <f t="shared" ref="D109:AS109" si="62">D$97*D63</f>
        <v>0</v>
      </c>
      <c r="E109" s="273">
        <f t="shared" si="62"/>
        <v>0</v>
      </c>
      <c r="F109" s="273">
        <f t="shared" si="62"/>
        <v>0</v>
      </c>
      <c r="G109" s="273">
        <f t="shared" si="62"/>
        <v>0</v>
      </c>
      <c r="H109" s="273">
        <f t="shared" si="62"/>
        <v>0</v>
      </c>
      <c r="I109" s="273">
        <f t="shared" si="62"/>
        <v>0</v>
      </c>
      <c r="J109" s="273">
        <f t="shared" si="62"/>
        <v>0</v>
      </c>
      <c r="K109" s="273">
        <f t="shared" si="62"/>
        <v>0</v>
      </c>
      <c r="L109" s="273">
        <f t="shared" si="62"/>
        <v>0</v>
      </c>
      <c r="M109" s="273">
        <f t="shared" si="62"/>
        <v>0</v>
      </c>
      <c r="N109" s="273">
        <f t="shared" si="62"/>
        <v>0</v>
      </c>
      <c r="O109" s="273">
        <f t="shared" si="62"/>
        <v>0</v>
      </c>
      <c r="P109" s="273">
        <f t="shared" si="62"/>
        <v>0</v>
      </c>
      <c r="Q109" s="273">
        <f t="shared" si="62"/>
        <v>0</v>
      </c>
      <c r="R109" s="273">
        <f t="shared" si="62"/>
        <v>0</v>
      </c>
      <c r="S109" s="273">
        <f t="shared" si="62"/>
        <v>0</v>
      </c>
      <c r="T109" s="273">
        <f t="shared" si="62"/>
        <v>0</v>
      </c>
      <c r="U109" s="273">
        <f t="shared" si="62"/>
        <v>0</v>
      </c>
      <c r="V109" s="273">
        <f t="shared" si="62"/>
        <v>0</v>
      </c>
      <c r="W109" s="273">
        <f t="shared" si="62"/>
        <v>0</v>
      </c>
      <c r="X109" s="273">
        <f t="shared" si="62"/>
        <v>0</v>
      </c>
      <c r="Y109" s="273">
        <f t="shared" si="62"/>
        <v>0</v>
      </c>
      <c r="Z109" s="273">
        <f t="shared" si="62"/>
        <v>0</v>
      </c>
      <c r="AA109" s="273">
        <f t="shared" si="62"/>
        <v>0</v>
      </c>
      <c r="AB109" s="273">
        <f t="shared" si="62"/>
        <v>0</v>
      </c>
      <c r="AC109" s="273">
        <f t="shared" si="62"/>
        <v>0</v>
      </c>
      <c r="AD109" s="273">
        <f t="shared" si="62"/>
        <v>0</v>
      </c>
      <c r="AE109" s="273">
        <f t="shared" si="62"/>
        <v>0</v>
      </c>
      <c r="AF109" s="273">
        <f t="shared" si="62"/>
        <v>0</v>
      </c>
      <c r="AG109" s="273">
        <f t="shared" si="62"/>
        <v>0</v>
      </c>
      <c r="AH109" s="273">
        <f t="shared" si="62"/>
        <v>0</v>
      </c>
      <c r="AI109" s="273">
        <f t="shared" si="62"/>
        <v>0</v>
      </c>
      <c r="AJ109" s="273">
        <f t="shared" si="62"/>
        <v>0</v>
      </c>
      <c r="AK109" s="273">
        <f t="shared" si="62"/>
        <v>0</v>
      </c>
      <c r="AL109" s="273">
        <f t="shared" si="62"/>
        <v>0</v>
      </c>
      <c r="AM109" s="273">
        <f t="shared" si="62"/>
        <v>0</v>
      </c>
      <c r="AN109" s="273">
        <f t="shared" si="62"/>
        <v>0</v>
      </c>
      <c r="AO109" s="273">
        <f t="shared" si="62"/>
        <v>0</v>
      </c>
      <c r="AP109" s="273">
        <f t="shared" si="62"/>
        <v>0</v>
      </c>
      <c r="AQ109" s="273">
        <f t="shared" si="62"/>
        <v>0</v>
      </c>
      <c r="AR109" s="273">
        <f t="shared" si="62"/>
        <v>0</v>
      </c>
      <c r="AS109" s="274">
        <f t="shared" si="62"/>
        <v>0</v>
      </c>
      <c r="AT109" s="275">
        <f t="shared" si="44"/>
        <v>0</v>
      </c>
    </row>
    <row r="110" spans="2:46" s="151" customFormat="1" ht="13.5" customHeight="1">
      <c r="B110" s="585">
        <f t="shared" ref="B110:C110" si="63">B64</f>
        <v>11</v>
      </c>
      <c r="C110" s="240" t="str">
        <f t="shared" si="63"/>
        <v>窯業・土石製品</v>
      </c>
      <c r="D110" s="272">
        <f t="shared" ref="D110:AS110" si="64">D$97*D64</f>
        <v>0</v>
      </c>
      <c r="E110" s="273">
        <f t="shared" si="64"/>
        <v>0</v>
      </c>
      <c r="F110" s="273">
        <f t="shared" si="64"/>
        <v>0</v>
      </c>
      <c r="G110" s="273">
        <f t="shared" si="64"/>
        <v>0</v>
      </c>
      <c r="H110" s="273">
        <f t="shared" si="64"/>
        <v>0</v>
      </c>
      <c r="I110" s="273">
        <f t="shared" si="64"/>
        <v>0</v>
      </c>
      <c r="J110" s="273">
        <f t="shared" si="64"/>
        <v>0</v>
      </c>
      <c r="K110" s="273">
        <f t="shared" si="64"/>
        <v>0</v>
      </c>
      <c r="L110" s="273">
        <f t="shared" si="64"/>
        <v>0</v>
      </c>
      <c r="M110" s="273">
        <f t="shared" si="64"/>
        <v>0</v>
      </c>
      <c r="N110" s="273">
        <f t="shared" si="64"/>
        <v>0</v>
      </c>
      <c r="O110" s="273">
        <f t="shared" si="64"/>
        <v>0</v>
      </c>
      <c r="P110" s="273">
        <f t="shared" si="64"/>
        <v>0</v>
      </c>
      <c r="Q110" s="273">
        <f t="shared" si="64"/>
        <v>0</v>
      </c>
      <c r="R110" s="273">
        <f t="shared" si="64"/>
        <v>0</v>
      </c>
      <c r="S110" s="273">
        <f t="shared" si="64"/>
        <v>0</v>
      </c>
      <c r="T110" s="273">
        <f t="shared" si="64"/>
        <v>0</v>
      </c>
      <c r="U110" s="273">
        <f t="shared" si="64"/>
        <v>0</v>
      </c>
      <c r="V110" s="273">
        <f t="shared" si="64"/>
        <v>0</v>
      </c>
      <c r="W110" s="273">
        <f t="shared" si="64"/>
        <v>0</v>
      </c>
      <c r="X110" s="273">
        <f t="shared" si="64"/>
        <v>0</v>
      </c>
      <c r="Y110" s="273">
        <f t="shared" si="64"/>
        <v>0</v>
      </c>
      <c r="Z110" s="273">
        <f t="shared" si="64"/>
        <v>0</v>
      </c>
      <c r="AA110" s="273">
        <f t="shared" si="64"/>
        <v>0</v>
      </c>
      <c r="AB110" s="273">
        <f t="shared" si="64"/>
        <v>0</v>
      </c>
      <c r="AC110" s="273">
        <f t="shared" si="64"/>
        <v>0</v>
      </c>
      <c r="AD110" s="273">
        <f t="shared" si="64"/>
        <v>0</v>
      </c>
      <c r="AE110" s="273">
        <f t="shared" si="64"/>
        <v>0</v>
      </c>
      <c r="AF110" s="273">
        <f t="shared" si="64"/>
        <v>0</v>
      </c>
      <c r="AG110" s="273">
        <f t="shared" si="64"/>
        <v>0</v>
      </c>
      <c r="AH110" s="273">
        <f t="shared" si="64"/>
        <v>0</v>
      </c>
      <c r="AI110" s="273">
        <f t="shared" si="64"/>
        <v>0</v>
      </c>
      <c r="AJ110" s="273">
        <f t="shared" si="64"/>
        <v>0</v>
      </c>
      <c r="AK110" s="273">
        <f t="shared" si="64"/>
        <v>0</v>
      </c>
      <c r="AL110" s="273">
        <f t="shared" si="64"/>
        <v>0</v>
      </c>
      <c r="AM110" s="273">
        <f t="shared" si="64"/>
        <v>0</v>
      </c>
      <c r="AN110" s="273">
        <f t="shared" si="64"/>
        <v>0</v>
      </c>
      <c r="AO110" s="273">
        <f t="shared" si="64"/>
        <v>0</v>
      </c>
      <c r="AP110" s="273">
        <f t="shared" si="64"/>
        <v>0</v>
      </c>
      <c r="AQ110" s="273">
        <f t="shared" si="64"/>
        <v>0</v>
      </c>
      <c r="AR110" s="273">
        <f t="shared" si="64"/>
        <v>0</v>
      </c>
      <c r="AS110" s="274">
        <f t="shared" si="64"/>
        <v>0</v>
      </c>
      <c r="AT110" s="275">
        <f t="shared" si="44"/>
        <v>0</v>
      </c>
    </row>
    <row r="111" spans="2:46" s="151" customFormat="1" ht="13.5" customHeight="1">
      <c r="B111" s="585">
        <f t="shared" ref="B111:C111" si="65">B65</f>
        <v>12</v>
      </c>
      <c r="C111" s="240" t="str">
        <f t="shared" si="65"/>
        <v>鉄鋼</v>
      </c>
      <c r="D111" s="272">
        <f t="shared" ref="D111:AS111" si="66">D$97*D65</f>
        <v>0</v>
      </c>
      <c r="E111" s="273">
        <f t="shared" si="66"/>
        <v>0</v>
      </c>
      <c r="F111" s="273">
        <f t="shared" si="66"/>
        <v>0</v>
      </c>
      <c r="G111" s="273">
        <f t="shared" si="66"/>
        <v>0</v>
      </c>
      <c r="H111" s="273">
        <f t="shared" si="66"/>
        <v>0</v>
      </c>
      <c r="I111" s="273">
        <f t="shared" si="66"/>
        <v>0</v>
      </c>
      <c r="J111" s="273">
        <f t="shared" si="66"/>
        <v>0</v>
      </c>
      <c r="K111" s="273">
        <f t="shared" si="66"/>
        <v>0</v>
      </c>
      <c r="L111" s="273">
        <f t="shared" si="66"/>
        <v>0</v>
      </c>
      <c r="M111" s="273">
        <f t="shared" si="66"/>
        <v>0</v>
      </c>
      <c r="N111" s="273">
        <f t="shared" si="66"/>
        <v>0</v>
      </c>
      <c r="O111" s="273">
        <f t="shared" si="66"/>
        <v>0</v>
      </c>
      <c r="P111" s="273">
        <f t="shared" si="66"/>
        <v>0</v>
      </c>
      <c r="Q111" s="273">
        <f t="shared" si="66"/>
        <v>0</v>
      </c>
      <c r="R111" s="273">
        <f t="shared" si="66"/>
        <v>0</v>
      </c>
      <c r="S111" s="273">
        <f t="shared" si="66"/>
        <v>0</v>
      </c>
      <c r="T111" s="273">
        <f t="shared" si="66"/>
        <v>0</v>
      </c>
      <c r="U111" s="273">
        <f t="shared" si="66"/>
        <v>0</v>
      </c>
      <c r="V111" s="273">
        <f t="shared" si="66"/>
        <v>0</v>
      </c>
      <c r="W111" s="273">
        <f t="shared" si="66"/>
        <v>0</v>
      </c>
      <c r="X111" s="273">
        <f t="shared" si="66"/>
        <v>0</v>
      </c>
      <c r="Y111" s="273">
        <f t="shared" si="66"/>
        <v>0</v>
      </c>
      <c r="Z111" s="273">
        <f t="shared" si="66"/>
        <v>0</v>
      </c>
      <c r="AA111" s="273">
        <f t="shared" si="66"/>
        <v>0</v>
      </c>
      <c r="AB111" s="273">
        <f t="shared" si="66"/>
        <v>0</v>
      </c>
      <c r="AC111" s="273">
        <f t="shared" si="66"/>
        <v>0</v>
      </c>
      <c r="AD111" s="273">
        <f t="shared" si="66"/>
        <v>0</v>
      </c>
      <c r="AE111" s="273">
        <f t="shared" si="66"/>
        <v>0</v>
      </c>
      <c r="AF111" s="273">
        <f t="shared" si="66"/>
        <v>0</v>
      </c>
      <c r="AG111" s="273">
        <f t="shared" si="66"/>
        <v>0</v>
      </c>
      <c r="AH111" s="273">
        <f t="shared" si="66"/>
        <v>0</v>
      </c>
      <c r="AI111" s="273">
        <f t="shared" si="66"/>
        <v>0</v>
      </c>
      <c r="AJ111" s="273">
        <f t="shared" si="66"/>
        <v>0</v>
      </c>
      <c r="AK111" s="273">
        <f t="shared" si="66"/>
        <v>0</v>
      </c>
      <c r="AL111" s="273">
        <f t="shared" si="66"/>
        <v>0</v>
      </c>
      <c r="AM111" s="273">
        <f t="shared" si="66"/>
        <v>0</v>
      </c>
      <c r="AN111" s="273">
        <f t="shared" si="66"/>
        <v>0</v>
      </c>
      <c r="AO111" s="273">
        <f t="shared" si="66"/>
        <v>0</v>
      </c>
      <c r="AP111" s="273">
        <f t="shared" si="66"/>
        <v>0</v>
      </c>
      <c r="AQ111" s="273">
        <f t="shared" si="66"/>
        <v>0</v>
      </c>
      <c r="AR111" s="273">
        <f t="shared" si="66"/>
        <v>0</v>
      </c>
      <c r="AS111" s="274">
        <f t="shared" si="66"/>
        <v>0</v>
      </c>
      <c r="AT111" s="275">
        <f t="shared" si="44"/>
        <v>0</v>
      </c>
    </row>
    <row r="112" spans="2:46" s="151" customFormat="1" ht="13.5" customHeight="1">
      <c r="B112" s="585">
        <f t="shared" ref="B112:C112" si="67">B66</f>
        <v>13</v>
      </c>
      <c r="C112" s="240" t="str">
        <f t="shared" si="67"/>
        <v>非鉄金属</v>
      </c>
      <c r="D112" s="272">
        <f t="shared" ref="D112:AS112" si="68">D$97*D66</f>
        <v>0</v>
      </c>
      <c r="E112" s="273">
        <f t="shared" si="68"/>
        <v>0</v>
      </c>
      <c r="F112" s="273">
        <f t="shared" si="68"/>
        <v>0</v>
      </c>
      <c r="G112" s="273">
        <f t="shared" si="68"/>
        <v>0</v>
      </c>
      <c r="H112" s="273">
        <f t="shared" si="68"/>
        <v>0</v>
      </c>
      <c r="I112" s="273">
        <f t="shared" si="68"/>
        <v>0</v>
      </c>
      <c r="J112" s="273">
        <f t="shared" si="68"/>
        <v>0</v>
      </c>
      <c r="K112" s="273">
        <f t="shared" si="68"/>
        <v>0</v>
      </c>
      <c r="L112" s="273">
        <f t="shared" si="68"/>
        <v>0</v>
      </c>
      <c r="M112" s="273">
        <f t="shared" si="68"/>
        <v>0</v>
      </c>
      <c r="N112" s="273">
        <f t="shared" si="68"/>
        <v>0</v>
      </c>
      <c r="O112" s="273">
        <f t="shared" si="68"/>
        <v>0</v>
      </c>
      <c r="P112" s="273">
        <f t="shared" si="68"/>
        <v>0</v>
      </c>
      <c r="Q112" s="273">
        <f t="shared" si="68"/>
        <v>0</v>
      </c>
      <c r="R112" s="273">
        <f t="shared" si="68"/>
        <v>0</v>
      </c>
      <c r="S112" s="273">
        <f t="shared" si="68"/>
        <v>0</v>
      </c>
      <c r="T112" s="273">
        <f t="shared" si="68"/>
        <v>0</v>
      </c>
      <c r="U112" s="273">
        <f t="shared" si="68"/>
        <v>0</v>
      </c>
      <c r="V112" s="273">
        <f t="shared" si="68"/>
        <v>0</v>
      </c>
      <c r="W112" s="273">
        <f t="shared" si="68"/>
        <v>0</v>
      </c>
      <c r="X112" s="273">
        <f t="shared" si="68"/>
        <v>0</v>
      </c>
      <c r="Y112" s="273">
        <f t="shared" si="68"/>
        <v>0</v>
      </c>
      <c r="Z112" s="273">
        <f t="shared" si="68"/>
        <v>0</v>
      </c>
      <c r="AA112" s="273">
        <f t="shared" si="68"/>
        <v>0</v>
      </c>
      <c r="AB112" s="273">
        <f t="shared" si="68"/>
        <v>0</v>
      </c>
      <c r="AC112" s="273">
        <f t="shared" si="68"/>
        <v>0</v>
      </c>
      <c r="AD112" s="273">
        <f t="shared" si="68"/>
        <v>0</v>
      </c>
      <c r="AE112" s="273">
        <f t="shared" si="68"/>
        <v>0</v>
      </c>
      <c r="AF112" s="273">
        <f t="shared" si="68"/>
        <v>0</v>
      </c>
      <c r="AG112" s="273">
        <f t="shared" si="68"/>
        <v>0</v>
      </c>
      <c r="AH112" s="273">
        <f t="shared" si="68"/>
        <v>0</v>
      </c>
      <c r="AI112" s="273">
        <f t="shared" si="68"/>
        <v>0</v>
      </c>
      <c r="AJ112" s="273">
        <f t="shared" si="68"/>
        <v>0</v>
      </c>
      <c r="AK112" s="273">
        <f t="shared" si="68"/>
        <v>0</v>
      </c>
      <c r="AL112" s="273">
        <f t="shared" si="68"/>
        <v>0</v>
      </c>
      <c r="AM112" s="273">
        <f t="shared" si="68"/>
        <v>0</v>
      </c>
      <c r="AN112" s="273">
        <f t="shared" si="68"/>
        <v>0</v>
      </c>
      <c r="AO112" s="273">
        <f t="shared" si="68"/>
        <v>0</v>
      </c>
      <c r="AP112" s="273">
        <f t="shared" si="68"/>
        <v>0</v>
      </c>
      <c r="AQ112" s="273">
        <f t="shared" si="68"/>
        <v>0</v>
      </c>
      <c r="AR112" s="273">
        <f t="shared" si="68"/>
        <v>0</v>
      </c>
      <c r="AS112" s="274">
        <f t="shared" si="68"/>
        <v>0</v>
      </c>
      <c r="AT112" s="275">
        <f t="shared" si="44"/>
        <v>0</v>
      </c>
    </row>
    <row r="113" spans="2:46" s="151" customFormat="1" ht="13.5" customHeight="1">
      <c r="B113" s="585">
        <f t="shared" ref="B113:C113" si="69">B67</f>
        <v>14</v>
      </c>
      <c r="C113" s="240" t="str">
        <f t="shared" si="69"/>
        <v>金属製品</v>
      </c>
      <c r="D113" s="272">
        <f t="shared" ref="D113:AS113" si="70">D$97*D67</f>
        <v>0</v>
      </c>
      <c r="E113" s="273">
        <f t="shared" si="70"/>
        <v>0</v>
      </c>
      <c r="F113" s="273">
        <f t="shared" si="70"/>
        <v>0</v>
      </c>
      <c r="G113" s="273">
        <f t="shared" si="70"/>
        <v>0</v>
      </c>
      <c r="H113" s="273">
        <f t="shared" si="70"/>
        <v>0</v>
      </c>
      <c r="I113" s="273">
        <f t="shared" si="70"/>
        <v>0</v>
      </c>
      <c r="J113" s="273">
        <f t="shared" si="70"/>
        <v>0</v>
      </c>
      <c r="K113" s="273">
        <f t="shared" si="70"/>
        <v>0</v>
      </c>
      <c r="L113" s="273">
        <f t="shared" si="70"/>
        <v>0</v>
      </c>
      <c r="M113" s="273">
        <f t="shared" si="70"/>
        <v>0</v>
      </c>
      <c r="N113" s="273">
        <f t="shared" si="70"/>
        <v>0</v>
      </c>
      <c r="O113" s="273">
        <f t="shared" si="70"/>
        <v>0</v>
      </c>
      <c r="P113" s="273">
        <f t="shared" si="70"/>
        <v>0</v>
      </c>
      <c r="Q113" s="273">
        <f t="shared" si="70"/>
        <v>0</v>
      </c>
      <c r="R113" s="273">
        <f t="shared" si="70"/>
        <v>0</v>
      </c>
      <c r="S113" s="273">
        <f t="shared" si="70"/>
        <v>0</v>
      </c>
      <c r="T113" s="273">
        <f t="shared" si="70"/>
        <v>0</v>
      </c>
      <c r="U113" s="273">
        <f t="shared" si="70"/>
        <v>0</v>
      </c>
      <c r="V113" s="273">
        <f t="shared" si="70"/>
        <v>0</v>
      </c>
      <c r="W113" s="273">
        <f t="shared" si="70"/>
        <v>0</v>
      </c>
      <c r="X113" s="273">
        <f t="shared" si="70"/>
        <v>0</v>
      </c>
      <c r="Y113" s="273">
        <f t="shared" si="70"/>
        <v>0</v>
      </c>
      <c r="Z113" s="273">
        <f t="shared" si="70"/>
        <v>0</v>
      </c>
      <c r="AA113" s="273">
        <f t="shared" si="70"/>
        <v>0</v>
      </c>
      <c r="AB113" s="273">
        <f t="shared" si="70"/>
        <v>0</v>
      </c>
      <c r="AC113" s="273">
        <f t="shared" si="70"/>
        <v>0</v>
      </c>
      <c r="AD113" s="273">
        <f t="shared" si="70"/>
        <v>0</v>
      </c>
      <c r="AE113" s="273">
        <f t="shared" si="70"/>
        <v>0</v>
      </c>
      <c r="AF113" s="273">
        <f t="shared" si="70"/>
        <v>0</v>
      </c>
      <c r="AG113" s="273">
        <f t="shared" si="70"/>
        <v>0</v>
      </c>
      <c r="AH113" s="273">
        <f t="shared" si="70"/>
        <v>0</v>
      </c>
      <c r="AI113" s="273">
        <f t="shared" si="70"/>
        <v>0</v>
      </c>
      <c r="AJ113" s="273">
        <f t="shared" si="70"/>
        <v>0</v>
      </c>
      <c r="AK113" s="273">
        <f t="shared" si="70"/>
        <v>0</v>
      </c>
      <c r="AL113" s="273">
        <f t="shared" si="70"/>
        <v>0</v>
      </c>
      <c r="AM113" s="273">
        <f t="shared" si="70"/>
        <v>0</v>
      </c>
      <c r="AN113" s="273">
        <f t="shared" si="70"/>
        <v>0</v>
      </c>
      <c r="AO113" s="273">
        <f t="shared" si="70"/>
        <v>0</v>
      </c>
      <c r="AP113" s="273">
        <f t="shared" si="70"/>
        <v>0</v>
      </c>
      <c r="AQ113" s="273">
        <f t="shared" si="70"/>
        <v>0</v>
      </c>
      <c r="AR113" s="273">
        <f t="shared" si="70"/>
        <v>0</v>
      </c>
      <c r="AS113" s="274">
        <f t="shared" si="70"/>
        <v>0</v>
      </c>
      <c r="AT113" s="275">
        <f t="shared" si="44"/>
        <v>0</v>
      </c>
    </row>
    <row r="114" spans="2:46" s="151" customFormat="1" ht="13.5" customHeight="1">
      <c r="B114" s="585">
        <f t="shared" ref="B114:C114" si="71">B68</f>
        <v>15</v>
      </c>
      <c r="C114" s="240" t="str">
        <f t="shared" si="71"/>
        <v>はん用機械</v>
      </c>
      <c r="D114" s="272">
        <f t="shared" ref="D114:AS114" si="72">D$97*D68</f>
        <v>0</v>
      </c>
      <c r="E114" s="273">
        <f t="shared" si="72"/>
        <v>0</v>
      </c>
      <c r="F114" s="273">
        <f t="shared" si="72"/>
        <v>0</v>
      </c>
      <c r="G114" s="273">
        <f t="shared" si="72"/>
        <v>0</v>
      </c>
      <c r="H114" s="273">
        <f t="shared" si="72"/>
        <v>0</v>
      </c>
      <c r="I114" s="273">
        <f t="shared" si="72"/>
        <v>0</v>
      </c>
      <c r="J114" s="273">
        <f t="shared" si="72"/>
        <v>0</v>
      </c>
      <c r="K114" s="273">
        <f t="shared" si="72"/>
        <v>0</v>
      </c>
      <c r="L114" s="273">
        <f t="shared" si="72"/>
        <v>0</v>
      </c>
      <c r="M114" s="273">
        <f t="shared" si="72"/>
        <v>0</v>
      </c>
      <c r="N114" s="273">
        <f t="shared" si="72"/>
        <v>0</v>
      </c>
      <c r="O114" s="273">
        <f t="shared" si="72"/>
        <v>0</v>
      </c>
      <c r="P114" s="273">
        <f t="shared" si="72"/>
        <v>0</v>
      </c>
      <c r="Q114" s="273">
        <f t="shared" si="72"/>
        <v>0</v>
      </c>
      <c r="R114" s="273">
        <f t="shared" si="72"/>
        <v>0</v>
      </c>
      <c r="S114" s="273">
        <f t="shared" si="72"/>
        <v>0</v>
      </c>
      <c r="T114" s="273">
        <f t="shared" si="72"/>
        <v>0</v>
      </c>
      <c r="U114" s="273">
        <f t="shared" si="72"/>
        <v>0</v>
      </c>
      <c r="V114" s="273">
        <f t="shared" si="72"/>
        <v>0</v>
      </c>
      <c r="W114" s="273">
        <f t="shared" si="72"/>
        <v>0</v>
      </c>
      <c r="X114" s="273">
        <f t="shared" si="72"/>
        <v>0</v>
      </c>
      <c r="Y114" s="273">
        <f t="shared" si="72"/>
        <v>0</v>
      </c>
      <c r="Z114" s="273">
        <f t="shared" si="72"/>
        <v>0</v>
      </c>
      <c r="AA114" s="273">
        <f t="shared" si="72"/>
        <v>0</v>
      </c>
      <c r="AB114" s="273">
        <f t="shared" si="72"/>
        <v>0</v>
      </c>
      <c r="AC114" s="273">
        <f t="shared" si="72"/>
        <v>0</v>
      </c>
      <c r="AD114" s="273">
        <f t="shared" si="72"/>
        <v>0</v>
      </c>
      <c r="AE114" s="273">
        <f t="shared" si="72"/>
        <v>0</v>
      </c>
      <c r="AF114" s="273">
        <f t="shared" si="72"/>
        <v>0</v>
      </c>
      <c r="AG114" s="273">
        <f t="shared" si="72"/>
        <v>0</v>
      </c>
      <c r="AH114" s="273">
        <f t="shared" si="72"/>
        <v>0</v>
      </c>
      <c r="AI114" s="273">
        <f t="shared" si="72"/>
        <v>0</v>
      </c>
      <c r="AJ114" s="273">
        <f t="shared" si="72"/>
        <v>0</v>
      </c>
      <c r="AK114" s="273">
        <f t="shared" si="72"/>
        <v>0</v>
      </c>
      <c r="AL114" s="273">
        <f t="shared" si="72"/>
        <v>0</v>
      </c>
      <c r="AM114" s="273">
        <f t="shared" si="72"/>
        <v>0</v>
      </c>
      <c r="AN114" s="273">
        <f t="shared" si="72"/>
        <v>0</v>
      </c>
      <c r="AO114" s="273">
        <f t="shared" si="72"/>
        <v>0</v>
      </c>
      <c r="AP114" s="273">
        <f t="shared" si="72"/>
        <v>0</v>
      </c>
      <c r="AQ114" s="273">
        <f t="shared" si="72"/>
        <v>0</v>
      </c>
      <c r="AR114" s="273">
        <f t="shared" si="72"/>
        <v>0</v>
      </c>
      <c r="AS114" s="274">
        <f t="shared" si="72"/>
        <v>0</v>
      </c>
      <c r="AT114" s="275">
        <f t="shared" si="44"/>
        <v>0</v>
      </c>
    </row>
    <row r="115" spans="2:46" s="151" customFormat="1" ht="13.5" customHeight="1">
      <c r="B115" s="585">
        <f t="shared" ref="B115:C115" si="73">B69</f>
        <v>16</v>
      </c>
      <c r="C115" s="240" t="str">
        <f t="shared" si="73"/>
        <v>生産用機械</v>
      </c>
      <c r="D115" s="272">
        <f t="shared" ref="D115:AS115" si="74">D$97*D69</f>
        <v>0</v>
      </c>
      <c r="E115" s="273">
        <f t="shared" si="74"/>
        <v>0</v>
      </c>
      <c r="F115" s="273">
        <f t="shared" si="74"/>
        <v>0</v>
      </c>
      <c r="G115" s="273">
        <f t="shared" si="74"/>
        <v>0</v>
      </c>
      <c r="H115" s="273">
        <f t="shared" si="74"/>
        <v>0</v>
      </c>
      <c r="I115" s="273">
        <f t="shared" si="74"/>
        <v>0</v>
      </c>
      <c r="J115" s="273">
        <f t="shared" si="74"/>
        <v>0</v>
      </c>
      <c r="K115" s="273">
        <f t="shared" si="74"/>
        <v>0</v>
      </c>
      <c r="L115" s="273">
        <f t="shared" si="74"/>
        <v>0</v>
      </c>
      <c r="M115" s="273">
        <f t="shared" si="74"/>
        <v>0</v>
      </c>
      <c r="N115" s="273">
        <f t="shared" si="74"/>
        <v>0</v>
      </c>
      <c r="O115" s="273">
        <f t="shared" si="74"/>
        <v>0</v>
      </c>
      <c r="P115" s="273">
        <f t="shared" si="74"/>
        <v>0</v>
      </c>
      <c r="Q115" s="273">
        <f t="shared" si="74"/>
        <v>0</v>
      </c>
      <c r="R115" s="273">
        <f t="shared" si="74"/>
        <v>0</v>
      </c>
      <c r="S115" s="273">
        <f t="shared" si="74"/>
        <v>0</v>
      </c>
      <c r="T115" s="273">
        <f t="shared" si="74"/>
        <v>0</v>
      </c>
      <c r="U115" s="273">
        <f t="shared" si="74"/>
        <v>0</v>
      </c>
      <c r="V115" s="273">
        <f t="shared" si="74"/>
        <v>0</v>
      </c>
      <c r="W115" s="273">
        <f t="shared" si="74"/>
        <v>0</v>
      </c>
      <c r="X115" s="273">
        <f t="shared" si="74"/>
        <v>0</v>
      </c>
      <c r="Y115" s="273">
        <f t="shared" si="74"/>
        <v>0</v>
      </c>
      <c r="Z115" s="273">
        <f t="shared" si="74"/>
        <v>0</v>
      </c>
      <c r="AA115" s="273">
        <f t="shared" si="74"/>
        <v>0</v>
      </c>
      <c r="AB115" s="273">
        <f t="shared" si="74"/>
        <v>0</v>
      </c>
      <c r="AC115" s="273">
        <f t="shared" si="74"/>
        <v>0</v>
      </c>
      <c r="AD115" s="273">
        <f t="shared" si="74"/>
        <v>0</v>
      </c>
      <c r="AE115" s="273">
        <f t="shared" si="74"/>
        <v>0</v>
      </c>
      <c r="AF115" s="273">
        <f t="shared" si="74"/>
        <v>0</v>
      </c>
      <c r="AG115" s="273">
        <f t="shared" si="74"/>
        <v>0</v>
      </c>
      <c r="AH115" s="273">
        <f t="shared" si="74"/>
        <v>0</v>
      </c>
      <c r="AI115" s="273">
        <f t="shared" si="74"/>
        <v>0</v>
      </c>
      <c r="AJ115" s="273">
        <f t="shared" si="74"/>
        <v>0</v>
      </c>
      <c r="AK115" s="273">
        <f t="shared" si="74"/>
        <v>0</v>
      </c>
      <c r="AL115" s="273">
        <f t="shared" si="74"/>
        <v>0</v>
      </c>
      <c r="AM115" s="273">
        <f t="shared" si="74"/>
        <v>0</v>
      </c>
      <c r="AN115" s="273">
        <f t="shared" si="74"/>
        <v>0</v>
      </c>
      <c r="AO115" s="273">
        <f t="shared" si="74"/>
        <v>0</v>
      </c>
      <c r="AP115" s="273">
        <f t="shared" si="74"/>
        <v>0</v>
      </c>
      <c r="AQ115" s="273">
        <f t="shared" si="74"/>
        <v>0</v>
      </c>
      <c r="AR115" s="273">
        <f t="shared" si="74"/>
        <v>0</v>
      </c>
      <c r="AS115" s="274">
        <f t="shared" si="74"/>
        <v>0</v>
      </c>
      <c r="AT115" s="275">
        <f t="shared" si="44"/>
        <v>0</v>
      </c>
    </row>
    <row r="116" spans="2:46" s="151" customFormat="1" ht="13.5" customHeight="1">
      <c r="B116" s="585">
        <f t="shared" ref="B116:C116" si="75">B70</f>
        <v>17</v>
      </c>
      <c r="C116" s="240" t="str">
        <f t="shared" si="75"/>
        <v>業務用機械</v>
      </c>
      <c r="D116" s="272">
        <f t="shared" ref="D116:AS116" si="76">D$97*D70</f>
        <v>0</v>
      </c>
      <c r="E116" s="273">
        <f t="shared" si="76"/>
        <v>0</v>
      </c>
      <c r="F116" s="273">
        <f t="shared" si="76"/>
        <v>0</v>
      </c>
      <c r="G116" s="273">
        <f t="shared" si="76"/>
        <v>0</v>
      </c>
      <c r="H116" s="273">
        <f t="shared" si="76"/>
        <v>0</v>
      </c>
      <c r="I116" s="273">
        <f t="shared" si="76"/>
        <v>0</v>
      </c>
      <c r="J116" s="273">
        <f t="shared" si="76"/>
        <v>0</v>
      </c>
      <c r="K116" s="273">
        <f t="shared" si="76"/>
        <v>0</v>
      </c>
      <c r="L116" s="273">
        <f t="shared" si="76"/>
        <v>0</v>
      </c>
      <c r="M116" s="273">
        <f t="shared" si="76"/>
        <v>0</v>
      </c>
      <c r="N116" s="273">
        <f t="shared" si="76"/>
        <v>0</v>
      </c>
      <c r="O116" s="273">
        <f t="shared" si="76"/>
        <v>0</v>
      </c>
      <c r="P116" s="273">
        <f t="shared" si="76"/>
        <v>0</v>
      </c>
      <c r="Q116" s="273">
        <f t="shared" si="76"/>
        <v>0</v>
      </c>
      <c r="R116" s="273">
        <f t="shared" si="76"/>
        <v>0</v>
      </c>
      <c r="S116" s="273">
        <f t="shared" si="76"/>
        <v>0</v>
      </c>
      <c r="T116" s="273">
        <f t="shared" si="76"/>
        <v>0</v>
      </c>
      <c r="U116" s="273">
        <f t="shared" si="76"/>
        <v>0</v>
      </c>
      <c r="V116" s="273">
        <f t="shared" si="76"/>
        <v>0</v>
      </c>
      <c r="W116" s="273">
        <f t="shared" si="76"/>
        <v>0</v>
      </c>
      <c r="X116" s="273">
        <f t="shared" si="76"/>
        <v>0</v>
      </c>
      <c r="Y116" s="273">
        <f t="shared" si="76"/>
        <v>0</v>
      </c>
      <c r="Z116" s="273">
        <f t="shared" si="76"/>
        <v>0</v>
      </c>
      <c r="AA116" s="273">
        <f t="shared" si="76"/>
        <v>0</v>
      </c>
      <c r="AB116" s="273">
        <f t="shared" si="76"/>
        <v>0</v>
      </c>
      <c r="AC116" s="273">
        <f t="shared" si="76"/>
        <v>0</v>
      </c>
      <c r="AD116" s="273">
        <f t="shared" si="76"/>
        <v>0</v>
      </c>
      <c r="AE116" s="273">
        <f t="shared" si="76"/>
        <v>0</v>
      </c>
      <c r="AF116" s="273">
        <f t="shared" si="76"/>
        <v>0</v>
      </c>
      <c r="AG116" s="273">
        <f t="shared" si="76"/>
        <v>0</v>
      </c>
      <c r="AH116" s="273">
        <f t="shared" si="76"/>
        <v>0</v>
      </c>
      <c r="AI116" s="273">
        <f t="shared" si="76"/>
        <v>0</v>
      </c>
      <c r="AJ116" s="273">
        <f t="shared" si="76"/>
        <v>0</v>
      </c>
      <c r="AK116" s="273">
        <f t="shared" si="76"/>
        <v>0</v>
      </c>
      <c r="AL116" s="273">
        <f t="shared" si="76"/>
        <v>0</v>
      </c>
      <c r="AM116" s="273">
        <f t="shared" si="76"/>
        <v>0</v>
      </c>
      <c r="AN116" s="273">
        <f t="shared" si="76"/>
        <v>0</v>
      </c>
      <c r="AO116" s="273">
        <f t="shared" si="76"/>
        <v>0</v>
      </c>
      <c r="AP116" s="273">
        <f t="shared" si="76"/>
        <v>0</v>
      </c>
      <c r="AQ116" s="273">
        <f t="shared" si="76"/>
        <v>0</v>
      </c>
      <c r="AR116" s="273">
        <f t="shared" si="76"/>
        <v>0</v>
      </c>
      <c r="AS116" s="274">
        <f t="shared" si="76"/>
        <v>0</v>
      </c>
      <c r="AT116" s="275">
        <f t="shared" si="44"/>
        <v>0</v>
      </c>
    </row>
    <row r="117" spans="2:46" s="151" customFormat="1" ht="13.5" customHeight="1">
      <c r="B117" s="585">
        <f t="shared" ref="B117:C117" si="77">B71</f>
        <v>18</v>
      </c>
      <c r="C117" s="240" t="str">
        <f t="shared" si="77"/>
        <v>電子部品</v>
      </c>
      <c r="D117" s="272">
        <f t="shared" ref="D117:AS117" si="78">D$97*D71</f>
        <v>0</v>
      </c>
      <c r="E117" s="273">
        <f t="shared" si="78"/>
        <v>0</v>
      </c>
      <c r="F117" s="273">
        <f t="shared" si="78"/>
        <v>0</v>
      </c>
      <c r="G117" s="273">
        <f t="shared" si="78"/>
        <v>0</v>
      </c>
      <c r="H117" s="273">
        <f t="shared" si="78"/>
        <v>0</v>
      </c>
      <c r="I117" s="273">
        <f t="shared" si="78"/>
        <v>0</v>
      </c>
      <c r="J117" s="273">
        <f t="shared" si="78"/>
        <v>0</v>
      </c>
      <c r="K117" s="273">
        <f t="shared" si="78"/>
        <v>0</v>
      </c>
      <c r="L117" s="273">
        <f t="shared" si="78"/>
        <v>0</v>
      </c>
      <c r="M117" s="273">
        <f t="shared" si="78"/>
        <v>0</v>
      </c>
      <c r="N117" s="273">
        <f t="shared" si="78"/>
        <v>0</v>
      </c>
      <c r="O117" s="273">
        <f t="shared" si="78"/>
        <v>0</v>
      </c>
      <c r="P117" s="273">
        <f t="shared" si="78"/>
        <v>0</v>
      </c>
      <c r="Q117" s="273">
        <f t="shared" si="78"/>
        <v>0</v>
      </c>
      <c r="R117" s="273">
        <f t="shared" si="78"/>
        <v>0</v>
      </c>
      <c r="S117" s="273">
        <f t="shared" si="78"/>
        <v>0</v>
      </c>
      <c r="T117" s="273">
        <f t="shared" si="78"/>
        <v>0</v>
      </c>
      <c r="U117" s="273">
        <f t="shared" si="78"/>
        <v>0</v>
      </c>
      <c r="V117" s="273">
        <f t="shared" si="78"/>
        <v>0</v>
      </c>
      <c r="W117" s="273">
        <f t="shared" si="78"/>
        <v>0</v>
      </c>
      <c r="X117" s="273">
        <f t="shared" si="78"/>
        <v>0</v>
      </c>
      <c r="Y117" s="273">
        <f t="shared" si="78"/>
        <v>0</v>
      </c>
      <c r="Z117" s="273">
        <f t="shared" si="78"/>
        <v>0</v>
      </c>
      <c r="AA117" s="273">
        <f t="shared" si="78"/>
        <v>0</v>
      </c>
      <c r="AB117" s="273">
        <f t="shared" si="78"/>
        <v>0</v>
      </c>
      <c r="AC117" s="273">
        <f t="shared" si="78"/>
        <v>0</v>
      </c>
      <c r="AD117" s="273">
        <f t="shared" si="78"/>
        <v>0</v>
      </c>
      <c r="AE117" s="273">
        <f t="shared" si="78"/>
        <v>0</v>
      </c>
      <c r="AF117" s="273">
        <f t="shared" si="78"/>
        <v>0</v>
      </c>
      <c r="AG117" s="273">
        <f t="shared" si="78"/>
        <v>0</v>
      </c>
      <c r="AH117" s="273">
        <f t="shared" si="78"/>
        <v>0</v>
      </c>
      <c r="AI117" s="273">
        <f t="shared" si="78"/>
        <v>0</v>
      </c>
      <c r="AJ117" s="273">
        <f t="shared" si="78"/>
        <v>0</v>
      </c>
      <c r="AK117" s="273">
        <f t="shared" si="78"/>
        <v>0</v>
      </c>
      <c r="AL117" s="273">
        <f t="shared" si="78"/>
        <v>0</v>
      </c>
      <c r="AM117" s="273">
        <f t="shared" si="78"/>
        <v>0</v>
      </c>
      <c r="AN117" s="273">
        <f t="shared" si="78"/>
        <v>0</v>
      </c>
      <c r="AO117" s="273">
        <f t="shared" si="78"/>
        <v>0</v>
      </c>
      <c r="AP117" s="273">
        <f t="shared" si="78"/>
        <v>0</v>
      </c>
      <c r="AQ117" s="273">
        <f t="shared" si="78"/>
        <v>0</v>
      </c>
      <c r="AR117" s="273">
        <f t="shared" si="78"/>
        <v>0</v>
      </c>
      <c r="AS117" s="274">
        <f t="shared" si="78"/>
        <v>0</v>
      </c>
      <c r="AT117" s="275">
        <f t="shared" si="44"/>
        <v>0</v>
      </c>
    </row>
    <row r="118" spans="2:46" s="151" customFormat="1" ht="13.5" customHeight="1">
      <c r="B118" s="585">
        <f t="shared" ref="B118:C118" si="79">B72</f>
        <v>19</v>
      </c>
      <c r="C118" s="240" t="str">
        <f t="shared" si="79"/>
        <v>電気機械</v>
      </c>
      <c r="D118" s="272">
        <f t="shared" ref="D118:AS118" si="80">D$97*D72</f>
        <v>0</v>
      </c>
      <c r="E118" s="273">
        <f t="shared" si="80"/>
        <v>0</v>
      </c>
      <c r="F118" s="273">
        <f t="shared" si="80"/>
        <v>0</v>
      </c>
      <c r="G118" s="273">
        <f t="shared" si="80"/>
        <v>0</v>
      </c>
      <c r="H118" s="273">
        <f t="shared" si="80"/>
        <v>0</v>
      </c>
      <c r="I118" s="273">
        <f t="shared" si="80"/>
        <v>0</v>
      </c>
      <c r="J118" s="273">
        <f t="shared" si="80"/>
        <v>0</v>
      </c>
      <c r="K118" s="273">
        <f t="shared" si="80"/>
        <v>0</v>
      </c>
      <c r="L118" s="273">
        <f t="shared" si="80"/>
        <v>0</v>
      </c>
      <c r="M118" s="273">
        <f t="shared" si="80"/>
        <v>0</v>
      </c>
      <c r="N118" s="273">
        <f t="shared" si="80"/>
        <v>0</v>
      </c>
      <c r="O118" s="273">
        <f t="shared" si="80"/>
        <v>0</v>
      </c>
      <c r="P118" s="273">
        <f t="shared" si="80"/>
        <v>0</v>
      </c>
      <c r="Q118" s="273">
        <f t="shared" si="80"/>
        <v>0</v>
      </c>
      <c r="R118" s="273">
        <f t="shared" si="80"/>
        <v>0</v>
      </c>
      <c r="S118" s="273">
        <f t="shared" si="80"/>
        <v>0</v>
      </c>
      <c r="T118" s="273">
        <f t="shared" si="80"/>
        <v>0</v>
      </c>
      <c r="U118" s="273">
        <f t="shared" si="80"/>
        <v>0</v>
      </c>
      <c r="V118" s="273">
        <f t="shared" si="80"/>
        <v>0</v>
      </c>
      <c r="W118" s="273">
        <f t="shared" si="80"/>
        <v>0</v>
      </c>
      <c r="X118" s="273">
        <f t="shared" si="80"/>
        <v>0</v>
      </c>
      <c r="Y118" s="273">
        <f t="shared" si="80"/>
        <v>0</v>
      </c>
      <c r="Z118" s="273">
        <f t="shared" si="80"/>
        <v>0</v>
      </c>
      <c r="AA118" s="273">
        <f t="shared" si="80"/>
        <v>0</v>
      </c>
      <c r="AB118" s="273">
        <f t="shared" si="80"/>
        <v>0</v>
      </c>
      <c r="AC118" s="273">
        <f t="shared" si="80"/>
        <v>0</v>
      </c>
      <c r="AD118" s="273">
        <f t="shared" si="80"/>
        <v>0</v>
      </c>
      <c r="AE118" s="273">
        <f t="shared" si="80"/>
        <v>0</v>
      </c>
      <c r="AF118" s="273">
        <f t="shared" si="80"/>
        <v>0</v>
      </c>
      <c r="AG118" s="273">
        <f t="shared" si="80"/>
        <v>0</v>
      </c>
      <c r="AH118" s="273">
        <f t="shared" si="80"/>
        <v>0</v>
      </c>
      <c r="AI118" s="273">
        <f t="shared" si="80"/>
        <v>0</v>
      </c>
      <c r="AJ118" s="273">
        <f t="shared" si="80"/>
        <v>0</v>
      </c>
      <c r="AK118" s="273">
        <f t="shared" si="80"/>
        <v>0</v>
      </c>
      <c r="AL118" s="273">
        <f t="shared" si="80"/>
        <v>0</v>
      </c>
      <c r="AM118" s="273">
        <f t="shared" si="80"/>
        <v>0</v>
      </c>
      <c r="AN118" s="273">
        <f t="shared" si="80"/>
        <v>0</v>
      </c>
      <c r="AO118" s="273">
        <f t="shared" si="80"/>
        <v>0</v>
      </c>
      <c r="AP118" s="273">
        <f t="shared" si="80"/>
        <v>0</v>
      </c>
      <c r="AQ118" s="273">
        <f t="shared" si="80"/>
        <v>0</v>
      </c>
      <c r="AR118" s="273">
        <f t="shared" si="80"/>
        <v>0</v>
      </c>
      <c r="AS118" s="274">
        <f t="shared" si="80"/>
        <v>0</v>
      </c>
      <c r="AT118" s="275">
        <f t="shared" si="44"/>
        <v>0</v>
      </c>
    </row>
    <row r="119" spans="2:46" s="151" customFormat="1" ht="13.5" customHeight="1">
      <c r="B119" s="585">
        <f t="shared" ref="B119:C119" si="81">B73</f>
        <v>20</v>
      </c>
      <c r="C119" s="240" t="str">
        <f t="shared" si="81"/>
        <v>情報通信機器</v>
      </c>
      <c r="D119" s="272">
        <f t="shared" ref="D119:AS119" si="82">D$97*D73</f>
        <v>0</v>
      </c>
      <c r="E119" s="273">
        <f t="shared" si="82"/>
        <v>0</v>
      </c>
      <c r="F119" s="273">
        <f t="shared" si="82"/>
        <v>0</v>
      </c>
      <c r="G119" s="273">
        <f t="shared" si="82"/>
        <v>0</v>
      </c>
      <c r="H119" s="273">
        <f t="shared" si="82"/>
        <v>0</v>
      </c>
      <c r="I119" s="273">
        <f t="shared" si="82"/>
        <v>0</v>
      </c>
      <c r="J119" s="273">
        <f t="shared" si="82"/>
        <v>0</v>
      </c>
      <c r="K119" s="273">
        <f t="shared" si="82"/>
        <v>0</v>
      </c>
      <c r="L119" s="273">
        <f t="shared" si="82"/>
        <v>0</v>
      </c>
      <c r="M119" s="273">
        <f t="shared" si="82"/>
        <v>0</v>
      </c>
      <c r="N119" s="273">
        <f t="shared" si="82"/>
        <v>0</v>
      </c>
      <c r="O119" s="273">
        <f t="shared" si="82"/>
        <v>0</v>
      </c>
      <c r="P119" s="273">
        <f t="shared" si="82"/>
        <v>0</v>
      </c>
      <c r="Q119" s="273">
        <f t="shared" si="82"/>
        <v>0</v>
      </c>
      <c r="R119" s="273">
        <f t="shared" si="82"/>
        <v>0</v>
      </c>
      <c r="S119" s="273">
        <f t="shared" si="82"/>
        <v>0</v>
      </c>
      <c r="T119" s="273">
        <f t="shared" si="82"/>
        <v>0</v>
      </c>
      <c r="U119" s="273">
        <f t="shared" si="82"/>
        <v>0</v>
      </c>
      <c r="V119" s="273">
        <f t="shared" si="82"/>
        <v>0</v>
      </c>
      <c r="W119" s="273">
        <f t="shared" si="82"/>
        <v>0</v>
      </c>
      <c r="X119" s="273">
        <f t="shared" si="82"/>
        <v>0</v>
      </c>
      <c r="Y119" s="273">
        <f t="shared" si="82"/>
        <v>0</v>
      </c>
      <c r="Z119" s="273">
        <f t="shared" si="82"/>
        <v>0</v>
      </c>
      <c r="AA119" s="273">
        <f t="shared" si="82"/>
        <v>0</v>
      </c>
      <c r="AB119" s="273">
        <f t="shared" si="82"/>
        <v>0</v>
      </c>
      <c r="AC119" s="273">
        <f t="shared" si="82"/>
        <v>0</v>
      </c>
      <c r="AD119" s="273">
        <f t="shared" si="82"/>
        <v>0</v>
      </c>
      <c r="AE119" s="273">
        <f t="shared" si="82"/>
        <v>0</v>
      </c>
      <c r="AF119" s="273">
        <f t="shared" si="82"/>
        <v>0</v>
      </c>
      <c r="AG119" s="273">
        <f t="shared" si="82"/>
        <v>0</v>
      </c>
      <c r="AH119" s="273">
        <f t="shared" si="82"/>
        <v>0</v>
      </c>
      <c r="AI119" s="273">
        <f t="shared" si="82"/>
        <v>0</v>
      </c>
      <c r="AJ119" s="273">
        <f t="shared" si="82"/>
        <v>0</v>
      </c>
      <c r="AK119" s="273">
        <f t="shared" si="82"/>
        <v>0</v>
      </c>
      <c r="AL119" s="273">
        <f t="shared" si="82"/>
        <v>0</v>
      </c>
      <c r="AM119" s="273">
        <f t="shared" si="82"/>
        <v>0</v>
      </c>
      <c r="AN119" s="273">
        <f t="shared" si="82"/>
        <v>0</v>
      </c>
      <c r="AO119" s="273">
        <f t="shared" si="82"/>
        <v>0</v>
      </c>
      <c r="AP119" s="273">
        <f t="shared" si="82"/>
        <v>0</v>
      </c>
      <c r="AQ119" s="273">
        <f t="shared" si="82"/>
        <v>0</v>
      </c>
      <c r="AR119" s="273">
        <f t="shared" si="82"/>
        <v>0</v>
      </c>
      <c r="AS119" s="274">
        <f t="shared" si="82"/>
        <v>0</v>
      </c>
      <c r="AT119" s="275">
        <f t="shared" si="44"/>
        <v>0</v>
      </c>
    </row>
    <row r="120" spans="2:46" s="151" customFormat="1" ht="13.5" customHeight="1">
      <c r="B120" s="585">
        <f t="shared" ref="B120:C120" si="83">B74</f>
        <v>21</v>
      </c>
      <c r="C120" s="240" t="str">
        <f t="shared" si="83"/>
        <v>輸送機械</v>
      </c>
      <c r="D120" s="272">
        <f t="shared" ref="D120:AS120" si="84">D$97*D74</f>
        <v>0</v>
      </c>
      <c r="E120" s="273">
        <f t="shared" si="84"/>
        <v>0</v>
      </c>
      <c r="F120" s="273">
        <f t="shared" si="84"/>
        <v>0</v>
      </c>
      <c r="G120" s="273">
        <f t="shared" si="84"/>
        <v>0</v>
      </c>
      <c r="H120" s="273">
        <f t="shared" si="84"/>
        <v>0</v>
      </c>
      <c r="I120" s="273">
        <f t="shared" si="84"/>
        <v>0</v>
      </c>
      <c r="J120" s="273">
        <f t="shared" si="84"/>
        <v>0</v>
      </c>
      <c r="K120" s="273">
        <f t="shared" si="84"/>
        <v>0</v>
      </c>
      <c r="L120" s="273">
        <f t="shared" si="84"/>
        <v>0</v>
      </c>
      <c r="M120" s="273">
        <f t="shared" si="84"/>
        <v>0</v>
      </c>
      <c r="N120" s="273">
        <f t="shared" si="84"/>
        <v>0</v>
      </c>
      <c r="O120" s="273">
        <f t="shared" si="84"/>
        <v>0</v>
      </c>
      <c r="P120" s="273">
        <f t="shared" si="84"/>
        <v>0</v>
      </c>
      <c r="Q120" s="273">
        <f t="shared" si="84"/>
        <v>0</v>
      </c>
      <c r="R120" s="273">
        <f t="shared" si="84"/>
        <v>0</v>
      </c>
      <c r="S120" s="273">
        <f t="shared" si="84"/>
        <v>0</v>
      </c>
      <c r="T120" s="273">
        <f t="shared" si="84"/>
        <v>0</v>
      </c>
      <c r="U120" s="273">
        <f t="shared" si="84"/>
        <v>0</v>
      </c>
      <c r="V120" s="273">
        <f t="shared" si="84"/>
        <v>0</v>
      </c>
      <c r="W120" s="273">
        <f t="shared" si="84"/>
        <v>0</v>
      </c>
      <c r="X120" s="273">
        <f t="shared" si="84"/>
        <v>0</v>
      </c>
      <c r="Y120" s="273">
        <f t="shared" si="84"/>
        <v>0</v>
      </c>
      <c r="Z120" s="273">
        <f t="shared" si="84"/>
        <v>0</v>
      </c>
      <c r="AA120" s="273">
        <f t="shared" si="84"/>
        <v>0</v>
      </c>
      <c r="AB120" s="273">
        <f t="shared" si="84"/>
        <v>0</v>
      </c>
      <c r="AC120" s="273">
        <f t="shared" si="84"/>
        <v>0</v>
      </c>
      <c r="AD120" s="273">
        <f t="shared" si="84"/>
        <v>0</v>
      </c>
      <c r="AE120" s="273">
        <f t="shared" si="84"/>
        <v>0</v>
      </c>
      <c r="AF120" s="273">
        <f t="shared" si="84"/>
        <v>0</v>
      </c>
      <c r="AG120" s="273">
        <f t="shared" si="84"/>
        <v>0</v>
      </c>
      <c r="AH120" s="273">
        <f t="shared" si="84"/>
        <v>0</v>
      </c>
      <c r="AI120" s="273">
        <f t="shared" si="84"/>
        <v>0</v>
      </c>
      <c r="AJ120" s="273">
        <f t="shared" si="84"/>
        <v>0</v>
      </c>
      <c r="AK120" s="273">
        <f t="shared" si="84"/>
        <v>0</v>
      </c>
      <c r="AL120" s="273">
        <f t="shared" si="84"/>
        <v>0</v>
      </c>
      <c r="AM120" s="273">
        <f t="shared" si="84"/>
        <v>0</v>
      </c>
      <c r="AN120" s="273">
        <f t="shared" si="84"/>
        <v>0</v>
      </c>
      <c r="AO120" s="273">
        <f t="shared" si="84"/>
        <v>0</v>
      </c>
      <c r="AP120" s="273">
        <f t="shared" si="84"/>
        <v>0</v>
      </c>
      <c r="AQ120" s="273">
        <f t="shared" si="84"/>
        <v>0</v>
      </c>
      <c r="AR120" s="273">
        <f t="shared" si="84"/>
        <v>0</v>
      </c>
      <c r="AS120" s="274">
        <f t="shared" si="84"/>
        <v>0</v>
      </c>
      <c r="AT120" s="275">
        <f t="shared" si="44"/>
        <v>0</v>
      </c>
    </row>
    <row r="121" spans="2:46" s="151" customFormat="1" ht="13.5" customHeight="1">
      <c r="B121" s="585">
        <f t="shared" ref="B121:C121" si="85">B75</f>
        <v>22</v>
      </c>
      <c r="C121" s="240" t="str">
        <f t="shared" si="85"/>
        <v>その他の製造工業製品</v>
      </c>
      <c r="D121" s="272">
        <f t="shared" ref="D121:AS121" si="86">D$97*D75</f>
        <v>0</v>
      </c>
      <c r="E121" s="273">
        <f t="shared" si="86"/>
        <v>0</v>
      </c>
      <c r="F121" s="273">
        <f t="shared" si="86"/>
        <v>0</v>
      </c>
      <c r="G121" s="273">
        <f t="shared" si="86"/>
        <v>0</v>
      </c>
      <c r="H121" s="273">
        <f t="shared" si="86"/>
        <v>0</v>
      </c>
      <c r="I121" s="273">
        <f t="shared" si="86"/>
        <v>0</v>
      </c>
      <c r="J121" s="273">
        <f t="shared" si="86"/>
        <v>0</v>
      </c>
      <c r="K121" s="273">
        <f t="shared" si="86"/>
        <v>0</v>
      </c>
      <c r="L121" s="273">
        <f t="shared" si="86"/>
        <v>0</v>
      </c>
      <c r="M121" s="273">
        <f t="shared" si="86"/>
        <v>0</v>
      </c>
      <c r="N121" s="273">
        <f t="shared" si="86"/>
        <v>0</v>
      </c>
      <c r="O121" s="273">
        <f t="shared" si="86"/>
        <v>0</v>
      </c>
      <c r="P121" s="273">
        <f t="shared" si="86"/>
        <v>0</v>
      </c>
      <c r="Q121" s="273">
        <f t="shared" si="86"/>
        <v>0</v>
      </c>
      <c r="R121" s="273">
        <f t="shared" si="86"/>
        <v>0</v>
      </c>
      <c r="S121" s="273">
        <f t="shared" si="86"/>
        <v>0</v>
      </c>
      <c r="T121" s="273">
        <f t="shared" si="86"/>
        <v>0</v>
      </c>
      <c r="U121" s="273">
        <f t="shared" si="86"/>
        <v>0</v>
      </c>
      <c r="V121" s="273">
        <f t="shared" si="86"/>
        <v>0</v>
      </c>
      <c r="W121" s="273">
        <f t="shared" si="86"/>
        <v>0</v>
      </c>
      <c r="X121" s="273">
        <f t="shared" si="86"/>
        <v>0</v>
      </c>
      <c r="Y121" s="273">
        <f t="shared" si="86"/>
        <v>0</v>
      </c>
      <c r="Z121" s="273">
        <f t="shared" si="86"/>
        <v>0</v>
      </c>
      <c r="AA121" s="273">
        <f t="shared" si="86"/>
        <v>0</v>
      </c>
      <c r="AB121" s="273">
        <f t="shared" si="86"/>
        <v>0</v>
      </c>
      <c r="AC121" s="273">
        <f t="shared" si="86"/>
        <v>0</v>
      </c>
      <c r="AD121" s="273">
        <f t="shared" si="86"/>
        <v>0</v>
      </c>
      <c r="AE121" s="273">
        <f t="shared" si="86"/>
        <v>0</v>
      </c>
      <c r="AF121" s="273">
        <f t="shared" si="86"/>
        <v>0</v>
      </c>
      <c r="AG121" s="273">
        <f t="shared" si="86"/>
        <v>0</v>
      </c>
      <c r="AH121" s="273">
        <f t="shared" si="86"/>
        <v>0</v>
      </c>
      <c r="AI121" s="273">
        <f t="shared" si="86"/>
        <v>0</v>
      </c>
      <c r="AJ121" s="273">
        <f t="shared" si="86"/>
        <v>0</v>
      </c>
      <c r="AK121" s="273">
        <f t="shared" si="86"/>
        <v>0</v>
      </c>
      <c r="AL121" s="273">
        <f t="shared" si="86"/>
        <v>0</v>
      </c>
      <c r="AM121" s="273">
        <f t="shared" si="86"/>
        <v>0</v>
      </c>
      <c r="AN121" s="273">
        <f t="shared" si="86"/>
        <v>0</v>
      </c>
      <c r="AO121" s="273">
        <f t="shared" si="86"/>
        <v>0</v>
      </c>
      <c r="AP121" s="273">
        <f t="shared" si="86"/>
        <v>0</v>
      </c>
      <c r="AQ121" s="273">
        <f t="shared" si="86"/>
        <v>0</v>
      </c>
      <c r="AR121" s="273">
        <f t="shared" si="86"/>
        <v>0</v>
      </c>
      <c r="AS121" s="274">
        <f t="shared" si="86"/>
        <v>0</v>
      </c>
      <c r="AT121" s="275">
        <f t="shared" si="44"/>
        <v>0</v>
      </c>
    </row>
    <row r="122" spans="2:46" s="151" customFormat="1" ht="13.5" customHeight="1">
      <c r="B122" s="585">
        <f t="shared" ref="B122:C122" si="87">B76</f>
        <v>23</v>
      </c>
      <c r="C122" s="240" t="str">
        <f t="shared" si="87"/>
        <v>建設</v>
      </c>
      <c r="D122" s="272">
        <f t="shared" ref="D122:AS122" si="88">D$97*D76</f>
        <v>0</v>
      </c>
      <c r="E122" s="273">
        <f t="shared" si="88"/>
        <v>0</v>
      </c>
      <c r="F122" s="273">
        <f t="shared" si="88"/>
        <v>0</v>
      </c>
      <c r="G122" s="273">
        <f t="shared" si="88"/>
        <v>0</v>
      </c>
      <c r="H122" s="273">
        <f t="shared" si="88"/>
        <v>0</v>
      </c>
      <c r="I122" s="273">
        <f t="shared" si="88"/>
        <v>0</v>
      </c>
      <c r="J122" s="273">
        <f t="shared" si="88"/>
        <v>0</v>
      </c>
      <c r="K122" s="273">
        <f t="shared" si="88"/>
        <v>0</v>
      </c>
      <c r="L122" s="273">
        <f t="shared" si="88"/>
        <v>0</v>
      </c>
      <c r="M122" s="273">
        <f t="shared" si="88"/>
        <v>0</v>
      </c>
      <c r="N122" s="273">
        <f t="shared" si="88"/>
        <v>0</v>
      </c>
      <c r="O122" s="273">
        <f t="shared" si="88"/>
        <v>0</v>
      </c>
      <c r="P122" s="273">
        <f t="shared" si="88"/>
        <v>0</v>
      </c>
      <c r="Q122" s="273">
        <f t="shared" si="88"/>
        <v>0</v>
      </c>
      <c r="R122" s="273">
        <f t="shared" si="88"/>
        <v>0</v>
      </c>
      <c r="S122" s="273">
        <f t="shared" si="88"/>
        <v>0</v>
      </c>
      <c r="T122" s="273">
        <f t="shared" si="88"/>
        <v>0</v>
      </c>
      <c r="U122" s="273">
        <f t="shared" si="88"/>
        <v>0</v>
      </c>
      <c r="V122" s="273">
        <f t="shared" si="88"/>
        <v>0</v>
      </c>
      <c r="W122" s="273">
        <f t="shared" si="88"/>
        <v>0</v>
      </c>
      <c r="X122" s="273">
        <f t="shared" si="88"/>
        <v>0</v>
      </c>
      <c r="Y122" s="273">
        <f t="shared" si="88"/>
        <v>0</v>
      </c>
      <c r="Z122" s="273">
        <f t="shared" si="88"/>
        <v>0</v>
      </c>
      <c r="AA122" s="273">
        <f t="shared" si="88"/>
        <v>0</v>
      </c>
      <c r="AB122" s="273">
        <f t="shared" si="88"/>
        <v>0</v>
      </c>
      <c r="AC122" s="273">
        <f t="shared" si="88"/>
        <v>0</v>
      </c>
      <c r="AD122" s="273">
        <f t="shared" si="88"/>
        <v>0</v>
      </c>
      <c r="AE122" s="273">
        <f t="shared" si="88"/>
        <v>0</v>
      </c>
      <c r="AF122" s="273">
        <f t="shared" si="88"/>
        <v>0</v>
      </c>
      <c r="AG122" s="273">
        <f t="shared" si="88"/>
        <v>0</v>
      </c>
      <c r="AH122" s="273">
        <f t="shared" si="88"/>
        <v>0</v>
      </c>
      <c r="AI122" s="273">
        <f t="shared" si="88"/>
        <v>0</v>
      </c>
      <c r="AJ122" s="273">
        <f t="shared" si="88"/>
        <v>0</v>
      </c>
      <c r="AK122" s="273">
        <f t="shared" si="88"/>
        <v>0</v>
      </c>
      <c r="AL122" s="273">
        <f t="shared" si="88"/>
        <v>0</v>
      </c>
      <c r="AM122" s="273">
        <f t="shared" si="88"/>
        <v>0</v>
      </c>
      <c r="AN122" s="273">
        <f t="shared" si="88"/>
        <v>0</v>
      </c>
      <c r="AO122" s="273">
        <f t="shared" si="88"/>
        <v>0</v>
      </c>
      <c r="AP122" s="273">
        <f t="shared" si="88"/>
        <v>0</v>
      </c>
      <c r="AQ122" s="273">
        <f t="shared" si="88"/>
        <v>0</v>
      </c>
      <c r="AR122" s="273">
        <f t="shared" si="88"/>
        <v>0</v>
      </c>
      <c r="AS122" s="274">
        <f t="shared" si="88"/>
        <v>0</v>
      </c>
      <c r="AT122" s="275">
        <f t="shared" si="44"/>
        <v>0</v>
      </c>
    </row>
    <row r="123" spans="2:46" s="151" customFormat="1" ht="13.5" customHeight="1">
      <c r="B123" s="585">
        <f t="shared" ref="B123:C123" si="89">B77</f>
        <v>24</v>
      </c>
      <c r="C123" s="240" t="str">
        <f t="shared" si="89"/>
        <v>電力・ガス・熱供給</v>
      </c>
      <c r="D123" s="272">
        <f t="shared" ref="D123:AS123" si="90">D$97*D77</f>
        <v>0</v>
      </c>
      <c r="E123" s="273">
        <f t="shared" si="90"/>
        <v>0</v>
      </c>
      <c r="F123" s="273">
        <f t="shared" si="90"/>
        <v>0</v>
      </c>
      <c r="G123" s="273">
        <f t="shared" si="90"/>
        <v>0</v>
      </c>
      <c r="H123" s="273">
        <f t="shared" si="90"/>
        <v>0</v>
      </c>
      <c r="I123" s="273">
        <f t="shared" si="90"/>
        <v>0</v>
      </c>
      <c r="J123" s="273">
        <f t="shared" si="90"/>
        <v>0</v>
      </c>
      <c r="K123" s="273">
        <f t="shared" si="90"/>
        <v>0</v>
      </c>
      <c r="L123" s="273">
        <f t="shared" si="90"/>
        <v>0</v>
      </c>
      <c r="M123" s="273">
        <f t="shared" si="90"/>
        <v>0</v>
      </c>
      <c r="N123" s="273">
        <f t="shared" si="90"/>
        <v>0</v>
      </c>
      <c r="O123" s="273">
        <f t="shared" si="90"/>
        <v>0</v>
      </c>
      <c r="P123" s="273">
        <f t="shared" si="90"/>
        <v>0</v>
      </c>
      <c r="Q123" s="273">
        <f t="shared" si="90"/>
        <v>0</v>
      </c>
      <c r="R123" s="273">
        <f t="shared" si="90"/>
        <v>0</v>
      </c>
      <c r="S123" s="273">
        <f t="shared" si="90"/>
        <v>0</v>
      </c>
      <c r="T123" s="273">
        <f t="shared" si="90"/>
        <v>0</v>
      </c>
      <c r="U123" s="273">
        <f t="shared" si="90"/>
        <v>0</v>
      </c>
      <c r="V123" s="273">
        <f t="shared" si="90"/>
        <v>0</v>
      </c>
      <c r="W123" s="273">
        <f t="shared" si="90"/>
        <v>0</v>
      </c>
      <c r="X123" s="273">
        <f t="shared" si="90"/>
        <v>0</v>
      </c>
      <c r="Y123" s="273">
        <f t="shared" si="90"/>
        <v>0</v>
      </c>
      <c r="Z123" s="273">
        <f t="shared" si="90"/>
        <v>0</v>
      </c>
      <c r="AA123" s="273">
        <f t="shared" si="90"/>
        <v>0</v>
      </c>
      <c r="AB123" s="273">
        <f t="shared" si="90"/>
        <v>0</v>
      </c>
      <c r="AC123" s="273">
        <f t="shared" si="90"/>
        <v>0</v>
      </c>
      <c r="AD123" s="273">
        <f t="shared" si="90"/>
        <v>0</v>
      </c>
      <c r="AE123" s="273">
        <f t="shared" si="90"/>
        <v>0</v>
      </c>
      <c r="AF123" s="273">
        <f t="shared" si="90"/>
        <v>0</v>
      </c>
      <c r="AG123" s="273">
        <f t="shared" si="90"/>
        <v>0</v>
      </c>
      <c r="AH123" s="273">
        <f t="shared" si="90"/>
        <v>0</v>
      </c>
      <c r="AI123" s="273">
        <f t="shared" si="90"/>
        <v>0</v>
      </c>
      <c r="AJ123" s="273">
        <f t="shared" si="90"/>
        <v>0</v>
      </c>
      <c r="AK123" s="273">
        <f t="shared" si="90"/>
        <v>0</v>
      </c>
      <c r="AL123" s="273">
        <f t="shared" si="90"/>
        <v>0</v>
      </c>
      <c r="AM123" s="273">
        <f t="shared" si="90"/>
        <v>0</v>
      </c>
      <c r="AN123" s="273">
        <f t="shared" si="90"/>
        <v>0</v>
      </c>
      <c r="AO123" s="273">
        <f t="shared" si="90"/>
        <v>0</v>
      </c>
      <c r="AP123" s="273">
        <f t="shared" si="90"/>
        <v>0</v>
      </c>
      <c r="AQ123" s="273">
        <f t="shared" si="90"/>
        <v>0</v>
      </c>
      <c r="AR123" s="273">
        <f t="shared" si="90"/>
        <v>0</v>
      </c>
      <c r="AS123" s="274">
        <f t="shared" si="90"/>
        <v>0</v>
      </c>
      <c r="AT123" s="275">
        <f t="shared" si="44"/>
        <v>0</v>
      </c>
    </row>
    <row r="124" spans="2:46" s="151" customFormat="1" ht="13.5" customHeight="1">
      <c r="B124" s="585">
        <f t="shared" ref="B124:C124" si="91">B78</f>
        <v>25</v>
      </c>
      <c r="C124" s="240" t="str">
        <f t="shared" si="91"/>
        <v>水道</v>
      </c>
      <c r="D124" s="272">
        <f t="shared" ref="D124:AS124" si="92">D$97*D78</f>
        <v>0</v>
      </c>
      <c r="E124" s="273">
        <f t="shared" si="92"/>
        <v>0</v>
      </c>
      <c r="F124" s="273">
        <f t="shared" si="92"/>
        <v>0</v>
      </c>
      <c r="G124" s="273">
        <f t="shared" si="92"/>
        <v>0</v>
      </c>
      <c r="H124" s="273">
        <f t="shared" si="92"/>
        <v>0</v>
      </c>
      <c r="I124" s="273">
        <f t="shared" si="92"/>
        <v>0</v>
      </c>
      <c r="J124" s="273">
        <f t="shared" si="92"/>
        <v>0</v>
      </c>
      <c r="K124" s="273">
        <f t="shared" si="92"/>
        <v>0</v>
      </c>
      <c r="L124" s="273">
        <f t="shared" si="92"/>
        <v>0</v>
      </c>
      <c r="M124" s="273">
        <f t="shared" si="92"/>
        <v>0</v>
      </c>
      <c r="N124" s="273">
        <f t="shared" si="92"/>
        <v>0</v>
      </c>
      <c r="O124" s="273">
        <f t="shared" si="92"/>
        <v>0</v>
      </c>
      <c r="P124" s="273">
        <f t="shared" si="92"/>
        <v>0</v>
      </c>
      <c r="Q124" s="273">
        <f t="shared" si="92"/>
        <v>0</v>
      </c>
      <c r="R124" s="273">
        <f t="shared" si="92"/>
        <v>0</v>
      </c>
      <c r="S124" s="273">
        <f t="shared" si="92"/>
        <v>0</v>
      </c>
      <c r="T124" s="273">
        <f t="shared" si="92"/>
        <v>0</v>
      </c>
      <c r="U124" s="273">
        <f t="shared" si="92"/>
        <v>0</v>
      </c>
      <c r="V124" s="273">
        <f t="shared" si="92"/>
        <v>0</v>
      </c>
      <c r="W124" s="273">
        <f t="shared" si="92"/>
        <v>0</v>
      </c>
      <c r="X124" s="273">
        <f t="shared" si="92"/>
        <v>0</v>
      </c>
      <c r="Y124" s="273">
        <f t="shared" si="92"/>
        <v>0</v>
      </c>
      <c r="Z124" s="273">
        <f t="shared" si="92"/>
        <v>0</v>
      </c>
      <c r="AA124" s="273">
        <f t="shared" si="92"/>
        <v>0</v>
      </c>
      <c r="AB124" s="273">
        <f t="shared" si="92"/>
        <v>0</v>
      </c>
      <c r="AC124" s="273">
        <f t="shared" si="92"/>
        <v>0</v>
      </c>
      <c r="AD124" s="273">
        <f t="shared" si="92"/>
        <v>0</v>
      </c>
      <c r="AE124" s="273">
        <f t="shared" si="92"/>
        <v>0</v>
      </c>
      <c r="AF124" s="273">
        <f t="shared" si="92"/>
        <v>0</v>
      </c>
      <c r="AG124" s="273">
        <f t="shared" si="92"/>
        <v>0</v>
      </c>
      <c r="AH124" s="273">
        <f t="shared" si="92"/>
        <v>0</v>
      </c>
      <c r="AI124" s="273">
        <f t="shared" si="92"/>
        <v>0</v>
      </c>
      <c r="AJ124" s="273">
        <f t="shared" si="92"/>
        <v>0</v>
      </c>
      <c r="AK124" s="273">
        <f t="shared" si="92"/>
        <v>0</v>
      </c>
      <c r="AL124" s="273">
        <f t="shared" si="92"/>
        <v>0</v>
      </c>
      <c r="AM124" s="273">
        <f t="shared" si="92"/>
        <v>0</v>
      </c>
      <c r="AN124" s="273">
        <f t="shared" si="92"/>
        <v>0</v>
      </c>
      <c r="AO124" s="273">
        <f t="shared" si="92"/>
        <v>0</v>
      </c>
      <c r="AP124" s="273">
        <f t="shared" si="92"/>
        <v>0</v>
      </c>
      <c r="AQ124" s="273">
        <f t="shared" si="92"/>
        <v>0</v>
      </c>
      <c r="AR124" s="273">
        <f t="shared" si="92"/>
        <v>0</v>
      </c>
      <c r="AS124" s="274">
        <f t="shared" si="92"/>
        <v>0</v>
      </c>
      <c r="AT124" s="275">
        <f t="shared" si="44"/>
        <v>0</v>
      </c>
    </row>
    <row r="125" spans="2:46" s="151" customFormat="1" ht="13.5" customHeight="1">
      <c r="B125" s="585">
        <f t="shared" ref="B125:C125" si="93">B79</f>
        <v>26</v>
      </c>
      <c r="C125" s="240" t="str">
        <f t="shared" si="93"/>
        <v>廃棄物処理</v>
      </c>
      <c r="D125" s="272">
        <f t="shared" ref="D125:AS125" si="94">D$97*D79</f>
        <v>0</v>
      </c>
      <c r="E125" s="273">
        <f t="shared" si="94"/>
        <v>0</v>
      </c>
      <c r="F125" s="273">
        <f t="shared" si="94"/>
        <v>0</v>
      </c>
      <c r="G125" s="273">
        <f t="shared" si="94"/>
        <v>0</v>
      </c>
      <c r="H125" s="273">
        <f t="shared" si="94"/>
        <v>0</v>
      </c>
      <c r="I125" s="273">
        <f t="shared" si="94"/>
        <v>0</v>
      </c>
      <c r="J125" s="273">
        <f t="shared" si="94"/>
        <v>0</v>
      </c>
      <c r="K125" s="273">
        <f t="shared" si="94"/>
        <v>0</v>
      </c>
      <c r="L125" s="273">
        <f t="shared" si="94"/>
        <v>0</v>
      </c>
      <c r="M125" s="273">
        <f t="shared" si="94"/>
        <v>0</v>
      </c>
      <c r="N125" s="273">
        <f t="shared" si="94"/>
        <v>0</v>
      </c>
      <c r="O125" s="273">
        <f t="shared" si="94"/>
        <v>0</v>
      </c>
      <c r="P125" s="273">
        <f t="shared" si="94"/>
        <v>0</v>
      </c>
      <c r="Q125" s="273">
        <f t="shared" si="94"/>
        <v>0</v>
      </c>
      <c r="R125" s="273">
        <f t="shared" si="94"/>
        <v>0</v>
      </c>
      <c r="S125" s="273">
        <f t="shared" si="94"/>
        <v>0</v>
      </c>
      <c r="T125" s="273">
        <f t="shared" si="94"/>
        <v>0</v>
      </c>
      <c r="U125" s="273">
        <f t="shared" si="94"/>
        <v>0</v>
      </c>
      <c r="V125" s="273">
        <f t="shared" si="94"/>
        <v>0</v>
      </c>
      <c r="W125" s="273">
        <f t="shared" si="94"/>
        <v>0</v>
      </c>
      <c r="X125" s="273">
        <f t="shared" si="94"/>
        <v>0</v>
      </c>
      <c r="Y125" s="273">
        <f t="shared" si="94"/>
        <v>0</v>
      </c>
      <c r="Z125" s="273">
        <f t="shared" si="94"/>
        <v>0</v>
      </c>
      <c r="AA125" s="273">
        <f t="shared" si="94"/>
        <v>0</v>
      </c>
      <c r="AB125" s="273">
        <f t="shared" si="94"/>
        <v>0</v>
      </c>
      <c r="AC125" s="273">
        <f t="shared" si="94"/>
        <v>0</v>
      </c>
      <c r="AD125" s="273">
        <f t="shared" si="94"/>
        <v>0</v>
      </c>
      <c r="AE125" s="273">
        <f t="shared" si="94"/>
        <v>0</v>
      </c>
      <c r="AF125" s="273">
        <f t="shared" si="94"/>
        <v>0</v>
      </c>
      <c r="AG125" s="273">
        <f t="shared" si="94"/>
        <v>0</v>
      </c>
      <c r="AH125" s="273">
        <f t="shared" si="94"/>
        <v>0</v>
      </c>
      <c r="AI125" s="273">
        <f t="shared" si="94"/>
        <v>0</v>
      </c>
      <c r="AJ125" s="273">
        <f t="shared" si="94"/>
        <v>0</v>
      </c>
      <c r="AK125" s="273">
        <f t="shared" si="94"/>
        <v>0</v>
      </c>
      <c r="AL125" s="273">
        <f t="shared" si="94"/>
        <v>0</v>
      </c>
      <c r="AM125" s="273">
        <f t="shared" si="94"/>
        <v>0</v>
      </c>
      <c r="AN125" s="273">
        <f t="shared" si="94"/>
        <v>0</v>
      </c>
      <c r="AO125" s="273">
        <f t="shared" si="94"/>
        <v>0</v>
      </c>
      <c r="AP125" s="273">
        <f t="shared" si="94"/>
        <v>0</v>
      </c>
      <c r="AQ125" s="273">
        <f t="shared" si="94"/>
        <v>0</v>
      </c>
      <c r="AR125" s="273">
        <f t="shared" si="94"/>
        <v>0</v>
      </c>
      <c r="AS125" s="274">
        <f t="shared" si="94"/>
        <v>0</v>
      </c>
      <c r="AT125" s="275">
        <f t="shared" si="44"/>
        <v>0</v>
      </c>
    </row>
    <row r="126" spans="2:46" s="151" customFormat="1" ht="13.5" customHeight="1">
      <c r="B126" s="585">
        <f t="shared" ref="B126:C126" si="95">B80</f>
        <v>27</v>
      </c>
      <c r="C126" s="240" t="str">
        <f t="shared" si="95"/>
        <v>商業</v>
      </c>
      <c r="D126" s="272">
        <f t="shared" ref="D126:AS126" si="96">D$97*D80</f>
        <v>0</v>
      </c>
      <c r="E126" s="273">
        <f t="shared" si="96"/>
        <v>0</v>
      </c>
      <c r="F126" s="273">
        <f t="shared" si="96"/>
        <v>0</v>
      </c>
      <c r="G126" s="273">
        <f t="shared" si="96"/>
        <v>0</v>
      </c>
      <c r="H126" s="273">
        <f t="shared" si="96"/>
        <v>0</v>
      </c>
      <c r="I126" s="273">
        <f t="shared" si="96"/>
        <v>0</v>
      </c>
      <c r="J126" s="273">
        <f t="shared" si="96"/>
        <v>0</v>
      </c>
      <c r="K126" s="273">
        <f t="shared" si="96"/>
        <v>0</v>
      </c>
      <c r="L126" s="273">
        <f t="shared" si="96"/>
        <v>0</v>
      </c>
      <c r="M126" s="273">
        <f t="shared" si="96"/>
        <v>0</v>
      </c>
      <c r="N126" s="273">
        <f t="shared" si="96"/>
        <v>0</v>
      </c>
      <c r="O126" s="273">
        <f t="shared" si="96"/>
        <v>0</v>
      </c>
      <c r="P126" s="273">
        <f t="shared" si="96"/>
        <v>0</v>
      </c>
      <c r="Q126" s="273">
        <f t="shared" si="96"/>
        <v>0</v>
      </c>
      <c r="R126" s="273">
        <f t="shared" si="96"/>
        <v>0</v>
      </c>
      <c r="S126" s="273">
        <f t="shared" si="96"/>
        <v>0</v>
      </c>
      <c r="T126" s="273">
        <f t="shared" si="96"/>
        <v>0</v>
      </c>
      <c r="U126" s="273">
        <f t="shared" si="96"/>
        <v>0</v>
      </c>
      <c r="V126" s="273">
        <f t="shared" si="96"/>
        <v>0</v>
      </c>
      <c r="W126" s="273">
        <f t="shared" si="96"/>
        <v>0</v>
      </c>
      <c r="X126" s="273">
        <f t="shared" si="96"/>
        <v>0</v>
      </c>
      <c r="Y126" s="273">
        <f t="shared" si="96"/>
        <v>0</v>
      </c>
      <c r="Z126" s="273">
        <f t="shared" si="96"/>
        <v>0</v>
      </c>
      <c r="AA126" s="273">
        <f t="shared" si="96"/>
        <v>0</v>
      </c>
      <c r="AB126" s="273">
        <f t="shared" si="96"/>
        <v>0</v>
      </c>
      <c r="AC126" s="273">
        <f t="shared" si="96"/>
        <v>0</v>
      </c>
      <c r="AD126" s="273">
        <f t="shared" si="96"/>
        <v>0</v>
      </c>
      <c r="AE126" s="273">
        <f t="shared" si="96"/>
        <v>0</v>
      </c>
      <c r="AF126" s="273">
        <f t="shared" si="96"/>
        <v>0</v>
      </c>
      <c r="AG126" s="273">
        <f t="shared" si="96"/>
        <v>0</v>
      </c>
      <c r="AH126" s="273">
        <f t="shared" si="96"/>
        <v>0</v>
      </c>
      <c r="AI126" s="273">
        <f t="shared" si="96"/>
        <v>0</v>
      </c>
      <c r="AJ126" s="273">
        <f t="shared" si="96"/>
        <v>0</v>
      </c>
      <c r="AK126" s="273">
        <f t="shared" si="96"/>
        <v>0</v>
      </c>
      <c r="AL126" s="273">
        <f t="shared" si="96"/>
        <v>0</v>
      </c>
      <c r="AM126" s="273">
        <f t="shared" si="96"/>
        <v>0</v>
      </c>
      <c r="AN126" s="273">
        <f t="shared" si="96"/>
        <v>0</v>
      </c>
      <c r="AO126" s="273">
        <f t="shared" si="96"/>
        <v>0</v>
      </c>
      <c r="AP126" s="273">
        <f t="shared" si="96"/>
        <v>0</v>
      </c>
      <c r="AQ126" s="273">
        <f t="shared" si="96"/>
        <v>0</v>
      </c>
      <c r="AR126" s="273">
        <f t="shared" si="96"/>
        <v>0</v>
      </c>
      <c r="AS126" s="274">
        <f t="shared" si="96"/>
        <v>0</v>
      </c>
      <c r="AT126" s="275">
        <f t="shared" si="44"/>
        <v>0</v>
      </c>
    </row>
    <row r="127" spans="2:46" s="151" customFormat="1" ht="13.5" customHeight="1">
      <c r="B127" s="585">
        <f t="shared" ref="B127:C127" si="97">B81</f>
        <v>28</v>
      </c>
      <c r="C127" s="240" t="str">
        <f t="shared" si="97"/>
        <v>金融・保険</v>
      </c>
      <c r="D127" s="272">
        <f t="shared" ref="D127:AS127" si="98">D$97*D81</f>
        <v>0</v>
      </c>
      <c r="E127" s="273">
        <f t="shared" si="98"/>
        <v>0</v>
      </c>
      <c r="F127" s="273">
        <f t="shared" si="98"/>
        <v>0</v>
      </c>
      <c r="G127" s="273">
        <f t="shared" si="98"/>
        <v>0</v>
      </c>
      <c r="H127" s="273">
        <f t="shared" si="98"/>
        <v>0</v>
      </c>
      <c r="I127" s="273">
        <f t="shared" si="98"/>
        <v>0</v>
      </c>
      <c r="J127" s="273">
        <f t="shared" si="98"/>
        <v>0</v>
      </c>
      <c r="K127" s="273">
        <f t="shared" si="98"/>
        <v>0</v>
      </c>
      <c r="L127" s="273">
        <f t="shared" si="98"/>
        <v>0</v>
      </c>
      <c r="M127" s="273">
        <f t="shared" si="98"/>
        <v>0</v>
      </c>
      <c r="N127" s="273">
        <f t="shared" si="98"/>
        <v>0</v>
      </c>
      <c r="O127" s="273">
        <f t="shared" si="98"/>
        <v>0</v>
      </c>
      <c r="P127" s="273">
        <f t="shared" si="98"/>
        <v>0</v>
      </c>
      <c r="Q127" s="273">
        <f t="shared" si="98"/>
        <v>0</v>
      </c>
      <c r="R127" s="273">
        <f t="shared" si="98"/>
        <v>0</v>
      </c>
      <c r="S127" s="273">
        <f t="shared" si="98"/>
        <v>0</v>
      </c>
      <c r="T127" s="273">
        <f t="shared" si="98"/>
        <v>0</v>
      </c>
      <c r="U127" s="273">
        <f t="shared" si="98"/>
        <v>0</v>
      </c>
      <c r="V127" s="273">
        <f t="shared" si="98"/>
        <v>0</v>
      </c>
      <c r="W127" s="273">
        <f t="shared" si="98"/>
        <v>0</v>
      </c>
      <c r="X127" s="273">
        <f t="shared" si="98"/>
        <v>0</v>
      </c>
      <c r="Y127" s="273">
        <f t="shared" si="98"/>
        <v>0</v>
      </c>
      <c r="Z127" s="273">
        <f t="shared" si="98"/>
        <v>0</v>
      </c>
      <c r="AA127" s="273">
        <f t="shared" si="98"/>
        <v>0</v>
      </c>
      <c r="AB127" s="273">
        <f t="shared" si="98"/>
        <v>0</v>
      </c>
      <c r="AC127" s="273">
        <f t="shared" si="98"/>
        <v>0</v>
      </c>
      <c r="AD127" s="273">
        <f t="shared" si="98"/>
        <v>0</v>
      </c>
      <c r="AE127" s="273">
        <f t="shared" si="98"/>
        <v>0</v>
      </c>
      <c r="AF127" s="273">
        <f t="shared" si="98"/>
        <v>0</v>
      </c>
      <c r="AG127" s="273">
        <f t="shared" si="98"/>
        <v>0</v>
      </c>
      <c r="AH127" s="273">
        <f t="shared" si="98"/>
        <v>0</v>
      </c>
      <c r="AI127" s="273">
        <f t="shared" si="98"/>
        <v>0</v>
      </c>
      <c r="AJ127" s="273">
        <f t="shared" si="98"/>
        <v>0</v>
      </c>
      <c r="AK127" s="273">
        <f t="shared" si="98"/>
        <v>0</v>
      </c>
      <c r="AL127" s="273">
        <f t="shared" si="98"/>
        <v>0</v>
      </c>
      <c r="AM127" s="273">
        <f t="shared" si="98"/>
        <v>0</v>
      </c>
      <c r="AN127" s="273">
        <f t="shared" si="98"/>
        <v>0</v>
      </c>
      <c r="AO127" s="273">
        <f t="shared" si="98"/>
        <v>0</v>
      </c>
      <c r="AP127" s="273">
        <f t="shared" si="98"/>
        <v>0</v>
      </c>
      <c r="AQ127" s="273">
        <f t="shared" si="98"/>
        <v>0</v>
      </c>
      <c r="AR127" s="273">
        <f t="shared" si="98"/>
        <v>0</v>
      </c>
      <c r="AS127" s="274">
        <f t="shared" si="98"/>
        <v>0</v>
      </c>
      <c r="AT127" s="275">
        <f t="shared" si="44"/>
        <v>0</v>
      </c>
    </row>
    <row r="128" spans="2:46" s="151" customFormat="1" ht="13.5" customHeight="1">
      <c r="B128" s="585">
        <f t="shared" ref="B128:C128" si="99">B82</f>
        <v>29</v>
      </c>
      <c r="C128" s="240" t="str">
        <f t="shared" si="99"/>
        <v>不動産</v>
      </c>
      <c r="D128" s="272">
        <f t="shared" ref="D128:AS128" si="100">D$97*D82</f>
        <v>0</v>
      </c>
      <c r="E128" s="273">
        <f t="shared" si="100"/>
        <v>0</v>
      </c>
      <c r="F128" s="273">
        <f t="shared" si="100"/>
        <v>0</v>
      </c>
      <c r="G128" s="273">
        <f t="shared" si="100"/>
        <v>0</v>
      </c>
      <c r="H128" s="273">
        <f t="shared" si="100"/>
        <v>0</v>
      </c>
      <c r="I128" s="273">
        <f t="shared" si="100"/>
        <v>0</v>
      </c>
      <c r="J128" s="273">
        <f t="shared" si="100"/>
        <v>0</v>
      </c>
      <c r="K128" s="273">
        <f t="shared" si="100"/>
        <v>0</v>
      </c>
      <c r="L128" s="273">
        <f t="shared" si="100"/>
        <v>0</v>
      </c>
      <c r="M128" s="273">
        <f t="shared" si="100"/>
        <v>0</v>
      </c>
      <c r="N128" s="273">
        <f t="shared" si="100"/>
        <v>0</v>
      </c>
      <c r="O128" s="273">
        <f t="shared" si="100"/>
        <v>0</v>
      </c>
      <c r="P128" s="273">
        <f t="shared" si="100"/>
        <v>0</v>
      </c>
      <c r="Q128" s="273">
        <f t="shared" si="100"/>
        <v>0</v>
      </c>
      <c r="R128" s="273">
        <f t="shared" si="100"/>
        <v>0</v>
      </c>
      <c r="S128" s="273">
        <f t="shared" si="100"/>
        <v>0</v>
      </c>
      <c r="T128" s="273">
        <f t="shared" si="100"/>
        <v>0</v>
      </c>
      <c r="U128" s="273">
        <f t="shared" si="100"/>
        <v>0</v>
      </c>
      <c r="V128" s="273">
        <f t="shared" si="100"/>
        <v>0</v>
      </c>
      <c r="W128" s="273">
        <f t="shared" si="100"/>
        <v>0</v>
      </c>
      <c r="X128" s="273">
        <f t="shared" si="100"/>
        <v>0</v>
      </c>
      <c r="Y128" s="273">
        <f t="shared" si="100"/>
        <v>0</v>
      </c>
      <c r="Z128" s="273">
        <f t="shared" si="100"/>
        <v>0</v>
      </c>
      <c r="AA128" s="273">
        <f t="shared" si="100"/>
        <v>0</v>
      </c>
      <c r="AB128" s="273">
        <f t="shared" si="100"/>
        <v>0</v>
      </c>
      <c r="AC128" s="273">
        <f t="shared" si="100"/>
        <v>0</v>
      </c>
      <c r="AD128" s="273">
        <f t="shared" si="100"/>
        <v>0</v>
      </c>
      <c r="AE128" s="273">
        <f t="shared" si="100"/>
        <v>0</v>
      </c>
      <c r="AF128" s="273">
        <f t="shared" si="100"/>
        <v>0</v>
      </c>
      <c r="AG128" s="273">
        <f t="shared" si="100"/>
        <v>0</v>
      </c>
      <c r="AH128" s="273">
        <f t="shared" si="100"/>
        <v>0</v>
      </c>
      <c r="AI128" s="273">
        <f t="shared" si="100"/>
        <v>0</v>
      </c>
      <c r="AJ128" s="273">
        <f t="shared" si="100"/>
        <v>0</v>
      </c>
      <c r="AK128" s="273">
        <f t="shared" si="100"/>
        <v>0</v>
      </c>
      <c r="AL128" s="273">
        <f t="shared" si="100"/>
        <v>0</v>
      </c>
      <c r="AM128" s="273">
        <f t="shared" si="100"/>
        <v>0</v>
      </c>
      <c r="AN128" s="273">
        <f t="shared" si="100"/>
        <v>0</v>
      </c>
      <c r="AO128" s="273">
        <f t="shared" si="100"/>
        <v>0</v>
      </c>
      <c r="AP128" s="273">
        <f t="shared" si="100"/>
        <v>0</v>
      </c>
      <c r="AQ128" s="273">
        <f t="shared" si="100"/>
        <v>0</v>
      </c>
      <c r="AR128" s="273">
        <f t="shared" si="100"/>
        <v>0</v>
      </c>
      <c r="AS128" s="274">
        <f t="shared" si="100"/>
        <v>0</v>
      </c>
      <c r="AT128" s="275">
        <f t="shared" si="44"/>
        <v>0</v>
      </c>
    </row>
    <row r="129" spans="2:46" s="151" customFormat="1" ht="13.5" customHeight="1">
      <c r="B129" s="585">
        <f t="shared" ref="B129:C129" si="101">B83</f>
        <v>30</v>
      </c>
      <c r="C129" s="240" t="str">
        <f t="shared" si="101"/>
        <v>運輸・郵便</v>
      </c>
      <c r="D129" s="272">
        <f t="shared" ref="D129:AS129" si="102">D$97*D83</f>
        <v>0</v>
      </c>
      <c r="E129" s="273">
        <f t="shared" si="102"/>
        <v>0</v>
      </c>
      <c r="F129" s="273">
        <f t="shared" si="102"/>
        <v>0</v>
      </c>
      <c r="G129" s="273">
        <f t="shared" si="102"/>
        <v>0</v>
      </c>
      <c r="H129" s="273">
        <f t="shared" si="102"/>
        <v>0</v>
      </c>
      <c r="I129" s="273">
        <f t="shared" si="102"/>
        <v>0</v>
      </c>
      <c r="J129" s="273">
        <f t="shared" si="102"/>
        <v>0</v>
      </c>
      <c r="K129" s="273">
        <f t="shared" si="102"/>
        <v>0</v>
      </c>
      <c r="L129" s="273">
        <f t="shared" si="102"/>
        <v>0</v>
      </c>
      <c r="M129" s="273">
        <f t="shared" si="102"/>
        <v>0</v>
      </c>
      <c r="N129" s="273">
        <f t="shared" si="102"/>
        <v>0</v>
      </c>
      <c r="O129" s="273">
        <f t="shared" si="102"/>
        <v>0</v>
      </c>
      <c r="P129" s="273">
        <f t="shared" si="102"/>
        <v>0</v>
      </c>
      <c r="Q129" s="273">
        <f t="shared" si="102"/>
        <v>0</v>
      </c>
      <c r="R129" s="273">
        <f t="shared" si="102"/>
        <v>0</v>
      </c>
      <c r="S129" s="273">
        <f t="shared" si="102"/>
        <v>0</v>
      </c>
      <c r="T129" s="273">
        <f t="shared" si="102"/>
        <v>0</v>
      </c>
      <c r="U129" s="273">
        <f t="shared" si="102"/>
        <v>0</v>
      </c>
      <c r="V129" s="273">
        <f t="shared" si="102"/>
        <v>0</v>
      </c>
      <c r="W129" s="273">
        <f t="shared" si="102"/>
        <v>0</v>
      </c>
      <c r="X129" s="273">
        <f t="shared" si="102"/>
        <v>0</v>
      </c>
      <c r="Y129" s="273">
        <f t="shared" si="102"/>
        <v>0</v>
      </c>
      <c r="Z129" s="273">
        <f t="shared" si="102"/>
        <v>0</v>
      </c>
      <c r="AA129" s="273">
        <f t="shared" si="102"/>
        <v>0</v>
      </c>
      <c r="AB129" s="273">
        <f t="shared" si="102"/>
        <v>0</v>
      </c>
      <c r="AC129" s="273">
        <f t="shared" si="102"/>
        <v>0</v>
      </c>
      <c r="AD129" s="273">
        <f t="shared" si="102"/>
        <v>0</v>
      </c>
      <c r="AE129" s="273">
        <f t="shared" si="102"/>
        <v>0</v>
      </c>
      <c r="AF129" s="273">
        <f t="shared" si="102"/>
        <v>0</v>
      </c>
      <c r="AG129" s="273">
        <f t="shared" si="102"/>
        <v>0</v>
      </c>
      <c r="AH129" s="273">
        <f t="shared" si="102"/>
        <v>0</v>
      </c>
      <c r="AI129" s="273">
        <f t="shared" si="102"/>
        <v>0</v>
      </c>
      <c r="AJ129" s="273">
        <f t="shared" si="102"/>
        <v>0</v>
      </c>
      <c r="AK129" s="273">
        <f t="shared" si="102"/>
        <v>0</v>
      </c>
      <c r="AL129" s="273">
        <f t="shared" si="102"/>
        <v>0</v>
      </c>
      <c r="AM129" s="273">
        <f t="shared" si="102"/>
        <v>0</v>
      </c>
      <c r="AN129" s="273">
        <f t="shared" si="102"/>
        <v>0</v>
      </c>
      <c r="AO129" s="273">
        <f t="shared" si="102"/>
        <v>0</v>
      </c>
      <c r="AP129" s="273">
        <f t="shared" si="102"/>
        <v>0</v>
      </c>
      <c r="AQ129" s="273">
        <f t="shared" si="102"/>
        <v>0</v>
      </c>
      <c r="AR129" s="273">
        <f t="shared" si="102"/>
        <v>0</v>
      </c>
      <c r="AS129" s="274">
        <f t="shared" si="102"/>
        <v>0</v>
      </c>
      <c r="AT129" s="275">
        <f t="shared" si="44"/>
        <v>0</v>
      </c>
    </row>
    <row r="130" spans="2:46" s="151" customFormat="1" ht="13.5" customHeight="1">
      <c r="B130" s="585">
        <f t="shared" ref="B130:C130" si="103">B84</f>
        <v>31</v>
      </c>
      <c r="C130" s="240" t="str">
        <f t="shared" si="103"/>
        <v>情報通信</v>
      </c>
      <c r="D130" s="272">
        <f t="shared" ref="D130:AS130" si="104">D$97*D84</f>
        <v>0</v>
      </c>
      <c r="E130" s="273">
        <f t="shared" si="104"/>
        <v>0</v>
      </c>
      <c r="F130" s="273">
        <f t="shared" si="104"/>
        <v>0</v>
      </c>
      <c r="G130" s="273">
        <f t="shared" si="104"/>
        <v>0</v>
      </c>
      <c r="H130" s="273">
        <f t="shared" si="104"/>
        <v>0</v>
      </c>
      <c r="I130" s="273">
        <f t="shared" si="104"/>
        <v>0</v>
      </c>
      <c r="J130" s="273">
        <f t="shared" si="104"/>
        <v>0</v>
      </c>
      <c r="K130" s="273">
        <f t="shared" si="104"/>
        <v>0</v>
      </c>
      <c r="L130" s="273">
        <f t="shared" si="104"/>
        <v>0</v>
      </c>
      <c r="M130" s="273">
        <f t="shared" si="104"/>
        <v>0</v>
      </c>
      <c r="N130" s="273">
        <f t="shared" si="104"/>
        <v>0</v>
      </c>
      <c r="O130" s="273">
        <f t="shared" si="104"/>
        <v>0</v>
      </c>
      <c r="P130" s="273">
        <f t="shared" si="104"/>
        <v>0</v>
      </c>
      <c r="Q130" s="273">
        <f t="shared" si="104"/>
        <v>0</v>
      </c>
      <c r="R130" s="273">
        <f t="shared" si="104"/>
        <v>0</v>
      </c>
      <c r="S130" s="273">
        <f t="shared" si="104"/>
        <v>0</v>
      </c>
      <c r="T130" s="273">
        <f t="shared" si="104"/>
        <v>0</v>
      </c>
      <c r="U130" s="273">
        <f t="shared" si="104"/>
        <v>0</v>
      </c>
      <c r="V130" s="273">
        <f t="shared" si="104"/>
        <v>0</v>
      </c>
      <c r="W130" s="273">
        <f t="shared" si="104"/>
        <v>0</v>
      </c>
      <c r="X130" s="273">
        <f t="shared" si="104"/>
        <v>0</v>
      </c>
      <c r="Y130" s="273">
        <f t="shared" si="104"/>
        <v>0</v>
      </c>
      <c r="Z130" s="273">
        <f t="shared" si="104"/>
        <v>0</v>
      </c>
      <c r="AA130" s="273">
        <f t="shared" si="104"/>
        <v>0</v>
      </c>
      <c r="AB130" s="273">
        <f t="shared" si="104"/>
        <v>0</v>
      </c>
      <c r="AC130" s="273">
        <f t="shared" si="104"/>
        <v>0</v>
      </c>
      <c r="AD130" s="273">
        <f t="shared" si="104"/>
        <v>0</v>
      </c>
      <c r="AE130" s="273">
        <f t="shared" si="104"/>
        <v>0</v>
      </c>
      <c r="AF130" s="273">
        <f t="shared" si="104"/>
        <v>0</v>
      </c>
      <c r="AG130" s="273">
        <f t="shared" si="104"/>
        <v>0</v>
      </c>
      <c r="AH130" s="273">
        <f t="shared" si="104"/>
        <v>0</v>
      </c>
      <c r="AI130" s="273">
        <f t="shared" si="104"/>
        <v>0</v>
      </c>
      <c r="AJ130" s="273">
        <f t="shared" si="104"/>
        <v>0</v>
      </c>
      <c r="AK130" s="273">
        <f t="shared" si="104"/>
        <v>0</v>
      </c>
      <c r="AL130" s="273">
        <f t="shared" si="104"/>
        <v>0</v>
      </c>
      <c r="AM130" s="273">
        <f t="shared" si="104"/>
        <v>0</v>
      </c>
      <c r="AN130" s="273">
        <f t="shared" si="104"/>
        <v>0</v>
      </c>
      <c r="AO130" s="273">
        <f t="shared" si="104"/>
        <v>0</v>
      </c>
      <c r="AP130" s="273">
        <f t="shared" si="104"/>
        <v>0</v>
      </c>
      <c r="AQ130" s="273">
        <f t="shared" si="104"/>
        <v>0</v>
      </c>
      <c r="AR130" s="273">
        <f t="shared" si="104"/>
        <v>0</v>
      </c>
      <c r="AS130" s="274">
        <f t="shared" si="104"/>
        <v>0</v>
      </c>
      <c r="AT130" s="275">
        <f t="shared" si="44"/>
        <v>0</v>
      </c>
    </row>
    <row r="131" spans="2:46" s="151" customFormat="1" ht="13.5" customHeight="1">
      <c r="B131" s="585">
        <f t="shared" ref="B131:C131" si="105">B85</f>
        <v>32</v>
      </c>
      <c r="C131" s="240" t="str">
        <f t="shared" si="105"/>
        <v>公務</v>
      </c>
      <c r="D131" s="272">
        <f t="shared" ref="D131:AS131" si="106">D$97*D85</f>
        <v>0</v>
      </c>
      <c r="E131" s="273">
        <f t="shared" si="106"/>
        <v>0</v>
      </c>
      <c r="F131" s="273">
        <f t="shared" si="106"/>
        <v>0</v>
      </c>
      <c r="G131" s="273">
        <f t="shared" si="106"/>
        <v>0</v>
      </c>
      <c r="H131" s="273">
        <f t="shared" si="106"/>
        <v>0</v>
      </c>
      <c r="I131" s="273">
        <f t="shared" si="106"/>
        <v>0</v>
      </c>
      <c r="J131" s="273">
        <f t="shared" si="106"/>
        <v>0</v>
      </c>
      <c r="K131" s="273">
        <f t="shared" si="106"/>
        <v>0</v>
      </c>
      <c r="L131" s="273">
        <f t="shared" si="106"/>
        <v>0</v>
      </c>
      <c r="M131" s="273">
        <f t="shared" si="106"/>
        <v>0</v>
      </c>
      <c r="N131" s="273">
        <f t="shared" si="106"/>
        <v>0</v>
      </c>
      <c r="O131" s="273">
        <f t="shared" si="106"/>
        <v>0</v>
      </c>
      <c r="P131" s="273">
        <f t="shared" si="106"/>
        <v>0</v>
      </c>
      <c r="Q131" s="273">
        <f t="shared" si="106"/>
        <v>0</v>
      </c>
      <c r="R131" s="273">
        <f t="shared" si="106"/>
        <v>0</v>
      </c>
      <c r="S131" s="273">
        <f t="shared" si="106"/>
        <v>0</v>
      </c>
      <c r="T131" s="273">
        <f t="shared" si="106"/>
        <v>0</v>
      </c>
      <c r="U131" s="273">
        <f t="shared" si="106"/>
        <v>0</v>
      </c>
      <c r="V131" s="273">
        <f t="shared" si="106"/>
        <v>0</v>
      </c>
      <c r="W131" s="273">
        <f t="shared" si="106"/>
        <v>0</v>
      </c>
      <c r="X131" s="273">
        <f t="shared" si="106"/>
        <v>0</v>
      </c>
      <c r="Y131" s="273">
        <f t="shared" si="106"/>
        <v>0</v>
      </c>
      <c r="Z131" s="273">
        <f t="shared" si="106"/>
        <v>0</v>
      </c>
      <c r="AA131" s="273">
        <f t="shared" si="106"/>
        <v>0</v>
      </c>
      <c r="AB131" s="273">
        <f t="shared" si="106"/>
        <v>0</v>
      </c>
      <c r="AC131" s="273">
        <f t="shared" si="106"/>
        <v>0</v>
      </c>
      <c r="AD131" s="273">
        <f t="shared" si="106"/>
        <v>0</v>
      </c>
      <c r="AE131" s="273">
        <f t="shared" si="106"/>
        <v>0</v>
      </c>
      <c r="AF131" s="273">
        <f t="shared" si="106"/>
        <v>0</v>
      </c>
      <c r="AG131" s="273">
        <f t="shared" si="106"/>
        <v>0</v>
      </c>
      <c r="AH131" s="273">
        <f t="shared" si="106"/>
        <v>0</v>
      </c>
      <c r="AI131" s="273">
        <f t="shared" si="106"/>
        <v>0</v>
      </c>
      <c r="AJ131" s="273">
        <f t="shared" si="106"/>
        <v>0</v>
      </c>
      <c r="AK131" s="273">
        <f t="shared" si="106"/>
        <v>0</v>
      </c>
      <c r="AL131" s="273">
        <f t="shared" si="106"/>
        <v>0</v>
      </c>
      <c r="AM131" s="273">
        <f t="shared" si="106"/>
        <v>0</v>
      </c>
      <c r="AN131" s="273">
        <f t="shared" si="106"/>
        <v>0</v>
      </c>
      <c r="AO131" s="273">
        <f t="shared" si="106"/>
        <v>0</v>
      </c>
      <c r="AP131" s="273">
        <f t="shared" si="106"/>
        <v>0</v>
      </c>
      <c r="AQ131" s="273">
        <f t="shared" si="106"/>
        <v>0</v>
      </c>
      <c r="AR131" s="273">
        <f t="shared" si="106"/>
        <v>0</v>
      </c>
      <c r="AS131" s="274">
        <f t="shared" si="106"/>
        <v>0</v>
      </c>
      <c r="AT131" s="275">
        <f t="shared" si="44"/>
        <v>0</v>
      </c>
    </row>
    <row r="132" spans="2:46" s="151" customFormat="1" ht="13.5" customHeight="1">
      <c r="B132" s="585">
        <f t="shared" ref="B132:C132" si="107">B86</f>
        <v>33</v>
      </c>
      <c r="C132" s="240" t="str">
        <f t="shared" si="107"/>
        <v>教育・研究</v>
      </c>
      <c r="D132" s="272">
        <f t="shared" ref="D132:AS132" si="108">D$97*D86</f>
        <v>0</v>
      </c>
      <c r="E132" s="273">
        <f t="shared" si="108"/>
        <v>0</v>
      </c>
      <c r="F132" s="273">
        <f t="shared" si="108"/>
        <v>0</v>
      </c>
      <c r="G132" s="273">
        <f t="shared" si="108"/>
        <v>0</v>
      </c>
      <c r="H132" s="273">
        <f t="shared" si="108"/>
        <v>0</v>
      </c>
      <c r="I132" s="273">
        <f t="shared" si="108"/>
        <v>0</v>
      </c>
      <c r="J132" s="273">
        <f t="shared" si="108"/>
        <v>0</v>
      </c>
      <c r="K132" s="273">
        <f t="shared" si="108"/>
        <v>0</v>
      </c>
      <c r="L132" s="273">
        <f t="shared" si="108"/>
        <v>0</v>
      </c>
      <c r="M132" s="273">
        <f t="shared" si="108"/>
        <v>0</v>
      </c>
      <c r="N132" s="273">
        <f t="shared" si="108"/>
        <v>0</v>
      </c>
      <c r="O132" s="273">
        <f t="shared" si="108"/>
        <v>0</v>
      </c>
      <c r="P132" s="273">
        <f t="shared" si="108"/>
        <v>0</v>
      </c>
      <c r="Q132" s="273">
        <f t="shared" si="108"/>
        <v>0</v>
      </c>
      <c r="R132" s="273">
        <f t="shared" si="108"/>
        <v>0</v>
      </c>
      <c r="S132" s="273">
        <f t="shared" si="108"/>
        <v>0</v>
      </c>
      <c r="T132" s="273">
        <f t="shared" si="108"/>
        <v>0</v>
      </c>
      <c r="U132" s="273">
        <f t="shared" si="108"/>
        <v>0</v>
      </c>
      <c r="V132" s="273">
        <f t="shared" si="108"/>
        <v>0</v>
      </c>
      <c r="W132" s="273">
        <f t="shared" si="108"/>
        <v>0</v>
      </c>
      <c r="X132" s="273">
        <f t="shared" si="108"/>
        <v>0</v>
      </c>
      <c r="Y132" s="273">
        <f t="shared" si="108"/>
        <v>0</v>
      </c>
      <c r="Z132" s="273">
        <f t="shared" si="108"/>
        <v>0</v>
      </c>
      <c r="AA132" s="273">
        <f t="shared" si="108"/>
        <v>0</v>
      </c>
      <c r="AB132" s="273">
        <f t="shared" si="108"/>
        <v>0</v>
      </c>
      <c r="AC132" s="273">
        <f t="shared" si="108"/>
        <v>0</v>
      </c>
      <c r="AD132" s="273">
        <f t="shared" si="108"/>
        <v>0</v>
      </c>
      <c r="AE132" s="273">
        <f t="shared" si="108"/>
        <v>0</v>
      </c>
      <c r="AF132" s="273">
        <f t="shared" si="108"/>
        <v>0</v>
      </c>
      <c r="AG132" s="273">
        <f t="shared" si="108"/>
        <v>0</v>
      </c>
      <c r="AH132" s="273">
        <f t="shared" si="108"/>
        <v>0</v>
      </c>
      <c r="AI132" s="273">
        <f t="shared" si="108"/>
        <v>0</v>
      </c>
      <c r="AJ132" s="273">
        <f t="shared" si="108"/>
        <v>0</v>
      </c>
      <c r="AK132" s="273">
        <f t="shared" si="108"/>
        <v>0</v>
      </c>
      <c r="AL132" s="273">
        <f t="shared" si="108"/>
        <v>0</v>
      </c>
      <c r="AM132" s="273">
        <f t="shared" si="108"/>
        <v>0</v>
      </c>
      <c r="AN132" s="273">
        <f t="shared" si="108"/>
        <v>0</v>
      </c>
      <c r="AO132" s="273">
        <f t="shared" si="108"/>
        <v>0</v>
      </c>
      <c r="AP132" s="273">
        <f t="shared" si="108"/>
        <v>0</v>
      </c>
      <c r="AQ132" s="273">
        <f t="shared" si="108"/>
        <v>0</v>
      </c>
      <c r="AR132" s="273">
        <f t="shared" si="108"/>
        <v>0</v>
      </c>
      <c r="AS132" s="274">
        <f t="shared" si="108"/>
        <v>0</v>
      </c>
      <c r="AT132" s="275">
        <f t="shared" si="44"/>
        <v>0</v>
      </c>
    </row>
    <row r="133" spans="2:46" s="151" customFormat="1" ht="13.5" customHeight="1">
      <c r="B133" s="585">
        <f t="shared" ref="B133:C133" si="109">B87</f>
        <v>34</v>
      </c>
      <c r="C133" s="240" t="str">
        <f t="shared" si="109"/>
        <v>医療・福祉</v>
      </c>
      <c r="D133" s="272">
        <f t="shared" ref="D133:AS133" si="110">D$97*D87</f>
        <v>0</v>
      </c>
      <c r="E133" s="273">
        <f t="shared" si="110"/>
        <v>0</v>
      </c>
      <c r="F133" s="273">
        <f t="shared" si="110"/>
        <v>0</v>
      </c>
      <c r="G133" s="273">
        <f t="shared" si="110"/>
        <v>0</v>
      </c>
      <c r="H133" s="273">
        <f t="shared" si="110"/>
        <v>0</v>
      </c>
      <c r="I133" s="273">
        <f t="shared" si="110"/>
        <v>0</v>
      </c>
      <c r="J133" s="273">
        <f t="shared" si="110"/>
        <v>0</v>
      </c>
      <c r="K133" s="273">
        <f t="shared" si="110"/>
        <v>0</v>
      </c>
      <c r="L133" s="273">
        <f t="shared" si="110"/>
        <v>0</v>
      </c>
      <c r="M133" s="273">
        <f t="shared" si="110"/>
        <v>0</v>
      </c>
      <c r="N133" s="273">
        <f t="shared" si="110"/>
        <v>0</v>
      </c>
      <c r="O133" s="273">
        <f t="shared" si="110"/>
        <v>0</v>
      </c>
      <c r="P133" s="273">
        <f t="shared" si="110"/>
        <v>0</v>
      </c>
      <c r="Q133" s="273">
        <f t="shared" si="110"/>
        <v>0</v>
      </c>
      <c r="R133" s="273">
        <f t="shared" si="110"/>
        <v>0</v>
      </c>
      <c r="S133" s="273">
        <f t="shared" si="110"/>
        <v>0</v>
      </c>
      <c r="T133" s="273">
        <f t="shared" si="110"/>
        <v>0</v>
      </c>
      <c r="U133" s="273">
        <f t="shared" si="110"/>
        <v>0</v>
      </c>
      <c r="V133" s="273">
        <f t="shared" si="110"/>
        <v>0</v>
      </c>
      <c r="W133" s="273">
        <f t="shared" si="110"/>
        <v>0</v>
      </c>
      <c r="X133" s="273">
        <f t="shared" si="110"/>
        <v>0</v>
      </c>
      <c r="Y133" s="273">
        <f t="shared" si="110"/>
        <v>0</v>
      </c>
      <c r="Z133" s="273">
        <f t="shared" si="110"/>
        <v>0</v>
      </c>
      <c r="AA133" s="273">
        <f t="shared" si="110"/>
        <v>0</v>
      </c>
      <c r="AB133" s="273">
        <f t="shared" si="110"/>
        <v>0</v>
      </c>
      <c r="AC133" s="273">
        <f t="shared" si="110"/>
        <v>0</v>
      </c>
      <c r="AD133" s="273">
        <f t="shared" si="110"/>
        <v>0</v>
      </c>
      <c r="AE133" s="273">
        <f t="shared" si="110"/>
        <v>0</v>
      </c>
      <c r="AF133" s="273">
        <f t="shared" si="110"/>
        <v>0</v>
      </c>
      <c r="AG133" s="273">
        <f t="shared" si="110"/>
        <v>0</v>
      </c>
      <c r="AH133" s="273">
        <f t="shared" si="110"/>
        <v>0</v>
      </c>
      <c r="AI133" s="273">
        <f t="shared" si="110"/>
        <v>0</v>
      </c>
      <c r="AJ133" s="273">
        <f t="shared" si="110"/>
        <v>0</v>
      </c>
      <c r="AK133" s="273">
        <f t="shared" si="110"/>
        <v>0</v>
      </c>
      <c r="AL133" s="273">
        <f t="shared" si="110"/>
        <v>0</v>
      </c>
      <c r="AM133" s="273">
        <f t="shared" si="110"/>
        <v>0</v>
      </c>
      <c r="AN133" s="273">
        <f t="shared" si="110"/>
        <v>0</v>
      </c>
      <c r="AO133" s="273">
        <f t="shared" si="110"/>
        <v>0</v>
      </c>
      <c r="AP133" s="273">
        <f t="shared" si="110"/>
        <v>0</v>
      </c>
      <c r="AQ133" s="273">
        <f t="shared" si="110"/>
        <v>0</v>
      </c>
      <c r="AR133" s="273">
        <f t="shared" si="110"/>
        <v>0</v>
      </c>
      <c r="AS133" s="274">
        <f t="shared" si="110"/>
        <v>0</v>
      </c>
      <c r="AT133" s="275">
        <f t="shared" si="44"/>
        <v>0</v>
      </c>
    </row>
    <row r="134" spans="2:46" s="151" customFormat="1" ht="13.5" customHeight="1">
      <c r="B134" s="585">
        <f t="shared" ref="B134:C134" si="111">B88</f>
        <v>35</v>
      </c>
      <c r="C134" s="240" t="str">
        <f t="shared" si="111"/>
        <v>他に分類されない会員制団体</v>
      </c>
      <c r="D134" s="272">
        <f t="shared" ref="D134:AS134" si="112">D$97*D88</f>
        <v>0</v>
      </c>
      <c r="E134" s="273">
        <f t="shared" si="112"/>
        <v>0</v>
      </c>
      <c r="F134" s="273">
        <f t="shared" si="112"/>
        <v>0</v>
      </c>
      <c r="G134" s="273">
        <f t="shared" si="112"/>
        <v>0</v>
      </c>
      <c r="H134" s="273">
        <f t="shared" si="112"/>
        <v>0</v>
      </c>
      <c r="I134" s="273">
        <f t="shared" si="112"/>
        <v>0</v>
      </c>
      <c r="J134" s="273">
        <f t="shared" si="112"/>
        <v>0</v>
      </c>
      <c r="K134" s="273">
        <f t="shared" si="112"/>
        <v>0</v>
      </c>
      <c r="L134" s="273">
        <f t="shared" si="112"/>
        <v>0</v>
      </c>
      <c r="M134" s="273">
        <f t="shared" si="112"/>
        <v>0</v>
      </c>
      <c r="N134" s="273">
        <f t="shared" si="112"/>
        <v>0</v>
      </c>
      <c r="O134" s="273">
        <f t="shared" si="112"/>
        <v>0</v>
      </c>
      <c r="P134" s="273">
        <f t="shared" si="112"/>
        <v>0</v>
      </c>
      <c r="Q134" s="273">
        <f t="shared" si="112"/>
        <v>0</v>
      </c>
      <c r="R134" s="273">
        <f t="shared" si="112"/>
        <v>0</v>
      </c>
      <c r="S134" s="273">
        <f t="shared" si="112"/>
        <v>0</v>
      </c>
      <c r="T134" s="273">
        <f t="shared" si="112"/>
        <v>0</v>
      </c>
      <c r="U134" s="273">
        <f t="shared" si="112"/>
        <v>0</v>
      </c>
      <c r="V134" s="273">
        <f t="shared" si="112"/>
        <v>0</v>
      </c>
      <c r="W134" s="273">
        <f t="shared" si="112"/>
        <v>0</v>
      </c>
      <c r="X134" s="273">
        <f t="shared" si="112"/>
        <v>0</v>
      </c>
      <c r="Y134" s="273">
        <f t="shared" si="112"/>
        <v>0</v>
      </c>
      <c r="Z134" s="273">
        <f t="shared" si="112"/>
        <v>0</v>
      </c>
      <c r="AA134" s="273">
        <f t="shared" si="112"/>
        <v>0</v>
      </c>
      <c r="AB134" s="273">
        <f t="shared" si="112"/>
        <v>0</v>
      </c>
      <c r="AC134" s="273">
        <f t="shared" si="112"/>
        <v>0</v>
      </c>
      <c r="AD134" s="273">
        <f t="shared" si="112"/>
        <v>0</v>
      </c>
      <c r="AE134" s="273">
        <f t="shared" si="112"/>
        <v>0</v>
      </c>
      <c r="AF134" s="273">
        <f t="shared" si="112"/>
        <v>0</v>
      </c>
      <c r="AG134" s="273">
        <f t="shared" si="112"/>
        <v>0</v>
      </c>
      <c r="AH134" s="273">
        <f t="shared" si="112"/>
        <v>0</v>
      </c>
      <c r="AI134" s="273">
        <f t="shared" si="112"/>
        <v>0</v>
      </c>
      <c r="AJ134" s="273">
        <f t="shared" si="112"/>
        <v>0</v>
      </c>
      <c r="AK134" s="273">
        <f t="shared" si="112"/>
        <v>0</v>
      </c>
      <c r="AL134" s="273">
        <f t="shared" si="112"/>
        <v>0</v>
      </c>
      <c r="AM134" s="273">
        <f t="shared" si="112"/>
        <v>0</v>
      </c>
      <c r="AN134" s="273">
        <f t="shared" si="112"/>
        <v>0</v>
      </c>
      <c r="AO134" s="273">
        <f t="shared" si="112"/>
        <v>0</v>
      </c>
      <c r="AP134" s="273">
        <f t="shared" si="112"/>
        <v>0</v>
      </c>
      <c r="AQ134" s="273">
        <f t="shared" si="112"/>
        <v>0</v>
      </c>
      <c r="AR134" s="273">
        <f t="shared" si="112"/>
        <v>0</v>
      </c>
      <c r="AS134" s="274">
        <f t="shared" si="112"/>
        <v>0</v>
      </c>
      <c r="AT134" s="275">
        <f t="shared" si="44"/>
        <v>0</v>
      </c>
    </row>
    <row r="135" spans="2:46" s="151" customFormat="1" ht="13.5" customHeight="1">
      <c r="B135" s="585">
        <f t="shared" ref="B135:C135" si="113">B89</f>
        <v>36</v>
      </c>
      <c r="C135" s="240" t="str">
        <f t="shared" si="113"/>
        <v>対事業所サービス</v>
      </c>
      <c r="D135" s="272">
        <f t="shared" ref="D135:AS135" si="114">D$97*D89</f>
        <v>0</v>
      </c>
      <c r="E135" s="273">
        <f t="shared" si="114"/>
        <v>0</v>
      </c>
      <c r="F135" s="273">
        <f t="shared" si="114"/>
        <v>0</v>
      </c>
      <c r="G135" s="273">
        <f t="shared" si="114"/>
        <v>0</v>
      </c>
      <c r="H135" s="273">
        <f t="shared" si="114"/>
        <v>0</v>
      </c>
      <c r="I135" s="273">
        <f t="shared" si="114"/>
        <v>0</v>
      </c>
      <c r="J135" s="273">
        <f t="shared" si="114"/>
        <v>0</v>
      </c>
      <c r="K135" s="273">
        <f t="shared" si="114"/>
        <v>0</v>
      </c>
      <c r="L135" s="273">
        <f t="shared" si="114"/>
        <v>0</v>
      </c>
      <c r="M135" s="273">
        <f t="shared" si="114"/>
        <v>0</v>
      </c>
      <c r="N135" s="273">
        <f t="shared" si="114"/>
        <v>0</v>
      </c>
      <c r="O135" s="273">
        <f t="shared" si="114"/>
        <v>0</v>
      </c>
      <c r="P135" s="273">
        <f t="shared" si="114"/>
        <v>0</v>
      </c>
      <c r="Q135" s="273">
        <f t="shared" si="114"/>
        <v>0</v>
      </c>
      <c r="R135" s="273">
        <f t="shared" si="114"/>
        <v>0</v>
      </c>
      <c r="S135" s="273">
        <f t="shared" si="114"/>
        <v>0</v>
      </c>
      <c r="T135" s="273">
        <f t="shared" si="114"/>
        <v>0</v>
      </c>
      <c r="U135" s="273">
        <f t="shared" si="114"/>
        <v>0</v>
      </c>
      <c r="V135" s="273">
        <f t="shared" si="114"/>
        <v>0</v>
      </c>
      <c r="W135" s="273">
        <f t="shared" si="114"/>
        <v>0</v>
      </c>
      <c r="X135" s="273">
        <f t="shared" si="114"/>
        <v>0</v>
      </c>
      <c r="Y135" s="273">
        <f t="shared" si="114"/>
        <v>0</v>
      </c>
      <c r="Z135" s="273">
        <f t="shared" si="114"/>
        <v>0</v>
      </c>
      <c r="AA135" s="273">
        <f t="shared" si="114"/>
        <v>0</v>
      </c>
      <c r="AB135" s="273">
        <f t="shared" si="114"/>
        <v>0</v>
      </c>
      <c r="AC135" s="273">
        <f t="shared" si="114"/>
        <v>0</v>
      </c>
      <c r="AD135" s="273">
        <f t="shared" si="114"/>
        <v>0</v>
      </c>
      <c r="AE135" s="273">
        <f t="shared" si="114"/>
        <v>0</v>
      </c>
      <c r="AF135" s="273">
        <f t="shared" si="114"/>
        <v>0</v>
      </c>
      <c r="AG135" s="273">
        <f t="shared" si="114"/>
        <v>0</v>
      </c>
      <c r="AH135" s="273">
        <f t="shared" si="114"/>
        <v>0</v>
      </c>
      <c r="AI135" s="273">
        <f t="shared" si="114"/>
        <v>0</v>
      </c>
      <c r="AJ135" s="273">
        <f t="shared" si="114"/>
        <v>0</v>
      </c>
      <c r="AK135" s="273">
        <f t="shared" si="114"/>
        <v>0</v>
      </c>
      <c r="AL135" s="273">
        <f t="shared" si="114"/>
        <v>0</v>
      </c>
      <c r="AM135" s="273">
        <f t="shared" si="114"/>
        <v>0</v>
      </c>
      <c r="AN135" s="273">
        <f t="shared" si="114"/>
        <v>0</v>
      </c>
      <c r="AO135" s="273">
        <f t="shared" si="114"/>
        <v>0</v>
      </c>
      <c r="AP135" s="273">
        <f t="shared" si="114"/>
        <v>0</v>
      </c>
      <c r="AQ135" s="273">
        <f t="shared" si="114"/>
        <v>0</v>
      </c>
      <c r="AR135" s="273">
        <f t="shared" si="114"/>
        <v>0</v>
      </c>
      <c r="AS135" s="274">
        <f t="shared" si="114"/>
        <v>0</v>
      </c>
      <c r="AT135" s="275">
        <f t="shared" si="44"/>
        <v>0</v>
      </c>
    </row>
    <row r="136" spans="2:46" s="151" customFormat="1" ht="13.5" customHeight="1">
      <c r="B136" s="585">
        <f t="shared" ref="B136:C136" si="115">B90</f>
        <v>37</v>
      </c>
      <c r="C136" s="240" t="str">
        <f t="shared" si="115"/>
        <v>宿泊業</v>
      </c>
      <c r="D136" s="272">
        <f t="shared" ref="D136:AS136" si="116">D$97*D90</f>
        <v>0</v>
      </c>
      <c r="E136" s="273">
        <f t="shared" si="116"/>
        <v>0</v>
      </c>
      <c r="F136" s="273">
        <f t="shared" si="116"/>
        <v>0</v>
      </c>
      <c r="G136" s="273">
        <f t="shared" si="116"/>
        <v>0</v>
      </c>
      <c r="H136" s="273">
        <f t="shared" si="116"/>
        <v>0</v>
      </c>
      <c r="I136" s="273">
        <f t="shared" si="116"/>
        <v>0</v>
      </c>
      <c r="J136" s="273">
        <f t="shared" si="116"/>
        <v>0</v>
      </c>
      <c r="K136" s="273">
        <f t="shared" si="116"/>
        <v>0</v>
      </c>
      <c r="L136" s="273">
        <f t="shared" si="116"/>
        <v>0</v>
      </c>
      <c r="M136" s="273">
        <f t="shared" si="116"/>
        <v>0</v>
      </c>
      <c r="N136" s="273">
        <f t="shared" si="116"/>
        <v>0</v>
      </c>
      <c r="O136" s="273">
        <f t="shared" si="116"/>
        <v>0</v>
      </c>
      <c r="P136" s="273">
        <f t="shared" si="116"/>
        <v>0</v>
      </c>
      <c r="Q136" s="273">
        <f t="shared" si="116"/>
        <v>0</v>
      </c>
      <c r="R136" s="273">
        <f t="shared" si="116"/>
        <v>0</v>
      </c>
      <c r="S136" s="273">
        <f t="shared" si="116"/>
        <v>0</v>
      </c>
      <c r="T136" s="273">
        <f t="shared" si="116"/>
        <v>0</v>
      </c>
      <c r="U136" s="273">
        <f t="shared" si="116"/>
        <v>0</v>
      </c>
      <c r="V136" s="273">
        <f t="shared" si="116"/>
        <v>0</v>
      </c>
      <c r="W136" s="273">
        <f t="shared" si="116"/>
        <v>0</v>
      </c>
      <c r="X136" s="273">
        <f t="shared" si="116"/>
        <v>0</v>
      </c>
      <c r="Y136" s="273">
        <f t="shared" si="116"/>
        <v>0</v>
      </c>
      <c r="Z136" s="273">
        <f t="shared" si="116"/>
        <v>0</v>
      </c>
      <c r="AA136" s="273">
        <f t="shared" si="116"/>
        <v>0</v>
      </c>
      <c r="AB136" s="273">
        <f t="shared" si="116"/>
        <v>0</v>
      </c>
      <c r="AC136" s="273">
        <f t="shared" si="116"/>
        <v>0</v>
      </c>
      <c r="AD136" s="273">
        <f t="shared" si="116"/>
        <v>0</v>
      </c>
      <c r="AE136" s="273">
        <f t="shared" si="116"/>
        <v>0</v>
      </c>
      <c r="AF136" s="273">
        <f t="shared" si="116"/>
        <v>0</v>
      </c>
      <c r="AG136" s="273">
        <f t="shared" si="116"/>
        <v>0</v>
      </c>
      <c r="AH136" s="273">
        <f t="shared" si="116"/>
        <v>0</v>
      </c>
      <c r="AI136" s="273">
        <f t="shared" si="116"/>
        <v>0</v>
      </c>
      <c r="AJ136" s="273">
        <f t="shared" si="116"/>
        <v>0</v>
      </c>
      <c r="AK136" s="273">
        <f t="shared" si="116"/>
        <v>0</v>
      </c>
      <c r="AL136" s="273">
        <f t="shared" si="116"/>
        <v>0</v>
      </c>
      <c r="AM136" s="273">
        <f t="shared" si="116"/>
        <v>0</v>
      </c>
      <c r="AN136" s="273">
        <f t="shared" si="116"/>
        <v>0</v>
      </c>
      <c r="AO136" s="273">
        <f t="shared" si="116"/>
        <v>0</v>
      </c>
      <c r="AP136" s="273">
        <f t="shared" si="116"/>
        <v>0</v>
      </c>
      <c r="AQ136" s="273">
        <f t="shared" si="116"/>
        <v>0</v>
      </c>
      <c r="AR136" s="273">
        <f t="shared" si="116"/>
        <v>0</v>
      </c>
      <c r="AS136" s="273">
        <f t="shared" si="116"/>
        <v>0</v>
      </c>
      <c r="AT136" s="275">
        <f t="shared" si="44"/>
        <v>0</v>
      </c>
    </row>
    <row r="137" spans="2:46" s="151" customFormat="1" ht="13.5" customHeight="1">
      <c r="B137" s="585">
        <f t="shared" ref="B137:C137" si="117">B91</f>
        <v>38</v>
      </c>
      <c r="C137" s="240" t="str">
        <f t="shared" si="117"/>
        <v>飲食サービス</v>
      </c>
      <c r="D137" s="272">
        <f t="shared" ref="D137:AS137" si="118">D$97*D91</f>
        <v>0</v>
      </c>
      <c r="E137" s="273">
        <f t="shared" si="118"/>
        <v>0</v>
      </c>
      <c r="F137" s="273">
        <f t="shared" si="118"/>
        <v>0</v>
      </c>
      <c r="G137" s="273">
        <f t="shared" si="118"/>
        <v>0</v>
      </c>
      <c r="H137" s="273">
        <f t="shared" si="118"/>
        <v>0</v>
      </c>
      <c r="I137" s="273">
        <f t="shared" si="118"/>
        <v>0</v>
      </c>
      <c r="J137" s="273">
        <f t="shared" si="118"/>
        <v>0</v>
      </c>
      <c r="K137" s="273">
        <f t="shared" si="118"/>
        <v>0</v>
      </c>
      <c r="L137" s="273">
        <f t="shared" si="118"/>
        <v>0</v>
      </c>
      <c r="M137" s="273">
        <f t="shared" si="118"/>
        <v>0</v>
      </c>
      <c r="N137" s="273">
        <f t="shared" si="118"/>
        <v>0</v>
      </c>
      <c r="O137" s="273">
        <f t="shared" si="118"/>
        <v>0</v>
      </c>
      <c r="P137" s="273">
        <f t="shared" si="118"/>
        <v>0</v>
      </c>
      <c r="Q137" s="273">
        <f t="shared" si="118"/>
        <v>0</v>
      </c>
      <c r="R137" s="273">
        <f t="shared" si="118"/>
        <v>0</v>
      </c>
      <c r="S137" s="273">
        <f t="shared" si="118"/>
        <v>0</v>
      </c>
      <c r="T137" s="273">
        <f t="shared" si="118"/>
        <v>0</v>
      </c>
      <c r="U137" s="273">
        <f t="shared" si="118"/>
        <v>0</v>
      </c>
      <c r="V137" s="273">
        <f t="shared" si="118"/>
        <v>0</v>
      </c>
      <c r="W137" s="273">
        <f t="shared" si="118"/>
        <v>0</v>
      </c>
      <c r="X137" s="273">
        <f t="shared" si="118"/>
        <v>0</v>
      </c>
      <c r="Y137" s="273">
        <f t="shared" si="118"/>
        <v>0</v>
      </c>
      <c r="Z137" s="273">
        <f t="shared" si="118"/>
        <v>0</v>
      </c>
      <c r="AA137" s="273">
        <f t="shared" si="118"/>
        <v>0</v>
      </c>
      <c r="AB137" s="273">
        <f t="shared" si="118"/>
        <v>0</v>
      </c>
      <c r="AC137" s="273">
        <f t="shared" si="118"/>
        <v>0</v>
      </c>
      <c r="AD137" s="273">
        <f t="shared" si="118"/>
        <v>0</v>
      </c>
      <c r="AE137" s="273">
        <f t="shared" si="118"/>
        <v>0</v>
      </c>
      <c r="AF137" s="273">
        <f t="shared" si="118"/>
        <v>0</v>
      </c>
      <c r="AG137" s="273">
        <f t="shared" si="118"/>
        <v>0</v>
      </c>
      <c r="AH137" s="273">
        <f t="shared" si="118"/>
        <v>0</v>
      </c>
      <c r="AI137" s="273">
        <f t="shared" si="118"/>
        <v>0</v>
      </c>
      <c r="AJ137" s="273">
        <f t="shared" si="118"/>
        <v>0</v>
      </c>
      <c r="AK137" s="273">
        <f t="shared" si="118"/>
        <v>0</v>
      </c>
      <c r="AL137" s="273">
        <f t="shared" si="118"/>
        <v>0</v>
      </c>
      <c r="AM137" s="273">
        <f t="shared" si="118"/>
        <v>0</v>
      </c>
      <c r="AN137" s="273">
        <f t="shared" si="118"/>
        <v>0</v>
      </c>
      <c r="AO137" s="273">
        <f t="shared" si="118"/>
        <v>0</v>
      </c>
      <c r="AP137" s="273">
        <f t="shared" si="118"/>
        <v>0</v>
      </c>
      <c r="AQ137" s="273">
        <f t="shared" si="118"/>
        <v>0</v>
      </c>
      <c r="AR137" s="273">
        <f t="shared" si="118"/>
        <v>0</v>
      </c>
      <c r="AS137" s="273">
        <f t="shared" si="118"/>
        <v>0</v>
      </c>
      <c r="AT137" s="275">
        <f t="shared" si="44"/>
        <v>0</v>
      </c>
    </row>
    <row r="138" spans="2:46" s="151" customFormat="1" ht="13.5" customHeight="1">
      <c r="B138" s="585">
        <f t="shared" ref="B138:C138" si="119">B92</f>
        <v>39</v>
      </c>
      <c r="C138" s="240" t="str">
        <f t="shared" si="119"/>
        <v>娯楽サービス</v>
      </c>
      <c r="D138" s="272">
        <f t="shared" ref="D138:AS138" si="120">D$97*D92</f>
        <v>0</v>
      </c>
      <c r="E138" s="273">
        <f t="shared" si="120"/>
        <v>0</v>
      </c>
      <c r="F138" s="273">
        <f t="shared" si="120"/>
        <v>0</v>
      </c>
      <c r="G138" s="273">
        <f t="shared" si="120"/>
        <v>0</v>
      </c>
      <c r="H138" s="273">
        <f t="shared" si="120"/>
        <v>0</v>
      </c>
      <c r="I138" s="273">
        <f t="shared" si="120"/>
        <v>0</v>
      </c>
      <c r="J138" s="273">
        <f t="shared" si="120"/>
        <v>0</v>
      </c>
      <c r="K138" s="273">
        <f t="shared" si="120"/>
        <v>0</v>
      </c>
      <c r="L138" s="273">
        <f t="shared" si="120"/>
        <v>0</v>
      </c>
      <c r="M138" s="273">
        <f t="shared" si="120"/>
        <v>0</v>
      </c>
      <c r="N138" s="273">
        <f t="shared" si="120"/>
        <v>0</v>
      </c>
      <c r="O138" s="273">
        <f t="shared" si="120"/>
        <v>0</v>
      </c>
      <c r="P138" s="273">
        <f t="shared" si="120"/>
        <v>0</v>
      </c>
      <c r="Q138" s="273">
        <f t="shared" si="120"/>
        <v>0</v>
      </c>
      <c r="R138" s="273">
        <f t="shared" si="120"/>
        <v>0</v>
      </c>
      <c r="S138" s="273">
        <f t="shared" si="120"/>
        <v>0</v>
      </c>
      <c r="T138" s="273">
        <f t="shared" si="120"/>
        <v>0</v>
      </c>
      <c r="U138" s="273">
        <f t="shared" si="120"/>
        <v>0</v>
      </c>
      <c r="V138" s="273">
        <f t="shared" si="120"/>
        <v>0</v>
      </c>
      <c r="W138" s="273">
        <f t="shared" si="120"/>
        <v>0</v>
      </c>
      <c r="X138" s="273">
        <f t="shared" si="120"/>
        <v>0</v>
      </c>
      <c r="Y138" s="273">
        <f t="shared" si="120"/>
        <v>0</v>
      </c>
      <c r="Z138" s="273">
        <f t="shared" si="120"/>
        <v>0</v>
      </c>
      <c r="AA138" s="273">
        <f t="shared" si="120"/>
        <v>0</v>
      </c>
      <c r="AB138" s="273">
        <f t="shared" si="120"/>
        <v>0</v>
      </c>
      <c r="AC138" s="273">
        <f t="shared" si="120"/>
        <v>0</v>
      </c>
      <c r="AD138" s="273">
        <f t="shared" si="120"/>
        <v>0</v>
      </c>
      <c r="AE138" s="273">
        <f t="shared" si="120"/>
        <v>0</v>
      </c>
      <c r="AF138" s="273">
        <f t="shared" si="120"/>
        <v>0</v>
      </c>
      <c r="AG138" s="273">
        <f t="shared" si="120"/>
        <v>0</v>
      </c>
      <c r="AH138" s="273">
        <f t="shared" si="120"/>
        <v>0</v>
      </c>
      <c r="AI138" s="273">
        <f t="shared" si="120"/>
        <v>0</v>
      </c>
      <c r="AJ138" s="273">
        <f t="shared" si="120"/>
        <v>0</v>
      </c>
      <c r="AK138" s="273">
        <f t="shared" si="120"/>
        <v>0</v>
      </c>
      <c r="AL138" s="273">
        <f t="shared" si="120"/>
        <v>0</v>
      </c>
      <c r="AM138" s="273">
        <f t="shared" si="120"/>
        <v>0</v>
      </c>
      <c r="AN138" s="273">
        <f t="shared" si="120"/>
        <v>0</v>
      </c>
      <c r="AO138" s="273">
        <f t="shared" si="120"/>
        <v>0</v>
      </c>
      <c r="AP138" s="273">
        <f t="shared" si="120"/>
        <v>0</v>
      </c>
      <c r="AQ138" s="273">
        <f t="shared" si="120"/>
        <v>0</v>
      </c>
      <c r="AR138" s="273">
        <f t="shared" si="120"/>
        <v>0</v>
      </c>
      <c r="AS138" s="273">
        <f t="shared" si="120"/>
        <v>0</v>
      </c>
      <c r="AT138" s="275">
        <f t="shared" si="44"/>
        <v>0</v>
      </c>
    </row>
    <row r="139" spans="2:46" s="151" customFormat="1" ht="13.5" customHeight="1">
      <c r="B139" s="585">
        <f t="shared" ref="B139:C139" si="121">B93</f>
        <v>40</v>
      </c>
      <c r="C139" s="240" t="str">
        <f t="shared" si="121"/>
        <v>その他の対個人サービス</v>
      </c>
      <c r="D139" s="272">
        <f t="shared" ref="D139:AS139" si="122">D$97*D93</f>
        <v>0</v>
      </c>
      <c r="E139" s="273">
        <f t="shared" si="122"/>
        <v>0</v>
      </c>
      <c r="F139" s="273">
        <f t="shared" si="122"/>
        <v>0</v>
      </c>
      <c r="G139" s="273">
        <f t="shared" si="122"/>
        <v>0</v>
      </c>
      <c r="H139" s="273">
        <f t="shared" si="122"/>
        <v>0</v>
      </c>
      <c r="I139" s="273">
        <f t="shared" si="122"/>
        <v>0</v>
      </c>
      <c r="J139" s="273">
        <f t="shared" si="122"/>
        <v>0</v>
      </c>
      <c r="K139" s="273">
        <f t="shared" si="122"/>
        <v>0</v>
      </c>
      <c r="L139" s="273">
        <f t="shared" si="122"/>
        <v>0</v>
      </c>
      <c r="M139" s="273">
        <f t="shared" si="122"/>
        <v>0</v>
      </c>
      <c r="N139" s="273">
        <f t="shared" si="122"/>
        <v>0</v>
      </c>
      <c r="O139" s="273">
        <f t="shared" si="122"/>
        <v>0</v>
      </c>
      <c r="P139" s="273">
        <f t="shared" si="122"/>
        <v>0</v>
      </c>
      <c r="Q139" s="273">
        <f t="shared" si="122"/>
        <v>0</v>
      </c>
      <c r="R139" s="273">
        <f t="shared" si="122"/>
        <v>0</v>
      </c>
      <c r="S139" s="273">
        <f t="shared" si="122"/>
        <v>0</v>
      </c>
      <c r="T139" s="273">
        <f t="shared" si="122"/>
        <v>0</v>
      </c>
      <c r="U139" s="273">
        <f t="shared" si="122"/>
        <v>0</v>
      </c>
      <c r="V139" s="273">
        <f t="shared" si="122"/>
        <v>0</v>
      </c>
      <c r="W139" s="273">
        <f t="shared" si="122"/>
        <v>0</v>
      </c>
      <c r="X139" s="273">
        <f t="shared" si="122"/>
        <v>0</v>
      </c>
      <c r="Y139" s="273">
        <f t="shared" si="122"/>
        <v>0</v>
      </c>
      <c r="Z139" s="273">
        <f t="shared" si="122"/>
        <v>0</v>
      </c>
      <c r="AA139" s="273">
        <f t="shared" si="122"/>
        <v>0</v>
      </c>
      <c r="AB139" s="273">
        <f t="shared" si="122"/>
        <v>0</v>
      </c>
      <c r="AC139" s="273">
        <f t="shared" si="122"/>
        <v>0</v>
      </c>
      <c r="AD139" s="273">
        <f t="shared" si="122"/>
        <v>0</v>
      </c>
      <c r="AE139" s="273">
        <f t="shared" si="122"/>
        <v>0</v>
      </c>
      <c r="AF139" s="273">
        <f t="shared" si="122"/>
        <v>0</v>
      </c>
      <c r="AG139" s="273">
        <f t="shared" si="122"/>
        <v>0</v>
      </c>
      <c r="AH139" s="273">
        <f t="shared" si="122"/>
        <v>0</v>
      </c>
      <c r="AI139" s="273">
        <f t="shared" si="122"/>
        <v>0</v>
      </c>
      <c r="AJ139" s="273">
        <f t="shared" si="122"/>
        <v>0</v>
      </c>
      <c r="AK139" s="273">
        <f t="shared" si="122"/>
        <v>0</v>
      </c>
      <c r="AL139" s="273">
        <f t="shared" si="122"/>
        <v>0</v>
      </c>
      <c r="AM139" s="273">
        <f t="shared" si="122"/>
        <v>0</v>
      </c>
      <c r="AN139" s="273">
        <f t="shared" si="122"/>
        <v>0</v>
      </c>
      <c r="AO139" s="273">
        <f t="shared" si="122"/>
        <v>0</v>
      </c>
      <c r="AP139" s="273">
        <f t="shared" si="122"/>
        <v>0</v>
      </c>
      <c r="AQ139" s="273">
        <f t="shared" si="122"/>
        <v>0</v>
      </c>
      <c r="AR139" s="273">
        <f t="shared" si="122"/>
        <v>0</v>
      </c>
      <c r="AS139" s="273">
        <f t="shared" si="122"/>
        <v>0</v>
      </c>
      <c r="AT139" s="275">
        <f t="shared" si="44"/>
        <v>0</v>
      </c>
    </row>
    <row r="140" spans="2:46" s="151" customFormat="1" ht="13.5" customHeight="1">
      <c r="B140" s="585">
        <f t="shared" ref="B140:C140" si="123">B94</f>
        <v>41</v>
      </c>
      <c r="C140" s="240" t="str">
        <f t="shared" si="123"/>
        <v>事務用品</v>
      </c>
      <c r="D140" s="272">
        <f t="shared" ref="D140:AS140" si="124">D$97*D94</f>
        <v>0</v>
      </c>
      <c r="E140" s="273">
        <f t="shared" si="124"/>
        <v>0</v>
      </c>
      <c r="F140" s="273">
        <f t="shared" si="124"/>
        <v>0</v>
      </c>
      <c r="G140" s="273">
        <f t="shared" si="124"/>
        <v>0</v>
      </c>
      <c r="H140" s="273">
        <f t="shared" si="124"/>
        <v>0</v>
      </c>
      <c r="I140" s="273">
        <f t="shared" si="124"/>
        <v>0</v>
      </c>
      <c r="J140" s="273">
        <f t="shared" si="124"/>
        <v>0</v>
      </c>
      <c r="K140" s="273">
        <f t="shared" si="124"/>
        <v>0</v>
      </c>
      <c r="L140" s="273">
        <f t="shared" si="124"/>
        <v>0</v>
      </c>
      <c r="M140" s="273">
        <f t="shared" si="124"/>
        <v>0</v>
      </c>
      <c r="N140" s="273">
        <f t="shared" si="124"/>
        <v>0</v>
      </c>
      <c r="O140" s="273">
        <f t="shared" si="124"/>
        <v>0</v>
      </c>
      <c r="P140" s="273">
        <f t="shared" si="124"/>
        <v>0</v>
      </c>
      <c r="Q140" s="273">
        <f t="shared" si="124"/>
        <v>0</v>
      </c>
      <c r="R140" s="273">
        <f t="shared" si="124"/>
        <v>0</v>
      </c>
      <c r="S140" s="273">
        <f t="shared" si="124"/>
        <v>0</v>
      </c>
      <c r="T140" s="273">
        <f t="shared" si="124"/>
        <v>0</v>
      </c>
      <c r="U140" s="273">
        <f t="shared" si="124"/>
        <v>0</v>
      </c>
      <c r="V140" s="273">
        <f t="shared" si="124"/>
        <v>0</v>
      </c>
      <c r="W140" s="273">
        <f t="shared" si="124"/>
        <v>0</v>
      </c>
      <c r="X140" s="273">
        <f t="shared" si="124"/>
        <v>0</v>
      </c>
      <c r="Y140" s="273">
        <f t="shared" si="124"/>
        <v>0</v>
      </c>
      <c r="Z140" s="273">
        <f t="shared" si="124"/>
        <v>0</v>
      </c>
      <c r="AA140" s="273">
        <f t="shared" si="124"/>
        <v>0</v>
      </c>
      <c r="AB140" s="273">
        <f t="shared" si="124"/>
        <v>0</v>
      </c>
      <c r="AC140" s="273">
        <f t="shared" si="124"/>
        <v>0</v>
      </c>
      <c r="AD140" s="273">
        <f t="shared" si="124"/>
        <v>0</v>
      </c>
      <c r="AE140" s="273">
        <f t="shared" si="124"/>
        <v>0</v>
      </c>
      <c r="AF140" s="273">
        <f t="shared" si="124"/>
        <v>0</v>
      </c>
      <c r="AG140" s="273">
        <f t="shared" si="124"/>
        <v>0</v>
      </c>
      <c r="AH140" s="273">
        <f t="shared" si="124"/>
        <v>0</v>
      </c>
      <c r="AI140" s="273">
        <f t="shared" si="124"/>
        <v>0</v>
      </c>
      <c r="AJ140" s="273">
        <f t="shared" si="124"/>
        <v>0</v>
      </c>
      <c r="AK140" s="273">
        <f t="shared" si="124"/>
        <v>0</v>
      </c>
      <c r="AL140" s="273">
        <f t="shared" si="124"/>
        <v>0</v>
      </c>
      <c r="AM140" s="273">
        <f t="shared" si="124"/>
        <v>0</v>
      </c>
      <c r="AN140" s="273">
        <f t="shared" si="124"/>
        <v>0</v>
      </c>
      <c r="AO140" s="273">
        <f t="shared" si="124"/>
        <v>0</v>
      </c>
      <c r="AP140" s="273">
        <f t="shared" si="124"/>
        <v>0</v>
      </c>
      <c r="AQ140" s="273">
        <f t="shared" si="124"/>
        <v>0</v>
      </c>
      <c r="AR140" s="273">
        <f t="shared" si="124"/>
        <v>0</v>
      </c>
      <c r="AS140" s="273">
        <f t="shared" si="124"/>
        <v>0</v>
      </c>
      <c r="AT140" s="275">
        <f t="shared" si="44"/>
        <v>0</v>
      </c>
    </row>
    <row r="141" spans="2:46" s="151" customFormat="1" ht="13.5" customHeight="1">
      <c r="B141" s="587">
        <f t="shared" ref="B141:C141" si="125">B95</f>
        <v>42</v>
      </c>
      <c r="C141" s="243" t="str">
        <f t="shared" si="125"/>
        <v>分類不明</v>
      </c>
      <c r="D141" s="276">
        <f t="shared" ref="D141:AS141" si="126">D$97*D95</f>
        <v>0</v>
      </c>
      <c r="E141" s="277">
        <f t="shared" si="126"/>
        <v>0</v>
      </c>
      <c r="F141" s="277">
        <f t="shared" si="126"/>
        <v>0</v>
      </c>
      <c r="G141" s="277">
        <f t="shared" si="126"/>
        <v>0</v>
      </c>
      <c r="H141" s="277">
        <f t="shared" si="126"/>
        <v>0</v>
      </c>
      <c r="I141" s="277">
        <f t="shared" si="126"/>
        <v>0</v>
      </c>
      <c r="J141" s="277">
        <f t="shared" si="126"/>
        <v>0</v>
      </c>
      <c r="K141" s="277">
        <f t="shared" si="126"/>
        <v>0</v>
      </c>
      <c r="L141" s="277">
        <f t="shared" si="126"/>
        <v>0</v>
      </c>
      <c r="M141" s="277">
        <f t="shared" si="126"/>
        <v>0</v>
      </c>
      <c r="N141" s="277">
        <f t="shared" si="126"/>
        <v>0</v>
      </c>
      <c r="O141" s="277">
        <f t="shared" si="126"/>
        <v>0</v>
      </c>
      <c r="P141" s="277">
        <f t="shared" si="126"/>
        <v>0</v>
      </c>
      <c r="Q141" s="277">
        <f t="shared" si="126"/>
        <v>0</v>
      </c>
      <c r="R141" s="277">
        <f t="shared" si="126"/>
        <v>0</v>
      </c>
      <c r="S141" s="277">
        <f t="shared" si="126"/>
        <v>0</v>
      </c>
      <c r="T141" s="277">
        <f t="shared" si="126"/>
        <v>0</v>
      </c>
      <c r="U141" s="277">
        <f t="shared" si="126"/>
        <v>0</v>
      </c>
      <c r="V141" s="277">
        <f t="shared" si="126"/>
        <v>0</v>
      </c>
      <c r="W141" s="277">
        <f t="shared" si="126"/>
        <v>0</v>
      </c>
      <c r="X141" s="277">
        <f t="shared" si="126"/>
        <v>0</v>
      </c>
      <c r="Y141" s="277">
        <f t="shared" si="126"/>
        <v>0</v>
      </c>
      <c r="Z141" s="277">
        <f t="shared" si="126"/>
        <v>0</v>
      </c>
      <c r="AA141" s="277">
        <f t="shared" si="126"/>
        <v>0</v>
      </c>
      <c r="AB141" s="277">
        <f t="shared" si="126"/>
        <v>0</v>
      </c>
      <c r="AC141" s="277">
        <f t="shared" si="126"/>
        <v>0</v>
      </c>
      <c r="AD141" s="277">
        <f t="shared" si="126"/>
        <v>0</v>
      </c>
      <c r="AE141" s="277">
        <f t="shared" si="126"/>
        <v>0</v>
      </c>
      <c r="AF141" s="277">
        <f t="shared" si="126"/>
        <v>0</v>
      </c>
      <c r="AG141" s="277">
        <f t="shared" si="126"/>
        <v>0</v>
      </c>
      <c r="AH141" s="277">
        <f t="shared" si="126"/>
        <v>0</v>
      </c>
      <c r="AI141" s="277">
        <f t="shared" si="126"/>
        <v>0</v>
      </c>
      <c r="AJ141" s="277">
        <f t="shared" si="126"/>
        <v>0</v>
      </c>
      <c r="AK141" s="277">
        <f t="shared" si="126"/>
        <v>0</v>
      </c>
      <c r="AL141" s="277">
        <f t="shared" si="126"/>
        <v>0</v>
      </c>
      <c r="AM141" s="277">
        <f t="shared" si="126"/>
        <v>0</v>
      </c>
      <c r="AN141" s="277">
        <f t="shared" si="126"/>
        <v>0</v>
      </c>
      <c r="AO141" s="277">
        <f t="shared" si="126"/>
        <v>0</v>
      </c>
      <c r="AP141" s="277">
        <f t="shared" si="126"/>
        <v>0</v>
      </c>
      <c r="AQ141" s="277">
        <f t="shared" si="126"/>
        <v>0</v>
      </c>
      <c r="AR141" s="277">
        <f t="shared" si="126"/>
        <v>0</v>
      </c>
      <c r="AS141" s="273">
        <f t="shared" si="126"/>
        <v>0</v>
      </c>
      <c r="AT141" s="278">
        <f t="shared" si="44"/>
        <v>0</v>
      </c>
    </row>
    <row r="142" spans="2:46" ht="13.5" customHeight="1">
      <c r="B142" s="279"/>
      <c r="C142" s="280" t="s">
        <v>54</v>
      </c>
      <c r="D142" s="281">
        <f>SUM(D100:D141)</f>
        <v>0</v>
      </c>
      <c r="E142" s="281">
        <f t="shared" ref="E142:AS142" si="127">SUM(E100:E141)</f>
        <v>0</v>
      </c>
      <c r="F142" s="281">
        <f t="shared" si="127"/>
        <v>0</v>
      </c>
      <c r="G142" s="281">
        <f t="shared" si="127"/>
        <v>0</v>
      </c>
      <c r="H142" s="281">
        <f t="shared" si="127"/>
        <v>0</v>
      </c>
      <c r="I142" s="281">
        <f t="shared" si="127"/>
        <v>0</v>
      </c>
      <c r="J142" s="281">
        <f t="shared" si="127"/>
        <v>0</v>
      </c>
      <c r="K142" s="281">
        <f t="shared" si="127"/>
        <v>0</v>
      </c>
      <c r="L142" s="281">
        <f t="shared" si="127"/>
        <v>0</v>
      </c>
      <c r="M142" s="281">
        <f t="shared" si="127"/>
        <v>0</v>
      </c>
      <c r="N142" s="281">
        <f t="shared" si="127"/>
        <v>0</v>
      </c>
      <c r="O142" s="281">
        <f t="shared" si="127"/>
        <v>0</v>
      </c>
      <c r="P142" s="281">
        <f t="shared" si="127"/>
        <v>0</v>
      </c>
      <c r="Q142" s="281">
        <f t="shared" si="127"/>
        <v>0</v>
      </c>
      <c r="R142" s="281">
        <f t="shared" si="127"/>
        <v>0</v>
      </c>
      <c r="S142" s="281">
        <f t="shared" si="127"/>
        <v>0</v>
      </c>
      <c r="T142" s="281">
        <f t="shared" si="127"/>
        <v>0</v>
      </c>
      <c r="U142" s="281">
        <f t="shared" si="127"/>
        <v>0</v>
      </c>
      <c r="V142" s="281">
        <f t="shared" si="127"/>
        <v>0</v>
      </c>
      <c r="W142" s="281">
        <f t="shared" si="127"/>
        <v>0</v>
      </c>
      <c r="X142" s="281">
        <f t="shared" si="127"/>
        <v>0</v>
      </c>
      <c r="Y142" s="281">
        <f t="shared" si="127"/>
        <v>0</v>
      </c>
      <c r="Z142" s="281">
        <f t="shared" si="127"/>
        <v>0</v>
      </c>
      <c r="AA142" s="281">
        <f t="shared" si="127"/>
        <v>0</v>
      </c>
      <c r="AB142" s="281">
        <f t="shared" si="127"/>
        <v>0</v>
      </c>
      <c r="AC142" s="281">
        <f t="shared" si="127"/>
        <v>0</v>
      </c>
      <c r="AD142" s="281">
        <f t="shared" si="127"/>
        <v>0</v>
      </c>
      <c r="AE142" s="281">
        <f t="shared" si="127"/>
        <v>0</v>
      </c>
      <c r="AF142" s="281">
        <f t="shared" si="127"/>
        <v>0</v>
      </c>
      <c r="AG142" s="281">
        <f t="shared" si="127"/>
        <v>0</v>
      </c>
      <c r="AH142" s="281">
        <f t="shared" si="127"/>
        <v>0</v>
      </c>
      <c r="AI142" s="281">
        <f t="shared" si="127"/>
        <v>0</v>
      </c>
      <c r="AJ142" s="281">
        <f t="shared" si="127"/>
        <v>0</v>
      </c>
      <c r="AK142" s="281">
        <f t="shared" si="127"/>
        <v>0</v>
      </c>
      <c r="AL142" s="281">
        <f t="shared" si="127"/>
        <v>0</v>
      </c>
      <c r="AM142" s="281">
        <f t="shared" si="127"/>
        <v>0</v>
      </c>
      <c r="AN142" s="281">
        <f t="shared" si="127"/>
        <v>0</v>
      </c>
      <c r="AO142" s="281">
        <f t="shared" si="127"/>
        <v>0</v>
      </c>
      <c r="AP142" s="281">
        <f t="shared" si="127"/>
        <v>0</v>
      </c>
      <c r="AQ142" s="281">
        <f t="shared" si="127"/>
        <v>0</v>
      </c>
      <c r="AR142" s="282">
        <f t="shared" si="127"/>
        <v>0</v>
      </c>
      <c r="AS142" s="283">
        <f t="shared" si="127"/>
        <v>0</v>
      </c>
      <c r="AT142" s="284">
        <f>SUM(AT100:AT141)</f>
        <v>0</v>
      </c>
    </row>
    <row r="143" spans="2:46" ht="13.5">
      <c r="C143" s="151"/>
      <c r="D143" s="248"/>
      <c r="E143" s="248"/>
      <c r="F143" s="248"/>
      <c r="G143" s="248"/>
      <c r="H143" s="248"/>
      <c r="I143" s="248"/>
      <c r="J143" s="248"/>
      <c r="K143" s="248"/>
      <c r="L143" s="248"/>
      <c r="M143" s="248"/>
      <c r="N143" s="248"/>
      <c r="O143" s="248"/>
      <c r="P143" s="248"/>
      <c r="Q143" s="248"/>
      <c r="R143" s="248"/>
      <c r="S143" s="248"/>
      <c r="T143" s="248"/>
      <c r="U143" s="248"/>
      <c r="V143" s="248"/>
      <c r="W143" s="248"/>
      <c r="X143" s="248"/>
      <c r="Y143" s="248"/>
      <c r="Z143" s="248"/>
      <c r="AA143" s="248"/>
      <c r="AB143" s="248"/>
      <c r="AC143" s="248"/>
      <c r="AD143" s="248"/>
      <c r="AE143" s="248"/>
      <c r="AF143" s="248"/>
      <c r="AG143" s="248"/>
      <c r="AH143" s="248"/>
      <c r="AI143" s="248"/>
      <c r="AJ143" s="248"/>
      <c r="AK143" s="248"/>
      <c r="AL143" s="248"/>
      <c r="AM143" s="248"/>
      <c r="AN143" s="248"/>
      <c r="AO143" s="248"/>
      <c r="AP143" s="248"/>
      <c r="AQ143" s="248"/>
      <c r="AR143" s="285"/>
      <c r="AS143" s="286"/>
      <c r="AT143" s="287"/>
    </row>
    <row r="144" spans="2:46" ht="14.25" thickBot="1">
      <c r="B144" s="233"/>
      <c r="C144" s="265"/>
      <c r="D144" s="248"/>
      <c r="E144" s="248"/>
      <c r="F144" s="248"/>
      <c r="G144" s="248"/>
      <c r="H144" s="248"/>
      <c r="I144" s="248"/>
      <c r="J144" s="248"/>
      <c r="K144" s="248"/>
      <c r="L144" s="248"/>
      <c r="M144" s="248"/>
      <c r="N144" s="248"/>
      <c r="O144" s="248"/>
      <c r="P144" s="248"/>
      <c r="Q144" s="248"/>
      <c r="R144" s="248"/>
      <c r="S144" s="248"/>
      <c r="T144" s="248"/>
      <c r="U144" s="248"/>
      <c r="V144" s="248"/>
      <c r="W144" s="248"/>
      <c r="X144" s="248"/>
      <c r="Y144" s="248"/>
      <c r="Z144" s="248"/>
      <c r="AA144" s="248"/>
      <c r="AB144" s="248"/>
      <c r="AC144" s="248"/>
      <c r="AD144" s="248"/>
      <c r="AE144" s="248"/>
      <c r="AF144" s="248"/>
      <c r="AG144" s="248"/>
      <c r="AH144" s="248"/>
      <c r="AI144" s="248"/>
      <c r="AJ144" s="248"/>
      <c r="AK144" s="248"/>
      <c r="AL144" s="248"/>
      <c r="AM144" s="248"/>
      <c r="AN144" s="248"/>
      <c r="AO144" s="248"/>
      <c r="AP144" s="248"/>
      <c r="AQ144" s="248"/>
      <c r="AR144" s="285"/>
      <c r="AS144" s="288"/>
      <c r="AT144" s="287"/>
    </row>
    <row r="145" spans="2:46" ht="13.5">
      <c r="B145" s="234"/>
      <c r="C145" s="289"/>
      <c r="D145" s="248"/>
      <c r="E145" s="290"/>
      <c r="F145" s="248"/>
      <c r="G145" s="291"/>
      <c r="H145" s="248"/>
      <c r="I145" s="291"/>
      <c r="J145" s="248"/>
      <c r="K145" s="248"/>
      <c r="L145" s="248"/>
      <c r="M145" s="248"/>
      <c r="N145" s="248"/>
      <c r="O145" s="248"/>
      <c r="P145" s="248"/>
      <c r="Q145" s="248"/>
      <c r="R145" s="248"/>
      <c r="S145" s="248"/>
      <c r="T145" s="248"/>
      <c r="U145" s="248"/>
      <c r="V145" s="248"/>
      <c r="W145" s="248"/>
      <c r="X145" s="248"/>
      <c r="Y145" s="248"/>
      <c r="Z145" s="248"/>
      <c r="AA145" s="248"/>
      <c r="AB145" s="248"/>
      <c r="AC145" s="248"/>
      <c r="AD145" s="248"/>
      <c r="AE145" s="248"/>
      <c r="AF145" s="248"/>
      <c r="AG145" s="248"/>
      <c r="AH145" s="248"/>
      <c r="AI145" s="248"/>
      <c r="AJ145" s="248"/>
      <c r="AK145" s="248"/>
      <c r="AL145" s="248"/>
      <c r="AM145" s="248"/>
      <c r="AN145" s="248"/>
      <c r="AO145" s="248"/>
      <c r="AP145" s="248"/>
      <c r="AQ145" s="248"/>
      <c r="AR145" s="285"/>
      <c r="AS145" s="288"/>
      <c r="AT145" s="287"/>
    </row>
    <row r="146" spans="2:46" ht="35.65" customHeight="1">
      <c r="B146" s="292" t="s">
        <v>147</v>
      </c>
      <c r="C146" s="237" t="s">
        <v>33</v>
      </c>
      <c r="D146" s="248"/>
      <c r="E146" s="293" t="s">
        <v>149</v>
      </c>
      <c r="F146" s="248"/>
      <c r="G146" s="294" t="s">
        <v>150</v>
      </c>
      <c r="H146" s="248"/>
      <c r="I146" s="294" t="s">
        <v>151</v>
      </c>
      <c r="J146" s="248"/>
      <c r="K146" s="248"/>
      <c r="L146" s="248"/>
      <c r="M146" s="248"/>
      <c r="N146" s="248"/>
      <c r="O146" s="248"/>
      <c r="P146" s="248"/>
      <c r="Q146" s="248"/>
      <c r="R146" s="248"/>
      <c r="S146" s="248"/>
      <c r="T146" s="248"/>
      <c r="U146" s="248"/>
      <c r="V146" s="248"/>
      <c r="W146" s="248"/>
      <c r="X146" s="248"/>
      <c r="Y146" s="248"/>
      <c r="Z146" s="248"/>
      <c r="AA146" s="248"/>
      <c r="AB146" s="248"/>
      <c r="AC146" s="248"/>
      <c r="AD146" s="248"/>
      <c r="AE146" s="248"/>
      <c r="AF146" s="248"/>
      <c r="AG146" s="248"/>
      <c r="AH146" s="248"/>
      <c r="AI146" s="248"/>
      <c r="AJ146" s="248"/>
      <c r="AK146" s="248"/>
      <c r="AL146" s="248"/>
      <c r="AM146" s="248"/>
      <c r="AN146" s="248"/>
      <c r="AO146" s="248"/>
      <c r="AP146" s="248"/>
      <c r="AQ146" s="248"/>
      <c r="AR146" s="285"/>
      <c r="AS146" s="288"/>
      <c r="AT146" s="287"/>
    </row>
    <row r="147" spans="2:46" ht="13.5" customHeight="1">
      <c r="B147" s="585">
        <f t="shared" ref="B147:C166" si="128">B54</f>
        <v>1</v>
      </c>
      <c r="C147" s="239" t="str">
        <f t="shared" si="128"/>
        <v>農業</v>
      </c>
      <c r="D147" s="295"/>
      <c r="E147" s="296">
        <f t="shared" ref="E147:E188" si="129">AT100</f>
        <v>0</v>
      </c>
      <c r="F147" s="295"/>
      <c r="G147" s="297">
        <f>+係数!D5</f>
        <v>0.41812547062374372</v>
      </c>
      <c r="H147" s="295"/>
      <c r="I147" s="298">
        <f>E147*G147</f>
        <v>0</v>
      </c>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248"/>
      <c r="AP147" s="248"/>
      <c r="AQ147" s="248"/>
      <c r="AR147" s="285"/>
      <c r="AS147" s="288"/>
      <c r="AT147" s="287"/>
    </row>
    <row r="148" spans="2:46" ht="13.5" customHeight="1">
      <c r="B148" s="585">
        <f t="shared" si="128"/>
        <v>2</v>
      </c>
      <c r="C148" s="240" t="str">
        <f t="shared" si="128"/>
        <v>林業</v>
      </c>
      <c r="D148" s="295"/>
      <c r="E148" s="299">
        <f t="shared" si="129"/>
        <v>0</v>
      </c>
      <c r="F148" s="295"/>
      <c r="G148" s="297">
        <f>+係数!E5</f>
        <v>0.49680585131006383</v>
      </c>
      <c r="H148" s="295"/>
      <c r="I148" s="298">
        <f t="shared" ref="I148:I188" si="130">E148*G148</f>
        <v>0</v>
      </c>
      <c r="J148" s="248"/>
      <c r="K148" s="248"/>
      <c r="L148" s="248"/>
      <c r="M148" s="248"/>
      <c r="N148" s="248"/>
      <c r="O148" s="248"/>
      <c r="P148" s="248"/>
      <c r="Q148" s="248"/>
      <c r="R148" s="248"/>
      <c r="S148" s="248"/>
      <c r="T148" s="248"/>
      <c r="U148" s="248"/>
      <c r="V148" s="248"/>
      <c r="W148" s="248"/>
      <c r="X148" s="248"/>
      <c r="Y148" s="248"/>
      <c r="Z148" s="248"/>
      <c r="AA148" s="248"/>
      <c r="AB148" s="248"/>
      <c r="AC148" s="248"/>
      <c r="AD148" s="248"/>
      <c r="AE148" s="248"/>
      <c r="AF148" s="248"/>
      <c r="AG148" s="248"/>
      <c r="AH148" s="248"/>
      <c r="AI148" s="248"/>
      <c r="AJ148" s="248"/>
      <c r="AK148" s="248"/>
      <c r="AL148" s="248"/>
      <c r="AM148" s="248"/>
      <c r="AN148" s="248"/>
      <c r="AO148" s="248"/>
      <c r="AP148" s="248"/>
      <c r="AQ148" s="248"/>
      <c r="AR148" s="285"/>
      <c r="AS148" s="288"/>
      <c r="AT148" s="287"/>
    </row>
    <row r="149" spans="2:46" ht="13.5" customHeight="1">
      <c r="B149" s="585">
        <f t="shared" si="128"/>
        <v>3</v>
      </c>
      <c r="C149" s="240" t="str">
        <f t="shared" si="128"/>
        <v>漁業</v>
      </c>
      <c r="D149" s="295"/>
      <c r="E149" s="299">
        <f t="shared" si="129"/>
        <v>0</v>
      </c>
      <c r="F149" s="295"/>
      <c r="G149" s="297">
        <f>+係数!F5</f>
        <v>0.30725945369534902</v>
      </c>
      <c r="H149" s="295"/>
      <c r="I149" s="298">
        <f t="shared" si="130"/>
        <v>0</v>
      </c>
      <c r="J149" s="248"/>
      <c r="K149" s="248"/>
      <c r="L149" s="248"/>
      <c r="M149" s="248"/>
      <c r="N149" s="248"/>
      <c r="O149" s="248"/>
      <c r="P149" s="248"/>
      <c r="Q149" s="248"/>
      <c r="R149" s="248"/>
      <c r="S149" s="248"/>
      <c r="T149" s="248"/>
      <c r="U149" s="248"/>
      <c r="V149" s="248"/>
      <c r="W149" s="248"/>
      <c r="X149" s="248"/>
      <c r="Y149" s="248"/>
      <c r="Z149" s="248"/>
      <c r="AA149" s="248"/>
      <c r="AB149" s="248"/>
      <c r="AC149" s="248"/>
      <c r="AD149" s="248"/>
      <c r="AE149" s="248"/>
      <c r="AF149" s="248"/>
      <c r="AG149" s="248"/>
      <c r="AH149" s="248"/>
      <c r="AI149" s="248"/>
      <c r="AJ149" s="248"/>
      <c r="AK149" s="248"/>
      <c r="AL149" s="248"/>
      <c r="AM149" s="248"/>
      <c r="AN149" s="248"/>
      <c r="AO149" s="248"/>
      <c r="AP149" s="248"/>
      <c r="AQ149" s="248"/>
      <c r="AR149" s="285"/>
      <c r="AS149" s="288"/>
      <c r="AT149" s="287"/>
    </row>
    <row r="150" spans="2:46" ht="13.5" customHeight="1">
      <c r="B150" s="585">
        <f t="shared" si="128"/>
        <v>4</v>
      </c>
      <c r="C150" s="240" t="str">
        <f t="shared" si="128"/>
        <v>鉱業</v>
      </c>
      <c r="D150" s="295"/>
      <c r="E150" s="299">
        <f t="shared" si="129"/>
        <v>0</v>
      </c>
      <c r="F150" s="295"/>
      <c r="G150" s="297">
        <f>+係数!G5</f>
        <v>1.3654800187450467E-2</v>
      </c>
      <c r="H150" s="295"/>
      <c r="I150" s="298">
        <f t="shared" si="130"/>
        <v>0</v>
      </c>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85"/>
      <c r="AS150" s="288"/>
      <c r="AT150" s="287"/>
    </row>
    <row r="151" spans="2:46" ht="13.5" customHeight="1">
      <c r="B151" s="585">
        <f t="shared" si="128"/>
        <v>5</v>
      </c>
      <c r="C151" s="240" t="str">
        <f t="shared" si="128"/>
        <v>飲食料品</v>
      </c>
      <c r="D151" s="295"/>
      <c r="E151" s="299">
        <f t="shared" si="129"/>
        <v>0</v>
      </c>
      <c r="F151" s="295"/>
      <c r="G151" s="297">
        <f>+係数!H5</f>
        <v>0.16408064726608373</v>
      </c>
      <c r="H151" s="295"/>
      <c r="I151" s="298">
        <f t="shared" si="130"/>
        <v>0</v>
      </c>
      <c r="J151" s="248"/>
      <c r="K151" s="248"/>
      <c r="L151" s="248"/>
      <c r="M151" s="248"/>
      <c r="N151" s="248"/>
      <c r="O151" s="248"/>
      <c r="P151" s="248"/>
      <c r="Q151" s="248"/>
      <c r="R151" s="248"/>
      <c r="S151" s="248"/>
      <c r="T151" s="248"/>
      <c r="U151" s="248"/>
      <c r="V151" s="248"/>
      <c r="W151" s="248"/>
      <c r="X151" s="248"/>
      <c r="Y151" s="248"/>
      <c r="Z151" s="248"/>
      <c r="AA151" s="248"/>
      <c r="AB151" s="248"/>
      <c r="AC151" s="248"/>
      <c r="AD151" s="248"/>
      <c r="AE151" s="248"/>
      <c r="AF151" s="248"/>
      <c r="AG151" s="248"/>
      <c r="AH151" s="248"/>
      <c r="AI151" s="248"/>
      <c r="AJ151" s="248"/>
      <c r="AK151" s="248"/>
      <c r="AL151" s="248"/>
      <c r="AM151" s="248"/>
      <c r="AN151" s="248"/>
      <c r="AO151" s="248"/>
      <c r="AP151" s="248"/>
      <c r="AQ151" s="248"/>
      <c r="AR151" s="285"/>
      <c r="AS151" s="288"/>
      <c r="AT151" s="287"/>
    </row>
    <row r="152" spans="2:46" ht="13.5" customHeight="1">
      <c r="B152" s="585">
        <f t="shared" si="128"/>
        <v>6</v>
      </c>
      <c r="C152" s="240" t="str">
        <f t="shared" si="128"/>
        <v>繊維製品</v>
      </c>
      <c r="D152" s="295"/>
      <c r="E152" s="299">
        <f t="shared" si="129"/>
        <v>0</v>
      </c>
      <c r="F152" s="295"/>
      <c r="G152" s="297">
        <f>+係数!I5</f>
        <v>8.9550979068197201E-2</v>
      </c>
      <c r="H152" s="295"/>
      <c r="I152" s="298">
        <f t="shared" si="130"/>
        <v>0</v>
      </c>
      <c r="J152" s="248"/>
      <c r="K152" s="248"/>
      <c r="L152" s="248"/>
      <c r="M152" s="248"/>
      <c r="N152" s="248"/>
      <c r="O152" s="248"/>
      <c r="P152" s="248"/>
      <c r="Q152" s="248"/>
      <c r="R152" s="248"/>
      <c r="S152" s="248"/>
      <c r="T152" s="248"/>
      <c r="U152" s="248"/>
      <c r="V152" s="248"/>
      <c r="W152" s="248"/>
      <c r="X152" s="248"/>
      <c r="Y152" s="248"/>
      <c r="Z152" s="248"/>
      <c r="AA152" s="248"/>
      <c r="AB152" s="248"/>
      <c r="AC152" s="248"/>
      <c r="AD152" s="248"/>
      <c r="AE152" s="248"/>
      <c r="AF152" s="248"/>
      <c r="AG152" s="248"/>
      <c r="AH152" s="248"/>
      <c r="AI152" s="248"/>
      <c r="AJ152" s="248"/>
      <c r="AK152" s="248"/>
      <c r="AL152" s="248"/>
      <c r="AM152" s="248"/>
      <c r="AN152" s="248"/>
      <c r="AO152" s="248"/>
      <c r="AP152" s="248"/>
      <c r="AQ152" s="248"/>
      <c r="AR152" s="285"/>
      <c r="AS152" s="288"/>
      <c r="AT152" s="287"/>
    </row>
    <row r="153" spans="2:46" ht="13.5" customHeight="1">
      <c r="B153" s="585">
        <f t="shared" si="128"/>
        <v>7</v>
      </c>
      <c r="C153" s="240" t="str">
        <f t="shared" si="128"/>
        <v>パルプ・紙・木製品</v>
      </c>
      <c r="D153" s="295"/>
      <c r="E153" s="299">
        <f t="shared" si="129"/>
        <v>0</v>
      </c>
      <c r="F153" s="295"/>
      <c r="G153" s="297">
        <f>+係数!J5</f>
        <v>0.20666548719536471</v>
      </c>
      <c r="H153" s="295"/>
      <c r="I153" s="298">
        <f t="shared" si="130"/>
        <v>0</v>
      </c>
      <c r="J153" s="248"/>
      <c r="K153" s="248"/>
      <c r="L153" s="248"/>
      <c r="M153" s="248"/>
      <c r="N153" s="248"/>
      <c r="O153" s="248"/>
      <c r="P153" s="248"/>
      <c r="Q153" s="248"/>
      <c r="R153" s="248"/>
      <c r="S153" s="248"/>
      <c r="T153" s="248"/>
      <c r="U153" s="248"/>
      <c r="V153" s="248"/>
      <c r="W153" s="248"/>
      <c r="X153" s="248"/>
      <c r="Y153" s="248"/>
      <c r="Z153" s="248"/>
      <c r="AA153" s="248"/>
      <c r="AB153" s="248"/>
      <c r="AC153" s="248"/>
      <c r="AD153" s="248"/>
      <c r="AE153" s="248"/>
      <c r="AF153" s="248"/>
      <c r="AG153" s="248"/>
      <c r="AH153" s="248"/>
      <c r="AI153" s="248"/>
      <c r="AJ153" s="248"/>
      <c r="AK153" s="248"/>
      <c r="AL153" s="248"/>
      <c r="AM153" s="248"/>
      <c r="AN153" s="248"/>
      <c r="AO153" s="248"/>
      <c r="AP153" s="248"/>
      <c r="AQ153" s="248"/>
      <c r="AR153" s="285"/>
      <c r="AS153" s="288"/>
      <c r="AT153" s="287"/>
    </row>
    <row r="154" spans="2:46" ht="13.5" customHeight="1">
      <c r="B154" s="585">
        <f t="shared" si="128"/>
        <v>8</v>
      </c>
      <c r="C154" s="240" t="str">
        <f t="shared" si="128"/>
        <v>化学製品</v>
      </c>
      <c r="D154" s="295"/>
      <c r="E154" s="299">
        <f t="shared" si="129"/>
        <v>0</v>
      </c>
      <c r="F154" s="295"/>
      <c r="G154" s="297">
        <f>+係数!K5</f>
        <v>0.23425169465427387</v>
      </c>
      <c r="H154" s="295"/>
      <c r="I154" s="298">
        <f t="shared" si="130"/>
        <v>0</v>
      </c>
      <c r="J154" s="248"/>
      <c r="K154" s="248"/>
      <c r="L154" s="248"/>
      <c r="M154" s="248"/>
      <c r="N154" s="248"/>
      <c r="O154" s="248"/>
      <c r="P154" s="248"/>
      <c r="Q154" s="248"/>
      <c r="R154" s="248"/>
      <c r="S154" s="248"/>
      <c r="T154" s="248"/>
      <c r="U154" s="248"/>
      <c r="V154" s="248"/>
      <c r="W154" s="248"/>
      <c r="X154" s="248"/>
      <c r="Y154" s="248"/>
      <c r="Z154" s="248"/>
      <c r="AA154" s="248"/>
      <c r="AB154" s="248"/>
      <c r="AC154" s="248"/>
      <c r="AD154" s="248"/>
      <c r="AE154" s="248"/>
      <c r="AF154" s="248"/>
      <c r="AG154" s="248"/>
      <c r="AH154" s="248"/>
      <c r="AI154" s="248"/>
      <c r="AJ154" s="248"/>
      <c r="AK154" s="248"/>
      <c r="AL154" s="248"/>
      <c r="AM154" s="248"/>
      <c r="AN154" s="248"/>
      <c r="AO154" s="248"/>
      <c r="AP154" s="248"/>
      <c r="AQ154" s="248"/>
      <c r="AR154" s="285"/>
      <c r="AS154" s="288"/>
      <c r="AT154" s="287"/>
    </row>
    <row r="155" spans="2:46" ht="13.5" customHeight="1">
      <c r="B155" s="585">
        <f t="shared" si="128"/>
        <v>9</v>
      </c>
      <c r="C155" s="240" t="str">
        <f t="shared" si="128"/>
        <v>石油・石炭製品</v>
      </c>
      <c r="D155" s="295"/>
      <c r="E155" s="299">
        <f t="shared" si="129"/>
        <v>0</v>
      </c>
      <c r="F155" s="295"/>
      <c r="G155" s="297">
        <f>+係数!L5</f>
        <v>0.47713081035290494</v>
      </c>
      <c r="H155" s="295"/>
      <c r="I155" s="298">
        <f t="shared" si="130"/>
        <v>0</v>
      </c>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85"/>
      <c r="AS155" s="288"/>
      <c r="AT155" s="287"/>
    </row>
    <row r="156" spans="2:46" ht="13.5" customHeight="1">
      <c r="B156" s="585">
        <f t="shared" si="128"/>
        <v>10</v>
      </c>
      <c r="C156" s="240" t="str">
        <f t="shared" si="128"/>
        <v>プラスチック・ゴム製品</v>
      </c>
      <c r="D156" s="295"/>
      <c r="E156" s="299">
        <f t="shared" si="129"/>
        <v>0</v>
      </c>
      <c r="F156" s="295"/>
      <c r="G156" s="297">
        <f>+係数!M5</f>
        <v>9.0924751279001681E-2</v>
      </c>
      <c r="H156" s="295"/>
      <c r="I156" s="298">
        <f t="shared" si="130"/>
        <v>0</v>
      </c>
      <c r="J156" s="248"/>
      <c r="K156" s="248"/>
      <c r="L156" s="248"/>
      <c r="M156" s="248"/>
      <c r="N156" s="248"/>
      <c r="O156" s="248"/>
      <c r="P156" s="248"/>
      <c r="Q156" s="248"/>
      <c r="R156" s="248"/>
      <c r="S156" s="248"/>
      <c r="T156" s="248"/>
      <c r="U156" s="248"/>
      <c r="V156" s="248"/>
      <c r="W156" s="248"/>
      <c r="X156" s="248"/>
      <c r="Y156" s="248"/>
      <c r="Z156" s="248"/>
      <c r="AA156" s="248"/>
      <c r="AB156" s="248"/>
      <c r="AC156" s="248"/>
      <c r="AD156" s="248"/>
      <c r="AE156" s="248"/>
      <c r="AF156" s="248"/>
      <c r="AG156" s="248"/>
      <c r="AH156" s="248"/>
      <c r="AI156" s="248"/>
      <c r="AJ156" s="248"/>
      <c r="AK156" s="248"/>
      <c r="AL156" s="248"/>
      <c r="AM156" s="248"/>
      <c r="AN156" s="248"/>
      <c r="AO156" s="248"/>
      <c r="AP156" s="248"/>
      <c r="AQ156" s="248"/>
      <c r="AR156" s="285"/>
      <c r="AS156" s="288"/>
      <c r="AT156" s="287"/>
    </row>
    <row r="157" spans="2:46" ht="13.5" customHeight="1">
      <c r="B157" s="585">
        <f t="shared" si="128"/>
        <v>11</v>
      </c>
      <c r="C157" s="240" t="str">
        <f t="shared" si="128"/>
        <v>窯業・土石製品</v>
      </c>
      <c r="D157" s="295"/>
      <c r="E157" s="299">
        <f t="shared" si="129"/>
        <v>0</v>
      </c>
      <c r="F157" s="295"/>
      <c r="G157" s="297">
        <f>+係数!N5</f>
        <v>0.2008557463859123</v>
      </c>
      <c r="H157" s="295"/>
      <c r="I157" s="298">
        <f t="shared" si="130"/>
        <v>0</v>
      </c>
      <c r="J157" s="248"/>
      <c r="K157" s="248"/>
      <c r="L157" s="248"/>
      <c r="M157" s="248"/>
      <c r="N157" s="248"/>
      <c r="O157" s="248"/>
      <c r="P157" s="248"/>
      <c r="Q157" s="248"/>
      <c r="R157" s="248"/>
      <c r="S157" s="248"/>
      <c r="T157" s="248"/>
      <c r="U157" s="248"/>
      <c r="V157" s="248"/>
      <c r="W157" s="248"/>
      <c r="X157" s="248"/>
      <c r="Y157" s="248"/>
      <c r="Z157" s="248"/>
      <c r="AA157" s="248"/>
      <c r="AB157" s="248"/>
      <c r="AC157" s="248"/>
      <c r="AD157" s="248"/>
      <c r="AE157" s="248"/>
      <c r="AF157" s="248"/>
      <c r="AG157" s="248"/>
      <c r="AH157" s="248"/>
      <c r="AI157" s="248"/>
      <c r="AJ157" s="248"/>
      <c r="AK157" s="248"/>
      <c r="AL157" s="248"/>
      <c r="AM157" s="248"/>
      <c r="AN157" s="248"/>
      <c r="AO157" s="248"/>
      <c r="AP157" s="248"/>
      <c r="AQ157" s="248"/>
      <c r="AR157" s="285"/>
      <c r="AS157" s="288"/>
      <c r="AT157" s="287"/>
    </row>
    <row r="158" spans="2:46" ht="13.5" customHeight="1">
      <c r="B158" s="585">
        <f t="shared" si="128"/>
        <v>12</v>
      </c>
      <c r="C158" s="240" t="str">
        <f t="shared" si="128"/>
        <v>鉄鋼</v>
      </c>
      <c r="D158" s="295"/>
      <c r="E158" s="299">
        <f t="shared" si="129"/>
        <v>0</v>
      </c>
      <c r="F158" s="295"/>
      <c r="G158" s="297">
        <f>+係数!O5</f>
        <v>6.4512228778699221E-2</v>
      </c>
      <c r="H158" s="295"/>
      <c r="I158" s="298">
        <f t="shared" si="130"/>
        <v>0</v>
      </c>
      <c r="J158" s="248"/>
      <c r="K158" s="248"/>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248"/>
      <c r="AO158" s="248"/>
      <c r="AP158" s="248"/>
      <c r="AQ158" s="248"/>
      <c r="AR158" s="285"/>
      <c r="AS158" s="288"/>
      <c r="AT158" s="287"/>
    </row>
    <row r="159" spans="2:46" ht="13.5" customHeight="1">
      <c r="B159" s="585">
        <f t="shared" si="128"/>
        <v>13</v>
      </c>
      <c r="C159" s="240" t="str">
        <f t="shared" si="128"/>
        <v>非鉄金属</v>
      </c>
      <c r="D159" s="295"/>
      <c r="E159" s="299">
        <f t="shared" si="129"/>
        <v>0</v>
      </c>
      <c r="F159" s="295"/>
      <c r="G159" s="297">
        <f>+係数!P5</f>
        <v>4.4342132187436101E-2</v>
      </c>
      <c r="H159" s="295"/>
      <c r="I159" s="298">
        <f t="shared" si="130"/>
        <v>0</v>
      </c>
      <c r="J159" s="248"/>
      <c r="K159" s="248"/>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8"/>
      <c r="AP159" s="248"/>
      <c r="AQ159" s="248"/>
      <c r="AR159" s="285"/>
      <c r="AS159" s="288"/>
      <c r="AT159" s="287"/>
    </row>
    <row r="160" spans="2:46" ht="13.5" customHeight="1">
      <c r="B160" s="585">
        <f t="shared" si="128"/>
        <v>14</v>
      </c>
      <c r="C160" s="240" t="str">
        <f t="shared" si="128"/>
        <v>金属製品</v>
      </c>
      <c r="D160" s="295"/>
      <c r="E160" s="299">
        <f t="shared" si="129"/>
        <v>0</v>
      </c>
      <c r="F160" s="295"/>
      <c r="G160" s="297">
        <f>+係数!Q5</f>
        <v>0.2184852909022944</v>
      </c>
      <c r="H160" s="295"/>
      <c r="I160" s="298">
        <f t="shared" si="130"/>
        <v>0</v>
      </c>
      <c r="J160" s="248"/>
      <c r="K160" s="248"/>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8"/>
      <c r="AP160" s="248"/>
      <c r="AQ160" s="248"/>
      <c r="AR160" s="285"/>
      <c r="AS160" s="288"/>
      <c r="AT160" s="287"/>
    </row>
    <row r="161" spans="2:46" ht="13.5" customHeight="1">
      <c r="B161" s="585">
        <f t="shared" si="128"/>
        <v>15</v>
      </c>
      <c r="C161" s="240" t="str">
        <f t="shared" si="128"/>
        <v>はん用機械</v>
      </c>
      <c r="D161" s="295"/>
      <c r="E161" s="299">
        <f t="shared" si="129"/>
        <v>0</v>
      </c>
      <c r="F161" s="295"/>
      <c r="G161" s="297">
        <f>+係数!R5</f>
        <v>7.7647809341540919E-2</v>
      </c>
      <c r="H161" s="295"/>
      <c r="I161" s="298">
        <f t="shared" si="130"/>
        <v>0</v>
      </c>
      <c r="J161" s="248"/>
      <c r="K161" s="248"/>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8"/>
      <c r="AP161" s="248"/>
      <c r="AQ161" s="248"/>
      <c r="AR161" s="285"/>
      <c r="AS161" s="288"/>
      <c r="AT161" s="287"/>
    </row>
    <row r="162" spans="2:46" ht="13.5" customHeight="1">
      <c r="B162" s="585">
        <f t="shared" si="128"/>
        <v>16</v>
      </c>
      <c r="C162" s="240" t="str">
        <f t="shared" si="128"/>
        <v>生産用機械</v>
      </c>
      <c r="D162" s="295"/>
      <c r="E162" s="299">
        <f t="shared" si="129"/>
        <v>0</v>
      </c>
      <c r="F162" s="295"/>
      <c r="G162" s="297">
        <f>+係数!S5</f>
        <v>0.11959461149077089</v>
      </c>
      <c r="H162" s="295"/>
      <c r="I162" s="298">
        <f t="shared" si="130"/>
        <v>0</v>
      </c>
      <c r="J162" s="248"/>
      <c r="K162" s="248"/>
      <c r="L162" s="248"/>
      <c r="M162" s="248"/>
      <c r="N162" s="248"/>
      <c r="O162" s="248"/>
      <c r="P162" s="248"/>
      <c r="Q162" s="24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8"/>
      <c r="AP162" s="248"/>
      <c r="AQ162" s="248"/>
      <c r="AR162" s="285"/>
      <c r="AS162" s="288"/>
      <c r="AT162" s="287"/>
    </row>
    <row r="163" spans="2:46" ht="13.5" customHeight="1">
      <c r="B163" s="585">
        <f t="shared" si="128"/>
        <v>17</v>
      </c>
      <c r="C163" s="240" t="str">
        <f t="shared" si="128"/>
        <v>業務用機械</v>
      </c>
      <c r="D163" s="295"/>
      <c r="E163" s="299">
        <f t="shared" si="129"/>
        <v>0</v>
      </c>
      <c r="F163" s="295"/>
      <c r="G163" s="297">
        <f>+係数!T5</f>
        <v>6.8513524783853641E-2</v>
      </c>
      <c r="H163" s="295"/>
      <c r="I163" s="298">
        <f t="shared" si="130"/>
        <v>0</v>
      </c>
      <c r="J163" s="248"/>
      <c r="K163" s="248"/>
      <c r="L163" s="248"/>
      <c r="M163" s="248"/>
      <c r="N163" s="248"/>
      <c r="O163" s="248"/>
      <c r="P163" s="248"/>
      <c r="Q163" s="24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8"/>
      <c r="AP163" s="248"/>
      <c r="AQ163" s="248"/>
      <c r="AR163" s="285"/>
      <c r="AS163" s="288"/>
      <c r="AT163" s="287"/>
    </row>
    <row r="164" spans="2:46" ht="13.5" customHeight="1">
      <c r="B164" s="585">
        <f t="shared" si="128"/>
        <v>18</v>
      </c>
      <c r="C164" s="240" t="str">
        <f t="shared" si="128"/>
        <v>電子部品</v>
      </c>
      <c r="D164" s="295"/>
      <c r="E164" s="299">
        <f t="shared" si="129"/>
        <v>0</v>
      </c>
      <c r="F164" s="295"/>
      <c r="G164" s="297">
        <f>+係数!U5</f>
        <v>0.1004321112686517</v>
      </c>
      <c r="H164" s="295"/>
      <c r="I164" s="298">
        <f t="shared" si="130"/>
        <v>0</v>
      </c>
      <c r="J164" s="248"/>
      <c r="K164" s="248"/>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I164" s="248"/>
      <c r="AJ164" s="248"/>
      <c r="AK164" s="248"/>
      <c r="AL164" s="248"/>
      <c r="AM164" s="248"/>
      <c r="AN164" s="248"/>
      <c r="AO164" s="248"/>
      <c r="AP164" s="248"/>
      <c r="AQ164" s="248"/>
      <c r="AR164" s="285"/>
      <c r="AS164" s="288"/>
      <c r="AT164" s="287"/>
    </row>
    <row r="165" spans="2:46" ht="13.5" customHeight="1">
      <c r="B165" s="585">
        <f t="shared" si="128"/>
        <v>19</v>
      </c>
      <c r="C165" s="240" t="str">
        <f t="shared" si="128"/>
        <v>電気機械</v>
      </c>
      <c r="D165" s="295"/>
      <c r="E165" s="299">
        <f t="shared" si="129"/>
        <v>0</v>
      </c>
      <c r="F165" s="295"/>
      <c r="G165" s="297">
        <f>+係数!V5</f>
        <v>2.8493885852917344E-2</v>
      </c>
      <c r="H165" s="295"/>
      <c r="I165" s="298">
        <f t="shared" si="130"/>
        <v>0</v>
      </c>
      <c r="J165" s="248"/>
      <c r="K165" s="248"/>
      <c r="L165" s="248"/>
      <c r="M165" s="248"/>
      <c r="N165" s="248"/>
      <c r="O165" s="248"/>
      <c r="P165" s="248"/>
      <c r="Q165" s="248"/>
      <c r="R165" s="248"/>
      <c r="S165" s="248"/>
      <c r="T165" s="248"/>
      <c r="U165" s="248"/>
      <c r="V165" s="248"/>
      <c r="W165" s="248"/>
      <c r="X165" s="248"/>
      <c r="Y165" s="248"/>
      <c r="Z165" s="248"/>
      <c r="AA165" s="248"/>
      <c r="AB165" s="248"/>
      <c r="AC165" s="248"/>
      <c r="AD165" s="248"/>
      <c r="AE165" s="248"/>
      <c r="AF165" s="248"/>
      <c r="AG165" s="248"/>
      <c r="AH165" s="248"/>
      <c r="AI165" s="248"/>
      <c r="AJ165" s="248"/>
      <c r="AK165" s="248"/>
      <c r="AL165" s="248"/>
      <c r="AM165" s="248"/>
      <c r="AN165" s="248"/>
      <c r="AO165" s="248"/>
      <c r="AP165" s="248"/>
      <c r="AQ165" s="248"/>
      <c r="AR165" s="285"/>
      <c r="AS165" s="288"/>
      <c r="AT165" s="287"/>
    </row>
    <row r="166" spans="2:46" ht="13.5" customHeight="1">
      <c r="B166" s="585">
        <f t="shared" si="128"/>
        <v>20</v>
      </c>
      <c r="C166" s="240" t="str">
        <f t="shared" si="128"/>
        <v>情報通信機器</v>
      </c>
      <c r="D166" s="295"/>
      <c r="E166" s="299">
        <f t="shared" si="129"/>
        <v>0</v>
      </c>
      <c r="F166" s="295"/>
      <c r="G166" s="297">
        <f>+係数!W5</f>
        <v>8.4503025064822768E-2</v>
      </c>
      <c r="H166" s="295"/>
      <c r="I166" s="300">
        <f t="shared" si="130"/>
        <v>0</v>
      </c>
      <c r="J166" s="248"/>
      <c r="K166" s="248"/>
      <c r="L166" s="248"/>
      <c r="M166" s="248"/>
      <c r="N166" s="248"/>
      <c r="O166" s="248"/>
      <c r="P166" s="248"/>
      <c r="Q166" s="248"/>
      <c r="R166" s="248"/>
      <c r="S166" s="248"/>
      <c r="T166" s="248"/>
      <c r="U166" s="248"/>
      <c r="V166" s="248"/>
      <c r="W166" s="248"/>
      <c r="X166" s="248"/>
      <c r="Y166" s="248"/>
      <c r="Z166" s="248"/>
      <c r="AA166" s="248"/>
      <c r="AB166" s="248"/>
      <c r="AC166" s="248"/>
      <c r="AD166" s="248"/>
      <c r="AE166" s="248"/>
      <c r="AF166" s="248"/>
      <c r="AG166" s="248"/>
      <c r="AH166" s="248"/>
      <c r="AI166" s="248"/>
      <c r="AJ166" s="248"/>
      <c r="AK166" s="248"/>
      <c r="AL166" s="248"/>
      <c r="AM166" s="248"/>
      <c r="AN166" s="248"/>
      <c r="AO166" s="248"/>
      <c r="AP166" s="248"/>
      <c r="AQ166" s="248"/>
      <c r="AR166" s="285"/>
      <c r="AS166" s="288"/>
      <c r="AT166" s="287"/>
    </row>
    <row r="167" spans="2:46" ht="13.5" customHeight="1">
      <c r="B167" s="585">
        <f t="shared" ref="B167:C186" si="131">B74</f>
        <v>21</v>
      </c>
      <c r="C167" s="240" t="str">
        <f t="shared" si="131"/>
        <v>輸送機械</v>
      </c>
      <c r="D167" s="295"/>
      <c r="E167" s="299">
        <f t="shared" si="129"/>
        <v>0</v>
      </c>
      <c r="F167" s="295"/>
      <c r="G167" s="297">
        <f>+係数!X5</f>
        <v>0.30392408232685475</v>
      </c>
      <c r="H167" s="295"/>
      <c r="I167" s="300">
        <f t="shared" si="130"/>
        <v>0</v>
      </c>
      <c r="J167" s="248"/>
      <c r="K167" s="248"/>
      <c r="L167" s="248"/>
      <c r="M167" s="248"/>
      <c r="N167" s="248"/>
      <c r="O167" s="248"/>
      <c r="P167" s="248"/>
      <c r="Q167" s="248"/>
      <c r="R167" s="248"/>
      <c r="S167" s="248"/>
      <c r="T167" s="248"/>
      <c r="U167" s="248"/>
      <c r="V167" s="248"/>
      <c r="W167" s="248"/>
      <c r="X167" s="248"/>
      <c r="Y167" s="248"/>
      <c r="Z167" s="248"/>
      <c r="AA167" s="248"/>
      <c r="AB167" s="248"/>
      <c r="AC167" s="248"/>
      <c r="AD167" s="248"/>
      <c r="AE167" s="248"/>
      <c r="AF167" s="248"/>
      <c r="AG167" s="248"/>
      <c r="AH167" s="248"/>
      <c r="AI167" s="248"/>
      <c r="AJ167" s="248"/>
      <c r="AK167" s="248"/>
      <c r="AL167" s="248"/>
      <c r="AM167" s="248"/>
      <c r="AN167" s="248"/>
      <c r="AO167" s="248"/>
      <c r="AP167" s="248"/>
      <c r="AQ167" s="248"/>
      <c r="AR167" s="285"/>
      <c r="AS167" s="288"/>
      <c r="AT167" s="287"/>
    </row>
    <row r="168" spans="2:46" ht="13.5" customHeight="1">
      <c r="B168" s="585">
        <f t="shared" si="131"/>
        <v>22</v>
      </c>
      <c r="C168" s="240" t="str">
        <f t="shared" si="131"/>
        <v>その他の製造工業製品</v>
      </c>
      <c r="D168" s="295"/>
      <c r="E168" s="299">
        <f t="shared" si="129"/>
        <v>0</v>
      </c>
      <c r="F168" s="295"/>
      <c r="G168" s="297">
        <f>+係数!Y5</f>
        <v>0.48657997681831355</v>
      </c>
      <c r="H168" s="295"/>
      <c r="I168" s="300">
        <f t="shared" si="130"/>
        <v>0</v>
      </c>
      <c r="J168" s="248"/>
      <c r="K168" s="248"/>
      <c r="L168" s="248"/>
      <c r="M168" s="248"/>
      <c r="N168" s="248"/>
      <c r="O168" s="248"/>
      <c r="P168" s="248"/>
      <c r="Q168" s="248"/>
      <c r="R168" s="248"/>
      <c r="S168" s="248"/>
      <c r="T168" s="248"/>
      <c r="U168" s="248"/>
      <c r="V168" s="248"/>
      <c r="W168" s="248"/>
      <c r="X168" s="248"/>
      <c r="Y168" s="248"/>
      <c r="Z168" s="248"/>
      <c r="AA168" s="248"/>
      <c r="AB168" s="248"/>
      <c r="AC168" s="248"/>
      <c r="AD168" s="248"/>
      <c r="AE168" s="248"/>
      <c r="AF168" s="248"/>
      <c r="AG168" s="248"/>
      <c r="AH168" s="248"/>
      <c r="AI168" s="248"/>
      <c r="AJ168" s="248"/>
      <c r="AK168" s="248"/>
      <c r="AL168" s="248"/>
      <c r="AM168" s="248"/>
      <c r="AN168" s="248"/>
      <c r="AO168" s="248"/>
      <c r="AP168" s="248"/>
      <c r="AQ168" s="248"/>
      <c r="AR168" s="285"/>
      <c r="AS168" s="288"/>
      <c r="AT168" s="287"/>
    </row>
    <row r="169" spans="2:46" ht="13.5" customHeight="1">
      <c r="B169" s="585">
        <f t="shared" si="131"/>
        <v>23</v>
      </c>
      <c r="C169" s="240" t="str">
        <f t="shared" si="131"/>
        <v>建設</v>
      </c>
      <c r="D169" s="295"/>
      <c r="E169" s="299">
        <f t="shared" si="129"/>
        <v>0</v>
      </c>
      <c r="F169" s="295"/>
      <c r="G169" s="297">
        <f>+係数!Z5</f>
        <v>1</v>
      </c>
      <c r="H169" s="295"/>
      <c r="I169" s="300">
        <f t="shared" si="130"/>
        <v>0</v>
      </c>
      <c r="J169" s="248"/>
      <c r="K169" s="248"/>
      <c r="L169" s="248"/>
      <c r="M169" s="248"/>
      <c r="N169" s="248"/>
      <c r="O169" s="248"/>
      <c r="P169" s="248"/>
      <c r="Q169" s="248"/>
      <c r="R169" s="248"/>
      <c r="S169" s="248"/>
      <c r="T169" s="248"/>
      <c r="U169" s="248"/>
      <c r="V169" s="248"/>
      <c r="W169" s="248"/>
      <c r="X169" s="248"/>
      <c r="Y169" s="248"/>
      <c r="Z169" s="248"/>
      <c r="AA169" s="248"/>
      <c r="AB169" s="248"/>
      <c r="AC169" s="248"/>
      <c r="AD169" s="248"/>
      <c r="AE169" s="248"/>
      <c r="AF169" s="248"/>
      <c r="AG169" s="248"/>
      <c r="AH169" s="248"/>
      <c r="AI169" s="248"/>
      <c r="AJ169" s="248"/>
      <c r="AK169" s="248"/>
      <c r="AL169" s="248"/>
      <c r="AM169" s="248"/>
      <c r="AN169" s="248"/>
      <c r="AO169" s="248"/>
      <c r="AP169" s="248"/>
      <c r="AQ169" s="248"/>
      <c r="AR169" s="285"/>
      <c r="AS169" s="288"/>
      <c r="AT169" s="287"/>
    </row>
    <row r="170" spans="2:46" ht="13.5" customHeight="1">
      <c r="B170" s="585">
        <f t="shared" si="131"/>
        <v>24</v>
      </c>
      <c r="C170" s="240" t="str">
        <f t="shared" si="131"/>
        <v>電力・ガス・熱供給</v>
      </c>
      <c r="D170" s="295"/>
      <c r="E170" s="299">
        <f t="shared" si="129"/>
        <v>0</v>
      </c>
      <c r="F170" s="295"/>
      <c r="G170" s="297">
        <f>+係数!AA5</f>
        <v>0.77150490036794106</v>
      </c>
      <c r="H170" s="295"/>
      <c r="I170" s="300">
        <f t="shared" si="130"/>
        <v>0</v>
      </c>
      <c r="J170" s="248"/>
      <c r="K170" s="248"/>
      <c r="L170" s="248"/>
      <c r="M170" s="248"/>
      <c r="N170" s="248"/>
      <c r="O170" s="248"/>
      <c r="P170" s="248"/>
      <c r="Q170" s="248"/>
      <c r="R170" s="248"/>
      <c r="S170" s="248"/>
      <c r="T170" s="248"/>
      <c r="U170" s="248"/>
      <c r="V170" s="248"/>
      <c r="W170" s="248"/>
      <c r="X170" s="248"/>
      <c r="Y170" s="248"/>
      <c r="Z170" s="248"/>
      <c r="AA170" s="248"/>
      <c r="AB170" s="248"/>
      <c r="AC170" s="248"/>
      <c r="AD170" s="248"/>
      <c r="AE170" s="248"/>
      <c r="AF170" s="248"/>
      <c r="AG170" s="248"/>
      <c r="AH170" s="248"/>
      <c r="AI170" s="248"/>
      <c r="AJ170" s="248"/>
      <c r="AK170" s="248"/>
      <c r="AL170" s="248"/>
      <c r="AM170" s="248"/>
      <c r="AN170" s="248"/>
      <c r="AO170" s="248"/>
      <c r="AP170" s="248"/>
      <c r="AQ170" s="248"/>
      <c r="AR170" s="285"/>
      <c r="AS170" s="288"/>
      <c r="AT170" s="287"/>
    </row>
    <row r="171" spans="2:46" ht="13.5" customHeight="1">
      <c r="B171" s="585">
        <f t="shared" si="131"/>
        <v>25</v>
      </c>
      <c r="C171" s="240" t="str">
        <f t="shared" si="131"/>
        <v>水道</v>
      </c>
      <c r="D171" s="295"/>
      <c r="E171" s="299">
        <f t="shared" si="129"/>
        <v>0</v>
      </c>
      <c r="F171" s="295"/>
      <c r="G171" s="297">
        <f>+係数!AB5</f>
        <v>0.97160878439557408</v>
      </c>
      <c r="H171" s="295"/>
      <c r="I171" s="300">
        <f t="shared" si="130"/>
        <v>0</v>
      </c>
      <c r="J171" s="248"/>
      <c r="K171" s="248"/>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c r="AL171" s="248"/>
      <c r="AM171" s="248"/>
      <c r="AN171" s="248"/>
      <c r="AO171" s="248"/>
      <c r="AP171" s="248"/>
      <c r="AQ171" s="248"/>
      <c r="AR171" s="285"/>
      <c r="AS171" s="288"/>
      <c r="AT171" s="287"/>
    </row>
    <row r="172" spans="2:46" ht="13.5" customHeight="1">
      <c r="B172" s="585">
        <f t="shared" si="131"/>
        <v>26</v>
      </c>
      <c r="C172" s="240" t="str">
        <f t="shared" si="131"/>
        <v>廃棄物処理</v>
      </c>
      <c r="D172" s="295"/>
      <c r="E172" s="299">
        <f t="shared" si="129"/>
        <v>0</v>
      </c>
      <c r="F172" s="295"/>
      <c r="G172" s="297">
        <f>+係数!AC5</f>
        <v>0.99995717207190804</v>
      </c>
      <c r="H172" s="295"/>
      <c r="I172" s="300">
        <f t="shared" si="130"/>
        <v>0</v>
      </c>
      <c r="J172" s="248"/>
      <c r="K172" s="248"/>
      <c r="L172" s="248"/>
      <c r="M172" s="248"/>
      <c r="N172" s="248"/>
      <c r="O172" s="248"/>
      <c r="P172" s="248"/>
      <c r="Q172" s="248"/>
      <c r="R172" s="248"/>
      <c r="S172" s="248"/>
      <c r="T172" s="248"/>
      <c r="U172" s="248"/>
      <c r="V172" s="248"/>
      <c r="W172" s="248"/>
      <c r="X172" s="248"/>
      <c r="Y172" s="248"/>
      <c r="Z172" s="248"/>
      <c r="AA172" s="248"/>
      <c r="AB172" s="248"/>
      <c r="AC172" s="248"/>
      <c r="AD172" s="248"/>
      <c r="AE172" s="248"/>
      <c r="AF172" s="248"/>
      <c r="AG172" s="248"/>
      <c r="AH172" s="248"/>
      <c r="AI172" s="248"/>
      <c r="AJ172" s="248"/>
      <c r="AK172" s="248"/>
      <c r="AL172" s="248"/>
      <c r="AM172" s="248"/>
      <c r="AN172" s="248"/>
      <c r="AO172" s="248"/>
      <c r="AP172" s="248"/>
      <c r="AQ172" s="248"/>
      <c r="AR172" s="285"/>
      <c r="AS172" s="288"/>
      <c r="AT172" s="287"/>
    </row>
    <row r="173" spans="2:46" ht="13.5" customHeight="1">
      <c r="B173" s="585">
        <f t="shared" si="131"/>
        <v>27</v>
      </c>
      <c r="C173" s="240" t="str">
        <f t="shared" si="131"/>
        <v>商業</v>
      </c>
      <c r="D173" s="295"/>
      <c r="E173" s="299">
        <f t="shared" si="129"/>
        <v>0</v>
      </c>
      <c r="F173" s="295"/>
      <c r="G173" s="297">
        <f>+係数!AD5</f>
        <v>0.22793518596021312</v>
      </c>
      <c r="H173" s="295"/>
      <c r="I173" s="300">
        <f t="shared" si="130"/>
        <v>0</v>
      </c>
      <c r="J173" s="248"/>
      <c r="K173" s="248"/>
      <c r="L173" s="248"/>
      <c r="M173" s="248"/>
      <c r="N173" s="248"/>
      <c r="O173" s="248"/>
      <c r="P173" s="248"/>
      <c r="Q173" s="248"/>
      <c r="R173" s="248"/>
      <c r="S173" s="248"/>
      <c r="T173" s="248"/>
      <c r="U173" s="248"/>
      <c r="V173" s="248"/>
      <c r="W173" s="248"/>
      <c r="X173" s="248"/>
      <c r="Y173" s="248"/>
      <c r="Z173" s="248"/>
      <c r="AA173" s="248"/>
      <c r="AB173" s="248"/>
      <c r="AC173" s="248"/>
      <c r="AD173" s="248"/>
      <c r="AE173" s="248"/>
      <c r="AF173" s="248"/>
      <c r="AG173" s="248"/>
      <c r="AH173" s="248"/>
      <c r="AI173" s="248"/>
      <c r="AJ173" s="248"/>
      <c r="AK173" s="248"/>
      <c r="AL173" s="248"/>
      <c r="AM173" s="248"/>
      <c r="AN173" s="248"/>
      <c r="AO173" s="248"/>
      <c r="AP173" s="248"/>
      <c r="AQ173" s="248"/>
      <c r="AR173" s="285"/>
      <c r="AS173" s="288"/>
      <c r="AT173" s="287"/>
    </row>
    <row r="174" spans="2:46" ht="13.5" customHeight="1">
      <c r="B174" s="585">
        <f t="shared" si="131"/>
        <v>28</v>
      </c>
      <c r="C174" s="240" t="str">
        <f t="shared" si="131"/>
        <v>金融・保険</v>
      </c>
      <c r="D174" s="295"/>
      <c r="E174" s="299">
        <f t="shared" si="129"/>
        <v>0</v>
      </c>
      <c r="F174" s="295"/>
      <c r="G174" s="297">
        <f>+係数!AE5</f>
        <v>0.86605299143730319</v>
      </c>
      <c r="H174" s="295"/>
      <c r="I174" s="300">
        <f t="shared" si="130"/>
        <v>0</v>
      </c>
      <c r="J174" s="248"/>
      <c r="K174" s="248"/>
      <c r="L174" s="248"/>
      <c r="M174" s="248"/>
      <c r="N174" s="248"/>
      <c r="O174" s="248"/>
      <c r="P174" s="248"/>
      <c r="Q174" s="248"/>
      <c r="R174" s="248"/>
      <c r="S174" s="248"/>
      <c r="T174" s="248"/>
      <c r="U174" s="248"/>
      <c r="V174" s="248"/>
      <c r="W174" s="248"/>
      <c r="X174" s="248"/>
      <c r="Y174" s="248"/>
      <c r="Z174" s="248"/>
      <c r="AA174" s="248"/>
      <c r="AB174" s="248"/>
      <c r="AC174" s="248"/>
      <c r="AD174" s="248"/>
      <c r="AE174" s="248"/>
      <c r="AF174" s="248"/>
      <c r="AG174" s="248"/>
      <c r="AH174" s="248"/>
      <c r="AI174" s="248"/>
      <c r="AJ174" s="248"/>
      <c r="AK174" s="248"/>
      <c r="AL174" s="248"/>
      <c r="AM174" s="248"/>
      <c r="AN174" s="248"/>
      <c r="AO174" s="248"/>
      <c r="AP174" s="248"/>
      <c r="AQ174" s="248"/>
      <c r="AR174" s="285"/>
      <c r="AS174" s="288"/>
      <c r="AT174" s="287"/>
    </row>
    <row r="175" spans="2:46" ht="13.5" customHeight="1">
      <c r="B175" s="585">
        <f t="shared" si="131"/>
        <v>29</v>
      </c>
      <c r="C175" s="240" t="str">
        <f t="shared" si="131"/>
        <v>不動産</v>
      </c>
      <c r="D175" s="295"/>
      <c r="E175" s="299">
        <f t="shared" si="129"/>
        <v>0</v>
      </c>
      <c r="F175" s="295"/>
      <c r="G175" s="297">
        <f>+係数!AF5</f>
        <v>0.86455076277972953</v>
      </c>
      <c r="H175" s="295"/>
      <c r="I175" s="300">
        <f t="shared" si="130"/>
        <v>0</v>
      </c>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c r="AM175" s="248"/>
      <c r="AN175" s="248"/>
      <c r="AO175" s="248"/>
      <c r="AP175" s="248"/>
      <c r="AQ175" s="248"/>
      <c r="AR175" s="285"/>
      <c r="AS175" s="288"/>
      <c r="AT175" s="287"/>
    </row>
    <row r="176" spans="2:46" ht="13.5" customHeight="1">
      <c r="B176" s="585">
        <f t="shared" si="131"/>
        <v>30</v>
      </c>
      <c r="C176" s="240" t="str">
        <f t="shared" si="131"/>
        <v>運輸・郵便</v>
      </c>
      <c r="D176" s="295"/>
      <c r="E176" s="299">
        <f t="shared" si="129"/>
        <v>0</v>
      </c>
      <c r="F176" s="295"/>
      <c r="G176" s="297">
        <f>+係数!AG5</f>
        <v>0.64255842184616574</v>
      </c>
      <c r="H176" s="295"/>
      <c r="I176" s="300">
        <f t="shared" si="130"/>
        <v>0</v>
      </c>
      <c r="J176" s="248"/>
      <c r="K176" s="248"/>
      <c r="L176" s="248"/>
      <c r="M176" s="248"/>
      <c r="N176" s="248"/>
      <c r="O176" s="248"/>
      <c r="P176" s="248"/>
      <c r="Q176" s="248"/>
      <c r="R176" s="248"/>
      <c r="S176" s="248"/>
      <c r="T176" s="248"/>
      <c r="U176" s="248"/>
      <c r="V176" s="248"/>
      <c r="W176" s="248"/>
      <c r="X176" s="248"/>
      <c r="Y176" s="248"/>
      <c r="Z176" s="248"/>
      <c r="AA176" s="248"/>
      <c r="AB176" s="248"/>
      <c r="AC176" s="248"/>
      <c r="AD176" s="248"/>
      <c r="AE176" s="248"/>
      <c r="AF176" s="248"/>
      <c r="AG176" s="248"/>
      <c r="AH176" s="248"/>
      <c r="AI176" s="248"/>
      <c r="AJ176" s="248"/>
      <c r="AK176" s="248"/>
      <c r="AL176" s="248"/>
      <c r="AM176" s="248"/>
      <c r="AN176" s="248"/>
      <c r="AO176" s="248"/>
      <c r="AP176" s="248"/>
      <c r="AQ176" s="248"/>
      <c r="AR176" s="285"/>
      <c r="AS176" s="288"/>
      <c r="AT176" s="287"/>
    </row>
    <row r="177" spans="2:46" ht="13.5" customHeight="1">
      <c r="B177" s="585">
        <f t="shared" si="131"/>
        <v>31</v>
      </c>
      <c r="C177" s="240" t="str">
        <f t="shared" si="131"/>
        <v>情報通信</v>
      </c>
      <c r="D177" s="295"/>
      <c r="E177" s="299">
        <f t="shared" si="129"/>
        <v>0</v>
      </c>
      <c r="F177" s="295"/>
      <c r="G177" s="297">
        <f>+係数!AH5</f>
        <v>0.35216999301295471</v>
      </c>
      <c r="H177" s="295"/>
      <c r="I177" s="300">
        <f t="shared" si="130"/>
        <v>0</v>
      </c>
      <c r="J177" s="248"/>
      <c r="K177" s="248"/>
      <c r="L177" s="248"/>
      <c r="M177" s="248"/>
      <c r="N177" s="248"/>
      <c r="O177" s="248"/>
      <c r="P177" s="248"/>
      <c r="Q177" s="248"/>
      <c r="R177" s="248"/>
      <c r="S177" s="248"/>
      <c r="T177" s="248"/>
      <c r="U177" s="248"/>
      <c r="V177" s="248"/>
      <c r="W177" s="248"/>
      <c r="X177" s="248"/>
      <c r="Y177" s="248"/>
      <c r="Z177" s="248"/>
      <c r="AA177" s="248"/>
      <c r="AB177" s="248"/>
      <c r="AC177" s="248"/>
      <c r="AD177" s="248"/>
      <c r="AE177" s="248"/>
      <c r="AF177" s="248"/>
      <c r="AG177" s="248"/>
      <c r="AH177" s="248"/>
      <c r="AI177" s="248"/>
      <c r="AJ177" s="248"/>
      <c r="AK177" s="248"/>
      <c r="AL177" s="248"/>
      <c r="AM177" s="248"/>
      <c r="AN177" s="248"/>
      <c r="AO177" s="248"/>
      <c r="AP177" s="248"/>
      <c r="AQ177" s="248"/>
      <c r="AR177" s="285"/>
      <c r="AS177" s="288"/>
      <c r="AT177" s="287"/>
    </row>
    <row r="178" spans="2:46" ht="13.5" customHeight="1">
      <c r="B178" s="585">
        <f t="shared" si="131"/>
        <v>32</v>
      </c>
      <c r="C178" s="240" t="str">
        <f t="shared" si="131"/>
        <v>公務</v>
      </c>
      <c r="D178" s="295"/>
      <c r="E178" s="299">
        <f t="shared" si="129"/>
        <v>0</v>
      </c>
      <c r="F178" s="295"/>
      <c r="G178" s="297">
        <f>+係数!AI5</f>
        <v>1</v>
      </c>
      <c r="H178" s="295"/>
      <c r="I178" s="300">
        <f t="shared" si="130"/>
        <v>0</v>
      </c>
      <c r="J178" s="248"/>
      <c r="K178" s="248"/>
      <c r="L178" s="248"/>
      <c r="M178" s="248"/>
      <c r="N178" s="248"/>
      <c r="O178" s="248"/>
      <c r="P178" s="248"/>
      <c r="Q178" s="248"/>
      <c r="R178" s="248"/>
      <c r="S178" s="248"/>
      <c r="T178" s="248"/>
      <c r="U178" s="248"/>
      <c r="V178" s="248"/>
      <c r="W178" s="248"/>
      <c r="X178" s="248"/>
      <c r="Y178" s="248"/>
      <c r="Z178" s="248"/>
      <c r="AA178" s="248"/>
      <c r="AB178" s="248"/>
      <c r="AC178" s="248"/>
      <c r="AD178" s="248"/>
      <c r="AE178" s="248"/>
      <c r="AF178" s="248"/>
      <c r="AG178" s="248"/>
      <c r="AH178" s="248"/>
      <c r="AI178" s="248"/>
      <c r="AJ178" s="248"/>
      <c r="AK178" s="248"/>
      <c r="AL178" s="248"/>
      <c r="AM178" s="248"/>
      <c r="AN178" s="248"/>
      <c r="AO178" s="248"/>
      <c r="AP178" s="248"/>
      <c r="AQ178" s="248"/>
      <c r="AR178" s="285"/>
      <c r="AS178" s="288"/>
      <c r="AT178" s="287"/>
    </row>
    <row r="179" spans="2:46" ht="13.5" customHeight="1">
      <c r="B179" s="585">
        <f t="shared" si="131"/>
        <v>33</v>
      </c>
      <c r="C179" s="240" t="str">
        <f t="shared" si="131"/>
        <v>教育・研究</v>
      </c>
      <c r="D179" s="295"/>
      <c r="E179" s="299">
        <f t="shared" si="129"/>
        <v>0</v>
      </c>
      <c r="F179" s="295"/>
      <c r="G179" s="297">
        <f>+係数!AJ5</f>
        <v>0.43019094125953994</v>
      </c>
      <c r="H179" s="295"/>
      <c r="I179" s="300">
        <f t="shared" si="130"/>
        <v>0</v>
      </c>
      <c r="J179" s="248"/>
      <c r="K179" s="248"/>
      <c r="L179" s="248"/>
      <c r="M179" s="248"/>
      <c r="N179" s="248"/>
      <c r="O179" s="248"/>
      <c r="P179" s="248"/>
      <c r="Q179" s="248"/>
      <c r="R179" s="248"/>
      <c r="S179" s="248"/>
      <c r="T179" s="248"/>
      <c r="U179" s="248"/>
      <c r="V179" s="248"/>
      <c r="W179" s="248"/>
      <c r="X179" s="248"/>
      <c r="Y179" s="248"/>
      <c r="Z179" s="248"/>
      <c r="AA179" s="248"/>
      <c r="AB179" s="248"/>
      <c r="AC179" s="248"/>
      <c r="AD179" s="248"/>
      <c r="AE179" s="248"/>
      <c r="AF179" s="248"/>
      <c r="AG179" s="248"/>
      <c r="AH179" s="248"/>
      <c r="AI179" s="248"/>
      <c r="AJ179" s="248"/>
      <c r="AK179" s="248"/>
      <c r="AL179" s="248"/>
      <c r="AM179" s="248"/>
      <c r="AN179" s="248"/>
      <c r="AO179" s="248"/>
      <c r="AP179" s="248"/>
      <c r="AQ179" s="248"/>
      <c r="AR179" s="285"/>
      <c r="AS179" s="288"/>
      <c r="AT179" s="287"/>
    </row>
    <row r="180" spans="2:46" ht="13.5" customHeight="1">
      <c r="B180" s="585">
        <f t="shared" si="131"/>
        <v>34</v>
      </c>
      <c r="C180" s="240" t="str">
        <f t="shared" si="131"/>
        <v>医療・福祉</v>
      </c>
      <c r="D180" s="295"/>
      <c r="E180" s="299">
        <f t="shared" si="129"/>
        <v>0</v>
      </c>
      <c r="F180" s="295"/>
      <c r="G180" s="297">
        <f>+係数!AK5</f>
        <v>0.98333829974344256</v>
      </c>
      <c r="H180" s="295"/>
      <c r="I180" s="298">
        <f t="shared" si="130"/>
        <v>0</v>
      </c>
      <c r="J180" s="248"/>
      <c r="K180" s="248"/>
      <c r="L180" s="248"/>
      <c r="M180" s="248"/>
      <c r="N180" s="248"/>
      <c r="O180" s="248"/>
      <c r="P180" s="248"/>
      <c r="Q180" s="248"/>
      <c r="R180" s="248"/>
      <c r="S180" s="248"/>
      <c r="T180" s="248"/>
      <c r="U180" s="248"/>
      <c r="V180" s="248"/>
      <c r="W180" s="248"/>
      <c r="X180" s="248"/>
      <c r="Y180" s="248"/>
      <c r="Z180" s="248"/>
      <c r="AA180" s="248"/>
      <c r="AB180" s="248"/>
      <c r="AC180" s="248"/>
      <c r="AD180" s="248"/>
      <c r="AE180" s="248"/>
      <c r="AF180" s="248"/>
      <c r="AG180" s="248"/>
      <c r="AH180" s="248"/>
      <c r="AI180" s="248"/>
      <c r="AJ180" s="248"/>
      <c r="AK180" s="248"/>
      <c r="AL180" s="248"/>
      <c r="AM180" s="248"/>
      <c r="AN180" s="248"/>
      <c r="AO180" s="248"/>
      <c r="AP180" s="248"/>
      <c r="AQ180" s="248"/>
      <c r="AR180" s="285"/>
      <c r="AS180" s="288"/>
      <c r="AT180" s="287"/>
    </row>
    <row r="181" spans="2:46" ht="13.5" customHeight="1">
      <c r="B181" s="585">
        <f t="shared" si="131"/>
        <v>35</v>
      </c>
      <c r="C181" s="240" t="str">
        <f t="shared" si="131"/>
        <v>他に分類されない会員制団体</v>
      </c>
      <c r="D181" s="295"/>
      <c r="E181" s="299">
        <f t="shared" si="129"/>
        <v>0</v>
      </c>
      <c r="F181" s="295"/>
      <c r="G181" s="297">
        <f>+係数!AL5</f>
        <v>0.98055314367434498</v>
      </c>
      <c r="H181" s="295"/>
      <c r="I181" s="298">
        <f t="shared" si="130"/>
        <v>0</v>
      </c>
      <c r="J181" s="248"/>
      <c r="K181" s="248"/>
      <c r="L181" s="248"/>
      <c r="M181" s="248"/>
      <c r="N181" s="248"/>
      <c r="O181" s="248"/>
      <c r="P181" s="248"/>
      <c r="Q181" s="248"/>
      <c r="R181" s="248"/>
      <c r="S181" s="248"/>
      <c r="T181" s="248"/>
      <c r="U181" s="248"/>
      <c r="V181" s="248"/>
      <c r="W181" s="248"/>
      <c r="X181" s="248"/>
      <c r="Y181" s="248"/>
      <c r="Z181" s="248"/>
      <c r="AA181" s="248"/>
      <c r="AB181" s="248"/>
      <c r="AC181" s="248"/>
      <c r="AD181" s="248"/>
      <c r="AE181" s="248"/>
      <c r="AF181" s="248"/>
      <c r="AG181" s="248"/>
      <c r="AH181" s="248"/>
      <c r="AI181" s="248"/>
      <c r="AJ181" s="248"/>
      <c r="AK181" s="248"/>
      <c r="AL181" s="248"/>
      <c r="AM181" s="248"/>
      <c r="AN181" s="248"/>
      <c r="AO181" s="248"/>
      <c r="AP181" s="248"/>
      <c r="AQ181" s="248"/>
      <c r="AR181" s="285"/>
      <c r="AS181" s="288"/>
      <c r="AT181" s="287"/>
    </row>
    <row r="182" spans="2:46" ht="13.5" customHeight="1">
      <c r="B182" s="585">
        <f t="shared" si="131"/>
        <v>36</v>
      </c>
      <c r="C182" s="240" t="str">
        <f t="shared" si="131"/>
        <v>対事業所サービス</v>
      </c>
      <c r="D182" s="295"/>
      <c r="E182" s="299">
        <f t="shared" si="129"/>
        <v>0</v>
      </c>
      <c r="F182" s="295"/>
      <c r="G182" s="297">
        <f>+係数!AM5</f>
        <v>0.52270190847256159</v>
      </c>
      <c r="H182" s="295"/>
      <c r="I182" s="298">
        <f t="shared" si="130"/>
        <v>0</v>
      </c>
      <c r="J182" s="248"/>
      <c r="K182" s="248"/>
      <c r="L182" s="248"/>
      <c r="M182" s="248"/>
      <c r="N182" s="248"/>
      <c r="O182" s="248"/>
      <c r="P182" s="248"/>
      <c r="Q182" s="248"/>
      <c r="R182" s="248"/>
      <c r="S182" s="248"/>
      <c r="T182" s="248"/>
      <c r="U182" s="248"/>
      <c r="V182" s="248"/>
      <c r="W182" s="248"/>
      <c r="X182" s="248"/>
      <c r="Y182" s="248"/>
      <c r="Z182" s="248"/>
      <c r="AA182" s="248"/>
      <c r="AB182" s="248"/>
      <c r="AC182" s="248"/>
      <c r="AD182" s="248"/>
      <c r="AE182" s="248"/>
      <c r="AF182" s="248"/>
      <c r="AG182" s="248"/>
      <c r="AH182" s="248"/>
      <c r="AI182" s="248"/>
      <c r="AJ182" s="248"/>
      <c r="AK182" s="248"/>
      <c r="AL182" s="248"/>
      <c r="AM182" s="248"/>
      <c r="AN182" s="248"/>
      <c r="AO182" s="248"/>
      <c r="AP182" s="248"/>
      <c r="AQ182" s="248"/>
      <c r="AR182" s="285"/>
      <c r="AS182" s="288"/>
      <c r="AT182" s="287"/>
    </row>
    <row r="183" spans="2:46" ht="13.5" customHeight="1">
      <c r="B183" s="585">
        <f t="shared" si="131"/>
        <v>37</v>
      </c>
      <c r="C183" s="240" t="str">
        <f t="shared" si="131"/>
        <v>宿泊業</v>
      </c>
      <c r="D183" s="295"/>
      <c r="E183" s="299">
        <f t="shared" si="129"/>
        <v>0</v>
      </c>
      <c r="F183" s="295"/>
      <c r="G183" s="297">
        <f>+係数!AN5</f>
        <v>0.39405186994925767</v>
      </c>
      <c r="H183" s="295"/>
      <c r="I183" s="298">
        <f t="shared" si="130"/>
        <v>0</v>
      </c>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248"/>
      <c r="AN183" s="248"/>
      <c r="AO183" s="248"/>
      <c r="AP183" s="248"/>
      <c r="AQ183" s="248"/>
      <c r="AR183" s="285"/>
      <c r="AS183" s="288"/>
      <c r="AT183" s="287"/>
    </row>
    <row r="184" spans="2:46" ht="13.5" customHeight="1">
      <c r="B184" s="585">
        <f t="shared" si="131"/>
        <v>38</v>
      </c>
      <c r="C184" s="240" t="str">
        <f t="shared" si="131"/>
        <v>飲食サービス</v>
      </c>
      <c r="D184" s="295"/>
      <c r="E184" s="299">
        <f t="shared" si="129"/>
        <v>0</v>
      </c>
      <c r="F184" s="295"/>
      <c r="G184" s="297">
        <f>+係数!AO5</f>
        <v>0.96537737957754355</v>
      </c>
      <c r="H184" s="295"/>
      <c r="I184" s="298">
        <f t="shared" si="130"/>
        <v>0</v>
      </c>
      <c r="J184" s="248"/>
      <c r="K184" s="248"/>
      <c r="L184" s="248"/>
      <c r="M184" s="248"/>
      <c r="N184" s="248"/>
      <c r="O184" s="248"/>
      <c r="P184" s="248"/>
      <c r="Q184" s="248"/>
      <c r="R184" s="248"/>
      <c r="S184" s="248"/>
      <c r="T184" s="248"/>
      <c r="U184" s="248"/>
      <c r="V184" s="248"/>
      <c r="W184" s="248"/>
      <c r="X184" s="248"/>
      <c r="Y184" s="248"/>
      <c r="Z184" s="248"/>
      <c r="AA184" s="248"/>
      <c r="AB184" s="248"/>
      <c r="AC184" s="248"/>
      <c r="AD184" s="248"/>
      <c r="AE184" s="248"/>
      <c r="AF184" s="248"/>
      <c r="AG184" s="248"/>
      <c r="AH184" s="248"/>
      <c r="AI184" s="248"/>
      <c r="AJ184" s="248"/>
      <c r="AK184" s="248"/>
      <c r="AL184" s="248"/>
      <c r="AM184" s="248"/>
      <c r="AN184" s="248"/>
      <c r="AO184" s="248"/>
      <c r="AP184" s="248"/>
      <c r="AQ184" s="248"/>
      <c r="AR184" s="285"/>
      <c r="AS184" s="288"/>
      <c r="AT184" s="287"/>
    </row>
    <row r="185" spans="2:46" ht="13.5" customHeight="1">
      <c r="B185" s="585">
        <f t="shared" si="131"/>
        <v>39</v>
      </c>
      <c r="C185" s="240" t="str">
        <f t="shared" si="131"/>
        <v>娯楽サービス</v>
      </c>
      <c r="D185" s="295"/>
      <c r="E185" s="299">
        <f t="shared" si="129"/>
        <v>0</v>
      </c>
      <c r="F185" s="295"/>
      <c r="G185" s="297">
        <f>+係数!AP5</f>
        <v>0.78048140314039127</v>
      </c>
      <c r="H185" s="295"/>
      <c r="I185" s="298">
        <f t="shared" si="130"/>
        <v>0</v>
      </c>
      <c r="J185" s="248"/>
      <c r="K185" s="248"/>
      <c r="L185" s="248"/>
      <c r="M185" s="248"/>
      <c r="N185" s="248"/>
      <c r="O185" s="248"/>
      <c r="P185" s="248"/>
      <c r="Q185" s="248"/>
      <c r="R185" s="248"/>
      <c r="S185" s="248"/>
      <c r="T185" s="248"/>
      <c r="U185" s="248"/>
      <c r="V185" s="248"/>
      <c r="W185" s="248"/>
      <c r="X185" s="248"/>
      <c r="Y185" s="248"/>
      <c r="Z185" s="248"/>
      <c r="AA185" s="248"/>
      <c r="AB185" s="248"/>
      <c r="AC185" s="248"/>
      <c r="AD185" s="248"/>
      <c r="AE185" s="248"/>
      <c r="AF185" s="248"/>
      <c r="AG185" s="248"/>
      <c r="AH185" s="248"/>
      <c r="AI185" s="248"/>
      <c r="AJ185" s="248"/>
      <c r="AK185" s="248"/>
      <c r="AL185" s="248"/>
      <c r="AM185" s="248"/>
      <c r="AN185" s="248"/>
      <c r="AO185" s="248"/>
      <c r="AP185" s="248"/>
      <c r="AQ185" s="248"/>
      <c r="AR185" s="285"/>
      <c r="AS185" s="288"/>
      <c r="AT185" s="287"/>
    </row>
    <row r="186" spans="2:46" ht="13.5" customHeight="1">
      <c r="B186" s="585">
        <f t="shared" si="131"/>
        <v>40</v>
      </c>
      <c r="C186" s="240" t="str">
        <f t="shared" si="131"/>
        <v>その他の対個人サービス</v>
      </c>
      <c r="D186" s="295"/>
      <c r="E186" s="299">
        <f t="shared" si="129"/>
        <v>0</v>
      </c>
      <c r="F186" s="295"/>
      <c r="G186" s="297">
        <f>+係数!AQ5</f>
        <v>0.75436473320145958</v>
      </c>
      <c r="H186" s="295"/>
      <c r="I186" s="298">
        <f t="shared" si="130"/>
        <v>0</v>
      </c>
      <c r="J186" s="248"/>
      <c r="K186" s="248"/>
      <c r="L186" s="248"/>
      <c r="M186" s="248"/>
      <c r="N186" s="248"/>
      <c r="O186" s="248"/>
      <c r="P186" s="248"/>
      <c r="Q186" s="248"/>
      <c r="R186" s="248"/>
      <c r="S186" s="248"/>
      <c r="T186" s="248"/>
      <c r="U186" s="248"/>
      <c r="V186" s="248"/>
      <c r="W186" s="248"/>
      <c r="X186" s="248"/>
      <c r="Y186" s="248"/>
      <c r="Z186" s="248"/>
      <c r="AA186" s="248"/>
      <c r="AB186" s="248"/>
      <c r="AC186" s="248"/>
      <c r="AD186" s="248"/>
      <c r="AE186" s="248"/>
      <c r="AF186" s="248"/>
      <c r="AG186" s="248"/>
      <c r="AH186" s="248"/>
      <c r="AI186" s="248"/>
      <c r="AJ186" s="248"/>
      <c r="AK186" s="248"/>
      <c r="AL186" s="248"/>
      <c r="AM186" s="248"/>
      <c r="AN186" s="248"/>
      <c r="AO186" s="248"/>
      <c r="AP186" s="248"/>
      <c r="AQ186" s="248"/>
      <c r="AR186" s="285"/>
      <c r="AS186" s="288"/>
      <c r="AT186" s="287"/>
    </row>
    <row r="187" spans="2:46" ht="13.5" customHeight="1">
      <c r="B187" s="585">
        <f t="shared" ref="B187:C188" si="132">B94</f>
        <v>41</v>
      </c>
      <c r="C187" s="240" t="str">
        <f t="shared" si="132"/>
        <v>事務用品</v>
      </c>
      <c r="D187" s="295"/>
      <c r="E187" s="299">
        <f t="shared" si="129"/>
        <v>0</v>
      </c>
      <c r="F187" s="295"/>
      <c r="G187" s="297">
        <f>+係数!AR5</f>
        <v>1</v>
      </c>
      <c r="H187" s="295"/>
      <c r="I187" s="298">
        <f t="shared" si="130"/>
        <v>0</v>
      </c>
      <c r="J187" s="248"/>
      <c r="K187" s="248"/>
      <c r="L187" s="248"/>
      <c r="M187" s="248"/>
      <c r="N187" s="248"/>
      <c r="O187" s="248"/>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248"/>
      <c r="AN187" s="248"/>
      <c r="AO187" s="248"/>
      <c r="AP187" s="248"/>
      <c r="AQ187" s="248"/>
      <c r="AR187" s="285"/>
      <c r="AS187" s="288"/>
      <c r="AT187" s="287"/>
    </row>
    <row r="188" spans="2:46" ht="13.5" customHeight="1" thickBot="1">
      <c r="B188" s="587">
        <f t="shared" si="132"/>
        <v>42</v>
      </c>
      <c r="C188" s="243" t="str">
        <f t="shared" si="132"/>
        <v>分類不明</v>
      </c>
      <c r="D188" s="295"/>
      <c r="E188" s="299">
        <f t="shared" si="129"/>
        <v>0</v>
      </c>
      <c r="F188" s="295"/>
      <c r="G188" s="301">
        <f>+係数!AS5</f>
        <v>0.39332048142551967</v>
      </c>
      <c r="H188" s="295"/>
      <c r="I188" s="302">
        <f t="shared" si="130"/>
        <v>0</v>
      </c>
      <c r="J188" s="248"/>
      <c r="K188" s="248"/>
      <c r="L188" s="248"/>
      <c r="M188" s="248"/>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85"/>
      <c r="AS188" s="288"/>
      <c r="AT188" s="287"/>
    </row>
    <row r="189" spans="2:46" ht="13.5" customHeight="1" thickBot="1">
      <c r="C189" s="151"/>
      <c r="D189" s="248"/>
      <c r="E189" s="303">
        <f>SUM(E147:E188)</f>
        <v>0</v>
      </c>
      <c r="F189" s="248"/>
      <c r="G189" s="248"/>
      <c r="H189" s="248"/>
      <c r="I189" s="304">
        <f>SUM(I147:I188)</f>
        <v>0</v>
      </c>
      <c r="J189" s="248"/>
      <c r="K189" s="248"/>
      <c r="L189" s="248"/>
      <c r="M189" s="248"/>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85"/>
      <c r="AS189" s="288"/>
      <c r="AT189" s="287"/>
    </row>
    <row r="190" spans="2:46" ht="13.5">
      <c r="C190" s="151"/>
      <c r="D190" s="248"/>
      <c r="E190" s="305"/>
      <c r="F190" s="248"/>
      <c r="G190" s="248"/>
      <c r="H190" s="248"/>
      <c r="I190" s="306"/>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85"/>
      <c r="AS190" s="288"/>
      <c r="AT190" s="287"/>
    </row>
    <row r="191" spans="2:46" ht="14.25">
      <c r="B191" s="232" t="s">
        <v>152</v>
      </c>
      <c r="C191" s="151"/>
      <c r="D191" s="248"/>
      <c r="E191" s="248"/>
      <c r="F191" s="248"/>
      <c r="G191" s="248"/>
      <c r="H191" s="248"/>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85"/>
      <c r="AS191" s="288"/>
      <c r="AT191" s="287"/>
    </row>
    <row r="192" spans="2:46" ht="14.25">
      <c r="B192" s="232"/>
      <c r="C192" s="151"/>
      <c r="D192" s="248"/>
      <c r="E192" s="248"/>
      <c r="F192" s="248"/>
      <c r="G192" s="248"/>
      <c r="H192" s="248"/>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K192" s="248"/>
      <c r="AL192" s="248"/>
      <c r="AM192" s="248"/>
      <c r="AN192" s="248"/>
      <c r="AO192" s="248"/>
      <c r="AP192" s="248"/>
      <c r="AQ192" s="248"/>
      <c r="AR192" s="285"/>
      <c r="AS192" s="288"/>
      <c r="AT192" s="287"/>
    </row>
    <row r="193" spans="2:46" ht="13.5">
      <c r="B193" s="233" t="s">
        <v>282</v>
      </c>
      <c r="C193" s="151"/>
      <c r="D193" s="248"/>
      <c r="E193" s="248"/>
      <c r="F193" s="248"/>
      <c r="G193" s="248"/>
      <c r="H193" s="248"/>
      <c r="I193" s="248"/>
      <c r="J193" s="248"/>
      <c r="K193" s="248"/>
      <c r="L193" s="248"/>
      <c r="M193" s="248"/>
      <c r="N193" s="248"/>
      <c r="O193" s="248"/>
      <c r="P193" s="248"/>
      <c r="Q193" s="248"/>
      <c r="R193" s="248"/>
      <c r="S193" s="248"/>
      <c r="T193" s="248"/>
      <c r="U193" s="248"/>
      <c r="V193" s="248"/>
      <c r="W193" s="248"/>
      <c r="X193" s="248"/>
      <c r="Y193" s="248"/>
      <c r="Z193" s="248"/>
      <c r="AA193" s="248"/>
      <c r="AB193" s="248"/>
      <c r="AC193" s="248"/>
      <c r="AD193" s="248"/>
      <c r="AE193" s="248"/>
      <c r="AF193" s="248"/>
      <c r="AG193" s="248"/>
      <c r="AH193" s="248"/>
      <c r="AI193" s="248"/>
      <c r="AJ193" s="248"/>
      <c r="AK193" s="248"/>
      <c r="AL193" s="248"/>
      <c r="AM193" s="248"/>
      <c r="AN193" s="248"/>
      <c r="AO193" s="248"/>
      <c r="AP193" s="248"/>
      <c r="AQ193" s="248"/>
      <c r="AR193" s="285"/>
      <c r="AS193" s="288"/>
      <c r="AT193" s="287"/>
    </row>
    <row r="194" spans="2:46">
      <c r="B194" s="249"/>
      <c r="C194" s="250"/>
      <c r="D194" s="449">
        <v>1</v>
      </c>
      <c r="E194" s="452">
        <v>2</v>
      </c>
      <c r="F194" s="452">
        <v>3</v>
      </c>
      <c r="G194" s="452">
        <v>4</v>
      </c>
      <c r="H194" s="452">
        <v>5</v>
      </c>
      <c r="I194" s="452">
        <v>6</v>
      </c>
      <c r="J194" s="452">
        <v>7</v>
      </c>
      <c r="K194" s="452">
        <v>8</v>
      </c>
      <c r="L194" s="452">
        <v>9</v>
      </c>
      <c r="M194" s="452">
        <v>10</v>
      </c>
      <c r="N194" s="452">
        <v>11</v>
      </c>
      <c r="O194" s="452">
        <v>12</v>
      </c>
      <c r="P194" s="452">
        <v>13</v>
      </c>
      <c r="Q194" s="452">
        <v>14</v>
      </c>
      <c r="R194" s="452">
        <v>15</v>
      </c>
      <c r="S194" s="452">
        <v>16</v>
      </c>
      <c r="T194" s="452">
        <v>17</v>
      </c>
      <c r="U194" s="452">
        <v>18</v>
      </c>
      <c r="V194" s="452">
        <v>19</v>
      </c>
      <c r="W194" s="452">
        <v>20</v>
      </c>
      <c r="X194" s="452">
        <v>21</v>
      </c>
      <c r="Y194" s="452">
        <v>22</v>
      </c>
      <c r="Z194" s="452">
        <v>23</v>
      </c>
      <c r="AA194" s="452">
        <v>24</v>
      </c>
      <c r="AB194" s="452">
        <v>25</v>
      </c>
      <c r="AC194" s="452">
        <v>26</v>
      </c>
      <c r="AD194" s="452">
        <v>27</v>
      </c>
      <c r="AE194" s="452">
        <v>28</v>
      </c>
      <c r="AF194" s="452">
        <v>29</v>
      </c>
      <c r="AG194" s="452">
        <v>30</v>
      </c>
      <c r="AH194" s="452">
        <v>31</v>
      </c>
      <c r="AI194" s="452">
        <v>32</v>
      </c>
      <c r="AJ194" s="452">
        <v>33</v>
      </c>
      <c r="AK194" s="452">
        <v>34</v>
      </c>
      <c r="AL194" s="452">
        <v>35</v>
      </c>
      <c r="AM194" s="452">
        <v>36</v>
      </c>
      <c r="AN194" s="452">
        <v>37</v>
      </c>
      <c r="AO194" s="452">
        <v>38</v>
      </c>
      <c r="AP194" s="452">
        <v>39</v>
      </c>
      <c r="AQ194" s="452">
        <v>40</v>
      </c>
      <c r="AR194" s="452">
        <v>41</v>
      </c>
      <c r="AS194" s="250">
        <v>42</v>
      </c>
      <c r="AT194" s="287"/>
    </row>
    <row r="195" spans="2:46" ht="40.5">
      <c r="B195" s="307"/>
      <c r="C195" s="617" t="str">
        <f>C53</f>
        <v>令和2年(2020年)
三重県産業連関表</v>
      </c>
      <c r="D195" s="450" t="s">
        <v>283</v>
      </c>
      <c r="E195" s="453" t="s">
        <v>284</v>
      </c>
      <c r="F195" s="453" t="s">
        <v>285</v>
      </c>
      <c r="G195" s="453" t="s">
        <v>227</v>
      </c>
      <c r="H195" s="453" t="s">
        <v>286</v>
      </c>
      <c r="I195" s="453" t="s">
        <v>287</v>
      </c>
      <c r="J195" s="453" t="s">
        <v>36</v>
      </c>
      <c r="K195" s="453" t="s">
        <v>288</v>
      </c>
      <c r="L195" s="453" t="s">
        <v>289</v>
      </c>
      <c r="M195" s="453" t="s">
        <v>290</v>
      </c>
      <c r="N195" s="453" t="s">
        <v>291</v>
      </c>
      <c r="O195" s="453" t="s">
        <v>292</v>
      </c>
      <c r="P195" s="453" t="s">
        <v>293</v>
      </c>
      <c r="Q195" s="453" t="s">
        <v>294</v>
      </c>
      <c r="R195" s="453" t="s">
        <v>229</v>
      </c>
      <c r="S195" s="453" t="s">
        <v>230</v>
      </c>
      <c r="T195" s="453" t="s">
        <v>231</v>
      </c>
      <c r="U195" s="453" t="s">
        <v>232</v>
      </c>
      <c r="V195" s="453" t="s">
        <v>295</v>
      </c>
      <c r="W195" s="453" t="s">
        <v>296</v>
      </c>
      <c r="X195" s="453" t="s">
        <v>297</v>
      </c>
      <c r="Y195" s="453" t="s">
        <v>45</v>
      </c>
      <c r="Z195" s="453" t="s">
        <v>298</v>
      </c>
      <c r="AA195" s="453" t="s">
        <v>223</v>
      </c>
      <c r="AB195" s="453" t="s">
        <v>224</v>
      </c>
      <c r="AC195" s="453" t="s">
        <v>225</v>
      </c>
      <c r="AD195" s="453" t="s">
        <v>125</v>
      </c>
      <c r="AE195" s="453" t="s">
        <v>126</v>
      </c>
      <c r="AF195" s="453" t="s">
        <v>128</v>
      </c>
      <c r="AG195" s="453" t="s">
        <v>299</v>
      </c>
      <c r="AH195" s="453" t="s">
        <v>235</v>
      </c>
      <c r="AI195" s="453" t="s">
        <v>300</v>
      </c>
      <c r="AJ195" s="453" t="s">
        <v>301</v>
      </c>
      <c r="AK195" s="453" t="s">
        <v>236</v>
      </c>
      <c r="AL195" s="453" t="s">
        <v>302</v>
      </c>
      <c r="AM195" s="453" t="s">
        <v>52</v>
      </c>
      <c r="AN195" s="453" t="s">
        <v>239</v>
      </c>
      <c r="AO195" s="453" t="s">
        <v>240</v>
      </c>
      <c r="AP195" s="453" t="s">
        <v>241</v>
      </c>
      <c r="AQ195" s="453" t="s">
        <v>303</v>
      </c>
      <c r="AR195" s="453" t="s">
        <v>238</v>
      </c>
      <c r="AS195" s="451" t="s">
        <v>133</v>
      </c>
    </row>
    <row r="196" spans="2:46" ht="13.5" customHeight="1">
      <c r="B196" s="238">
        <v>1</v>
      </c>
      <c r="C196" s="239" t="s">
        <v>283</v>
      </c>
      <c r="D196" s="308">
        <v>1.0545077828788725</v>
      </c>
      <c r="E196" s="308">
        <v>8.1013385301146278E-4</v>
      </c>
      <c r="F196" s="308">
        <v>1.1965847763035346E-3</v>
      </c>
      <c r="G196" s="308">
        <v>3.6611811254355833E-5</v>
      </c>
      <c r="H196" s="308">
        <v>5.289138776639473E-2</v>
      </c>
      <c r="I196" s="308">
        <v>4.1074836995606649E-3</v>
      </c>
      <c r="J196" s="308">
        <v>6.9957912850073228E-4</v>
      </c>
      <c r="K196" s="308">
        <v>4.1561865084849069E-4</v>
      </c>
      <c r="L196" s="308">
        <v>2.6323039880958242E-6</v>
      </c>
      <c r="M196" s="308">
        <v>6.3829616404349806E-3</v>
      </c>
      <c r="N196" s="308">
        <v>2.0431337167808674E-4</v>
      </c>
      <c r="O196" s="308">
        <v>6.7766968214084253E-5</v>
      </c>
      <c r="P196" s="308">
        <v>1.9850927237415129E-4</v>
      </c>
      <c r="Q196" s="308">
        <v>2.3283701747662438E-5</v>
      </c>
      <c r="R196" s="308">
        <v>2.6075467100615697E-5</v>
      </c>
      <c r="S196" s="308">
        <v>2.98372769344541E-5</v>
      </c>
      <c r="T196" s="308">
        <v>6.4019607896598481E-5</v>
      </c>
      <c r="U196" s="308">
        <v>4.1961445658534815E-5</v>
      </c>
      <c r="V196" s="308">
        <v>4.3547133198817781E-5</v>
      </c>
      <c r="W196" s="308">
        <v>4.5913685558098712E-5</v>
      </c>
      <c r="X196" s="308">
        <v>4.837298277082873E-5</v>
      </c>
      <c r="Y196" s="308">
        <v>6.7523263937189519E-3</v>
      </c>
      <c r="Z196" s="308">
        <v>5.3906183926551773E-4</v>
      </c>
      <c r="AA196" s="308">
        <v>9.1160480485891296E-5</v>
      </c>
      <c r="AB196" s="308">
        <v>8.676719079654396E-5</v>
      </c>
      <c r="AC196" s="308">
        <v>5.3484212054431799E-5</v>
      </c>
      <c r="AD196" s="308">
        <v>1.3448469408473663E-4</v>
      </c>
      <c r="AE196" s="308">
        <v>7.5094998080416013E-5</v>
      </c>
      <c r="AF196" s="308">
        <v>3.7016674908968636E-5</v>
      </c>
      <c r="AG196" s="308">
        <v>2.7794693584514636E-5</v>
      </c>
      <c r="AH196" s="308">
        <v>7.310711308769824E-5</v>
      </c>
      <c r="AI196" s="308">
        <v>3.8123392675424743E-5</v>
      </c>
      <c r="AJ196" s="308">
        <v>9.145287492755708E-4</v>
      </c>
      <c r="AK196" s="308">
        <v>9.9855904041358697E-4</v>
      </c>
      <c r="AL196" s="308">
        <v>4.8150376483062021E-4</v>
      </c>
      <c r="AM196" s="308">
        <v>4.0989592710532188E-5</v>
      </c>
      <c r="AN196" s="308">
        <v>9.8651929072569866E-3</v>
      </c>
      <c r="AO196" s="308">
        <v>1.1768223141011409E-2</v>
      </c>
      <c r="AP196" s="308">
        <v>7.8368498342914724E-4</v>
      </c>
      <c r="AQ196" s="308">
        <v>1.1219675069811803E-3</v>
      </c>
      <c r="AR196" s="308">
        <v>5.29869231377394E-4</v>
      </c>
      <c r="AS196" s="309">
        <v>6.8650330647707132E-5</v>
      </c>
    </row>
    <row r="197" spans="2:46" ht="13.5" customHeight="1">
      <c r="B197" s="238">
        <v>2</v>
      </c>
      <c r="C197" s="240" t="s">
        <v>284</v>
      </c>
      <c r="D197" s="310">
        <v>2.1423777494420271E-4</v>
      </c>
      <c r="E197" s="310">
        <v>1.1383508130653091</v>
      </c>
      <c r="F197" s="310">
        <v>1.9859213047915866E-4</v>
      </c>
      <c r="G197" s="310">
        <v>1.5096816783206246E-5</v>
      </c>
      <c r="H197" s="310">
        <v>3.2034102094169806E-4</v>
      </c>
      <c r="I197" s="310">
        <v>4.0802503033872999E-5</v>
      </c>
      <c r="J197" s="310">
        <v>1.6346959062635086E-2</v>
      </c>
      <c r="K197" s="310">
        <v>1.1713654582589003E-4</v>
      </c>
      <c r="L197" s="310">
        <v>1.5943657298997004E-6</v>
      </c>
      <c r="M197" s="310">
        <v>2.9687492828397777E-5</v>
      </c>
      <c r="N197" s="310">
        <v>6.5085933885019288E-5</v>
      </c>
      <c r="O197" s="310">
        <v>1.5369504164929668E-5</v>
      </c>
      <c r="P197" s="310">
        <v>5.3197234685921202E-5</v>
      </c>
      <c r="Q197" s="310">
        <v>2.5175254596769453E-5</v>
      </c>
      <c r="R197" s="310">
        <v>2.1423013977226048E-5</v>
      </c>
      <c r="S197" s="310">
        <v>1.1853487727252326E-5</v>
      </c>
      <c r="T197" s="310">
        <v>2.313367330137653E-5</v>
      </c>
      <c r="U197" s="310">
        <v>1.8713823851874638E-5</v>
      </c>
      <c r="V197" s="310">
        <v>3.7359714946775887E-5</v>
      </c>
      <c r="W197" s="310">
        <v>1.9246838610856716E-5</v>
      </c>
      <c r="X197" s="310">
        <v>9.828458294985974E-6</v>
      </c>
      <c r="Y197" s="310">
        <v>5.2826887907122448E-4</v>
      </c>
      <c r="Z197" s="310">
        <v>1.7735532882366618E-4</v>
      </c>
      <c r="AA197" s="310">
        <v>3.2576408700289928E-5</v>
      </c>
      <c r="AB197" s="310">
        <v>3.0728181330597274E-5</v>
      </c>
      <c r="AC197" s="310">
        <v>3.3761235919153161E-5</v>
      </c>
      <c r="AD197" s="310">
        <v>3.6494748579198865E-5</v>
      </c>
      <c r="AE197" s="310">
        <v>3.8603631693546385E-5</v>
      </c>
      <c r="AF197" s="310">
        <v>1.1951204433085262E-5</v>
      </c>
      <c r="AG197" s="310">
        <v>6.6294013887501513E-5</v>
      </c>
      <c r="AH197" s="310">
        <v>5.7279762323304523E-5</v>
      </c>
      <c r="AI197" s="310">
        <v>1.5823323222484009E-5</v>
      </c>
      <c r="AJ197" s="310">
        <v>8.7057775312009353E-5</v>
      </c>
      <c r="AK197" s="310">
        <v>7.7769099158656851E-5</v>
      </c>
      <c r="AL197" s="310">
        <v>5.3741728994865903E-5</v>
      </c>
      <c r="AM197" s="310">
        <v>2.0430091631621428E-5</v>
      </c>
      <c r="AN197" s="310">
        <v>1.0202787809074842E-3</v>
      </c>
      <c r="AO197" s="310">
        <v>1.4593968462182335E-3</v>
      </c>
      <c r="AP197" s="310">
        <v>3.2577516297730951E-5</v>
      </c>
      <c r="AQ197" s="310">
        <v>6.3411232106381065E-5</v>
      </c>
      <c r="AR197" s="310">
        <v>1.499298487802039E-3</v>
      </c>
      <c r="AS197" s="311">
        <v>1.5036688772316256E-5</v>
      </c>
    </row>
    <row r="198" spans="2:46" ht="13.5" customHeight="1">
      <c r="B198" s="238">
        <v>3</v>
      </c>
      <c r="C198" s="240" t="s">
        <v>285</v>
      </c>
      <c r="D198" s="310">
        <v>6.6111342188500963E-4</v>
      </c>
      <c r="E198" s="310">
        <v>1.0142412946854417E-4</v>
      </c>
      <c r="F198" s="310">
        <v>1.0141826245624843</v>
      </c>
      <c r="G198" s="310">
        <v>8.0533115149294006E-6</v>
      </c>
      <c r="H198" s="310">
        <v>2.4392777298692669E-2</v>
      </c>
      <c r="I198" s="310">
        <v>5.9070440046782035E-5</v>
      </c>
      <c r="J198" s="310">
        <v>4.9801704608096105E-5</v>
      </c>
      <c r="K198" s="310">
        <v>4.8843424463901967E-5</v>
      </c>
      <c r="L198" s="310">
        <v>5.9241168481360296E-7</v>
      </c>
      <c r="M198" s="310">
        <v>1.6439721908682518E-5</v>
      </c>
      <c r="N198" s="310">
        <v>2.6793612869062583E-5</v>
      </c>
      <c r="O198" s="310">
        <v>2.3276488552070166E-5</v>
      </c>
      <c r="P198" s="310">
        <v>8.3807096416231477E-5</v>
      </c>
      <c r="Q198" s="310">
        <v>4.3922638705655621E-6</v>
      </c>
      <c r="R198" s="310">
        <v>4.0593318754506867E-6</v>
      </c>
      <c r="S198" s="310">
        <v>6.8253879540533809E-6</v>
      </c>
      <c r="T198" s="310">
        <v>9.9150934821149483E-6</v>
      </c>
      <c r="U198" s="310">
        <v>7.5188351605955391E-6</v>
      </c>
      <c r="V198" s="310">
        <v>4.1467618496549562E-6</v>
      </c>
      <c r="W198" s="310">
        <v>8.1897338756399629E-6</v>
      </c>
      <c r="X198" s="310">
        <v>3.4823117635497842E-6</v>
      </c>
      <c r="Y198" s="310">
        <v>2.6022394754596332E-3</v>
      </c>
      <c r="Z198" s="310">
        <v>7.3951642942104879E-6</v>
      </c>
      <c r="AA198" s="310">
        <v>2.8613367518579065E-5</v>
      </c>
      <c r="AB198" s="310">
        <v>8.2465550627040739E-6</v>
      </c>
      <c r="AC198" s="310">
        <v>1.1985417427908502E-5</v>
      </c>
      <c r="AD198" s="310">
        <v>1.1480621817558548E-5</v>
      </c>
      <c r="AE198" s="310">
        <v>2.4701888162726781E-5</v>
      </c>
      <c r="AF198" s="310">
        <v>3.2893785802524362E-6</v>
      </c>
      <c r="AG198" s="310">
        <v>5.5146164551045109E-6</v>
      </c>
      <c r="AH198" s="310">
        <v>2.1776423064588465E-5</v>
      </c>
      <c r="AI198" s="310">
        <v>1.0619094796244774E-5</v>
      </c>
      <c r="AJ198" s="310">
        <v>9.2556664781240404E-5</v>
      </c>
      <c r="AK198" s="310">
        <v>1.7845762908084208E-4</v>
      </c>
      <c r="AL198" s="310">
        <v>2.925364304504603E-5</v>
      </c>
      <c r="AM198" s="310">
        <v>8.7626945067923707E-6</v>
      </c>
      <c r="AN198" s="310">
        <v>2.3582692164116777E-3</v>
      </c>
      <c r="AO198" s="310">
        <v>3.348700311590624E-3</v>
      </c>
      <c r="AP198" s="310">
        <v>2.4908868057877728E-5</v>
      </c>
      <c r="AQ198" s="310">
        <v>8.0728685646860296E-5</v>
      </c>
      <c r="AR198" s="310">
        <v>1.6882536623342019E-4</v>
      </c>
      <c r="AS198" s="311">
        <v>2.1295704460352609E-5</v>
      </c>
    </row>
    <row r="199" spans="2:46" ht="13.5" customHeight="1">
      <c r="B199" s="238">
        <v>4</v>
      </c>
      <c r="C199" s="240" t="s">
        <v>227</v>
      </c>
      <c r="D199" s="310">
        <v>1.2457250149094519E-4</v>
      </c>
      <c r="E199" s="310">
        <v>1.0902855885440576E-4</v>
      </c>
      <c r="F199" s="310">
        <v>2.4639944415113141E-4</v>
      </c>
      <c r="G199" s="310">
        <v>1.0004183262202553</v>
      </c>
      <c r="H199" s="310">
        <v>7.4621415667305659E-5</v>
      </c>
      <c r="I199" s="310">
        <v>1.2695434846327929E-4</v>
      </c>
      <c r="J199" s="310">
        <v>2.7755276953108938E-4</v>
      </c>
      <c r="K199" s="310">
        <v>4.2178747068759553E-4</v>
      </c>
      <c r="L199" s="310">
        <v>6.3554965339515631E-3</v>
      </c>
      <c r="M199" s="310">
        <v>1.0483393766166609E-4</v>
      </c>
      <c r="N199" s="310">
        <v>1.0415517885156869E-3</v>
      </c>
      <c r="O199" s="310">
        <v>2.6895672410807915E-4</v>
      </c>
      <c r="P199" s="310">
        <v>5.1934053447839012E-4</v>
      </c>
      <c r="Q199" s="310">
        <v>1.1338575293487723E-4</v>
      </c>
      <c r="R199" s="310">
        <v>1.0988680386766144E-4</v>
      </c>
      <c r="S199" s="310">
        <v>5.8894246769758249E-5</v>
      </c>
      <c r="T199" s="310">
        <v>6.3854425104260918E-5</v>
      </c>
      <c r="U199" s="310">
        <v>1.4434277413429852E-4</v>
      </c>
      <c r="V199" s="310">
        <v>4.5311205355549941E-5</v>
      </c>
      <c r="W199" s="310">
        <v>3.785032014931114E-5</v>
      </c>
      <c r="X199" s="310">
        <v>5.8448751566372647E-5</v>
      </c>
      <c r="Y199" s="310">
        <v>6.6796084945513231E-5</v>
      </c>
      <c r="Z199" s="310">
        <v>1.245916964865445E-4</v>
      </c>
      <c r="AA199" s="310">
        <v>3.681537836663331E-3</v>
      </c>
      <c r="AB199" s="310">
        <v>2.1563300386187668E-4</v>
      </c>
      <c r="AC199" s="310">
        <v>3.568163228362776E-4</v>
      </c>
      <c r="AD199" s="310">
        <v>1.3177352490239535E-4</v>
      </c>
      <c r="AE199" s="310">
        <v>3.8936957199748068E-5</v>
      </c>
      <c r="AF199" s="310">
        <v>1.2477527738341555E-5</v>
      </c>
      <c r="AG199" s="310">
        <v>1.4239602496648383E-4</v>
      </c>
      <c r="AH199" s="310">
        <v>4.811715284942716E-5</v>
      </c>
      <c r="AI199" s="310">
        <v>6.2344321992455131E-5</v>
      </c>
      <c r="AJ199" s="310">
        <v>9.8885465051141056E-5</v>
      </c>
      <c r="AK199" s="310">
        <v>7.0133557407427765E-5</v>
      </c>
      <c r="AL199" s="310">
        <v>2.6196527657980638E-5</v>
      </c>
      <c r="AM199" s="310">
        <v>3.3933747340548911E-5</v>
      </c>
      <c r="AN199" s="310">
        <v>2.7120726257039569E-4</v>
      </c>
      <c r="AO199" s="310">
        <v>1.23165599580726E-4</v>
      </c>
      <c r="AP199" s="310">
        <v>1.3858669307913413E-4</v>
      </c>
      <c r="AQ199" s="310">
        <v>9.0926691719633913E-5</v>
      </c>
      <c r="AR199" s="310">
        <v>4.5143874438298698E-5</v>
      </c>
      <c r="AS199" s="311">
        <v>8.6517521511813469E-5</v>
      </c>
    </row>
    <row r="200" spans="2:46" ht="13.5" customHeight="1">
      <c r="B200" s="238">
        <v>5</v>
      </c>
      <c r="C200" s="240" t="s">
        <v>286</v>
      </c>
      <c r="D200" s="310">
        <v>2.7558361547454682E-2</v>
      </c>
      <c r="E200" s="310">
        <v>2.2083181696107308E-3</v>
      </c>
      <c r="F200" s="310">
        <v>2.2306102437566307E-2</v>
      </c>
      <c r="G200" s="310">
        <v>9.8489574565685979E-6</v>
      </c>
      <c r="H200" s="310">
        <v>1.0327736493855006</v>
      </c>
      <c r="I200" s="310">
        <v>1.7576337478453874E-3</v>
      </c>
      <c r="J200" s="310">
        <v>4.050698497564085E-4</v>
      </c>
      <c r="K200" s="310">
        <v>1.2969396299921943E-3</v>
      </c>
      <c r="L200" s="310">
        <v>2.640551039688427E-6</v>
      </c>
      <c r="M200" s="310">
        <v>2.1816755054770152E-4</v>
      </c>
      <c r="N200" s="310">
        <v>1.4141530639136192E-4</v>
      </c>
      <c r="O200" s="310">
        <v>1.4972649498887717E-5</v>
      </c>
      <c r="P200" s="310">
        <v>3.7519793459380384E-5</v>
      </c>
      <c r="Q200" s="310">
        <v>8.4753905169112305E-6</v>
      </c>
      <c r="R200" s="310">
        <v>9.3984982196199031E-6</v>
      </c>
      <c r="S200" s="310">
        <v>6.756535727883763E-6</v>
      </c>
      <c r="T200" s="310">
        <v>1.5352208254217282E-5</v>
      </c>
      <c r="U200" s="310">
        <v>1.5182703812597568E-5</v>
      </c>
      <c r="V200" s="310">
        <v>1.0047574785256589E-5</v>
      </c>
      <c r="W200" s="310">
        <v>8.3577466603964206E-6</v>
      </c>
      <c r="X200" s="310">
        <v>7.6698445710552755E-6</v>
      </c>
      <c r="Y200" s="310">
        <v>6.4632456700925095E-4</v>
      </c>
      <c r="Z200" s="310">
        <v>3.3003503848584818E-5</v>
      </c>
      <c r="AA200" s="310">
        <v>1.1595564312140678E-5</v>
      </c>
      <c r="AB200" s="310">
        <v>1.3812184649767603E-5</v>
      </c>
      <c r="AC200" s="310">
        <v>1.3518014005140541E-5</v>
      </c>
      <c r="AD200" s="310">
        <v>3.3391813152721812E-5</v>
      </c>
      <c r="AE200" s="310">
        <v>1.3062114644071457E-5</v>
      </c>
      <c r="AF200" s="310">
        <v>3.7628778641337577E-6</v>
      </c>
      <c r="AG200" s="310">
        <v>9.3199675950952268E-6</v>
      </c>
      <c r="AH200" s="310">
        <v>1.6835057629807316E-5</v>
      </c>
      <c r="AI200" s="310">
        <v>5.6321837844740247E-5</v>
      </c>
      <c r="AJ200" s="310">
        <v>1.5693910659079161E-3</v>
      </c>
      <c r="AK200" s="310">
        <v>1.8171989986029307E-3</v>
      </c>
      <c r="AL200" s="310">
        <v>1.4081099768431266E-4</v>
      </c>
      <c r="AM200" s="310">
        <v>9.7688851010853028E-6</v>
      </c>
      <c r="AN200" s="310">
        <v>1.791150167606145E-2</v>
      </c>
      <c r="AO200" s="310">
        <v>3.9936607960915915E-2</v>
      </c>
      <c r="AP200" s="310">
        <v>2.523404211905708E-4</v>
      </c>
      <c r="AQ200" s="310">
        <v>7.5268756275781684E-4</v>
      </c>
      <c r="AR200" s="310">
        <v>8.6181190118846834E-5</v>
      </c>
      <c r="AS200" s="311">
        <v>7.1179049794638835E-4</v>
      </c>
    </row>
    <row r="201" spans="2:46" ht="13.5" customHeight="1">
      <c r="B201" s="238">
        <v>6</v>
      </c>
      <c r="C201" s="240" t="s">
        <v>287</v>
      </c>
      <c r="D201" s="310">
        <v>2.2156902287273302E-4</v>
      </c>
      <c r="E201" s="310">
        <v>1.1708501154761286E-4</v>
      </c>
      <c r="F201" s="310">
        <v>2.1448737802097911E-3</v>
      </c>
      <c r="G201" s="310">
        <v>2.8399779376716682E-4</v>
      </c>
      <c r="H201" s="310">
        <v>1.5999851431353507E-4</v>
      </c>
      <c r="I201" s="310">
        <v>1.0211282962119868</v>
      </c>
      <c r="J201" s="310">
        <v>4.3638088258552386E-4</v>
      </c>
      <c r="K201" s="310">
        <v>1.0277128320806908E-4</v>
      </c>
      <c r="L201" s="310">
        <v>9.69788423604617E-6</v>
      </c>
      <c r="M201" s="310">
        <v>5.8346994910681038E-4</v>
      </c>
      <c r="N201" s="310">
        <v>5.5135192801817267E-4</v>
      </c>
      <c r="O201" s="310">
        <v>1.2405563362530942E-4</v>
      </c>
      <c r="P201" s="310">
        <v>4.3540132876426654E-4</v>
      </c>
      <c r="Q201" s="310">
        <v>1.6718231359418088E-4</v>
      </c>
      <c r="R201" s="310">
        <v>1.7851426412274262E-4</v>
      </c>
      <c r="S201" s="310">
        <v>1.6071915668980393E-4</v>
      </c>
      <c r="T201" s="310">
        <v>1.6891195273705266E-4</v>
      </c>
      <c r="U201" s="310">
        <v>3.6287097707463859E-4</v>
      </c>
      <c r="V201" s="310">
        <v>1.4028204902084658E-4</v>
      </c>
      <c r="W201" s="310">
        <v>1.3730479638319885E-4</v>
      </c>
      <c r="X201" s="310">
        <v>2.2108228112085795E-4</v>
      </c>
      <c r="Y201" s="310">
        <v>4.1198592402540737E-4</v>
      </c>
      <c r="Z201" s="310">
        <v>4.025888757591038E-4</v>
      </c>
      <c r="AA201" s="310">
        <v>6.2374733174063246E-5</v>
      </c>
      <c r="AB201" s="310">
        <v>1.6332378744195183E-4</v>
      </c>
      <c r="AC201" s="310">
        <v>3.0826610022817875E-4</v>
      </c>
      <c r="AD201" s="310">
        <v>4.4294451823570345E-4</v>
      </c>
      <c r="AE201" s="310">
        <v>1.973760163017495E-4</v>
      </c>
      <c r="AF201" s="310">
        <v>3.777260636764238E-5</v>
      </c>
      <c r="AG201" s="310">
        <v>2.7468438383129631E-4</v>
      </c>
      <c r="AH201" s="310">
        <v>9.3692947953558041E-5</v>
      </c>
      <c r="AI201" s="310">
        <v>3.234341289217364E-4</v>
      </c>
      <c r="AJ201" s="310">
        <v>9.4762054649258993E-5</v>
      </c>
      <c r="AK201" s="310">
        <v>3.1984112402783077E-4</v>
      </c>
      <c r="AL201" s="310">
        <v>1.838578416593398E-3</v>
      </c>
      <c r="AM201" s="310">
        <v>2.0211354252816421E-4</v>
      </c>
      <c r="AN201" s="310">
        <v>6.8965983392665247E-4</v>
      </c>
      <c r="AO201" s="310">
        <v>1.602637588117692E-4</v>
      </c>
      <c r="AP201" s="310">
        <v>5.9853674963279105E-4</v>
      </c>
      <c r="AQ201" s="310">
        <v>5.3027067208785629E-4</v>
      </c>
      <c r="AR201" s="310">
        <v>1.9384777187045465E-3</v>
      </c>
      <c r="AS201" s="311">
        <v>1.0539863931882479E-4</v>
      </c>
    </row>
    <row r="202" spans="2:46" ht="13.5" customHeight="1">
      <c r="B202" s="238">
        <v>7</v>
      </c>
      <c r="C202" s="240" t="s">
        <v>36</v>
      </c>
      <c r="D202" s="310">
        <v>6.1671981009310374E-3</v>
      </c>
      <c r="E202" s="310">
        <v>4.8263640829661726E-3</v>
      </c>
      <c r="F202" s="310">
        <v>1.4841691666089047E-3</v>
      </c>
      <c r="G202" s="310">
        <v>9.2970020223270508E-4</v>
      </c>
      <c r="H202" s="310">
        <v>4.2234309649892806E-3</v>
      </c>
      <c r="I202" s="310">
        <v>2.371673486723804E-3</v>
      </c>
      <c r="J202" s="310">
        <v>1.0636812510487204</v>
      </c>
      <c r="K202" s="310">
        <v>3.3294801880735035E-3</v>
      </c>
      <c r="L202" s="310">
        <v>9.8729500924402296E-5</v>
      </c>
      <c r="M202" s="310">
        <v>1.6936148779902968E-3</v>
      </c>
      <c r="N202" s="310">
        <v>4.0936231343216391E-3</v>
      </c>
      <c r="O202" s="310">
        <v>9.0978171689787008E-4</v>
      </c>
      <c r="P202" s="310">
        <v>3.1498974707521322E-3</v>
      </c>
      <c r="Q202" s="310">
        <v>1.6007449840397142E-3</v>
      </c>
      <c r="R202" s="310">
        <v>1.3633687296895223E-3</v>
      </c>
      <c r="S202" s="310">
        <v>7.3891557169227179E-4</v>
      </c>
      <c r="T202" s="310">
        <v>1.4408894899010007E-3</v>
      </c>
      <c r="U202" s="310">
        <v>1.1546129850994898E-3</v>
      </c>
      <c r="V202" s="310">
        <v>2.3964558917741689E-3</v>
      </c>
      <c r="W202" s="310">
        <v>1.2116245666569786E-3</v>
      </c>
      <c r="X202" s="310">
        <v>6.1256893373066166E-4</v>
      </c>
      <c r="Y202" s="310">
        <v>2.6091674703842865E-2</v>
      </c>
      <c r="Z202" s="310">
        <v>1.001340465566088E-2</v>
      </c>
      <c r="AA202" s="310">
        <v>1.9871257026663307E-3</v>
      </c>
      <c r="AB202" s="310">
        <v>1.8645131232131666E-3</v>
      </c>
      <c r="AC202" s="310">
        <v>2.1309360692070294E-3</v>
      </c>
      <c r="AD202" s="310">
        <v>2.3259303969546058E-3</v>
      </c>
      <c r="AE202" s="310">
        <v>2.4216495157983607E-3</v>
      </c>
      <c r="AF202" s="310">
        <v>7.2053376762077628E-4</v>
      </c>
      <c r="AG202" s="310">
        <v>4.2787746295010242E-3</v>
      </c>
      <c r="AH202" s="310">
        <v>3.6295066186877913E-3</v>
      </c>
      <c r="AI202" s="310">
        <v>8.4135704105640062E-4</v>
      </c>
      <c r="AJ202" s="310">
        <v>2.7728991180140526E-3</v>
      </c>
      <c r="AK202" s="310">
        <v>2.0212833002623827E-3</v>
      </c>
      <c r="AL202" s="310">
        <v>3.3998844112041195E-3</v>
      </c>
      <c r="AM202" s="310">
        <v>1.2848979264631474E-3</v>
      </c>
      <c r="AN202" s="310">
        <v>2.1897119425496017E-3</v>
      </c>
      <c r="AO202" s="310">
        <v>2.1539940099755675E-3</v>
      </c>
      <c r="AP202" s="310">
        <v>2.0382219727649001E-3</v>
      </c>
      <c r="AQ202" s="310">
        <v>1.4547834380184011E-3</v>
      </c>
      <c r="AR202" s="310">
        <v>9.7023183440023641E-2</v>
      </c>
      <c r="AS202" s="311">
        <v>8.8241527408432132E-4</v>
      </c>
    </row>
    <row r="203" spans="2:46" ht="13.5" customHeight="1">
      <c r="B203" s="238">
        <v>8</v>
      </c>
      <c r="C203" s="240" t="s">
        <v>288</v>
      </c>
      <c r="D203" s="310">
        <v>1.0764881115480716E-2</v>
      </c>
      <c r="E203" s="310">
        <v>5.9810403003432964E-4</v>
      </c>
      <c r="F203" s="310">
        <v>3.9390341970877473E-3</v>
      </c>
      <c r="G203" s="310">
        <v>2.420411851502758E-3</v>
      </c>
      <c r="H203" s="310">
        <v>2.9202781977403372E-3</v>
      </c>
      <c r="I203" s="310">
        <v>4.2033310254154799E-2</v>
      </c>
      <c r="J203" s="310">
        <v>1.3770478145581999E-2</v>
      </c>
      <c r="K203" s="310">
        <v>1.0838515303608871</v>
      </c>
      <c r="L203" s="310">
        <v>5.160573021675231E-4</v>
      </c>
      <c r="M203" s="310">
        <v>3.7686530225131118E-2</v>
      </c>
      <c r="N203" s="310">
        <v>1.1477783770767053E-2</v>
      </c>
      <c r="O203" s="310">
        <v>1.3132996466997668E-3</v>
      </c>
      <c r="P203" s="310">
        <v>9.850649740550381E-3</v>
      </c>
      <c r="Q203" s="310">
        <v>2.4386442350308232E-3</v>
      </c>
      <c r="R203" s="310">
        <v>1.8480790681675218E-3</v>
      </c>
      <c r="S203" s="310">
        <v>1.3091166548642452E-3</v>
      </c>
      <c r="T203" s="310">
        <v>7.4834379700798263E-3</v>
      </c>
      <c r="U203" s="310">
        <v>7.8339373275452037E-3</v>
      </c>
      <c r="V203" s="310">
        <v>3.5286586765883657E-3</v>
      </c>
      <c r="W203" s="310">
        <v>1.7616487596786752E-3</v>
      </c>
      <c r="X203" s="310">
        <v>3.3211512478128896E-3</v>
      </c>
      <c r="Y203" s="310">
        <v>9.6701120276441628E-3</v>
      </c>
      <c r="Z203" s="310">
        <v>1.8182815850834005E-3</v>
      </c>
      <c r="AA203" s="310">
        <v>6.4840596233440954E-4</v>
      </c>
      <c r="AB203" s="310">
        <v>2.8445576718778456E-3</v>
      </c>
      <c r="AC203" s="310">
        <v>4.3622831985974204E-3</v>
      </c>
      <c r="AD203" s="310">
        <v>2.5012839944415539E-4</v>
      </c>
      <c r="AE203" s="310">
        <v>3.2275351726564785E-4</v>
      </c>
      <c r="AF203" s="310">
        <v>1.2944185694149861E-4</v>
      </c>
      <c r="AG203" s="310">
        <v>5.2843887455310235E-4</v>
      </c>
      <c r="AH203" s="310">
        <v>5.3156613874555132E-4</v>
      </c>
      <c r="AI203" s="310">
        <v>4.2823897555133698E-4</v>
      </c>
      <c r="AJ203" s="310">
        <v>1.72279140039105E-3</v>
      </c>
      <c r="AK203" s="310">
        <v>3.9477784284426533E-2</v>
      </c>
      <c r="AL203" s="310">
        <v>7.2782395995560822E-4</v>
      </c>
      <c r="AM203" s="310">
        <v>1.1755120083312388E-3</v>
      </c>
      <c r="AN203" s="310">
        <v>1.986060710615062E-3</v>
      </c>
      <c r="AO203" s="310">
        <v>1.2082646957957252E-3</v>
      </c>
      <c r="AP203" s="310">
        <v>1.2416222381850038E-3</v>
      </c>
      <c r="AQ203" s="310">
        <v>5.4817096305129721E-3</v>
      </c>
      <c r="AR203" s="310">
        <v>4.5250313697733071E-3</v>
      </c>
      <c r="AS203" s="311">
        <v>1.5403874102101372E-3</v>
      </c>
    </row>
    <row r="204" spans="2:46" ht="13.5" customHeight="1">
      <c r="B204" s="238">
        <v>9</v>
      </c>
      <c r="C204" s="240" t="s">
        <v>289</v>
      </c>
      <c r="D204" s="310">
        <v>1.166508869177774E-2</v>
      </c>
      <c r="E204" s="310">
        <v>1.3146150349435276E-2</v>
      </c>
      <c r="F204" s="310">
        <v>3.5476047853744815E-2</v>
      </c>
      <c r="G204" s="310">
        <v>4.919163257781322E-2</v>
      </c>
      <c r="H204" s="310">
        <v>4.8096239662333866E-3</v>
      </c>
      <c r="I204" s="310">
        <v>6.5184396398567847E-3</v>
      </c>
      <c r="J204" s="310">
        <v>6.5298331569574857E-3</v>
      </c>
      <c r="K204" s="310">
        <v>4.0736996821944295E-2</v>
      </c>
      <c r="L204" s="310">
        <v>1.029001787105875</v>
      </c>
      <c r="M204" s="310">
        <v>3.3056864277669889E-3</v>
      </c>
      <c r="N204" s="310">
        <v>1.863408565223959E-2</v>
      </c>
      <c r="O204" s="310">
        <v>8.5027475289664849E-3</v>
      </c>
      <c r="P204" s="310">
        <v>3.5831195711286596E-3</v>
      </c>
      <c r="Q204" s="310">
        <v>5.0919006537810656E-3</v>
      </c>
      <c r="R204" s="310">
        <v>3.386166625494365E-3</v>
      </c>
      <c r="S204" s="310">
        <v>2.2234286440339251E-3</v>
      </c>
      <c r="T204" s="310">
        <v>2.7374144673531688E-3</v>
      </c>
      <c r="U204" s="310">
        <v>2.8020590065672858E-3</v>
      </c>
      <c r="V204" s="310">
        <v>1.7107811461100602E-3</v>
      </c>
      <c r="W204" s="310">
        <v>9.4302671183876363E-4</v>
      </c>
      <c r="X204" s="310">
        <v>1.8414118744177401E-3</v>
      </c>
      <c r="Y204" s="310">
        <v>-8.3841000517197398E-3</v>
      </c>
      <c r="Z204" s="310">
        <v>1.0437964654323669E-2</v>
      </c>
      <c r="AA204" s="310">
        <v>2.2659508868524421E-2</v>
      </c>
      <c r="AB204" s="310">
        <v>7.9602100297006609E-3</v>
      </c>
      <c r="AC204" s="310">
        <v>1.1960930575958713E-2</v>
      </c>
      <c r="AD204" s="310">
        <v>5.9792232361289138E-3</v>
      </c>
      <c r="AE204" s="310">
        <v>2.3278288473213824E-3</v>
      </c>
      <c r="AF204" s="310">
        <v>8.4724374418028241E-4</v>
      </c>
      <c r="AG204" s="310">
        <v>1.6168595505920449E-2</v>
      </c>
      <c r="AH204" s="310">
        <v>2.2344217515952456E-3</v>
      </c>
      <c r="AI204" s="310">
        <v>4.9325633088048906E-3</v>
      </c>
      <c r="AJ204" s="310">
        <v>4.741763692622406E-3</v>
      </c>
      <c r="AK204" s="310">
        <v>3.8684516619761945E-3</v>
      </c>
      <c r="AL204" s="310">
        <v>2.3446071317593143E-3</v>
      </c>
      <c r="AM204" s="310">
        <v>2.4023493318389021E-3</v>
      </c>
      <c r="AN204" s="310">
        <v>1.1077135762414148E-2</v>
      </c>
      <c r="AO204" s="310">
        <v>3.957759000293725E-3</v>
      </c>
      <c r="AP204" s="310">
        <v>7.6689193612372473E-3</v>
      </c>
      <c r="AQ204" s="310">
        <v>5.2747073205933453E-3</v>
      </c>
      <c r="AR204" s="310">
        <v>1.174777998411188E-3</v>
      </c>
      <c r="AS204" s="311">
        <v>9.3677656163763823E-3</v>
      </c>
    </row>
    <row r="205" spans="2:46" ht="13.5" customHeight="1">
      <c r="B205" s="238">
        <v>10</v>
      </c>
      <c r="C205" s="240" t="s">
        <v>290</v>
      </c>
      <c r="D205" s="310">
        <v>9.7679522922962739E-4</v>
      </c>
      <c r="E205" s="310">
        <v>9.6681392408053276E-4</v>
      </c>
      <c r="F205" s="310">
        <v>2.0135760830062668E-3</v>
      </c>
      <c r="G205" s="310">
        <v>8.6746671025876988E-4</v>
      </c>
      <c r="H205" s="310">
        <v>1.5762979311930612E-3</v>
      </c>
      <c r="I205" s="310">
        <v>1.4006967328500214E-3</v>
      </c>
      <c r="J205" s="310">
        <v>3.3509741144886161E-3</v>
      </c>
      <c r="K205" s="310">
        <v>2.1374027987464688E-3</v>
      </c>
      <c r="L205" s="310">
        <v>3.300974034064712E-5</v>
      </c>
      <c r="M205" s="310">
        <v>1.0139556696137335</v>
      </c>
      <c r="N205" s="310">
        <v>1.4118931936188861E-3</v>
      </c>
      <c r="O205" s="310">
        <v>1.8852761308340196E-4</v>
      </c>
      <c r="P205" s="310">
        <v>2.7878009828149618E-3</v>
      </c>
      <c r="Q205" s="310">
        <v>6.2846541372449957E-4</v>
      </c>
      <c r="R205" s="310">
        <v>1.1669436262503508E-3</v>
      </c>
      <c r="S205" s="310">
        <v>1.189027482159391E-3</v>
      </c>
      <c r="T205" s="310">
        <v>5.011118232082161E-3</v>
      </c>
      <c r="U205" s="310">
        <v>2.1044037391659384E-3</v>
      </c>
      <c r="V205" s="310">
        <v>4.1708941566988315E-3</v>
      </c>
      <c r="W205" s="310">
        <v>3.0716317542992711E-3</v>
      </c>
      <c r="X205" s="310">
        <v>5.6032765352436679E-3</v>
      </c>
      <c r="Y205" s="310">
        <v>4.4364161110296892E-3</v>
      </c>
      <c r="Z205" s="310">
        <v>1.5715111901119466E-3</v>
      </c>
      <c r="AA205" s="310">
        <v>2.1578329068044268E-4</v>
      </c>
      <c r="AB205" s="310">
        <v>3.9118948897582965E-3</v>
      </c>
      <c r="AC205" s="310">
        <v>2.1784778882279077E-3</v>
      </c>
      <c r="AD205" s="310">
        <v>8.4253733251771429E-4</v>
      </c>
      <c r="AE205" s="310">
        <v>5.0048718621004129E-4</v>
      </c>
      <c r="AF205" s="310">
        <v>1.8899536389572404E-4</v>
      </c>
      <c r="AG205" s="310">
        <v>5.7942419401245848E-4</v>
      </c>
      <c r="AH205" s="310">
        <v>3.5337486202057026E-4</v>
      </c>
      <c r="AI205" s="310">
        <v>2.8627784722441425E-4</v>
      </c>
      <c r="AJ205" s="310">
        <v>4.6783529944968065E-4</v>
      </c>
      <c r="AK205" s="310">
        <v>4.091478896797047E-4</v>
      </c>
      <c r="AL205" s="310">
        <v>7.0573205450876516E-4</v>
      </c>
      <c r="AM205" s="310">
        <v>1.0171964496775809E-3</v>
      </c>
      <c r="AN205" s="310">
        <v>5.3994595225580536E-4</v>
      </c>
      <c r="AO205" s="310">
        <v>3.4038974819809557E-4</v>
      </c>
      <c r="AP205" s="310">
        <v>1.0031964249853015E-3</v>
      </c>
      <c r="AQ205" s="310">
        <v>4.1594974837649341E-4</v>
      </c>
      <c r="AR205" s="310">
        <v>4.920401603652402E-3</v>
      </c>
      <c r="AS205" s="311">
        <v>4.617431476557614E-4</v>
      </c>
    </row>
    <row r="206" spans="2:46" ht="13.5" customHeight="1">
      <c r="B206" s="238">
        <v>11</v>
      </c>
      <c r="C206" s="240" t="s">
        <v>291</v>
      </c>
      <c r="D206" s="310">
        <v>6.9134374131136394E-4</v>
      </c>
      <c r="E206" s="310">
        <v>1.0887828898107397E-4</v>
      </c>
      <c r="F206" s="310">
        <v>1.1089812874113067E-4</v>
      </c>
      <c r="G206" s="310">
        <v>1.8559056132078601E-4</v>
      </c>
      <c r="H206" s="310">
        <v>4.0137795054720916E-4</v>
      </c>
      <c r="I206" s="310">
        <v>2.4597787482732086E-4</v>
      </c>
      <c r="J206" s="310">
        <v>8.8984455667803352E-4</v>
      </c>
      <c r="K206" s="310">
        <v>1.2963139117125799E-3</v>
      </c>
      <c r="L206" s="310">
        <v>6.9950629011032977E-5</v>
      </c>
      <c r="M206" s="310">
        <v>5.5772471894378526E-4</v>
      </c>
      <c r="N206" s="310">
        <v>1.0174655864872146</v>
      </c>
      <c r="O206" s="310">
        <v>1.485669374418038E-3</v>
      </c>
      <c r="P206" s="310">
        <v>8.1959707883482134E-3</v>
      </c>
      <c r="Q206" s="310">
        <v>1.4320986205973993E-3</v>
      </c>
      <c r="R206" s="310">
        <v>3.6953108393514515E-3</v>
      </c>
      <c r="S206" s="310">
        <v>1.5314305801687295E-3</v>
      </c>
      <c r="T206" s="310">
        <v>2.2024469422983416E-3</v>
      </c>
      <c r="U206" s="310">
        <v>5.0157071522322089E-3</v>
      </c>
      <c r="V206" s="310">
        <v>1.7696406077965174E-3</v>
      </c>
      <c r="W206" s="310">
        <v>7.4391913695969663E-4</v>
      </c>
      <c r="X206" s="310">
        <v>2.4310332751865688E-3</v>
      </c>
      <c r="Y206" s="310">
        <v>1.1666803528929993E-3</v>
      </c>
      <c r="Z206" s="310">
        <v>1.149168022523814E-2</v>
      </c>
      <c r="AA206" s="310">
        <v>3.4834197634149545E-4</v>
      </c>
      <c r="AB206" s="310">
        <v>1.7477119231187601E-3</v>
      </c>
      <c r="AC206" s="310">
        <v>2.3507941492072291E-4</v>
      </c>
      <c r="AD206" s="310">
        <v>1.6009973666375146E-4</v>
      </c>
      <c r="AE206" s="310">
        <v>1.1801142101936184E-4</v>
      </c>
      <c r="AF206" s="310">
        <v>3.8390621683660086E-4</v>
      </c>
      <c r="AG206" s="310">
        <v>1.353544917244034E-4</v>
      </c>
      <c r="AH206" s="310">
        <v>1.5932484105097739E-4</v>
      </c>
      <c r="AI206" s="310">
        <v>1.470503421790289E-4</v>
      </c>
      <c r="AJ206" s="310">
        <v>6.4876575392642545E-4</v>
      </c>
      <c r="AK206" s="310">
        <v>2.6717727930315862E-4</v>
      </c>
      <c r="AL206" s="310">
        <v>1.5227085390687439E-4</v>
      </c>
      <c r="AM206" s="310">
        <v>2.5719170820552248E-4</v>
      </c>
      <c r="AN206" s="310">
        <v>4.9960023419315055E-4</v>
      </c>
      <c r="AO206" s="310">
        <v>3.4761187656723281E-4</v>
      </c>
      <c r="AP206" s="310">
        <v>4.313270890291969E-4</v>
      </c>
      <c r="AQ206" s="310">
        <v>2.5628109169324243E-4</v>
      </c>
      <c r="AR206" s="310">
        <v>1.2950785835046815E-3</v>
      </c>
      <c r="AS206" s="311">
        <v>1.0333307517072831E-3</v>
      </c>
    </row>
    <row r="207" spans="2:46" ht="13.5" customHeight="1">
      <c r="B207" s="238">
        <v>12</v>
      </c>
      <c r="C207" s="240" t="s">
        <v>292</v>
      </c>
      <c r="D207" s="310">
        <v>3.0838830349600207E-5</v>
      </c>
      <c r="E207" s="310">
        <v>7.9806915332393175E-6</v>
      </c>
      <c r="F207" s="310">
        <v>9.6417507073918508E-5</v>
      </c>
      <c r="G207" s="310">
        <v>2.0320947780296287E-4</v>
      </c>
      <c r="H207" s="310">
        <v>4.2525861740496659E-5</v>
      </c>
      <c r="I207" s="310">
        <v>4.0710867654256814E-5</v>
      </c>
      <c r="J207" s="310">
        <v>1.4628237090200142E-3</v>
      </c>
      <c r="K207" s="310">
        <v>5.6490086916913103E-5</v>
      </c>
      <c r="L207" s="310">
        <v>5.2920627250901793E-6</v>
      </c>
      <c r="M207" s="310">
        <v>1.9083107631483008E-4</v>
      </c>
      <c r="N207" s="310">
        <v>7.2228280753724896E-4</v>
      </c>
      <c r="O207" s="310">
        <v>1.0252190091397009</v>
      </c>
      <c r="P207" s="310">
        <v>2.0440786860658706E-4</v>
      </c>
      <c r="Q207" s="310">
        <v>1.4313152905320226E-2</v>
      </c>
      <c r="R207" s="310">
        <v>1.031197815700222E-2</v>
      </c>
      <c r="S207" s="310">
        <v>6.6297843121750485E-3</v>
      </c>
      <c r="T207" s="310">
        <v>2.2996575975974265E-3</v>
      </c>
      <c r="U207" s="310">
        <v>2.1783660391853866E-4</v>
      </c>
      <c r="V207" s="310">
        <v>3.3931627269272553E-3</v>
      </c>
      <c r="W207" s="310">
        <v>8.7632373143166202E-4</v>
      </c>
      <c r="X207" s="310">
        <v>3.7546470549535073E-3</v>
      </c>
      <c r="Y207" s="310">
        <v>-7.2173187539533519E-4</v>
      </c>
      <c r="Z207" s="310">
        <v>1.7261267348583314E-3</v>
      </c>
      <c r="AA207" s="310">
        <v>4.8156425596512139E-5</v>
      </c>
      <c r="AB207" s="310">
        <v>1.328587558194437E-4</v>
      </c>
      <c r="AC207" s="310">
        <v>2.2582269415857636E-5</v>
      </c>
      <c r="AD207" s="310">
        <v>2.6749420362205867E-5</v>
      </c>
      <c r="AE207" s="310">
        <v>1.8364801414990582E-5</v>
      </c>
      <c r="AF207" s="310">
        <v>5.4991020151308596E-5</v>
      </c>
      <c r="AG207" s="310">
        <v>1.1663574088098813E-4</v>
      </c>
      <c r="AH207" s="310">
        <v>2.7067896881167692E-5</v>
      </c>
      <c r="AI207" s="310">
        <v>3.2489655627427227E-5</v>
      </c>
      <c r="AJ207" s="310">
        <v>2.8277839472366333E-5</v>
      </c>
      <c r="AK207" s="310">
        <v>1.8888339986237493E-5</v>
      </c>
      <c r="AL207" s="310">
        <v>1.2425579449086802E-5</v>
      </c>
      <c r="AM207" s="310">
        <v>9.8546358650726157E-5</v>
      </c>
      <c r="AN207" s="310">
        <v>3.1547617970295224E-5</v>
      </c>
      <c r="AO207" s="310">
        <v>2.688184839741855E-5</v>
      </c>
      <c r="AP207" s="310">
        <v>1.9058776765477781E-5</v>
      </c>
      <c r="AQ207" s="310">
        <v>3.880871746214104E-5</v>
      </c>
      <c r="AR207" s="310">
        <v>1.011199304966232E-4</v>
      </c>
      <c r="AS207" s="311">
        <v>2.8608343319590842E-4</v>
      </c>
    </row>
    <row r="208" spans="2:46" ht="13.5" customHeight="1">
      <c r="B208" s="238">
        <v>13</v>
      </c>
      <c r="C208" s="240" t="s">
        <v>293</v>
      </c>
      <c r="D208" s="310">
        <v>6.3884220263538447E-5</v>
      </c>
      <c r="E208" s="310">
        <v>2.4488903284473201E-4</v>
      </c>
      <c r="F208" s="310">
        <v>7.7796874774392665E-5</v>
      </c>
      <c r="G208" s="310">
        <v>6.1010333610758641E-5</v>
      </c>
      <c r="H208" s="310">
        <v>1.2669540947521179E-4</v>
      </c>
      <c r="I208" s="310">
        <v>1.0556461564963867E-4</v>
      </c>
      <c r="J208" s="310">
        <v>4.5610530035310935E-4</v>
      </c>
      <c r="K208" s="310">
        <v>3.3875827217706847E-4</v>
      </c>
      <c r="L208" s="310">
        <v>4.889889044478572E-6</v>
      </c>
      <c r="M208" s="310">
        <v>1.7624623371303912E-4</v>
      </c>
      <c r="N208" s="310">
        <v>5.2742067708189577E-4</v>
      </c>
      <c r="O208" s="310">
        <v>2.5607904448181183E-4</v>
      </c>
      <c r="P208" s="310">
        <v>1.0219217010637995</v>
      </c>
      <c r="Q208" s="310">
        <v>4.2855038821706919E-3</v>
      </c>
      <c r="R208" s="310">
        <v>1.0563846530321863E-3</v>
      </c>
      <c r="S208" s="310">
        <v>9.1336889535967183E-4</v>
      </c>
      <c r="T208" s="310">
        <v>9.5248074060450135E-4</v>
      </c>
      <c r="U208" s="310">
        <v>1.2188568914441708E-3</v>
      </c>
      <c r="V208" s="310">
        <v>4.7118515108861541E-3</v>
      </c>
      <c r="W208" s="310">
        <v>1.0785004043699193E-3</v>
      </c>
      <c r="X208" s="310">
        <v>1.5048149456296958E-3</v>
      </c>
      <c r="Y208" s="310">
        <v>1.2516597687411148E-2</v>
      </c>
      <c r="Z208" s="310">
        <v>5.3315443100452481E-4</v>
      </c>
      <c r="AA208" s="310">
        <v>1.7207931216399968E-4</v>
      </c>
      <c r="AB208" s="310">
        <v>9.3904603779065672E-5</v>
      </c>
      <c r="AC208" s="310">
        <v>6.7301928165411389E-5</v>
      </c>
      <c r="AD208" s="310">
        <v>6.2845939888509034E-5</v>
      </c>
      <c r="AE208" s="310">
        <v>1.2769296688706341E-4</v>
      </c>
      <c r="AF208" s="310">
        <v>3.2008684349269103E-5</v>
      </c>
      <c r="AG208" s="310">
        <v>4.5191183713673358E-5</v>
      </c>
      <c r="AH208" s="310">
        <v>1.1903981190608941E-4</v>
      </c>
      <c r="AI208" s="310">
        <v>5.6812791885775815E-5</v>
      </c>
      <c r="AJ208" s="310">
        <v>9.9019121791245988E-5</v>
      </c>
      <c r="AK208" s="310">
        <v>1.2228090301034814E-4</v>
      </c>
      <c r="AL208" s="310">
        <v>1.3877843838990751E-4</v>
      </c>
      <c r="AM208" s="310">
        <v>9.7628110492208855E-5</v>
      </c>
      <c r="AN208" s="310">
        <v>9.3933131499551303E-5</v>
      </c>
      <c r="AO208" s="310">
        <v>5.8704063393636321E-5</v>
      </c>
      <c r="AP208" s="310">
        <v>8.2175835788948567E-5</v>
      </c>
      <c r="AQ208" s="310">
        <v>9.2845577122119147E-5</v>
      </c>
      <c r="AR208" s="310">
        <v>8.8236989803514379E-4</v>
      </c>
      <c r="AS208" s="311">
        <v>1.7524292487461251E-4</v>
      </c>
    </row>
    <row r="209" spans="2:45" ht="13.5" customHeight="1">
      <c r="B209" s="238">
        <v>14</v>
      </c>
      <c r="C209" s="240" t="s">
        <v>294</v>
      </c>
      <c r="D209" s="310">
        <v>7.3089996024557882E-4</v>
      </c>
      <c r="E209" s="310">
        <v>5.7768852779280927E-4</v>
      </c>
      <c r="F209" s="310">
        <v>7.9910399668761819E-4</v>
      </c>
      <c r="G209" s="310">
        <v>1.9309310117599239E-3</v>
      </c>
      <c r="H209" s="310">
        <v>2.014286229092597E-3</v>
      </c>
      <c r="I209" s="310">
        <v>5.591154375880835E-4</v>
      </c>
      <c r="J209" s="310">
        <v>5.4859116575841898E-3</v>
      </c>
      <c r="K209" s="310">
        <v>2.3793048653853815E-3</v>
      </c>
      <c r="L209" s="310">
        <v>1.2611677644063163E-4</v>
      </c>
      <c r="M209" s="310">
        <v>2.5820211750471607E-3</v>
      </c>
      <c r="N209" s="310">
        <v>3.3960706509048762E-3</v>
      </c>
      <c r="O209" s="310">
        <v>1.8401509374255682E-3</v>
      </c>
      <c r="P209" s="310">
        <v>1.8131328424386174E-3</v>
      </c>
      <c r="Q209" s="310">
        <v>1.0172872088034333</v>
      </c>
      <c r="R209" s="310">
        <v>1.1144437303685136E-2</v>
      </c>
      <c r="S209" s="310">
        <v>7.5813504087754195E-3</v>
      </c>
      <c r="T209" s="310">
        <v>1.4626609705763911E-2</v>
      </c>
      <c r="U209" s="310">
        <v>3.3521079340124746E-3</v>
      </c>
      <c r="V209" s="310">
        <v>8.6550015925596115E-3</v>
      </c>
      <c r="W209" s="310">
        <v>5.8546353940697234E-3</v>
      </c>
      <c r="X209" s="310">
        <v>2.5348937601666634E-3</v>
      </c>
      <c r="Y209" s="310">
        <v>4.5158087654182076E-3</v>
      </c>
      <c r="Z209" s="310">
        <v>2.1052314408551518E-2</v>
      </c>
      <c r="AA209" s="310">
        <v>7.8040237218931173E-4</v>
      </c>
      <c r="AB209" s="310">
        <v>1.6518838211694244E-3</v>
      </c>
      <c r="AC209" s="310">
        <v>3.0640090064965134E-4</v>
      </c>
      <c r="AD209" s="310">
        <v>7.3998005399561711E-4</v>
      </c>
      <c r="AE209" s="310">
        <v>2.9360206952810675E-4</v>
      </c>
      <c r="AF209" s="310">
        <v>7.9897668490228979E-4</v>
      </c>
      <c r="AG209" s="310">
        <v>1.0175336173511092E-3</v>
      </c>
      <c r="AH209" s="310">
        <v>4.5749414027197396E-4</v>
      </c>
      <c r="AI209" s="310">
        <v>7.8344374811281376E-4</v>
      </c>
      <c r="AJ209" s="310">
        <v>4.1573239441385204E-4</v>
      </c>
      <c r="AK209" s="310">
        <v>3.6003089023152186E-4</v>
      </c>
      <c r="AL209" s="310">
        <v>5.3664039081499279E-4</v>
      </c>
      <c r="AM209" s="310">
        <v>6.7272953269673151E-4</v>
      </c>
      <c r="AN209" s="310">
        <v>6.0702161696988177E-4</v>
      </c>
      <c r="AO209" s="310">
        <v>8.9390473488387852E-4</v>
      </c>
      <c r="AP209" s="310">
        <v>2.9742176410668241E-4</v>
      </c>
      <c r="AQ209" s="310">
        <v>1.1245276301516329E-3</v>
      </c>
      <c r="AR209" s="310">
        <v>9.9031837117502454E-4</v>
      </c>
      <c r="AS209" s="311">
        <v>1.544242894102035E-3</v>
      </c>
    </row>
    <row r="210" spans="2:45" ht="13.5" customHeight="1">
      <c r="B210" s="238">
        <v>15</v>
      </c>
      <c r="C210" s="240" t="s">
        <v>229</v>
      </c>
      <c r="D210" s="310">
        <v>4.4770929435893483E-5</v>
      </c>
      <c r="E210" s="310">
        <v>3.9266726100473909E-5</v>
      </c>
      <c r="F210" s="310">
        <v>4.3242192284843725E-5</v>
      </c>
      <c r="G210" s="310">
        <v>3.8045619704237308E-4</v>
      </c>
      <c r="H210" s="310">
        <v>4.1595485935325545E-5</v>
      </c>
      <c r="I210" s="310">
        <v>4.6502532996816939E-5</v>
      </c>
      <c r="J210" s="310">
        <v>6.2445930368442418E-5</v>
      </c>
      <c r="K210" s="310">
        <v>5.4996466508226173E-5</v>
      </c>
      <c r="L210" s="310">
        <v>8.7693026074963154E-6</v>
      </c>
      <c r="M210" s="310">
        <v>6.4345511927709284E-5</v>
      </c>
      <c r="N210" s="310">
        <v>3.1951767738174928E-4</v>
      </c>
      <c r="O210" s="310">
        <v>1.0904339700605461E-4</v>
      </c>
      <c r="P210" s="310">
        <v>3.8966408354879207E-5</v>
      </c>
      <c r="Q210" s="310">
        <v>1.1958033054868604E-4</v>
      </c>
      <c r="R210" s="310">
        <v>1.0140092203459803</v>
      </c>
      <c r="S210" s="310">
        <v>3.0424677554418116E-3</v>
      </c>
      <c r="T210" s="310">
        <v>2.2808678039916443E-3</v>
      </c>
      <c r="U210" s="310">
        <v>2.23708207342988E-4</v>
      </c>
      <c r="V210" s="310">
        <v>1.33387950728502E-3</v>
      </c>
      <c r="W210" s="310">
        <v>2.7319184219119167E-4</v>
      </c>
      <c r="X210" s="310">
        <v>6.237733694287647E-4</v>
      </c>
      <c r="Y210" s="310">
        <v>4.874368307245105E-5</v>
      </c>
      <c r="Z210" s="310">
        <v>7.0465938441009507E-4</v>
      </c>
      <c r="AA210" s="310">
        <v>9.3808074184128357E-5</v>
      </c>
      <c r="AB210" s="310">
        <v>8.9699127382424852E-4</v>
      </c>
      <c r="AC210" s="310">
        <v>8.3172908355709426E-5</v>
      </c>
      <c r="AD210" s="310">
        <v>9.3982163721902784E-5</v>
      </c>
      <c r="AE210" s="310">
        <v>1.2796387367176599E-4</v>
      </c>
      <c r="AF210" s="310">
        <v>4.3243395201748414E-5</v>
      </c>
      <c r="AG210" s="310">
        <v>6.1908325434868944E-5</v>
      </c>
      <c r="AH210" s="310">
        <v>1.3536988142423762E-4</v>
      </c>
      <c r="AI210" s="310">
        <v>8.3729266585813535E-5</v>
      </c>
      <c r="AJ210" s="310">
        <v>9.6875171306125152E-5</v>
      </c>
      <c r="AK210" s="310">
        <v>5.5337855001606707E-5</v>
      </c>
      <c r="AL210" s="310">
        <v>5.3343319041516439E-5</v>
      </c>
      <c r="AM210" s="310">
        <v>1.4803909771005108E-3</v>
      </c>
      <c r="AN210" s="310">
        <v>8.9958528907610385E-5</v>
      </c>
      <c r="AO210" s="310">
        <v>4.6927863459719862E-5</v>
      </c>
      <c r="AP210" s="310">
        <v>6.2475505600303555E-5</v>
      </c>
      <c r="AQ210" s="310">
        <v>6.2160164502674193E-5</v>
      </c>
      <c r="AR210" s="310">
        <v>2.1436661518546344E-5</v>
      </c>
      <c r="AS210" s="311">
        <v>6.8360435853560359E-5</v>
      </c>
    </row>
    <row r="211" spans="2:45" ht="13.5" customHeight="1">
      <c r="B211" s="238">
        <v>16</v>
      </c>
      <c r="C211" s="240" t="s">
        <v>230</v>
      </c>
      <c r="D211" s="310">
        <v>9.635733131070264E-5</v>
      </c>
      <c r="E211" s="310">
        <v>1.123789955543414E-4</v>
      </c>
      <c r="F211" s="310">
        <v>7.7659647303464556E-5</v>
      </c>
      <c r="G211" s="310">
        <v>3.2293480741756508E-4</v>
      </c>
      <c r="H211" s="310">
        <v>9.3771108747849559E-5</v>
      </c>
      <c r="I211" s="310">
        <v>1.0097238183659395E-4</v>
      </c>
      <c r="J211" s="310">
        <v>1.2570630462531765E-4</v>
      </c>
      <c r="K211" s="310">
        <v>1.1554318464651225E-4</v>
      </c>
      <c r="L211" s="310">
        <v>1.6794527755197405E-5</v>
      </c>
      <c r="M211" s="310">
        <v>3.3217328309302331E-4</v>
      </c>
      <c r="N211" s="310">
        <v>3.9829670977845571E-4</v>
      </c>
      <c r="O211" s="310">
        <v>2.1085066464893271E-4</v>
      </c>
      <c r="P211" s="310">
        <v>1.051799407151706E-4</v>
      </c>
      <c r="Q211" s="310">
        <v>1.8729415412409062E-4</v>
      </c>
      <c r="R211" s="310">
        <v>1.0487009302464715E-3</v>
      </c>
      <c r="S211" s="310">
        <v>1.0214832870018953</v>
      </c>
      <c r="T211" s="310">
        <v>4.3223812176395432E-4</v>
      </c>
      <c r="U211" s="310">
        <v>6.990703999149063E-4</v>
      </c>
      <c r="V211" s="310">
        <v>2.428729576030859E-4</v>
      </c>
      <c r="W211" s="310">
        <v>1.6042161349455212E-4</v>
      </c>
      <c r="X211" s="310">
        <v>1.9992226233904545E-4</v>
      </c>
      <c r="Y211" s="310">
        <v>9.8777722868108219E-5</v>
      </c>
      <c r="Z211" s="310">
        <v>2.5441958951499273E-4</v>
      </c>
      <c r="AA211" s="310">
        <v>1.8628300737599752E-4</v>
      </c>
      <c r="AB211" s="310">
        <v>3.5528600829547673E-4</v>
      </c>
      <c r="AC211" s="310">
        <v>1.7617058645515851E-4</v>
      </c>
      <c r="AD211" s="310">
        <v>2.0979272263076787E-4</v>
      </c>
      <c r="AE211" s="310">
        <v>2.9811968137948279E-4</v>
      </c>
      <c r="AF211" s="310">
        <v>6.1219942706358584E-5</v>
      </c>
      <c r="AG211" s="310">
        <v>1.2955110427935178E-4</v>
      </c>
      <c r="AH211" s="310">
        <v>3.0591176169088579E-4</v>
      </c>
      <c r="AI211" s="310">
        <v>1.4539906099651716E-4</v>
      </c>
      <c r="AJ211" s="310">
        <v>2.0089235164832782E-4</v>
      </c>
      <c r="AK211" s="310">
        <v>1.1415048145547043E-4</v>
      </c>
      <c r="AL211" s="310">
        <v>1.2286298366864391E-4</v>
      </c>
      <c r="AM211" s="310">
        <v>3.5848174930982065E-3</v>
      </c>
      <c r="AN211" s="310">
        <v>1.8076811803856594E-4</v>
      </c>
      <c r="AO211" s="310">
        <v>8.9826318035600503E-5</v>
      </c>
      <c r="AP211" s="310">
        <v>1.2998420352216514E-4</v>
      </c>
      <c r="AQ211" s="310">
        <v>1.1259829879648302E-4</v>
      </c>
      <c r="AR211" s="310">
        <v>3.9225760883246408E-5</v>
      </c>
      <c r="AS211" s="311">
        <v>1.2513165581853479E-4</v>
      </c>
    </row>
    <row r="212" spans="2:45" ht="13.5" customHeight="1">
      <c r="B212" s="238">
        <v>17</v>
      </c>
      <c r="C212" s="240" t="s">
        <v>231</v>
      </c>
      <c r="D212" s="310">
        <v>2.0466047514924551E-5</v>
      </c>
      <c r="E212" s="310">
        <v>3.0312168654198453E-5</v>
      </c>
      <c r="F212" s="310">
        <v>1.9552190414410658E-5</v>
      </c>
      <c r="G212" s="310">
        <v>4.9023898554989544E-5</v>
      </c>
      <c r="H212" s="310">
        <v>1.8721508250707741E-5</v>
      </c>
      <c r="I212" s="310">
        <v>2.1926944314733186E-5</v>
      </c>
      <c r="J212" s="310">
        <v>2.2278444721379032E-5</v>
      </c>
      <c r="K212" s="310">
        <v>2.1483907287998888E-5</v>
      </c>
      <c r="L212" s="310">
        <v>2.8514959002632016E-6</v>
      </c>
      <c r="M212" s="310">
        <v>1.7876979245916712E-5</v>
      </c>
      <c r="N212" s="310">
        <v>3.8399009281001128E-5</v>
      </c>
      <c r="O212" s="310">
        <v>1.4009964582738286E-5</v>
      </c>
      <c r="P212" s="310">
        <v>1.6681034147674029E-5</v>
      </c>
      <c r="Q212" s="310">
        <v>1.9756306525543604E-5</v>
      </c>
      <c r="R212" s="310">
        <v>1.339037890577518E-4</v>
      </c>
      <c r="S212" s="310">
        <v>4.0297406411606766E-4</v>
      </c>
      <c r="T212" s="310">
        <v>1.0120059759859656</v>
      </c>
      <c r="U212" s="310">
        <v>3.6061496320398489E-5</v>
      </c>
      <c r="V212" s="310">
        <v>5.5653645373605798E-5</v>
      </c>
      <c r="W212" s="310">
        <v>2.4484958290816499E-5</v>
      </c>
      <c r="X212" s="310">
        <v>3.7791215627984148E-5</v>
      </c>
      <c r="Y212" s="310">
        <v>2.9164252382456978E-5</v>
      </c>
      <c r="Z212" s="310">
        <v>5.8481900350750197E-5</v>
      </c>
      <c r="AA212" s="310">
        <v>3.2759307070654321E-5</v>
      </c>
      <c r="AB212" s="310">
        <v>6.2676157554166146E-5</v>
      </c>
      <c r="AC212" s="310">
        <v>3.9892047009380028E-5</v>
      </c>
      <c r="AD212" s="310">
        <v>8.1410365705735261E-5</v>
      </c>
      <c r="AE212" s="310">
        <v>6.1932677436661539E-5</v>
      </c>
      <c r="AF212" s="310">
        <v>1.2433081526352346E-5</v>
      </c>
      <c r="AG212" s="310">
        <v>2.9922186994058349E-5</v>
      </c>
      <c r="AH212" s="310">
        <v>6.4817666062633419E-5</v>
      </c>
      <c r="AI212" s="310">
        <v>1.8854586207175033E-4</v>
      </c>
      <c r="AJ212" s="310">
        <v>4.3537658599200268E-5</v>
      </c>
      <c r="AK212" s="310">
        <v>8.2478103587762456E-4</v>
      </c>
      <c r="AL212" s="310">
        <v>2.910450534598958E-5</v>
      </c>
      <c r="AM212" s="310">
        <v>6.0381707210388133E-4</v>
      </c>
      <c r="AN212" s="310">
        <v>4.2604565280241047E-5</v>
      </c>
      <c r="AO212" s="310">
        <v>1.9529733312615772E-5</v>
      </c>
      <c r="AP212" s="310">
        <v>2.8585495577097012E-4</v>
      </c>
      <c r="AQ212" s="310">
        <v>7.7398091606328595E-5</v>
      </c>
      <c r="AR212" s="310">
        <v>1.6366430800988842E-3</v>
      </c>
      <c r="AS212" s="311">
        <v>4.5935255662223373E-5</v>
      </c>
    </row>
    <row r="213" spans="2:45" ht="13.5" customHeight="1">
      <c r="B213" s="238">
        <v>18</v>
      </c>
      <c r="C213" s="240" t="s">
        <v>232</v>
      </c>
      <c r="D213" s="310">
        <v>9.0657078136738178E-5</v>
      </c>
      <c r="E213" s="310">
        <v>1.1500997088853245E-4</v>
      </c>
      <c r="F213" s="310">
        <v>9.585460662296732E-5</v>
      </c>
      <c r="G213" s="310">
        <v>2.4205718050853469E-4</v>
      </c>
      <c r="H213" s="310">
        <v>8.8405196487556617E-5</v>
      </c>
      <c r="I213" s="310">
        <v>9.8771207198484546E-5</v>
      </c>
      <c r="J213" s="310">
        <v>1.0436228820377072E-4</v>
      </c>
      <c r="K213" s="310">
        <v>1.0608699620216639E-4</v>
      </c>
      <c r="L213" s="310">
        <v>1.3901828100982632E-5</v>
      </c>
      <c r="M213" s="310">
        <v>8.9015581839482479E-5</v>
      </c>
      <c r="N213" s="310">
        <v>1.8807779842971504E-4</v>
      </c>
      <c r="O213" s="310">
        <v>6.7450721720260418E-5</v>
      </c>
      <c r="P213" s="310">
        <v>1.8177939550415416E-4</v>
      </c>
      <c r="Q213" s="310">
        <v>1.2219123277310806E-4</v>
      </c>
      <c r="R213" s="310">
        <v>3.9538294479491884E-4</v>
      </c>
      <c r="S213" s="310">
        <v>1.4920767093817471E-3</v>
      </c>
      <c r="T213" s="310">
        <v>2.1686669165552057E-2</v>
      </c>
      <c r="U213" s="310">
        <v>1.0354119509173039</v>
      </c>
      <c r="V213" s="310">
        <v>3.1977047974794631E-3</v>
      </c>
      <c r="W213" s="310">
        <v>3.298654700200844E-2</v>
      </c>
      <c r="X213" s="310">
        <v>1.2807308465247478E-3</v>
      </c>
      <c r="Y213" s="310">
        <v>3.3379364075448461E-4</v>
      </c>
      <c r="Z213" s="310">
        <v>2.6249574448853919E-4</v>
      </c>
      <c r="AA213" s="310">
        <v>1.6988520749849125E-4</v>
      </c>
      <c r="AB213" s="310">
        <v>2.981748746235516E-4</v>
      </c>
      <c r="AC213" s="310">
        <v>1.7340253647350279E-4</v>
      </c>
      <c r="AD213" s="310">
        <v>2.0298317102561858E-4</v>
      </c>
      <c r="AE213" s="310">
        <v>2.9413753856568969E-4</v>
      </c>
      <c r="AF213" s="310">
        <v>5.9321274310129065E-5</v>
      </c>
      <c r="AG213" s="310">
        <v>1.2760252558613341E-4</v>
      </c>
      <c r="AH213" s="310">
        <v>3.4816515240050427E-4</v>
      </c>
      <c r="AI213" s="310">
        <v>2.6582993555441132E-4</v>
      </c>
      <c r="AJ213" s="310">
        <v>2.464941910977523E-4</v>
      </c>
      <c r="AK213" s="310">
        <v>1.3057816502649454E-4</v>
      </c>
      <c r="AL213" s="310">
        <v>1.2806014379926255E-4</v>
      </c>
      <c r="AM213" s="310">
        <v>3.1652686288224487E-3</v>
      </c>
      <c r="AN213" s="310">
        <v>1.7761121994386904E-4</v>
      </c>
      <c r="AO213" s="310">
        <v>8.6162120330491793E-5</v>
      </c>
      <c r="AP213" s="310">
        <v>1.3720165597730895E-4</v>
      </c>
      <c r="AQ213" s="310">
        <v>1.2406751988107908E-4</v>
      </c>
      <c r="AR213" s="310">
        <v>3.4066449628840944E-3</v>
      </c>
      <c r="AS213" s="311">
        <v>1.3403931699519064E-4</v>
      </c>
    </row>
    <row r="214" spans="2:45" ht="13.5" customHeight="1">
      <c r="B214" s="238">
        <v>19</v>
      </c>
      <c r="C214" s="240" t="s">
        <v>295</v>
      </c>
      <c r="D214" s="310">
        <v>1.2952655592203555E-5</v>
      </c>
      <c r="E214" s="310">
        <v>1.0531318698050829E-5</v>
      </c>
      <c r="F214" s="310">
        <v>1.0495202453840112E-4</v>
      </c>
      <c r="G214" s="310">
        <v>4.3463323764706018E-5</v>
      </c>
      <c r="H214" s="310">
        <v>1.3021434630941791E-5</v>
      </c>
      <c r="I214" s="310">
        <v>1.1917430319861368E-5</v>
      </c>
      <c r="J214" s="310">
        <v>1.6032020768524777E-5</v>
      </c>
      <c r="K214" s="310">
        <v>1.3536674742316213E-5</v>
      </c>
      <c r="L214" s="310">
        <v>1.9572951464910706E-6</v>
      </c>
      <c r="M214" s="310">
        <v>1.202147782026411E-5</v>
      </c>
      <c r="N214" s="310">
        <v>2.5185909827057132E-5</v>
      </c>
      <c r="O214" s="310">
        <v>9.5576029852075247E-6</v>
      </c>
      <c r="P214" s="310">
        <v>1.9868451565978946E-5</v>
      </c>
      <c r="Q214" s="310">
        <v>3.0028588547382353E-5</v>
      </c>
      <c r="R214" s="310">
        <v>2.293014477217892E-4</v>
      </c>
      <c r="S214" s="310">
        <v>8.8811074279501702E-4</v>
      </c>
      <c r="T214" s="310">
        <v>8.454145302002799E-4</v>
      </c>
      <c r="U214" s="310">
        <v>2.8031606228972472E-4</v>
      </c>
      <c r="V214" s="310">
        <v>1.0068780042379313</v>
      </c>
      <c r="W214" s="310">
        <v>8.346347883282318E-4</v>
      </c>
      <c r="X214" s="310">
        <v>1.8311423830585955E-3</v>
      </c>
      <c r="Y214" s="310">
        <v>3.1979663427299553E-5</v>
      </c>
      <c r="Z214" s="310">
        <v>2.663759064225824E-4</v>
      </c>
      <c r="AA214" s="310">
        <v>2.5316240092764415E-5</v>
      </c>
      <c r="AB214" s="310">
        <v>5.4478092687160629E-5</v>
      </c>
      <c r="AC214" s="310">
        <v>1.9908587836514108E-5</v>
      </c>
      <c r="AD214" s="310">
        <v>2.8061829660312759E-5</v>
      </c>
      <c r="AE214" s="310">
        <v>3.1688651694919199E-5</v>
      </c>
      <c r="AF214" s="310">
        <v>1.3366531593818402E-5</v>
      </c>
      <c r="AG214" s="310">
        <v>2.8078322675948781E-5</v>
      </c>
      <c r="AH214" s="310">
        <v>3.5853798993397232E-5</v>
      </c>
      <c r="AI214" s="310">
        <v>5.1559051305660545E-5</v>
      </c>
      <c r="AJ214" s="310">
        <v>5.7121601763350403E-5</v>
      </c>
      <c r="AK214" s="310">
        <v>1.518210847461657E-5</v>
      </c>
      <c r="AL214" s="310">
        <v>1.3307355295858265E-5</v>
      </c>
      <c r="AM214" s="310">
        <v>3.5544847660458464E-4</v>
      </c>
      <c r="AN214" s="310">
        <v>2.3200484834416468E-5</v>
      </c>
      <c r="AO214" s="310">
        <v>1.1895943430860024E-5</v>
      </c>
      <c r="AP214" s="310">
        <v>3.2351057698196375E-5</v>
      </c>
      <c r="AQ214" s="310">
        <v>1.6003277963356792E-5</v>
      </c>
      <c r="AR214" s="310">
        <v>8.4756485375501445E-6</v>
      </c>
      <c r="AS214" s="311">
        <v>3.1508293470860423E-5</v>
      </c>
    </row>
    <row r="215" spans="2:45" ht="13.5" customHeight="1">
      <c r="B215" s="238">
        <v>20</v>
      </c>
      <c r="C215" s="240" t="s">
        <v>296</v>
      </c>
      <c r="D215" s="310">
        <v>6.4874344337629554E-6</v>
      </c>
      <c r="E215" s="310">
        <v>2.0849549650498493E-5</v>
      </c>
      <c r="F215" s="310">
        <v>2.149042387591818E-5</v>
      </c>
      <c r="G215" s="310">
        <v>1.5635034292133676E-5</v>
      </c>
      <c r="H215" s="310">
        <v>7.914000411130271E-6</v>
      </c>
      <c r="I215" s="310">
        <v>6.8167693268593298E-6</v>
      </c>
      <c r="J215" s="310">
        <v>8.0194208143722661E-6</v>
      </c>
      <c r="K215" s="310">
        <v>9.3823883590715463E-6</v>
      </c>
      <c r="L215" s="310">
        <v>1.8403534832938005E-6</v>
      </c>
      <c r="M215" s="310">
        <v>7.0758918512227786E-6</v>
      </c>
      <c r="N215" s="310">
        <v>1.9700134458826043E-5</v>
      </c>
      <c r="O215" s="310">
        <v>5.4497992987830655E-6</v>
      </c>
      <c r="P215" s="310">
        <v>6.0993784442503928E-6</v>
      </c>
      <c r="Q215" s="310">
        <v>9.9403815502861471E-6</v>
      </c>
      <c r="R215" s="310">
        <v>1.8713901975846065E-5</v>
      </c>
      <c r="S215" s="310">
        <v>2.9589522338175775E-5</v>
      </c>
      <c r="T215" s="310">
        <v>7.1657752064053037E-6</v>
      </c>
      <c r="U215" s="310">
        <v>1.3864563488673721E-5</v>
      </c>
      <c r="V215" s="310">
        <v>9.6809997339813672E-6</v>
      </c>
      <c r="W215" s="310">
        <v>1.0025455022541001</v>
      </c>
      <c r="X215" s="310">
        <v>8.4796301293488783E-4</v>
      </c>
      <c r="Y215" s="310">
        <v>6.2831792982218349E-6</v>
      </c>
      <c r="Z215" s="310">
        <v>1.7807094182190744E-4</v>
      </c>
      <c r="AA215" s="310">
        <v>1.5561535548488364E-5</v>
      </c>
      <c r="AB215" s="310">
        <v>2.6668314971218391E-5</v>
      </c>
      <c r="AC215" s="310">
        <v>1.218002201696687E-5</v>
      </c>
      <c r="AD215" s="310">
        <v>2.9086863596991047E-5</v>
      </c>
      <c r="AE215" s="310">
        <v>2.6503682227635364E-5</v>
      </c>
      <c r="AF215" s="310">
        <v>1.0840524722154639E-5</v>
      </c>
      <c r="AG215" s="310">
        <v>2.1631002098418671E-5</v>
      </c>
      <c r="AH215" s="310">
        <v>2.7589847397686316E-5</v>
      </c>
      <c r="AI215" s="310">
        <v>1.1045084073869068E-4</v>
      </c>
      <c r="AJ215" s="310">
        <v>1.7768604846139801E-5</v>
      </c>
      <c r="AK215" s="310">
        <v>8.3761602301910647E-6</v>
      </c>
      <c r="AL215" s="310">
        <v>9.6589636361420627E-6</v>
      </c>
      <c r="AM215" s="310">
        <v>1.7037998101345671E-4</v>
      </c>
      <c r="AN215" s="310">
        <v>1.1725225067162165E-5</v>
      </c>
      <c r="AO215" s="310">
        <v>1.4548823729589639E-5</v>
      </c>
      <c r="AP215" s="310">
        <v>5.3426617404798212E-5</v>
      </c>
      <c r="AQ215" s="310">
        <v>7.9349607021741214E-6</v>
      </c>
      <c r="AR215" s="310">
        <v>3.6971392590408329E-6</v>
      </c>
      <c r="AS215" s="311">
        <v>2.4697387257345272E-5</v>
      </c>
    </row>
    <row r="216" spans="2:45" ht="13.5" customHeight="1">
      <c r="B216" s="238">
        <v>21</v>
      </c>
      <c r="C216" s="240" t="s">
        <v>297</v>
      </c>
      <c r="D216" s="310">
        <v>4.2423845133635611E-4</v>
      </c>
      <c r="E216" s="310">
        <v>4.7947740975764266E-4</v>
      </c>
      <c r="F216" s="310">
        <v>2.0026386191215686E-2</v>
      </c>
      <c r="G216" s="310">
        <v>8.6960614836066694E-4</v>
      </c>
      <c r="H216" s="310">
        <v>9.9130880868801498E-4</v>
      </c>
      <c r="I216" s="310">
        <v>3.6625616769875546E-4</v>
      </c>
      <c r="J216" s="310">
        <v>4.7178410660929306E-4</v>
      </c>
      <c r="K216" s="310">
        <v>3.8645234577709648E-4</v>
      </c>
      <c r="L216" s="310">
        <v>1.1991979474625305E-4</v>
      </c>
      <c r="M216" s="310">
        <v>3.1383800195606767E-4</v>
      </c>
      <c r="N216" s="310">
        <v>7.143217149898197E-4</v>
      </c>
      <c r="O216" s="310">
        <v>3.551026773601081E-4</v>
      </c>
      <c r="P216" s="310">
        <v>3.5379204483518409E-4</v>
      </c>
      <c r="Q216" s="310">
        <v>3.5352559871214192E-4</v>
      </c>
      <c r="R216" s="310">
        <v>3.7294651260835109E-4</v>
      </c>
      <c r="S216" s="310">
        <v>3.6602118528829226E-4</v>
      </c>
      <c r="T216" s="310">
        <v>3.5713231146827139E-4</v>
      </c>
      <c r="U216" s="310">
        <v>4.1661937415681183E-4</v>
      </c>
      <c r="V216" s="310">
        <v>3.3770437670650923E-4</v>
      </c>
      <c r="W216" s="310">
        <v>2.7939915586203991E-4</v>
      </c>
      <c r="X216" s="310">
        <v>1.1734236818192361</v>
      </c>
      <c r="Y216" s="310">
        <v>3.8766093216965945E-4</v>
      </c>
      <c r="Z216" s="310">
        <v>7.4491728784730339E-4</v>
      </c>
      <c r="AA216" s="310">
        <v>6.0180350780339995E-4</v>
      </c>
      <c r="AB216" s="310">
        <v>8.455978115871315E-4</v>
      </c>
      <c r="AC216" s="310">
        <v>6.9700559189414437E-4</v>
      </c>
      <c r="AD216" s="310">
        <v>5.7595877297726401E-4</v>
      </c>
      <c r="AE216" s="310">
        <v>8.4745052206042725E-4</v>
      </c>
      <c r="AF216" s="310">
        <v>1.6884363083396843E-4</v>
      </c>
      <c r="AG216" s="310">
        <v>6.6889683377846509E-3</v>
      </c>
      <c r="AH216" s="310">
        <v>7.9313201213813132E-4</v>
      </c>
      <c r="AI216" s="310">
        <v>2.1956787165124309E-3</v>
      </c>
      <c r="AJ216" s="310">
        <v>6.3182334799763906E-4</v>
      </c>
      <c r="AK216" s="310">
        <v>3.4143906203538027E-4</v>
      </c>
      <c r="AL216" s="310">
        <v>3.7199900134214506E-4</v>
      </c>
      <c r="AM216" s="310">
        <v>8.4390595461311304E-3</v>
      </c>
      <c r="AN216" s="310">
        <v>7.2756815963977443E-4</v>
      </c>
      <c r="AO216" s="310">
        <v>4.3227912982003188E-4</v>
      </c>
      <c r="AP216" s="310">
        <v>3.8461379867199823E-4</v>
      </c>
      <c r="AQ216" s="310">
        <v>4.7932038490225664E-4</v>
      </c>
      <c r="AR216" s="310">
        <v>3.6866228686919194E-4</v>
      </c>
      <c r="AS216" s="311">
        <v>8.178756529469911E-4</v>
      </c>
    </row>
    <row r="217" spans="2:45" ht="13.5" customHeight="1">
      <c r="B217" s="238">
        <v>22</v>
      </c>
      <c r="C217" s="240" t="s">
        <v>45</v>
      </c>
      <c r="D217" s="310">
        <v>4.0564254580346534E-3</v>
      </c>
      <c r="E217" s="310">
        <v>1.9354763596742902E-2</v>
      </c>
      <c r="F217" s="310">
        <v>3.5112340550652447E-3</v>
      </c>
      <c r="G217" s="310">
        <v>3.0487214225654773E-3</v>
      </c>
      <c r="H217" s="310">
        <v>4.2947990295614342E-3</v>
      </c>
      <c r="I217" s="310">
        <v>6.7372079547714011E-3</v>
      </c>
      <c r="J217" s="310">
        <v>1.5751091165792395E-2</v>
      </c>
      <c r="K217" s="310">
        <v>2.9714756111821113E-3</v>
      </c>
      <c r="L217" s="310">
        <v>2.0405195246946451E-4</v>
      </c>
      <c r="M217" s="310">
        <v>4.2847616055786296E-3</v>
      </c>
      <c r="N217" s="310">
        <v>9.1569113100428336E-3</v>
      </c>
      <c r="O217" s="310">
        <v>8.9950476652856659E-3</v>
      </c>
      <c r="P217" s="310">
        <v>3.2543263459321785E-2</v>
      </c>
      <c r="Q217" s="310">
        <v>1.628847615342459E-3</v>
      </c>
      <c r="R217" s="310">
        <v>1.4853559529216579E-3</v>
      </c>
      <c r="S217" s="310">
        <v>2.6065474766992706E-3</v>
      </c>
      <c r="T217" s="310">
        <v>3.7159302446490663E-3</v>
      </c>
      <c r="U217" s="310">
        <v>2.7674098527742598E-3</v>
      </c>
      <c r="V217" s="310">
        <v>1.5075343908776935E-3</v>
      </c>
      <c r="W217" s="310">
        <v>3.118078741845796E-3</v>
      </c>
      <c r="X217" s="310">
        <v>1.2773251199091594E-3</v>
      </c>
      <c r="Y217" s="310">
        <v>1.0166529271786586</v>
      </c>
      <c r="Z217" s="310">
        <v>2.5769947257801747E-3</v>
      </c>
      <c r="AA217" s="310">
        <v>1.112180234672625E-2</v>
      </c>
      <c r="AB217" s="310">
        <v>3.0745356079226274E-3</v>
      </c>
      <c r="AC217" s="310">
        <v>4.5563455061462914E-3</v>
      </c>
      <c r="AD217" s="310">
        <v>4.1804818971948781E-3</v>
      </c>
      <c r="AE217" s="310">
        <v>9.5612390280605565E-3</v>
      </c>
      <c r="AF217" s="310">
        <v>1.2394816860797839E-3</v>
      </c>
      <c r="AG217" s="310">
        <v>2.0026903604109993E-3</v>
      </c>
      <c r="AH217" s="310">
        <v>8.2856902872796637E-3</v>
      </c>
      <c r="AI217" s="310">
        <v>3.1459221130482272E-3</v>
      </c>
      <c r="AJ217" s="310">
        <v>6.8681969452731376E-3</v>
      </c>
      <c r="AK217" s="310">
        <v>2.4557163373338953E-3</v>
      </c>
      <c r="AL217" s="310">
        <v>1.0159719568794407E-2</v>
      </c>
      <c r="AM217" s="310">
        <v>3.2760479803877769E-3</v>
      </c>
      <c r="AN217" s="310">
        <v>3.6504484703355233E-3</v>
      </c>
      <c r="AO217" s="310">
        <v>2.562944673004372E-3</v>
      </c>
      <c r="AP217" s="310">
        <v>5.9613882100666583E-3</v>
      </c>
      <c r="AQ217" s="310">
        <v>4.6517775411915275E-3</v>
      </c>
      <c r="AR217" s="310">
        <v>6.552656634369039E-2</v>
      </c>
      <c r="AS217" s="311">
        <v>1.5861097042401049E-3</v>
      </c>
    </row>
    <row r="218" spans="2:45" ht="13.5" customHeight="1">
      <c r="B218" s="238">
        <v>23</v>
      </c>
      <c r="C218" s="240" t="s">
        <v>298</v>
      </c>
      <c r="D218" s="310">
        <v>6.2330772578964239E-3</v>
      </c>
      <c r="E218" s="310">
        <v>2.2627061450863546E-3</v>
      </c>
      <c r="F218" s="310">
        <v>2.6500956884073675E-3</v>
      </c>
      <c r="G218" s="310">
        <v>1.088319283496956E-2</v>
      </c>
      <c r="H218" s="310">
        <v>2.2043889470154403E-3</v>
      </c>
      <c r="I218" s="310">
        <v>5.6699386251260085E-3</v>
      </c>
      <c r="J218" s="310">
        <v>9.8115583431561387E-3</v>
      </c>
      <c r="K218" s="310">
        <v>6.9780544853232339E-3</v>
      </c>
      <c r="L218" s="310">
        <v>7.1122870421036076E-4</v>
      </c>
      <c r="M218" s="310">
        <v>5.7146829950185047E-3</v>
      </c>
      <c r="N218" s="310">
        <v>1.1933989756904769E-2</v>
      </c>
      <c r="O218" s="310">
        <v>7.3662860737307261E-3</v>
      </c>
      <c r="P218" s="310">
        <v>5.9022379144877558E-3</v>
      </c>
      <c r="Q218" s="310">
        <v>9.0027205735935742E-3</v>
      </c>
      <c r="R218" s="310">
        <v>5.987661615941697E-3</v>
      </c>
      <c r="S218" s="310">
        <v>3.3142322394941791E-3</v>
      </c>
      <c r="T218" s="310">
        <v>2.3451791934517535E-3</v>
      </c>
      <c r="U218" s="310">
        <v>4.9556912875980434E-3</v>
      </c>
      <c r="V218" s="310">
        <v>4.1541729075151579E-3</v>
      </c>
      <c r="W218" s="310">
        <v>3.9355346520631917E-3</v>
      </c>
      <c r="X218" s="310">
        <v>1.5862233919521065E-3</v>
      </c>
      <c r="Y218" s="310">
        <v>3.4084311319278679E-3</v>
      </c>
      <c r="Z218" s="310">
        <v>1.0026165263422577</v>
      </c>
      <c r="AA218" s="310">
        <v>2.5590501684595934E-2</v>
      </c>
      <c r="AB218" s="310">
        <v>6.4171102894311396E-2</v>
      </c>
      <c r="AC218" s="310">
        <v>7.0129600596223847E-3</v>
      </c>
      <c r="AD218" s="310">
        <v>7.0152695141315795E-3</v>
      </c>
      <c r="AE218" s="310">
        <v>6.0440888951406478E-3</v>
      </c>
      <c r="AF218" s="310">
        <v>2.9660773445456964E-2</v>
      </c>
      <c r="AG218" s="310">
        <v>7.3404288246393754E-3</v>
      </c>
      <c r="AH218" s="310">
        <v>9.6949182934875592E-3</v>
      </c>
      <c r="AI218" s="310">
        <v>7.4237777794317434E-3</v>
      </c>
      <c r="AJ218" s="310">
        <v>1.1540563485070245E-2</v>
      </c>
      <c r="AK218" s="310">
        <v>4.8132974174675625E-3</v>
      </c>
      <c r="AL218" s="310">
        <v>2.6495089091177447E-3</v>
      </c>
      <c r="AM218" s="310">
        <v>2.6458970443570587E-3</v>
      </c>
      <c r="AN218" s="310">
        <v>7.3660743930171121E-3</v>
      </c>
      <c r="AO218" s="310">
        <v>5.1463030395921157E-3</v>
      </c>
      <c r="AP218" s="310">
        <v>8.3365730856441462E-3</v>
      </c>
      <c r="AQ218" s="310">
        <v>5.1640560988223264E-3</v>
      </c>
      <c r="AR218" s="310">
        <v>1.8503234648218994E-3</v>
      </c>
      <c r="AS218" s="311">
        <v>2.1033522636896711E-2</v>
      </c>
    </row>
    <row r="219" spans="2:45" ht="13.5" customHeight="1">
      <c r="B219" s="238">
        <v>24</v>
      </c>
      <c r="C219" s="240" t="s">
        <v>223</v>
      </c>
      <c r="D219" s="310">
        <v>1.5781956644978525E-2</v>
      </c>
      <c r="E219" s="310">
        <v>6.6787622543367682E-3</v>
      </c>
      <c r="F219" s="310">
        <v>8.4387182586157777E-3</v>
      </c>
      <c r="G219" s="310">
        <v>2.4409857183228922E-2</v>
      </c>
      <c r="H219" s="310">
        <v>1.2933651176340932E-2</v>
      </c>
      <c r="I219" s="310">
        <v>2.5257438714951765E-2</v>
      </c>
      <c r="J219" s="310">
        <v>5.8752114644887686E-2</v>
      </c>
      <c r="K219" s="310">
        <v>3.2225151064829094E-2</v>
      </c>
      <c r="L219" s="310">
        <v>5.4319223695987592E-3</v>
      </c>
      <c r="M219" s="310">
        <v>2.4789871378085217E-2</v>
      </c>
      <c r="N219" s="310">
        <v>5.811921882178249E-2</v>
      </c>
      <c r="O219" s="310">
        <v>6.5481523892890484E-2</v>
      </c>
      <c r="P219" s="310">
        <v>2.9501980062241751E-2</v>
      </c>
      <c r="Q219" s="310">
        <v>2.4038728580809757E-2</v>
      </c>
      <c r="R219" s="310">
        <v>2.6414227089900592E-2</v>
      </c>
      <c r="S219" s="310">
        <v>1.3259895298754246E-2</v>
      </c>
      <c r="T219" s="310">
        <v>1.3732015513123388E-2</v>
      </c>
      <c r="U219" s="310">
        <v>3.7775559952569072E-2</v>
      </c>
      <c r="V219" s="310">
        <v>9.6635256507990406E-3</v>
      </c>
      <c r="W219" s="310">
        <v>9.5249058611146225E-3</v>
      </c>
      <c r="X219" s="310">
        <v>1.3412375982004086E-2</v>
      </c>
      <c r="Y219" s="310">
        <v>1.5165310356101374E-2</v>
      </c>
      <c r="Z219" s="310">
        <v>6.0388381959547511E-3</v>
      </c>
      <c r="AA219" s="310">
        <v>1.1034536337145253</v>
      </c>
      <c r="AB219" s="310">
        <v>5.0746524866068288E-2</v>
      </c>
      <c r="AC219" s="310">
        <v>8.7923745729964101E-2</v>
      </c>
      <c r="AD219" s="310">
        <v>2.9351912690111372E-2</v>
      </c>
      <c r="AE219" s="310">
        <v>7.3376984651318203E-3</v>
      </c>
      <c r="AF219" s="310">
        <v>1.8424827881008254E-3</v>
      </c>
      <c r="AG219" s="310">
        <v>1.3115608060868037E-2</v>
      </c>
      <c r="AH219" s="310">
        <v>1.0340332820532707E-2</v>
      </c>
      <c r="AI219" s="310">
        <v>9.7506268990464901E-3</v>
      </c>
      <c r="AJ219" s="310">
        <v>2.1162770680739344E-2</v>
      </c>
      <c r="AK219" s="310">
        <v>1.3459150394189243E-2</v>
      </c>
      <c r="AL219" s="310">
        <v>3.189625689081454E-3</v>
      </c>
      <c r="AM219" s="310">
        <v>5.7450627052630845E-3</v>
      </c>
      <c r="AN219" s="310">
        <v>6.2909085266833115E-2</v>
      </c>
      <c r="AO219" s="310">
        <v>3.0702933784822691E-2</v>
      </c>
      <c r="AP219" s="310">
        <v>2.8017623353371168E-2</v>
      </c>
      <c r="AQ219" s="310">
        <v>1.7645935292177485E-2</v>
      </c>
      <c r="AR219" s="310">
        <v>8.750373580039451E-3</v>
      </c>
      <c r="AS219" s="311">
        <v>7.63011225160157E-3</v>
      </c>
    </row>
    <row r="220" spans="2:45" ht="13.5" customHeight="1">
      <c r="B220" s="238">
        <v>25</v>
      </c>
      <c r="C220" s="240" t="s">
        <v>224</v>
      </c>
      <c r="D220" s="310">
        <v>1.7448745723326285E-3</v>
      </c>
      <c r="E220" s="310">
        <v>6.3586529451866206E-4</v>
      </c>
      <c r="F220" s="310">
        <v>7.1341999874241762E-4</v>
      </c>
      <c r="G220" s="310">
        <v>4.4486547918758832E-3</v>
      </c>
      <c r="H220" s="310">
        <v>1.9040564025230881E-3</v>
      </c>
      <c r="I220" s="310">
        <v>2.1648989003662362E-3</v>
      </c>
      <c r="J220" s="310">
        <v>3.1666498896654265E-3</v>
      </c>
      <c r="K220" s="310">
        <v>3.2881389743859616E-3</v>
      </c>
      <c r="L220" s="310">
        <v>5.9939128295081296E-4</v>
      </c>
      <c r="M220" s="310">
        <v>9.272443730361492E-4</v>
      </c>
      <c r="N220" s="310">
        <v>1.8856024001004316E-3</v>
      </c>
      <c r="O220" s="310">
        <v>1.2521745249263199E-3</v>
      </c>
      <c r="P220" s="310">
        <v>8.6567949351116515E-4</v>
      </c>
      <c r="Q220" s="310">
        <v>9.9638179092497001E-4</v>
      </c>
      <c r="R220" s="310">
        <v>1.3957433681034393E-3</v>
      </c>
      <c r="S220" s="310">
        <v>8.4255512931242236E-4</v>
      </c>
      <c r="T220" s="310">
        <v>7.5147938262181205E-4</v>
      </c>
      <c r="U220" s="310">
        <v>2.1037163710459577E-3</v>
      </c>
      <c r="V220" s="310">
        <v>5.7588180479688418E-4</v>
      </c>
      <c r="W220" s="310">
        <v>7.2952312972445279E-4</v>
      </c>
      <c r="X220" s="310">
        <v>6.5003133072622107E-4</v>
      </c>
      <c r="Y220" s="310">
        <v>9.5502448070784946E-4</v>
      </c>
      <c r="Z220" s="310">
        <v>1.5697479019125304E-3</v>
      </c>
      <c r="AA220" s="310">
        <v>1.4238975258860811E-3</v>
      </c>
      <c r="AB220" s="310">
        <v>1.1155288548045641</v>
      </c>
      <c r="AC220" s="310">
        <v>9.7902988243390304E-3</v>
      </c>
      <c r="AD220" s="310">
        <v>4.4741192507912388E-3</v>
      </c>
      <c r="AE220" s="310">
        <v>2.0316896065753422E-3</v>
      </c>
      <c r="AF220" s="310">
        <v>4.0377221334121871E-4</v>
      </c>
      <c r="AG220" s="310">
        <v>2.5963429924087673E-3</v>
      </c>
      <c r="AH220" s="310">
        <v>4.638672732803926E-3</v>
      </c>
      <c r="AI220" s="310">
        <v>3.5642768082095235E-3</v>
      </c>
      <c r="AJ220" s="310">
        <v>1.0807224627006494E-2</v>
      </c>
      <c r="AK220" s="310">
        <v>5.5688402595423436E-3</v>
      </c>
      <c r="AL220" s="310">
        <v>1.5450341093145904E-3</v>
      </c>
      <c r="AM220" s="310">
        <v>1.1674123362573274E-3</v>
      </c>
      <c r="AN220" s="310">
        <v>1.6717404527438678E-2</v>
      </c>
      <c r="AO220" s="310">
        <v>1.0362397339419913E-2</v>
      </c>
      <c r="AP220" s="310">
        <v>5.9755260557033266E-3</v>
      </c>
      <c r="AQ220" s="310">
        <v>8.2137943556350596E-3</v>
      </c>
      <c r="AR220" s="310">
        <v>7.1493354892844389E-4</v>
      </c>
      <c r="AS220" s="311">
        <v>2.4208382720901358E-3</v>
      </c>
    </row>
    <row r="221" spans="2:45" ht="13.5" customHeight="1">
      <c r="B221" s="238">
        <v>26</v>
      </c>
      <c r="C221" s="240" t="s">
        <v>225</v>
      </c>
      <c r="D221" s="310">
        <v>1.0820636304297239E-3</v>
      </c>
      <c r="E221" s="310">
        <v>9.2881090371131224E-4</v>
      </c>
      <c r="F221" s="310">
        <v>7.8106479374129973E-4</v>
      </c>
      <c r="G221" s="310">
        <v>2.9580020581701648E-3</v>
      </c>
      <c r="H221" s="310">
        <v>2.1249448664527743E-3</v>
      </c>
      <c r="I221" s="310">
        <v>1.3030661862421689E-3</v>
      </c>
      <c r="J221" s="310">
        <v>2.9767247081808235E-3</v>
      </c>
      <c r="K221" s="310">
        <v>4.0649298556513216E-3</v>
      </c>
      <c r="L221" s="310">
        <v>2.9388536778191578E-4</v>
      </c>
      <c r="M221" s="310">
        <v>9.9998641052688811E-4</v>
      </c>
      <c r="N221" s="310">
        <v>6.00819752596626E-3</v>
      </c>
      <c r="O221" s="310">
        <v>1.7843684743756132E-3</v>
      </c>
      <c r="P221" s="310">
        <v>2.2348927516114441E-3</v>
      </c>
      <c r="Q221" s="310">
        <v>1.0967016767922857E-3</v>
      </c>
      <c r="R221" s="310">
        <v>1.6339192194934403E-3</v>
      </c>
      <c r="S221" s="310">
        <v>6.4494711553357022E-4</v>
      </c>
      <c r="T221" s="310">
        <v>8.9022076472451402E-4</v>
      </c>
      <c r="U221" s="310">
        <v>2.8499716448654646E-3</v>
      </c>
      <c r="V221" s="310">
        <v>1.0157863723740902E-3</v>
      </c>
      <c r="W221" s="310">
        <v>1.1296343628232233E-3</v>
      </c>
      <c r="X221" s="310">
        <v>7.1142999033075888E-4</v>
      </c>
      <c r="Y221" s="310">
        <v>1.0989625737602073E-3</v>
      </c>
      <c r="Z221" s="310">
        <v>3.7868074488794658E-3</v>
      </c>
      <c r="AA221" s="310">
        <v>2.0238043208464663E-2</v>
      </c>
      <c r="AB221" s="310">
        <v>5.9713856226754547E-3</v>
      </c>
      <c r="AC221" s="310">
        <v>1.0025111836210079</v>
      </c>
      <c r="AD221" s="310">
        <v>2.8364386952012596E-3</v>
      </c>
      <c r="AE221" s="310">
        <v>6.4532128809028609E-3</v>
      </c>
      <c r="AF221" s="310">
        <v>9.1550979228585845E-4</v>
      </c>
      <c r="AG221" s="310">
        <v>1.0891839967228556E-2</v>
      </c>
      <c r="AH221" s="310">
        <v>1.2193442729966917E-2</v>
      </c>
      <c r="AI221" s="310">
        <v>2.4628011444258163E-2</v>
      </c>
      <c r="AJ221" s="310">
        <v>1.4281693380383702E-2</v>
      </c>
      <c r="AK221" s="310">
        <v>6.0474447452606604E-3</v>
      </c>
      <c r="AL221" s="310">
        <v>6.5294132122528474E-4</v>
      </c>
      <c r="AM221" s="310">
        <v>2.1552652036046531E-3</v>
      </c>
      <c r="AN221" s="310">
        <v>6.48518942790694E-2</v>
      </c>
      <c r="AO221" s="310">
        <v>2.3296916874218958E-2</v>
      </c>
      <c r="AP221" s="310">
        <v>1.911938700086567E-2</v>
      </c>
      <c r="AQ221" s="310">
        <v>1.3160005652893471E-2</v>
      </c>
      <c r="AR221" s="310">
        <v>9.5791055903024784E-4</v>
      </c>
      <c r="AS221" s="311">
        <v>2.2563172501899192E-2</v>
      </c>
    </row>
    <row r="222" spans="2:45" ht="13.5" customHeight="1">
      <c r="B222" s="238">
        <v>27</v>
      </c>
      <c r="C222" s="240" t="s">
        <v>125</v>
      </c>
      <c r="D222" s="310">
        <v>1.4359321642952238E-2</v>
      </c>
      <c r="E222" s="310">
        <v>5.4317128925118066E-3</v>
      </c>
      <c r="F222" s="310">
        <v>1.5980171227264282E-2</v>
      </c>
      <c r="G222" s="310">
        <v>8.5168378306107306E-3</v>
      </c>
      <c r="H222" s="310">
        <v>1.7437188277483039E-2</v>
      </c>
      <c r="I222" s="310">
        <v>2.3888761608101827E-2</v>
      </c>
      <c r="J222" s="310">
        <v>1.939926054414982E-2</v>
      </c>
      <c r="K222" s="310">
        <v>9.2925466137930846E-3</v>
      </c>
      <c r="L222" s="310">
        <v>1.5608428048252169E-3</v>
      </c>
      <c r="M222" s="310">
        <v>1.2330289955170739E-2</v>
      </c>
      <c r="N222" s="310">
        <v>1.083899294955098E-2</v>
      </c>
      <c r="O222" s="310">
        <v>9.7225715877460889E-3</v>
      </c>
      <c r="P222" s="310">
        <v>1.1192631326718333E-2</v>
      </c>
      <c r="Q222" s="310">
        <v>9.1293039862186814E-3</v>
      </c>
      <c r="R222" s="310">
        <v>1.1686512475594203E-2</v>
      </c>
      <c r="S222" s="310">
        <v>1.076234166499552E-2</v>
      </c>
      <c r="T222" s="310">
        <v>1.9845304900725055E-2</v>
      </c>
      <c r="U222" s="310">
        <v>1.6129583044737807E-2</v>
      </c>
      <c r="V222" s="310">
        <v>1.3473288526308495E-2</v>
      </c>
      <c r="W222" s="310">
        <v>1.1036839101356164E-2</v>
      </c>
      <c r="X222" s="310">
        <v>1.0710175183996225E-2</v>
      </c>
      <c r="Y222" s="310">
        <v>1.4798305590294004E-2</v>
      </c>
      <c r="Z222" s="310">
        <v>1.3433882451142307E-2</v>
      </c>
      <c r="AA222" s="310">
        <v>2.6775069972169263E-3</v>
      </c>
      <c r="AB222" s="310">
        <v>6.2848997394215978E-3</v>
      </c>
      <c r="AC222" s="310">
        <v>5.8289431862448898E-3</v>
      </c>
      <c r="AD222" s="310">
        <v>1.003692528086275</v>
      </c>
      <c r="AE222" s="310">
        <v>3.0196528329707066E-3</v>
      </c>
      <c r="AF222" s="310">
        <v>1.1656368882495812E-3</v>
      </c>
      <c r="AG222" s="310">
        <v>3.5626142276496521E-3</v>
      </c>
      <c r="AH222" s="310">
        <v>3.2936964789121188E-3</v>
      </c>
      <c r="AI222" s="310">
        <v>2.5570833600878245E-3</v>
      </c>
      <c r="AJ222" s="310">
        <v>5.2977395291900322E-3</v>
      </c>
      <c r="AK222" s="310">
        <v>1.1141795445654357E-2</v>
      </c>
      <c r="AL222" s="310">
        <v>6.3617761486436586E-3</v>
      </c>
      <c r="AM222" s="310">
        <v>7.1610430391643659E-3</v>
      </c>
      <c r="AN222" s="310">
        <v>1.8191440069176074E-2</v>
      </c>
      <c r="AO222" s="310">
        <v>2.6237127395399882E-2</v>
      </c>
      <c r="AP222" s="310">
        <v>6.0937202322165294E-3</v>
      </c>
      <c r="AQ222" s="310">
        <v>7.7038884024167673E-3</v>
      </c>
      <c r="AR222" s="310">
        <v>5.7663319392796161E-2</v>
      </c>
      <c r="AS222" s="311">
        <v>2.709540658924388E-3</v>
      </c>
    </row>
    <row r="223" spans="2:45" ht="13.5" customHeight="1">
      <c r="B223" s="238">
        <v>28</v>
      </c>
      <c r="C223" s="240" t="s">
        <v>126</v>
      </c>
      <c r="D223" s="310">
        <v>9.6906344209497942E-3</v>
      </c>
      <c r="E223" s="310">
        <v>1.4543464331011485E-2</v>
      </c>
      <c r="F223" s="310">
        <v>1.6821317188083079E-2</v>
      </c>
      <c r="G223" s="310">
        <v>6.3795479699475383E-2</v>
      </c>
      <c r="H223" s="310">
        <v>1.027419991318953E-2</v>
      </c>
      <c r="I223" s="310">
        <v>2.2850716982231588E-2</v>
      </c>
      <c r="J223" s="310">
        <v>1.6074220055357229E-2</v>
      </c>
      <c r="K223" s="310">
        <v>1.090313940350247E-2</v>
      </c>
      <c r="L223" s="310">
        <v>4.6170343578065187E-3</v>
      </c>
      <c r="M223" s="310">
        <v>7.348761936383532E-3</v>
      </c>
      <c r="N223" s="310">
        <v>1.880225803404802E-2</v>
      </c>
      <c r="O223" s="310">
        <v>1.1772591178577162E-2</v>
      </c>
      <c r="P223" s="310">
        <v>1.5319825727590101E-2</v>
      </c>
      <c r="Q223" s="310">
        <v>1.7258609466650365E-2</v>
      </c>
      <c r="R223" s="310">
        <v>1.2168227523445804E-2</v>
      </c>
      <c r="S223" s="310">
        <v>1.0209951623200861E-2</v>
      </c>
      <c r="T223" s="310">
        <v>1.0960619462243306E-2</v>
      </c>
      <c r="U223" s="310">
        <v>1.2887247989966244E-2</v>
      </c>
      <c r="V223" s="310">
        <v>8.6776113023488439E-3</v>
      </c>
      <c r="W223" s="310">
        <v>1.7468418656763428E-2</v>
      </c>
      <c r="X223" s="310">
        <v>7.3880199316379144E-3</v>
      </c>
      <c r="Y223" s="310">
        <v>2.6465441876547948E-2</v>
      </c>
      <c r="Z223" s="310">
        <v>1.5666965026311964E-2</v>
      </c>
      <c r="AA223" s="310">
        <v>2.5465790642520712E-2</v>
      </c>
      <c r="AB223" s="310">
        <v>2.4166744059317541E-2</v>
      </c>
      <c r="AC223" s="310">
        <v>3.4247651615936764E-2</v>
      </c>
      <c r="AD223" s="310">
        <v>2.3317706271962897E-2</v>
      </c>
      <c r="AE223" s="310">
        <v>1.0675055372525684</v>
      </c>
      <c r="AF223" s="310">
        <v>0.12391028172849038</v>
      </c>
      <c r="AG223" s="310">
        <v>2.8536017330230461E-2</v>
      </c>
      <c r="AH223" s="310">
        <v>1.3172651662131362E-2</v>
      </c>
      <c r="AI223" s="310">
        <v>1.4006351384397944E-2</v>
      </c>
      <c r="AJ223" s="310">
        <v>1.7756770831147142E-2</v>
      </c>
      <c r="AK223" s="310">
        <v>1.181431585631647E-2</v>
      </c>
      <c r="AL223" s="310">
        <v>1.3594460098161907E-2</v>
      </c>
      <c r="AM223" s="310">
        <v>1.3736500281322568E-2</v>
      </c>
      <c r="AN223" s="310">
        <v>4.1533227493717358E-2</v>
      </c>
      <c r="AO223" s="310">
        <v>1.9462599118820877E-2</v>
      </c>
      <c r="AP223" s="310">
        <v>2.0640111610501343E-2</v>
      </c>
      <c r="AQ223" s="310">
        <v>1.2075323023525892E-2</v>
      </c>
      <c r="AR223" s="310">
        <v>5.6760537644821186E-3</v>
      </c>
      <c r="AS223" s="311">
        <v>1.2141986007018119E-2</v>
      </c>
    </row>
    <row r="224" spans="2:45" ht="13.5" customHeight="1">
      <c r="B224" s="238">
        <v>29</v>
      </c>
      <c r="C224" s="240" t="s">
        <v>128</v>
      </c>
      <c r="D224" s="310">
        <v>3.3031832014165344E-3</v>
      </c>
      <c r="E224" s="310">
        <v>4.3999674240775017E-3</v>
      </c>
      <c r="F224" s="310">
        <v>4.1124840711367671E-3</v>
      </c>
      <c r="G224" s="310">
        <v>9.7708570611093459E-3</v>
      </c>
      <c r="H224" s="310">
        <v>5.8266636707008431E-3</v>
      </c>
      <c r="I224" s="310">
        <v>8.2601978346260908E-3</v>
      </c>
      <c r="J224" s="310">
        <v>7.0049673192463047E-3</v>
      </c>
      <c r="K224" s="310">
        <v>4.8928747549737851E-3</v>
      </c>
      <c r="L224" s="310">
        <v>1.1510689425698422E-3</v>
      </c>
      <c r="M224" s="310">
        <v>5.1802826996583413E-3</v>
      </c>
      <c r="N224" s="310">
        <v>7.9458462935220759E-3</v>
      </c>
      <c r="O224" s="310">
        <v>4.6302998977568437E-3</v>
      </c>
      <c r="P224" s="310">
        <v>4.5208828733723228E-3</v>
      </c>
      <c r="Q224" s="310">
        <v>6.3526638146964524E-3</v>
      </c>
      <c r="R224" s="310">
        <v>6.0534132660270083E-3</v>
      </c>
      <c r="S224" s="310">
        <v>4.5300698522534998E-3</v>
      </c>
      <c r="T224" s="310">
        <v>4.7808079116162814E-3</v>
      </c>
      <c r="U224" s="310">
        <v>3.9055331594578359E-3</v>
      </c>
      <c r="V224" s="310">
        <v>4.34675876417319E-3</v>
      </c>
      <c r="W224" s="310">
        <v>3.1096553454298521E-3</v>
      </c>
      <c r="X224" s="310">
        <v>2.6062534046346481E-3</v>
      </c>
      <c r="Y224" s="310">
        <v>5.2331196727450329E-3</v>
      </c>
      <c r="Z224" s="310">
        <v>8.3522362511900955E-3</v>
      </c>
      <c r="AA224" s="310">
        <v>9.9165172266159861E-3</v>
      </c>
      <c r="AB224" s="310">
        <v>5.1739012043460573E-3</v>
      </c>
      <c r="AC224" s="310">
        <v>5.4210267905687387E-3</v>
      </c>
      <c r="AD224" s="310">
        <v>3.5687326860090116E-2</v>
      </c>
      <c r="AE224" s="310">
        <v>2.2156494433542874E-2</v>
      </c>
      <c r="AF224" s="310">
        <v>1.0407543702611859</v>
      </c>
      <c r="AG224" s="310">
        <v>3.27560710171668E-2</v>
      </c>
      <c r="AH224" s="310">
        <v>1.8248412183086347E-2</v>
      </c>
      <c r="AI224" s="310">
        <v>4.0790923505173203E-3</v>
      </c>
      <c r="AJ224" s="310">
        <v>7.5099241054899825E-3</v>
      </c>
      <c r="AK224" s="310">
        <v>2.0759816237919469E-2</v>
      </c>
      <c r="AL224" s="310">
        <v>1.2456750784884136E-2</v>
      </c>
      <c r="AM224" s="310">
        <v>1.266508616796473E-2</v>
      </c>
      <c r="AN224" s="310">
        <v>2.1101322604398426E-2</v>
      </c>
      <c r="AO224" s="310">
        <v>5.3280588226052077E-2</v>
      </c>
      <c r="AP224" s="310">
        <v>8.5835756763084914E-3</v>
      </c>
      <c r="AQ224" s="310">
        <v>2.3908898671989118E-2</v>
      </c>
      <c r="AR224" s="310">
        <v>4.2772869228645217E-3</v>
      </c>
      <c r="AS224" s="311">
        <v>2.6736473051341435E-2</v>
      </c>
    </row>
    <row r="225" spans="2:45" ht="13.5" customHeight="1">
      <c r="B225" s="238">
        <v>30</v>
      </c>
      <c r="C225" s="240" t="s">
        <v>299</v>
      </c>
      <c r="D225" s="310">
        <v>3.1056613065801972E-2</v>
      </c>
      <c r="E225" s="310">
        <v>4.4449652708600879E-2</v>
      </c>
      <c r="F225" s="310">
        <v>2.918198220036191E-2</v>
      </c>
      <c r="G225" s="310">
        <v>3.087931038228368E-2</v>
      </c>
      <c r="H225" s="310">
        <v>4.9861282403798161E-2</v>
      </c>
      <c r="I225" s="310">
        <v>2.1597489630714142E-2</v>
      </c>
      <c r="J225" s="310">
        <v>3.7448217158166756E-2</v>
      </c>
      <c r="K225" s="310">
        <v>1.9618096523289479E-2</v>
      </c>
      <c r="L225" s="310">
        <v>1.3971460719126024E-2</v>
      </c>
      <c r="M225" s="310">
        <v>1.4443809975899481E-2</v>
      </c>
      <c r="N225" s="310">
        <v>4.0332259377756544E-2</v>
      </c>
      <c r="O225" s="310">
        <v>3.1745614356489558E-2</v>
      </c>
      <c r="P225" s="310">
        <v>2.7959238998579286E-2</v>
      </c>
      <c r="Q225" s="310">
        <v>2.0263777282194938E-2</v>
      </c>
      <c r="R225" s="310">
        <v>1.8599872504022372E-2</v>
      </c>
      <c r="S225" s="310">
        <v>1.3325729026989364E-2</v>
      </c>
      <c r="T225" s="310">
        <v>1.6148170069678999E-2</v>
      </c>
      <c r="U225" s="310">
        <v>1.7115996592583858E-2</v>
      </c>
      <c r="V225" s="310">
        <v>1.8575716104907602E-2</v>
      </c>
      <c r="W225" s="310">
        <v>1.2738208426623517E-2</v>
      </c>
      <c r="X225" s="310">
        <v>1.6415273929738287E-2</v>
      </c>
      <c r="Y225" s="310">
        <v>2.1130366722626141E-2</v>
      </c>
      <c r="Z225" s="310">
        <v>2.9636845187801273E-2</v>
      </c>
      <c r="AA225" s="310">
        <v>2.7871924987104422E-2</v>
      </c>
      <c r="AB225" s="310">
        <v>1.5909572648778313E-2</v>
      </c>
      <c r="AC225" s="310">
        <v>4.7565942607343585E-2</v>
      </c>
      <c r="AD225" s="310">
        <v>1.4112569868264754E-2</v>
      </c>
      <c r="AE225" s="310">
        <v>2.4827665175588032E-2</v>
      </c>
      <c r="AF225" s="310">
        <v>4.3729363138480829E-3</v>
      </c>
      <c r="AG225" s="310">
        <v>1.0607442416242707</v>
      </c>
      <c r="AH225" s="310">
        <v>1.3051857732678217E-2</v>
      </c>
      <c r="AI225" s="310">
        <v>1.3796964406716088E-2</v>
      </c>
      <c r="AJ225" s="310">
        <v>1.7449646022805791E-2</v>
      </c>
      <c r="AK225" s="310">
        <v>1.1819109681839572E-2</v>
      </c>
      <c r="AL225" s="310">
        <v>1.3991838554367864E-2</v>
      </c>
      <c r="AM225" s="310">
        <v>9.4272395523620784E-3</v>
      </c>
      <c r="AN225" s="310">
        <v>4.1834787381269598E-2</v>
      </c>
      <c r="AO225" s="310">
        <v>2.6286845228897144E-2</v>
      </c>
      <c r="AP225" s="310">
        <v>1.2710152684972107E-2</v>
      </c>
      <c r="AQ225" s="310">
        <v>1.3874890436372491E-2</v>
      </c>
      <c r="AR225" s="310">
        <v>4.7763614707515299E-2</v>
      </c>
      <c r="AS225" s="311">
        <v>4.6420821634232529E-2</v>
      </c>
    </row>
    <row r="226" spans="2:45" ht="13.5" customHeight="1">
      <c r="B226" s="238">
        <v>31</v>
      </c>
      <c r="C226" s="240" t="s">
        <v>235</v>
      </c>
      <c r="D226" s="310">
        <v>3.0682650335659913E-3</v>
      </c>
      <c r="E226" s="310">
        <v>2.6451275763323071E-3</v>
      </c>
      <c r="F226" s="310">
        <v>4.1197395281951273E-3</v>
      </c>
      <c r="G226" s="310">
        <v>5.4718049687055292E-3</v>
      </c>
      <c r="H226" s="310">
        <v>3.1169775472196927E-3</v>
      </c>
      <c r="I226" s="310">
        <v>3.6893716844646875E-3</v>
      </c>
      <c r="J226" s="310">
        <v>4.1719521297915833E-3</v>
      </c>
      <c r="K226" s="310">
        <v>4.499065103104662E-3</v>
      </c>
      <c r="L226" s="310">
        <v>5.8337118069614669E-4</v>
      </c>
      <c r="M226" s="310">
        <v>2.4997241696357616E-3</v>
      </c>
      <c r="N226" s="310">
        <v>4.9050048768321548E-3</v>
      </c>
      <c r="O226" s="310">
        <v>3.2858015176614156E-3</v>
      </c>
      <c r="P226" s="310">
        <v>2.391971788533512E-3</v>
      </c>
      <c r="Q226" s="310">
        <v>4.1798763050410036E-3</v>
      </c>
      <c r="R226" s="310">
        <v>4.4430772179191629E-3</v>
      </c>
      <c r="S226" s="310">
        <v>4.6037864291475408E-3</v>
      </c>
      <c r="T226" s="310">
        <v>4.1023891481173904E-3</v>
      </c>
      <c r="U226" s="310">
        <v>3.9853167789318973E-3</v>
      </c>
      <c r="V226" s="310">
        <v>5.3077289913505393E-3</v>
      </c>
      <c r="W226" s="310">
        <v>5.8470433178057822E-3</v>
      </c>
      <c r="X226" s="310">
        <v>2.0441102244767063E-3</v>
      </c>
      <c r="Y226" s="310">
        <v>3.6043553738106574E-3</v>
      </c>
      <c r="Z226" s="310">
        <v>5.566978834526619E-3</v>
      </c>
      <c r="AA226" s="310">
        <v>7.08163264142719E-3</v>
      </c>
      <c r="AB226" s="310">
        <v>1.5870930975841593E-2</v>
      </c>
      <c r="AC226" s="310">
        <v>6.4515876074106616E-3</v>
      </c>
      <c r="AD226" s="310">
        <v>1.8786765736214028E-2</v>
      </c>
      <c r="AE226" s="310">
        <v>2.7462337275432812E-2</v>
      </c>
      <c r="AF226" s="310">
        <v>3.9241911155679888E-3</v>
      </c>
      <c r="AG226" s="310">
        <v>5.3292393944102479E-3</v>
      </c>
      <c r="AH226" s="310">
        <v>1.083764426104018</v>
      </c>
      <c r="AI226" s="310">
        <v>9.1677484013771935E-3</v>
      </c>
      <c r="AJ226" s="310">
        <v>1.0282151157841918E-2</v>
      </c>
      <c r="AK226" s="310">
        <v>6.1283461862881921E-3</v>
      </c>
      <c r="AL226" s="310">
        <v>1.7163012769455782E-2</v>
      </c>
      <c r="AM226" s="310">
        <v>1.4938795400685368E-2</v>
      </c>
      <c r="AN226" s="310">
        <v>1.7715520111002386E-2</v>
      </c>
      <c r="AO226" s="310">
        <v>9.8348097577046628E-3</v>
      </c>
      <c r="AP226" s="310">
        <v>8.6991240167298024E-3</v>
      </c>
      <c r="AQ226" s="310">
        <v>6.9445382968965049E-3</v>
      </c>
      <c r="AR226" s="310">
        <v>1.8898739592170942E-3</v>
      </c>
      <c r="AS226" s="311">
        <v>2.6355302287773427E-2</v>
      </c>
    </row>
    <row r="227" spans="2:45" ht="13.5" customHeight="1">
      <c r="B227" s="238">
        <v>32</v>
      </c>
      <c r="C227" s="240" t="s">
        <v>300</v>
      </c>
      <c r="D227" s="310">
        <v>3.007610920890351E-4</v>
      </c>
      <c r="E227" s="310">
        <v>7.803519374930075E-5</v>
      </c>
      <c r="F227" s="310">
        <v>5.788281533004873E-4</v>
      </c>
      <c r="G227" s="310">
        <v>4.6010392882723871E-4</v>
      </c>
      <c r="H227" s="310">
        <v>3.3577813421419998E-4</v>
      </c>
      <c r="I227" s="310">
        <v>2.4794114525623299E-4</v>
      </c>
      <c r="J227" s="310">
        <v>3.0374859380836338E-4</v>
      </c>
      <c r="K227" s="310">
        <v>8.4418098761449814E-5</v>
      </c>
      <c r="L227" s="310">
        <v>3.6933653647686616E-5</v>
      </c>
      <c r="M227" s="310">
        <v>1.8810797544803113E-4</v>
      </c>
      <c r="N227" s="310">
        <v>8.5578196152674767E-4</v>
      </c>
      <c r="O227" s="310">
        <v>7.4996701275669179E-4</v>
      </c>
      <c r="P227" s="310">
        <v>5.6433435466972978E-4</v>
      </c>
      <c r="Q227" s="310">
        <v>4.7122924429898451E-4</v>
      </c>
      <c r="R227" s="310">
        <v>5.7673929675753841E-4</v>
      </c>
      <c r="S227" s="310">
        <v>3.4655616073758788E-4</v>
      </c>
      <c r="T227" s="310">
        <v>2.0912869652160742E-4</v>
      </c>
      <c r="U227" s="310">
        <v>9.5086356878724832E-5</v>
      </c>
      <c r="V227" s="310">
        <v>2.6036429928427072E-4</v>
      </c>
      <c r="W227" s="310">
        <v>2.5471824871105411E-4</v>
      </c>
      <c r="X227" s="310">
        <v>7.2039416417828787E-5</v>
      </c>
      <c r="Y227" s="310">
        <v>1.2597521169311959E-4</v>
      </c>
      <c r="Z227" s="310">
        <v>9.0704142640867847E-4</v>
      </c>
      <c r="AA227" s="310">
        <v>2.7847048535181897E-4</v>
      </c>
      <c r="AB227" s="310">
        <v>5.3196491226103961E-4</v>
      </c>
      <c r="AC227" s="310">
        <v>5.1379066975070463E-4</v>
      </c>
      <c r="AD227" s="310">
        <v>2.5980669123474811E-4</v>
      </c>
      <c r="AE227" s="310">
        <v>7.2886437693585283E-4</v>
      </c>
      <c r="AF227" s="310">
        <v>1.6802411949859355E-4</v>
      </c>
      <c r="AG227" s="310">
        <v>3.3733038503002072E-4</v>
      </c>
      <c r="AH227" s="310">
        <v>3.5191660270178482E-4</v>
      </c>
      <c r="AI227" s="310">
        <v>1.0000589474143438</v>
      </c>
      <c r="AJ227" s="310">
        <v>7.4627656929107439E-4</v>
      </c>
      <c r="AK227" s="310">
        <v>1.9144242815873067E-4</v>
      </c>
      <c r="AL227" s="310">
        <v>4.5468712488306603E-4</v>
      </c>
      <c r="AM227" s="310">
        <v>2.4426889738693788E-4</v>
      </c>
      <c r="AN227" s="310">
        <v>1.3105174952036587E-3</v>
      </c>
      <c r="AO227" s="310">
        <v>1.6173580184478397E-4</v>
      </c>
      <c r="AP227" s="310">
        <v>1.1353857505680366E-4</v>
      </c>
      <c r="AQ227" s="310">
        <v>3.7372640685556948E-4</v>
      </c>
      <c r="AR227" s="310">
        <v>9.0962531169480485E-5</v>
      </c>
      <c r="AS227" s="311">
        <v>0.13911096569137713</v>
      </c>
    </row>
    <row r="228" spans="2:45" ht="13.5" customHeight="1">
      <c r="B228" s="238">
        <v>33</v>
      </c>
      <c r="C228" s="240" t="s">
        <v>301</v>
      </c>
      <c r="D228" s="310">
        <v>6.7714270876837558E-5</v>
      </c>
      <c r="E228" s="310">
        <v>4.2837386661530758E-4</v>
      </c>
      <c r="F228" s="310">
        <v>4.6433903838298951E-5</v>
      </c>
      <c r="G228" s="310">
        <v>3.6209018344708611E-4</v>
      </c>
      <c r="H228" s="310">
        <v>1.6164226279237598E-4</v>
      </c>
      <c r="I228" s="310">
        <v>6.5121414720352815E-5</v>
      </c>
      <c r="J228" s="310">
        <v>1.6555355115162822E-4</v>
      </c>
      <c r="K228" s="310">
        <v>1.7296591085535538E-4</v>
      </c>
      <c r="L228" s="310">
        <v>1.7134821015861723E-5</v>
      </c>
      <c r="M228" s="310">
        <v>9.1355557379866906E-5</v>
      </c>
      <c r="N228" s="310">
        <v>2.4935650233958638E-4</v>
      </c>
      <c r="O228" s="310">
        <v>2.0353785252226429E-4</v>
      </c>
      <c r="P228" s="310">
        <v>5.609794171017373E-5</v>
      </c>
      <c r="Q228" s="310">
        <v>2.380737651986076E-4</v>
      </c>
      <c r="R228" s="310">
        <v>5.4628928683030716E-4</v>
      </c>
      <c r="S228" s="310">
        <v>1.9094679304961323E-4</v>
      </c>
      <c r="T228" s="310">
        <v>2.2135358703928232E-4</v>
      </c>
      <c r="U228" s="310">
        <v>5.3629093585882308E-4</v>
      </c>
      <c r="V228" s="310">
        <v>5.7610188792537448E-4</v>
      </c>
      <c r="W228" s="310">
        <v>7.5586198260632436E-4</v>
      </c>
      <c r="X228" s="310">
        <v>1.5502165975864678E-4</v>
      </c>
      <c r="Y228" s="310">
        <v>7.3519013266944697E-5</v>
      </c>
      <c r="Z228" s="310">
        <v>1.5149665989979896E-4</v>
      </c>
      <c r="AA228" s="310">
        <v>3.8185707403997694E-4</v>
      </c>
      <c r="AB228" s="310">
        <v>1.7175780568180806E-4</v>
      </c>
      <c r="AC228" s="310">
        <v>2.2412601408911361E-4</v>
      </c>
      <c r="AD228" s="310">
        <v>1.9139251977549779E-4</v>
      </c>
      <c r="AE228" s="310">
        <v>2.1713754865655913E-4</v>
      </c>
      <c r="AF228" s="310">
        <v>3.4128098801373335E-5</v>
      </c>
      <c r="AG228" s="310">
        <v>5.0919851904097219E-4</v>
      </c>
      <c r="AH228" s="310">
        <v>2.5452675093475051E-3</v>
      </c>
      <c r="AI228" s="310">
        <v>8.896023505375008E-5</v>
      </c>
      <c r="AJ228" s="310">
        <v>1.0000734185741422</v>
      </c>
      <c r="AK228" s="310">
        <v>9.2729484458546439E-5</v>
      </c>
      <c r="AL228" s="310">
        <v>6.3869519471184202E-5</v>
      </c>
      <c r="AM228" s="310">
        <v>2.900405411127761E-4</v>
      </c>
      <c r="AN228" s="310">
        <v>2.4671226813861467E-4</v>
      </c>
      <c r="AO228" s="310">
        <v>3.5759413184397793E-4</v>
      </c>
      <c r="AP228" s="310">
        <v>1.6219810387249251E-4</v>
      </c>
      <c r="AQ228" s="310">
        <v>3.2352384286902212E-4</v>
      </c>
      <c r="AR228" s="310">
        <v>5.3544214228463976E-5</v>
      </c>
      <c r="AS228" s="311">
        <v>1.5739707366779023E-3</v>
      </c>
    </row>
    <row r="229" spans="2:45" ht="13.5" customHeight="1">
      <c r="B229" s="238">
        <v>34</v>
      </c>
      <c r="C229" s="240" t="s">
        <v>236</v>
      </c>
      <c r="D229" s="310">
        <v>3.68501192145366E-5</v>
      </c>
      <c r="E229" s="310">
        <v>4.9811648666910138E-5</v>
      </c>
      <c r="F229" s="310">
        <v>3.6223800334259574E-5</v>
      </c>
      <c r="G229" s="310">
        <v>4.6336850383830686E-5</v>
      </c>
      <c r="H229" s="310">
        <v>5.5946943793588728E-5</v>
      </c>
      <c r="I229" s="310">
        <v>2.9029730360512553E-5</v>
      </c>
      <c r="J229" s="310">
        <v>4.4774725072289991E-5</v>
      </c>
      <c r="K229" s="310">
        <v>2.7508310904241742E-5</v>
      </c>
      <c r="L229" s="310">
        <v>1.546494116656079E-5</v>
      </c>
      <c r="M229" s="310">
        <v>1.8704847306193103E-5</v>
      </c>
      <c r="N229" s="310">
        <v>4.991138015110095E-5</v>
      </c>
      <c r="O229" s="310">
        <v>3.7697908017004063E-5</v>
      </c>
      <c r="P229" s="310">
        <v>3.364274414769251E-5</v>
      </c>
      <c r="Q229" s="310">
        <v>2.6973797204956357E-5</v>
      </c>
      <c r="R229" s="310">
        <v>2.5219091057518886E-5</v>
      </c>
      <c r="S229" s="310">
        <v>1.9067748456214082E-5</v>
      </c>
      <c r="T229" s="310">
        <v>2.1938424821609947E-5</v>
      </c>
      <c r="U229" s="310">
        <v>2.3354831000186232E-5</v>
      </c>
      <c r="V229" s="310">
        <v>2.4507838173892035E-5</v>
      </c>
      <c r="W229" s="310">
        <v>1.9697465415432981E-5</v>
      </c>
      <c r="X229" s="310">
        <v>2.0044615154825763E-5</v>
      </c>
      <c r="Y229" s="310">
        <v>2.8215812534930249E-5</v>
      </c>
      <c r="Z229" s="310">
        <v>3.9473326510452057E-5</v>
      </c>
      <c r="AA229" s="310">
        <v>3.7805091724320313E-5</v>
      </c>
      <c r="AB229" s="310">
        <v>2.0310154460682545E-4</v>
      </c>
      <c r="AC229" s="310">
        <v>6.0188785854110959E-5</v>
      </c>
      <c r="AD229" s="310">
        <v>5.011073190526823E-5</v>
      </c>
      <c r="AE229" s="310">
        <v>1.7114250905531469E-4</v>
      </c>
      <c r="AF229" s="310">
        <v>2.706874218584436E-5</v>
      </c>
      <c r="AG229" s="310">
        <v>1.091644526039958E-3</v>
      </c>
      <c r="AH229" s="310">
        <v>5.6031391587280566E-4</v>
      </c>
      <c r="AI229" s="310">
        <v>3.8710589621271201E-5</v>
      </c>
      <c r="AJ229" s="310">
        <v>4.3443408453388005E-5</v>
      </c>
      <c r="AK229" s="310">
        <v>1.0149501624227897</v>
      </c>
      <c r="AL229" s="310">
        <v>2.7178056559423773E-5</v>
      </c>
      <c r="AM229" s="310">
        <v>5.908304223353056E-5</v>
      </c>
      <c r="AN229" s="310">
        <v>6.762934953782231E-5</v>
      </c>
      <c r="AO229" s="310">
        <v>5.3652555806422227E-4</v>
      </c>
      <c r="AP229" s="310">
        <v>1.1590962347179466E-4</v>
      </c>
      <c r="AQ229" s="310">
        <v>2.9476658148043766E-4</v>
      </c>
      <c r="AR229" s="310">
        <v>5.2174976727893137E-5</v>
      </c>
      <c r="AS229" s="311">
        <v>2.5779792831211125E-4</v>
      </c>
    </row>
    <row r="230" spans="2:45" ht="13.5" customHeight="1">
      <c r="B230" s="238">
        <v>35</v>
      </c>
      <c r="C230" s="240" t="s">
        <v>302</v>
      </c>
      <c r="D230" s="310">
        <v>3.4906233259762574E-4</v>
      </c>
      <c r="E230" s="310">
        <v>2.1669631634370851E-3</v>
      </c>
      <c r="F230" s="310">
        <v>1.33031748582226E-2</v>
      </c>
      <c r="G230" s="310">
        <v>2.7633729447925741E-3</v>
      </c>
      <c r="H230" s="310">
        <v>1.7836989821486771E-3</v>
      </c>
      <c r="I230" s="310">
        <v>1.2558614471903237E-3</v>
      </c>
      <c r="J230" s="310">
        <v>1.1880598400660009E-3</v>
      </c>
      <c r="K230" s="310">
        <v>1.1751516228827011E-3</v>
      </c>
      <c r="L230" s="310">
        <v>2.3585824907878123E-4</v>
      </c>
      <c r="M230" s="310">
        <v>6.4078389737934848E-4</v>
      </c>
      <c r="N230" s="310">
        <v>1.2537328660307612E-3</v>
      </c>
      <c r="O230" s="310">
        <v>6.9240232024835317E-4</v>
      </c>
      <c r="P230" s="310">
        <v>2.2559286693918418E-3</v>
      </c>
      <c r="Q230" s="310">
        <v>4.8865168002769094E-4</v>
      </c>
      <c r="R230" s="310">
        <v>3.3053742724582814E-3</v>
      </c>
      <c r="S230" s="310">
        <v>7.4325506543993728E-4</v>
      </c>
      <c r="T230" s="310">
        <v>6.6979369973497484E-4</v>
      </c>
      <c r="U230" s="310">
        <v>5.7296216216596468E-4</v>
      </c>
      <c r="V230" s="310">
        <v>4.1266530484345549E-4</v>
      </c>
      <c r="W230" s="310">
        <v>6.9323576332248232E-4</v>
      </c>
      <c r="X230" s="310">
        <v>2.4965553863092138E-4</v>
      </c>
      <c r="Y230" s="310">
        <v>9.7272051417393352E-4</v>
      </c>
      <c r="Z230" s="310">
        <v>1.2911366337566507E-3</v>
      </c>
      <c r="AA230" s="310">
        <v>2.1405984791828679E-3</v>
      </c>
      <c r="AB230" s="310">
        <v>1.2438244109384201E-2</v>
      </c>
      <c r="AC230" s="310">
        <v>2.4908862090168996E-3</v>
      </c>
      <c r="AD230" s="310">
        <v>1.0585905636951308E-3</v>
      </c>
      <c r="AE230" s="310">
        <v>4.1194565239552191E-3</v>
      </c>
      <c r="AF230" s="310">
        <v>5.8865459394173627E-4</v>
      </c>
      <c r="AG230" s="310">
        <v>1.6368299183288724E-3</v>
      </c>
      <c r="AH230" s="310">
        <v>1.7419647308667399E-3</v>
      </c>
      <c r="AI230" s="310">
        <v>2.8044267514735241E-4</v>
      </c>
      <c r="AJ230" s="310">
        <v>1.787643743650035E-3</v>
      </c>
      <c r="AK230" s="310">
        <v>1.4077514192526949E-3</v>
      </c>
      <c r="AL230" s="310">
        <v>1.000206194453326</v>
      </c>
      <c r="AM230" s="310">
        <v>2.1895352192702134E-3</v>
      </c>
      <c r="AN230" s="310">
        <v>2.2280155650825336E-3</v>
      </c>
      <c r="AO230" s="310">
        <v>1.3956801809873656E-3</v>
      </c>
      <c r="AP230" s="310">
        <v>5.7530413905273522E-3</v>
      </c>
      <c r="AQ230" s="310">
        <v>2.060503638363628E-3</v>
      </c>
      <c r="AR230" s="310">
        <v>3.0173089369502835E-4</v>
      </c>
      <c r="AS230" s="311">
        <v>6.631872621839425E-4</v>
      </c>
    </row>
    <row r="231" spans="2:45" ht="13.5" customHeight="1">
      <c r="B231" s="238">
        <v>36</v>
      </c>
      <c r="C231" s="240" t="s">
        <v>52</v>
      </c>
      <c r="D231" s="310">
        <v>2.8975775156249543E-2</v>
      </c>
      <c r="E231" s="310">
        <v>2.7124917830078199E-2</v>
      </c>
      <c r="F231" s="310">
        <v>2.2706791855745513E-2</v>
      </c>
      <c r="G231" s="310">
        <v>7.9539526828947354E-2</v>
      </c>
      <c r="H231" s="310">
        <v>2.8088826229691118E-2</v>
      </c>
      <c r="I231" s="310">
        <v>3.0420101946275372E-2</v>
      </c>
      <c r="J231" s="310">
        <v>3.1697853160518291E-2</v>
      </c>
      <c r="K231" s="310">
        <v>3.4662069121045469E-2</v>
      </c>
      <c r="L231" s="310">
        <v>4.5445140956633604E-3</v>
      </c>
      <c r="M231" s="310">
        <v>2.9348598899146299E-2</v>
      </c>
      <c r="N231" s="310">
        <v>6.065653815736028E-2</v>
      </c>
      <c r="O231" s="310">
        <v>2.0978290066183111E-2</v>
      </c>
      <c r="P231" s="310">
        <v>2.3668240302413511E-2</v>
      </c>
      <c r="Q231" s="310">
        <v>2.9901879366917777E-2</v>
      </c>
      <c r="R231" s="310">
        <v>3.3697363922337027E-2</v>
      </c>
      <c r="S231" s="310">
        <v>2.938442076733706E-2</v>
      </c>
      <c r="T231" s="310">
        <v>3.3644258461516842E-2</v>
      </c>
      <c r="U231" s="310">
        <v>4.0640652006859672E-2</v>
      </c>
      <c r="V231" s="310">
        <v>2.9216132712577354E-2</v>
      </c>
      <c r="W231" s="310">
        <v>2.6215316056051183E-2</v>
      </c>
      <c r="X231" s="310">
        <v>2.5308223149856261E-2</v>
      </c>
      <c r="Y231" s="310">
        <v>2.7188281827738962E-2</v>
      </c>
      <c r="Z231" s="310">
        <v>7.3288491879312009E-2</v>
      </c>
      <c r="AA231" s="310">
        <v>5.6144159912630026E-2</v>
      </c>
      <c r="AB231" s="310">
        <v>9.723539972116485E-2</v>
      </c>
      <c r="AC231" s="310">
        <v>5.3071199699112774E-2</v>
      </c>
      <c r="AD231" s="310">
        <v>6.3431101501099041E-2</v>
      </c>
      <c r="AE231" s="310">
        <v>9.0391453048908596E-2</v>
      </c>
      <c r="AF231" s="310">
        <v>1.844554322823903E-2</v>
      </c>
      <c r="AG231" s="310">
        <v>3.6268535186513413E-2</v>
      </c>
      <c r="AH231" s="310">
        <v>9.262256141997445E-2</v>
      </c>
      <c r="AI231" s="310">
        <v>4.3332475824820457E-2</v>
      </c>
      <c r="AJ231" s="310">
        <v>6.0732316817355164E-2</v>
      </c>
      <c r="AK231" s="310">
        <v>3.4416659503717043E-2</v>
      </c>
      <c r="AL231" s="310">
        <v>3.7151848786300165E-2</v>
      </c>
      <c r="AM231" s="310">
        <v>1.0891563624405987</v>
      </c>
      <c r="AN231" s="310">
        <v>5.4485614686834265E-2</v>
      </c>
      <c r="AO231" s="310">
        <v>2.7003213767132966E-2</v>
      </c>
      <c r="AP231" s="310">
        <v>3.8784127592529451E-2</v>
      </c>
      <c r="AQ231" s="310">
        <v>3.1945230898207083E-2</v>
      </c>
      <c r="AR231" s="310">
        <v>9.9429154138335751E-3</v>
      </c>
      <c r="AS231" s="311">
        <v>3.7554147854921123E-2</v>
      </c>
    </row>
    <row r="232" spans="2:45" ht="13.5" customHeight="1">
      <c r="B232" s="238">
        <v>37</v>
      </c>
      <c r="C232" s="240" t="s">
        <v>239</v>
      </c>
      <c r="D232" s="310">
        <v>0</v>
      </c>
      <c r="E232" s="310">
        <v>0</v>
      </c>
      <c r="F232" s="310">
        <v>0</v>
      </c>
      <c r="G232" s="310">
        <v>0</v>
      </c>
      <c r="H232" s="310">
        <v>0</v>
      </c>
      <c r="I232" s="310">
        <v>0</v>
      </c>
      <c r="J232" s="310">
        <v>0</v>
      </c>
      <c r="K232" s="310">
        <v>0</v>
      </c>
      <c r="L232" s="310">
        <v>0</v>
      </c>
      <c r="M232" s="310">
        <v>0</v>
      </c>
      <c r="N232" s="310">
        <v>0</v>
      </c>
      <c r="O232" s="310">
        <v>0</v>
      </c>
      <c r="P232" s="310">
        <v>0</v>
      </c>
      <c r="Q232" s="310">
        <v>0</v>
      </c>
      <c r="R232" s="310">
        <v>0</v>
      </c>
      <c r="S232" s="310">
        <v>0</v>
      </c>
      <c r="T232" s="310">
        <v>0</v>
      </c>
      <c r="U232" s="310">
        <v>0</v>
      </c>
      <c r="V232" s="310">
        <v>0</v>
      </c>
      <c r="W232" s="310">
        <v>0</v>
      </c>
      <c r="X232" s="310">
        <v>0</v>
      </c>
      <c r="Y232" s="310">
        <v>0</v>
      </c>
      <c r="Z232" s="310">
        <v>0</v>
      </c>
      <c r="AA232" s="310">
        <v>0</v>
      </c>
      <c r="AB232" s="310">
        <v>0</v>
      </c>
      <c r="AC232" s="310">
        <v>0</v>
      </c>
      <c r="AD232" s="310">
        <v>0</v>
      </c>
      <c r="AE232" s="310">
        <v>0</v>
      </c>
      <c r="AF232" s="310">
        <v>0</v>
      </c>
      <c r="AG232" s="310">
        <v>0</v>
      </c>
      <c r="AH232" s="310">
        <v>0</v>
      </c>
      <c r="AI232" s="310">
        <v>0</v>
      </c>
      <c r="AJ232" s="310">
        <v>0</v>
      </c>
      <c r="AK232" s="310">
        <v>0</v>
      </c>
      <c r="AL232" s="310">
        <v>0</v>
      </c>
      <c r="AM232" s="310">
        <v>0</v>
      </c>
      <c r="AN232" s="310">
        <v>1</v>
      </c>
      <c r="AO232" s="310">
        <v>0</v>
      </c>
      <c r="AP232" s="310">
        <v>0</v>
      </c>
      <c r="AQ232" s="310">
        <v>0</v>
      </c>
      <c r="AR232" s="310">
        <v>0</v>
      </c>
      <c r="AS232" s="311">
        <v>0</v>
      </c>
    </row>
    <row r="233" spans="2:45" ht="13.5" customHeight="1">
      <c r="B233" s="238">
        <v>38</v>
      </c>
      <c r="C233" s="240" t="s">
        <v>240</v>
      </c>
      <c r="D233" s="310">
        <v>1.1505289891235928E-6</v>
      </c>
      <c r="E233" s="310">
        <v>5.0791244111663979E-6</v>
      </c>
      <c r="F233" s="310">
        <v>9.203873416819594E-7</v>
      </c>
      <c r="G233" s="310">
        <v>4.3439991819892563E-6</v>
      </c>
      <c r="H233" s="310">
        <v>2.3622916676597639E-6</v>
      </c>
      <c r="I233" s="310">
        <v>1.0295744004333249E-6</v>
      </c>
      <c r="J233" s="310">
        <v>2.2691656581631495E-6</v>
      </c>
      <c r="K233" s="310">
        <v>2.1395482893009162E-6</v>
      </c>
      <c r="L233" s="310">
        <v>3.6480649645449537E-7</v>
      </c>
      <c r="M233" s="310">
        <v>1.1801479036849911E-6</v>
      </c>
      <c r="N233" s="310">
        <v>3.2075097506821413E-6</v>
      </c>
      <c r="O233" s="310">
        <v>2.5816351651898599E-6</v>
      </c>
      <c r="P233" s="310">
        <v>9.9052126917875429E-7</v>
      </c>
      <c r="Q233" s="310">
        <v>2.8142686738145967E-6</v>
      </c>
      <c r="R233" s="310">
        <v>6.0176486679783411E-6</v>
      </c>
      <c r="S233" s="310">
        <v>2.2263874372559133E-6</v>
      </c>
      <c r="T233" s="310">
        <v>2.5789341029497609E-6</v>
      </c>
      <c r="U233" s="310">
        <v>5.8906823273637356E-6</v>
      </c>
      <c r="V233" s="310">
        <v>6.321003084922229E-6</v>
      </c>
      <c r="W233" s="310">
        <v>8.1438695768873473E-6</v>
      </c>
      <c r="X233" s="310">
        <v>1.8622728825618025E-6</v>
      </c>
      <c r="Y233" s="310">
        <v>1.107661470882203E-6</v>
      </c>
      <c r="Z233" s="310">
        <v>2.0585015916891064E-6</v>
      </c>
      <c r="AA233" s="310">
        <v>4.4484286939206666E-6</v>
      </c>
      <c r="AB233" s="310">
        <v>4.2336792646047933E-6</v>
      </c>
      <c r="AC233" s="310">
        <v>3.0668664624087581E-6</v>
      </c>
      <c r="AD233" s="310">
        <v>2.6035045451404419E-6</v>
      </c>
      <c r="AE233" s="310">
        <v>4.3249799010187405E-6</v>
      </c>
      <c r="AF233" s="310">
        <v>6.8180621624852251E-7</v>
      </c>
      <c r="AG233" s="310">
        <v>1.8424604305989142E-5</v>
      </c>
      <c r="AH233" s="310">
        <v>3.3350268854038835E-5</v>
      </c>
      <c r="AI233" s="310">
        <v>1.3951180916938223E-6</v>
      </c>
      <c r="AJ233" s="310">
        <v>1.0462907085917468E-2</v>
      </c>
      <c r="AK233" s="310">
        <v>1.2178354240590184E-2</v>
      </c>
      <c r="AL233" s="310">
        <v>9.942611465179969E-7</v>
      </c>
      <c r="AM233" s="310">
        <v>3.7431723247729421E-6</v>
      </c>
      <c r="AN233" s="310">
        <v>2.431818372164548E-3</v>
      </c>
      <c r="AO233" s="310">
        <v>1.0058123825790202</v>
      </c>
      <c r="AP233" s="310">
        <v>3.0875396097164841E-6</v>
      </c>
      <c r="AQ233" s="310">
        <v>6.9211957412252875E-6</v>
      </c>
      <c r="AR233" s="310">
        <v>1.1861550956428472E-6</v>
      </c>
      <c r="AS233" s="311">
        <v>1.9559342850213138E-5</v>
      </c>
    </row>
    <row r="234" spans="2:45" ht="13.5" customHeight="1">
      <c r="B234" s="238">
        <v>39</v>
      </c>
      <c r="C234" s="240" t="s">
        <v>241</v>
      </c>
      <c r="D234" s="310">
        <v>1.5166615478026831E-5</v>
      </c>
      <c r="E234" s="310">
        <v>1.2334275285862877E-5</v>
      </c>
      <c r="F234" s="310">
        <v>1.7810953159022349E-5</v>
      </c>
      <c r="G234" s="310">
        <v>2.9713605908243624E-5</v>
      </c>
      <c r="H234" s="310">
        <v>1.4828808043824114E-5</v>
      </c>
      <c r="I234" s="310">
        <v>1.6666084920690166E-5</v>
      </c>
      <c r="J234" s="310">
        <v>1.8312081142359338E-5</v>
      </c>
      <c r="K234" s="310">
        <v>1.8961576893257164E-5</v>
      </c>
      <c r="L234" s="310">
        <v>2.5517048463245691E-6</v>
      </c>
      <c r="M234" s="310">
        <v>1.262360545338804E-5</v>
      </c>
      <c r="N234" s="310">
        <v>2.6276523657527175E-5</v>
      </c>
      <c r="O234" s="310">
        <v>1.5009320115521206E-5</v>
      </c>
      <c r="P234" s="310">
        <v>1.2387633628029994E-5</v>
      </c>
      <c r="Q234" s="310">
        <v>1.8267627493131863E-5</v>
      </c>
      <c r="R234" s="310">
        <v>2.0011677098103299E-5</v>
      </c>
      <c r="S234" s="310">
        <v>1.9126314852204475E-5</v>
      </c>
      <c r="T234" s="310">
        <v>1.8178567007361877E-5</v>
      </c>
      <c r="U234" s="310">
        <v>1.8627144055784625E-5</v>
      </c>
      <c r="V234" s="310">
        <v>2.1042402342946821E-5</v>
      </c>
      <c r="W234" s="310">
        <v>2.2062692907634024E-5</v>
      </c>
      <c r="X234" s="310">
        <v>1.0345122514072863E-5</v>
      </c>
      <c r="Y234" s="310">
        <v>1.5407140391527573E-5</v>
      </c>
      <c r="Z234" s="310">
        <v>3.0350700769201886E-5</v>
      </c>
      <c r="AA234" s="310">
        <v>3.015348150228905E-5</v>
      </c>
      <c r="AB234" s="310">
        <v>6.2920598978850556E-5</v>
      </c>
      <c r="AC234" s="310">
        <v>2.8497251489341784E-5</v>
      </c>
      <c r="AD234" s="310">
        <v>8.5982320182236563E-5</v>
      </c>
      <c r="AE234" s="310">
        <v>9.5930747740889725E-5</v>
      </c>
      <c r="AF234" s="310">
        <v>1.5065471043194519E-5</v>
      </c>
      <c r="AG234" s="310">
        <v>2.2379328799021498E-5</v>
      </c>
      <c r="AH234" s="310">
        <v>3.1644748266974288E-3</v>
      </c>
      <c r="AI234" s="310">
        <v>3.371088117288628E-5</v>
      </c>
      <c r="AJ234" s="310">
        <v>1.3514204495632858E-4</v>
      </c>
      <c r="AK234" s="310">
        <v>2.9088666404510967E-5</v>
      </c>
      <c r="AL234" s="310">
        <v>5.7465496066567489E-5</v>
      </c>
      <c r="AM234" s="310">
        <v>2.1341309668961931E-4</v>
      </c>
      <c r="AN234" s="310">
        <v>1.5060245662748986E-3</v>
      </c>
      <c r="AO234" s="310">
        <v>1.1723118197326185E-4</v>
      </c>
      <c r="AP234" s="310">
        <v>1.0098968829556336</v>
      </c>
      <c r="AQ234" s="310">
        <v>4.8734114691045496E-4</v>
      </c>
      <c r="AR234" s="310">
        <v>8.4958147217790488E-6</v>
      </c>
      <c r="AS234" s="311">
        <v>4.4328825320375296E-4</v>
      </c>
    </row>
    <row r="235" spans="2:45" ht="13.5" customHeight="1">
      <c r="B235" s="238">
        <v>40</v>
      </c>
      <c r="C235" s="240" t="s">
        <v>303</v>
      </c>
      <c r="D235" s="310">
        <v>1.5595462099752147E-3</v>
      </c>
      <c r="E235" s="310">
        <v>2.6403479004327154E-4</v>
      </c>
      <c r="F235" s="310">
        <v>1.136623406316698E-3</v>
      </c>
      <c r="G235" s="310">
        <v>3.8087584140786247E-4</v>
      </c>
      <c r="H235" s="310">
        <v>4.5694736758719563E-4</v>
      </c>
      <c r="I235" s="310">
        <v>2.8013272105546658E-4</v>
      </c>
      <c r="J235" s="310">
        <v>2.5000812929101016E-4</v>
      </c>
      <c r="K235" s="310">
        <v>2.8499592766699082E-4</v>
      </c>
      <c r="L235" s="310">
        <v>6.1876201122746023E-5</v>
      </c>
      <c r="M235" s="310">
        <v>2.0909372506578377E-4</v>
      </c>
      <c r="N235" s="310">
        <v>5.082208756224993E-4</v>
      </c>
      <c r="O235" s="310">
        <v>1.7358373100553334E-4</v>
      </c>
      <c r="P235" s="310">
        <v>2.2430038105679818E-4</v>
      </c>
      <c r="Q235" s="310">
        <v>2.0808229506439604E-4</v>
      </c>
      <c r="R235" s="310">
        <v>2.9843547591496428E-4</v>
      </c>
      <c r="S235" s="310">
        <v>2.0770315907465072E-4</v>
      </c>
      <c r="T235" s="310">
        <v>2.4734850282530661E-4</v>
      </c>
      <c r="U235" s="310">
        <v>3.6223435339875537E-4</v>
      </c>
      <c r="V235" s="310">
        <v>2.6938116312353119E-4</v>
      </c>
      <c r="W235" s="310">
        <v>1.9018300168306541E-4</v>
      </c>
      <c r="X235" s="310">
        <v>1.9631201126766749E-4</v>
      </c>
      <c r="Y235" s="310">
        <v>2.506041193440446E-4</v>
      </c>
      <c r="Z235" s="310">
        <v>5.728486128701466E-4</v>
      </c>
      <c r="AA235" s="310">
        <v>2.7966756853572408E-4</v>
      </c>
      <c r="AB235" s="310">
        <v>7.1633036015103177E-4</v>
      </c>
      <c r="AC235" s="310">
        <v>2.5661163213833713E-4</v>
      </c>
      <c r="AD235" s="310">
        <v>7.577461765407781E-4</v>
      </c>
      <c r="AE235" s="310">
        <v>6.054497641127004E-4</v>
      </c>
      <c r="AF235" s="310">
        <v>7.9778239488362994E-4</v>
      </c>
      <c r="AG235" s="310">
        <v>7.0241346174617356E-4</v>
      </c>
      <c r="AH235" s="310">
        <v>2.2025693179269796E-3</v>
      </c>
      <c r="AI235" s="310">
        <v>4.2681600426462885E-4</v>
      </c>
      <c r="AJ235" s="310">
        <v>1.4694700904328234E-3</v>
      </c>
      <c r="AK235" s="310">
        <v>9.2945366442582517E-3</v>
      </c>
      <c r="AL235" s="310">
        <v>1.2675382873573867E-3</v>
      </c>
      <c r="AM235" s="310">
        <v>3.2572948832739327E-3</v>
      </c>
      <c r="AN235" s="310">
        <v>1.1122999927329175E-2</v>
      </c>
      <c r="AO235" s="310">
        <v>2.3236807970559103E-3</v>
      </c>
      <c r="AP235" s="310">
        <v>2.5331674162993004E-3</v>
      </c>
      <c r="AQ235" s="310">
        <v>1.0065363411641584</v>
      </c>
      <c r="AR235" s="310">
        <v>1.1191848197926108E-4</v>
      </c>
      <c r="AS235" s="311">
        <v>3.4110127156645785E-3</v>
      </c>
    </row>
    <row r="236" spans="2:45" s="151" customFormat="1" ht="13.5" customHeight="1">
      <c r="B236" s="238">
        <v>41</v>
      </c>
      <c r="C236" s="240" t="s">
        <v>238</v>
      </c>
      <c r="D236" s="312">
        <v>1.4347691365281681E-3</v>
      </c>
      <c r="E236" s="310">
        <v>9.0772501841712896E-3</v>
      </c>
      <c r="F236" s="310">
        <v>2.3441896199437266E-3</v>
      </c>
      <c r="G236" s="310">
        <v>2.7134648381880087E-3</v>
      </c>
      <c r="H236" s="310">
        <v>1.3115918943675049E-3</v>
      </c>
      <c r="I236" s="310">
        <v>2.4112383495543178E-3</v>
      </c>
      <c r="J236" s="310">
        <v>2.1775322663474977E-3</v>
      </c>
      <c r="K236" s="310">
        <v>1.0941207467808365E-3</v>
      </c>
      <c r="L236" s="310">
        <v>1.3501390334390929E-4</v>
      </c>
      <c r="M236" s="310">
        <v>5.6141305594590847E-4</v>
      </c>
      <c r="N236" s="310">
        <v>2.4037762818355781E-3</v>
      </c>
      <c r="O236" s="310">
        <v>9.6833680366422228E-4</v>
      </c>
      <c r="P236" s="310">
        <v>1.590597247376957E-3</v>
      </c>
      <c r="Q236" s="310">
        <v>1.2546158951985847E-3</v>
      </c>
      <c r="R236" s="310">
        <v>1.7633993385388074E-3</v>
      </c>
      <c r="S236" s="310">
        <v>1.4508121188232077E-3</v>
      </c>
      <c r="T236" s="310">
        <v>1.3925474706649467E-3</v>
      </c>
      <c r="U236" s="310">
        <v>1.6569448394977827E-3</v>
      </c>
      <c r="V236" s="310">
        <v>1.9462709202888331E-3</v>
      </c>
      <c r="W236" s="310">
        <v>2.2904661751266962E-3</v>
      </c>
      <c r="X236" s="310">
        <v>7.4630276586589589E-4</v>
      </c>
      <c r="Y236" s="310">
        <v>2.1116585305881734E-3</v>
      </c>
      <c r="Z236" s="310">
        <v>1.7854437124813845E-3</v>
      </c>
      <c r="AA236" s="310">
        <v>6.5310951718209665E-4</v>
      </c>
      <c r="AB236" s="310">
        <v>1.937554508342443E-3</v>
      </c>
      <c r="AC236" s="310">
        <v>5.0947166736627645E-3</v>
      </c>
      <c r="AD236" s="310">
        <v>3.6050633423582276E-3</v>
      </c>
      <c r="AE236" s="310">
        <v>6.5168848042237932E-3</v>
      </c>
      <c r="AF236" s="310">
        <v>9.7562053774916916E-4</v>
      </c>
      <c r="AG236" s="310">
        <v>4.1070799019957476E-3</v>
      </c>
      <c r="AH236" s="310">
        <v>4.3601135402200316E-3</v>
      </c>
      <c r="AI236" s="310">
        <v>3.426258141637805E-3</v>
      </c>
      <c r="AJ236" s="310">
        <v>5.6981778225019507E-3</v>
      </c>
      <c r="AK236" s="310">
        <v>3.605060127495595E-3</v>
      </c>
      <c r="AL236" s="310">
        <v>4.9090250853559446E-3</v>
      </c>
      <c r="AM236" s="310">
        <v>2.5610973181556243E-3</v>
      </c>
      <c r="AN236" s="310">
        <v>4.8763909874088868E-3</v>
      </c>
      <c r="AO236" s="310">
        <v>1.6726295599936449E-3</v>
      </c>
      <c r="AP236" s="310">
        <v>4.5274713795278995E-3</v>
      </c>
      <c r="AQ236" s="310">
        <v>4.2652822517310375E-3</v>
      </c>
      <c r="AR236" s="264">
        <v>1.0007057327969371</v>
      </c>
      <c r="AS236" s="313">
        <v>1.244573691077883E-3</v>
      </c>
    </row>
    <row r="237" spans="2:45" ht="13.5" customHeight="1">
      <c r="B237" s="242">
        <v>42</v>
      </c>
      <c r="C237" s="243" t="s">
        <v>133</v>
      </c>
      <c r="D237" s="314">
        <v>2.1631724282650134E-3</v>
      </c>
      <c r="E237" s="315">
        <v>5.6125471011002413E-4</v>
      </c>
      <c r="F237" s="315">
        <v>4.1631219424901689E-3</v>
      </c>
      <c r="G237" s="315">
        <v>3.3092183768266615E-3</v>
      </c>
      <c r="H237" s="315">
        <v>2.4150264813222726E-3</v>
      </c>
      <c r="I237" s="315">
        <v>1.7832740449418235E-3</v>
      </c>
      <c r="J237" s="315">
        <v>2.1846595205739219E-3</v>
      </c>
      <c r="K237" s="315">
        <v>6.0716265664197784E-4</v>
      </c>
      <c r="L237" s="315">
        <v>2.6563895180336036E-4</v>
      </c>
      <c r="M237" s="315">
        <v>1.3529342615416302E-3</v>
      </c>
      <c r="N237" s="315">
        <v>6.1550645760828464E-3</v>
      </c>
      <c r="O237" s="315">
        <v>5.3940087557046608E-3</v>
      </c>
      <c r="P237" s="315">
        <v>4.0588777885635086E-3</v>
      </c>
      <c r="Q237" s="315">
        <v>3.3892352949628224E-3</v>
      </c>
      <c r="R237" s="315">
        <v>4.1480982010583143E-3</v>
      </c>
      <c r="S237" s="315">
        <v>2.4925455834260775E-3</v>
      </c>
      <c r="T237" s="315">
        <v>1.5041221826014081E-3</v>
      </c>
      <c r="U237" s="315">
        <v>6.8389226836340395E-4</v>
      </c>
      <c r="V237" s="315">
        <v>1.8726254436845348E-3</v>
      </c>
      <c r="W237" s="315">
        <v>1.8320171959762292E-3</v>
      </c>
      <c r="X237" s="315">
        <v>5.181311128409432E-4</v>
      </c>
      <c r="Y237" s="315">
        <v>9.0605504417683744E-4</v>
      </c>
      <c r="Z237" s="315">
        <v>6.5237394613548629E-3</v>
      </c>
      <c r="AA237" s="315">
        <v>2.0028510729715896E-3</v>
      </c>
      <c r="AB237" s="315">
        <v>3.8260661411178929E-3</v>
      </c>
      <c r="AC237" s="315">
        <v>3.6953510275708245E-3</v>
      </c>
      <c r="AD237" s="315">
        <v>1.8686149436889139E-3</v>
      </c>
      <c r="AE237" s="315">
        <v>5.2422316769133552E-3</v>
      </c>
      <c r="AF237" s="315">
        <v>1.2084845817598834E-3</v>
      </c>
      <c r="AG237" s="315">
        <v>2.4261907783502319E-3</v>
      </c>
      <c r="AH237" s="315">
        <v>2.531099640334585E-3</v>
      </c>
      <c r="AI237" s="315">
        <v>4.2396913955987809E-4</v>
      </c>
      <c r="AJ237" s="315">
        <v>5.3674658757814457E-3</v>
      </c>
      <c r="AK237" s="315">
        <v>1.3769167391853925E-3</v>
      </c>
      <c r="AL237" s="315">
        <v>3.2702589460706288E-3</v>
      </c>
      <c r="AM237" s="315">
        <v>1.7568620337157753E-3</v>
      </c>
      <c r="AN237" s="315">
        <v>9.4256716940775889E-3</v>
      </c>
      <c r="AO237" s="315">
        <v>1.1632569385351202E-3</v>
      </c>
      <c r="AP237" s="315">
        <v>8.166066740929002E-4</v>
      </c>
      <c r="AQ237" s="315">
        <v>2.6879629057378123E-3</v>
      </c>
      <c r="AR237" s="316">
        <v>6.5423236118841927E-4</v>
      </c>
      <c r="AS237" s="317">
        <v>1.0005316956484012</v>
      </c>
    </row>
    <row r="238" spans="2:45" ht="13.5">
      <c r="AR238" s="318"/>
    </row>
    <row r="239" spans="2:45" ht="12.75" thickBot="1">
      <c r="B239" s="233"/>
      <c r="C239" s="151"/>
    </row>
    <row r="240" spans="2:45" ht="35.85" customHeight="1">
      <c r="B240" s="319" t="s">
        <v>154</v>
      </c>
      <c r="C240" s="320" t="s">
        <v>33</v>
      </c>
      <c r="E240" s="321" t="s">
        <v>151</v>
      </c>
      <c r="G240" s="321" t="s">
        <v>155</v>
      </c>
      <c r="H240" s="167"/>
      <c r="I240" s="322" t="s">
        <v>156</v>
      </c>
      <c r="J240" s="167"/>
      <c r="K240" s="321" t="s">
        <v>157</v>
      </c>
      <c r="L240" s="167"/>
      <c r="M240" s="321" t="s">
        <v>158</v>
      </c>
      <c r="N240" s="167"/>
      <c r="O240" s="321" t="s">
        <v>159</v>
      </c>
    </row>
    <row r="241" spans="2:15" ht="14.25" customHeight="1">
      <c r="B241" s="585">
        <f t="shared" ref="B241:C260" si="133">B54</f>
        <v>1</v>
      </c>
      <c r="C241" s="239" t="str">
        <f t="shared" si="133"/>
        <v>農業</v>
      </c>
      <c r="D241" s="323"/>
      <c r="E241" s="324">
        <f t="shared" ref="E241:E282" si="134">I147</f>
        <v>0</v>
      </c>
      <c r="F241" s="323"/>
      <c r="G241" s="325">
        <f t="array" ref="G241:G282">MMULT(D196:AS237,E241:E282)</f>
        <v>0</v>
      </c>
      <c r="H241" s="323"/>
      <c r="I241" s="326">
        <f>+係数!D6</f>
        <v>0.14454197078741429</v>
      </c>
      <c r="J241" s="323"/>
      <c r="K241" s="393">
        <f>G241*I241</f>
        <v>0</v>
      </c>
      <c r="L241" s="323"/>
      <c r="M241" s="326">
        <f>+係数!D7</f>
        <v>0.44671974441111745</v>
      </c>
      <c r="N241" s="323"/>
      <c r="O241" s="325">
        <f>G241*M241</f>
        <v>0</v>
      </c>
    </row>
    <row r="242" spans="2:15" ht="14.25" customHeight="1">
      <c r="B242" s="585">
        <f t="shared" si="133"/>
        <v>2</v>
      </c>
      <c r="C242" s="240" t="str">
        <f t="shared" si="133"/>
        <v>林業</v>
      </c>
      <c r="D242" s="323"/>
      <c r="E242" s="327">
        <f t="shared" si="134"/>
        <v>0</v>
      </c>
      <c r="F242" s="323"/>
      <c r="G242" s="328">
        <v>0</v>
      </c>
      <c r="H242" s="323"/>
      <c r="I242" s="329">
        <f>+係数!E6</f>
        <v>0.25087440381558029</v>
      </c>
      <c r="J242" s="323"/>
      <c r="K242" s="328">
        <f t="shared" ref="K242:K282" si="135">G242*I242</f>
        <v>0</v>
      </c>
      <c r="L242" s="323"/>
      <c r="M242" s="329">
        <f>+係数!E7</f>
        <v>0.52384737678855331</v>
      </c>
      <c r="N242" s="323"/>
      <c r="O242" s="328">
        <f t="shared" ref="O242:O282" si="136">G242*M242</f>
        <v>0</v>
      </c>
    </row>
    <row r="243" spans="2:15" ht="14.25" customHeight="1">
      <c r="B243" s="585">
        <f t="shared" si="133"/>
        <v>3</v>
      </c>
      <c r="C243" s="240" t="str">
        <f t="shared" si="133"/>
        <v>漁業</v>
      </c>
      <c r="D243" s="323"/>
      <c r="E243" s="327">
        <f t="shared" si="134"/>
        <v>0</v>
      </c>
      <c r="F243" s="323"/>
      <c r="G243" s="328">
        <v>0</v>
      </c>
      <c r="H243" s="323"/>
      <c r="I243" s="329">
        <f>+係数!F6</f>
        <v>0.14185483870967741</v>
      </c>
      <c r="J243" s="323"/>
      <c r="K243" s="328">
        <f t="shared" si="135"/>
        <v>0</v>
      </c>
      <c r="L243" s="323"/>
      <c r="M243" s="329">
        <f>+係数!F7</f>
        <v>0.44448924731182798</v>
      </c>
      <c r="N243" s="323"/>
      <c r="O243" s="328">
        <f t="shared" si="136"/>
        <v>0</v>
      </c>
    </row>
    <row r="244" spans="2:15" ht="14.25" customHeight="1">
      <c r="B244" s="585">
        <f t="shared" si="133"/>
        <v>4</v>
      </c>
      <c r="C244" s="240" t="str">
        <f t="shared" si="133"/>
        <v>鉱業</v>
      </c>
      <c r="D244" s="323"/>
      <c r="E244" s="327">
        <f t="shared" si="134"/>
        <v>0</v>
      </c>
      <c r="F244" s="323"/>
      <c r="G244" s="328">
        <v>0</v>
      </c>
      <c r="H244" s="323"/>
      <c r="I244" s="329">
        <f>+係数!G6</f>
        <v>0.15768326146609174</v>
      </c>
      <c r="J244" s="323"/>
      <c r="K244" s="328">
        <f t="shared" si="135"/>
        <v>0</v>
      </c>
      <c r="L244" s="323"/>
      <c r="M244" s="329">
        <f>+係数!G7</f>
        <v>0.53959231673853392</v>
      </c>
      <c r="N244" s="323"/>
      <c r="O244" s="328">
        <f t="shared" si="136"/>
        <v>0</v>
      </c>
    </row>
    <row r="245" spans="2:15" ht="14.25" customHeight="1">
      <c r="B245" s="585">
        <f t="shared" si="133"/>
        <v>5</v>
      </c>
      <c r="C245" s="240" t="str">
        <f t="shared" si="133"/>
        <v>飲食料品</v>
      </c>
      <c r="D245" s="323"/>
      <c r="E245" s="327">
        <f t="shared" si="134"/>
        <v>0</v>
      </c>
      <c r="F245" s="323"/>
      <c r="G245" s="328">
        <v>0</v>
      </c>
      <c r="H245" s="323"/>
      <c r="I245" s="329">
        <f>+係数!H6</f>
        <v>0.12386999618239404</v>
      </c>
      <c r="J245" s="323"/>
      <c r="K245" s="328">
        <f t="shared" si="135"/>
        <v>0</v>
      </c>
      <c r="L245" s="323"/>
      <c r="M245" s="329">
        <f>+係数!H7</f>
        <v>0.36015415281589935</v>
      </c>
      <c r="N245" s="323"/>
      <c r="O245" s="328">
        <f t="shared" si="136"/>
        <v>0</v>
      </c>
    </row>
    <row r="246" spans="2:15" ht="14.25" customHeight="1">
      <c r="B246" s="585">
        <f t="shared" si="133"/>
        <v>6</v>
      </c>
      <c r="C246" s="240" t="str">
        <f t="shared" si="133"/>
        <v>繊維製品</v>
      </c>
      <c r="D246" s="323"/>
      <c r="E246" s="327">
        <f t="shared" si="134"/>
        <v>0</v>
      </c>
      <c r="F246" s="323"/>
      <c r="G246" s="328">
        <v>0</v>
      </c>
      <c r="H246" s="323"/>
      <c r="I246" s="329">
        <f>+係数!I6</f>
        <v>0.19387188919257722</v>
      </c>
      <c r="J246" s="323"/>
      <c r="K246" s="328">
        <f t="shared" si="135"/>
        <v>0</v>
      </c>
      <c r="L246" s="323"/>
      <c r="M246" s="329">
        <f>+係数!I7</f>
        <v>0.31589979655165329</v>
      </c>
      <c r="N246" s="323"/>
      <c r="O246" s="328">
        <f t="shared" si="136"/>
        <v>0</v>
      </c>
    </row>
    <row r="247" spans="2:15" ht="14.25" customHeight="1">
      <c r="B247" s="585">
        <f t="shared" si="133"/>
        <v>7</v>
      </c>
      <c r="C247" s="240" t="str">
        <f t="shared" si="133"/>
        <v>パルプ・紙・木製品</v>
      </c>
      <c r="D247" s="323"/>
      <c r="E247" s="327">
        <f t="shared" si="134"/>
        <v>0</v>
      </c>
      <c r="F247" s="323"/>
      <c r="G247" s="328">
        <v>0</v>
      </c>
      <c r="H247" s="323"/>
      <c r="I247" s="329">
        <f>+係数!J6</f>
        <v>9.9455245139687135E-2</v>
      </c>
      <c r="J247" s="323"/>
      <c r="K247" s="328">
        <f t="shared" si="135"/>
        <v>0</v>
      </c>
      <c r="L247" s="323"/>
      <c r="M247" s="329">
        <f>+係数!J7</f>
        <v>0.25257523003537297</v>
      </c>
      <c r="N247" s="323"/>
      <c r="O247" s="328">
        <f t="shared" si="136"/>
        <v>0</v>
      </c>
    </row>
    <row r="248" spans="2:15" ht="14.25" customHeight="1">
      <c r="B248" s="585">
        <f t="shared" si="133"/>
        <v>8</v>
      </c>
      <c r="C248" s="240" t="str">
        <f t="shared" si="133"/>
        <v>化学製品</v>
      </c>
      <c r="D248" s="323"/>
      <c r="E248" s="327">
        <f t="shared" si="134"/>
        <v>0</v>
      </c>
      <c r="F248" s="323"/>
      <c r="G248" s="328">
        <v>0</v>
      </c>
      <c r="H248" s="323"/>
      <c r="I248" s="329">
        <f>+係数!K6</f>
        <v>0.10566892521252146</v>
      </c>
      <c r="J248" s="323"/>
      <c r="K248" s="328">
        <f t="shared" si="135"/>
        <v>0</v>
      </c>
      <c r="L248" s="323"/>
      <c r="M248" s="329">
        <f>+係数!K7</f>
        <v>0.35628125406940531</v>
      </c>
      <c r="N248" s="323"/>
      <c r="O248" s="328">
        <f t="shared" si="136"/>
        <v>0</v>
      </c>
    </row>
    <row r="249" spans="2:15" ht="14.25" customHeight="1">
      <c r="B249" s="585">
        <f t="shared" si="133"/>
        <v>9</v>
      </c>
      <c r="C249" s="240" t="str">
        <f t="shared" si="133"/>
        <v>石油・石炭製品</v>
      </c>
      <c r="D249" s="323"/>
      <c r="E249" s="327">
        <f t="shared" si="134"/>
        <v>0</v>
      </c>
      <c r="F249" s="323"/>
      <c r="G249" s="328">
        <v>0</v>
      </c>
      <c r="H249" s="323"/>
      <c r="I249" s="329">
        <f>+係数!L6</f>
        <v>1.4187971301527148E-2</v>
      </c>
      <c r="J249" s="323"/>
      <c r="K249" s="328">
        <f t="shared" si="135"/>
        <v>0</v>
      </c>
      <c r="L249" s="323"/>
      <c r="M249" s="329">
        <f>+係数!L7</f>
        <v>0.4463869052718577</v>
      </c>
      <c r="N249" s="323"/>
      <c r="O249" s="328">
        <f t="shared" si="136"/>
        <v>0</v>
      </c>
    </row>
    <row r="250" spans="2:15" ht="14.25" customHeight="1">
      <c r="B250" s="585">
        <f t="shared" si="133"/>
        <v>10</v>
      </c>
      <c r="C250" s="240" t="str">
        <f t="shared" si="133"/>
        <v>プラスチック・ゴム製品</v>
      </c>
      <c r="D250" s="323"/>
      <c r="E250" s="327">
        <f t="shared" si="134"/>
        <v>0</v>
      </c>
      <c r="F250" s="323"/>
      <c r="G250" s="328">
        <v>0</v>
      </c>
      <c r="H250" s="323"/>
      <c r="I250" s="329">
        <f>+係数!M6</f>
        <v>0.21111861656996553</v>
      </c>
      <c r="J250" s="323"/>
      <c r="K250" s="328">
        <f t="shared" si="135"/>
        <v>0</v>
      </c>
      <c r="L250" s="323"/>
      <c r="M250" s="329">
        <f>+係数!M7</f>
        <v>0.49474443912600674</v>
      </c>
      <c r="N250" s="323"/>
      <c r="O250" s="328">
        <f t="shared" si="136"/>
        <v>0</v>
      </c>
    </row>
    <row r="251" spans="2:15" ht="14.25" customHeight="1">
      <c r="B251" s="585">
        <f t="shared" si="133"/>
        <v>11</v>
      </c>
      <c r="C251" s="240" t="str">
        <f t="shared" si="133"/>
        <v>窯業・土石製品</v>
      </c>
      <c r="D251" s="323"/>
      <c r="E251" s="327">
        <f t="shared" si="134"/>
        <v>0</v>
      </c>
      <c r="F251" s="323"/>
      <c r="G251" s="328">
        <v>0</v>
      </c>
      <c r="H251" s="323"/>
      <c r="I251" s="329">
        <f>+係数!N6</f>
        <v>0.16122377415373684</v>
      </c>
      <c r="J251" s="323"/>
      <c r="K251" s="328">
        <f t="shared" si="135"/>
        <v>0</v>
      </c>
      <c r="L251" s="323"/>
      <c r="M251" s="329">
        <f>+係数!N7</f>
        <v>0.39593228984028817</v>
      </c>
      <c r="N251" s="323"/>
      <c r="O251" s="328">
        <f t="shared" si="136"/>
        <v>0</v>
      </c>
    </row>
    <row r="252" spans="2:15" ht="14.25" customHeight="1">
      <c r="B252" s="585">
        <f t="shared" si="133"/>
        <v>12</v>
      </c>
      <c r="C252" s="240" t="str">
        <f t="shared" si="133"/>
        <v>鉄鋼</v>
      </c>
      <c r="D252" s="323"/>
      <c r="E252" s="327">
        <f t="shared" si="134"/>
        <v>0</v>
      </c>
      <c r="F252" s="323"/>
      <c r="G252" s="328">
        <v>0</v>
      </c>
      <c r="H252" s="323"/>
      <c r="I252" s="329">
        <f>+係数!O6</f>
        <v>0.13192912252812761</v>
      </c>
      <c r="J252" s="323"/>
      <c r="K252" s="328">
        <f t="shared" si="135"/>
        <v>0</v>
      </c>
      <c r="L252" s="323"/>
      <c r="M252" s="329">
        <f>+係数!O7</f>
        <v>0.35097504488084308</v>
      </c>
      <c r="N252" s="323"/>
      <c r="O252" s="328">
        <f t="shared" si="136"/>
        <v>0</v>
      </c>
    </row>
    <row r="253" spans="2:15" ht="14.25" customHeight="1">
      <c r="B253" s="585">
        <f t="shared" si="133"/>
        <v>13</v>
      </c>
      <c r="C253" s="240" t="str">
        <f t="shared" si="133"/>
        <v>非鉄金属</v>
      </c>
      <c r="D253" s="323"/>
      <c r="E253" s="327">
        <f t="shared" si="134"/>
        <v>0</v>
      </c>
      <c r="F253" s="323"/>
      <c r="G253" s="328">
        <v>0</v>
      </c>
      <c r="H253" s="323"/>
      <c r="I253" s="329">
        <f>+係数!P6</f>
        <v>6.1063145928351194E-2</v>
      </c>
      <c r="J253" s="323"/>
      <c r="K253" s="328">
        <f t="shared" si="135"/>
        <v>0</v>
      </c>
      <c r="L253" s="323"/>
      <c r="M253" s="329">
        <f>+係数!P7</f>
        <v>0.13076820321849861</v>
      </c>
      <c r="N253" s="323"/>
      <c r="O253" s="328">
        <f t="shared" si="136"/>
        <v>0</v>
      </c>
    </row>
    <row r="254" spans="2:15" ht="14.25" customHeight="1">
      <c r="B254" s="585">
        <f t="shared" si="133"/>
        <v>14</v>
      </c>
      <c r="C254" s="240" t="str">
        <f t="shared" si="133"/>
        <v>金属製品</v>
      </c>
      <c r="D254" s="323"/>
      <c r="E254" s="327">
        <f t="shared" si="134"/>
        <v>0</v>
      </c>
      <c r="F254" s="323"/>
      <c r="G254" s="328">
        <v>0</v>
      </c>
      <c r="H254" s="323"/>
      <c r="I254" s="329">
        <f>+係数!Q6</f>
        <v>0.20629961665006491</v>
      </c>
      <c r="J254" s="323"/>
      <c r="K254" s="328">
        <f t="shared" si="135"/>
        <v>0</v>
      </c>
      <c r="L254" s="323"/>
      <c r="M254" s="329">
        <f>+係数!Q7</f>
        <v>0.40511586022316803</v>
      </c>
      <c r="N254" s="323"/>
      <c r="O254" s="328">
        <f t="shared" si="136"/>
        <v>0</v>
      </c>
    </row>
    <row r="255" spans="2:15" ht="14.25" customHeight="1">
      <c r="B255" s="585">
        <f t="shared" si="133"/>
        <v>15</v>
      </c>
      <c r="C255" s="240" t="str">
        <f t="shared" si="133"/>
        <v>はん用機械</v>
      </c>
      <c r="D255" s="323"/>
      <c r="E255" s="327">
        <f t="shared" si="134"/>
        <v>0</v>
      </c>
      <c r="F255" s="323"/>
      <c r="G255" s="328">
        <v>0</v>
      </c>
      <c r="H255" s="323"/>
      <c r="I255" s="329">
        <f>+係数!R6</f>
        <v>0.18002712783994573</v>
      </c>
      <c r="J255" s="323"/>
      <c r="K255" s="328">
        <f t="shared" si="135"/>
        <v>0</v>
      </c>
      <c r="L255" s="323"/>
      <c r="M255" s="329">
        <f>+係数!R7</f>
        <v>0.34603497553650148</v>
      </c>
      <c r="N255" s="323"/>
      <c r="O255" s="328">
        <f t="shared" si="136"/>
        <v>0</v>
      </c>
    </row>
    <row r="256" spans="2:15" ht="14.25" customHeight="1">
      <c r="B256" s="585">
        <f t="shared" si="133"/>
        <v>16</v>
      </c>
      <c r="C256" s="240" t="str">
        <f t="shared" si="133"/>
        <v>生産用機械</v>
      </c>
      <c r="D256" s="323"/>
      <c r="E256" s="327">
        <f t="shared" si="134"/>
        <v>0</v>
      </c>
      <c r="F256" s="323"/>
      <c r="G256" s="328">
        <v>0</v>
      </c>
      <c r="H256" s="323"/>
      <c r="I256" s="329">
        <f>+係数!S6</f>
        <v>0.2828126287375578</v>
      </c>
      <c r="J256" s="323"/>
      <c r="K256" s="328">
        <f t="shared" si="135"/>
        <v>0</v>
      </c>
      <c r="L256" s="323"/>
      <c r="M256" s="329">
        <f>+係数!S7</f>
        <v>0.41116765210158546</v>
      </c>
      <c r="N256" s="323"/>
      <c r="O256" s="328">
        <f t="shared" si="136"/>
        <v>0</v>
      </c>
    </row>
    <row r="257" spans="2:15" ht="14.25" customHeight="1">
      <c r="B257" s="585">
        <f t="shared" si="133"/>
        <v>17</v>
      </c>
      <c r="C257" s="240" t="str">
        <f t="shared" si="133"/>
        <v>業務用機械</v>
      </c>
      <c r="D257" s="323"/>
      <c r="E257" s="327">
        <f t="shared" si="134"/>
        <v>0</v>
      </c>
      <c r="F257" s="323"/>
      <c r="G257" s="328">
        <v>0</v>
      </c>
      <c r="H257" s="323"/>
      <c r="I257" s="329">
        <f>+係数!T6</f>
        <v>0.13426714619218877</v>
      </c>
      <c r="J257" s="323"/>
      <c r="K257" s="328">
        <f t="shared" si="135"/>
        <v>0</v>
      </c>
      <c r="L257" s="323"/>
      <c r="M257" s="329">
        <f>+係数!T7</f>
        <v>0.15913937787873053</v>
      </c>
      <c r="N257" s="323"/>
      <c r="O257" s="328">
        <f t="shared" si="136"/>
        <v>0</v>
      </c>
    </row>
    <row r="258" spans="2:15" ht="14.25" customHeight="1">
      <c r="B258" s="585">
        <f t="shared" si="133"/>
        <v>18</v>
      </c>
      <c r="C258" s="240" t="str">
        <f t="shared" si="133"/>
        <v>電子部品</v>
      </c>
      <c r="D258" s="323"/>
      <c r="E258" s="327">
        <f t="shared" si="134"/>
        <v>0</v>
      </c>
      <c r="F258" s="323"/>
      <c r="G258" s="328">
        <v>0</v>
      </c>
      <c r="H258" s="323"/>
      <c r="I258" s="329">
        <f>+係数!U6</f>
        <v>4.260131777623772E-2</v>
      </c>
      <c r="J258" s="323"/>
      <c r="K258" s="328">
        <f t="shared" si="135"/>
        <v>0</v>
      </c>
      <c r="L258" s="323"/>
      <c r="M258" s="329">
        <f>+係数!U7</f>
        <v>0.30540781652624921</v>
      </c>
      <c r="N258" s="323"/>
      <c r="O258" s="328">
        <f t="shared" si="136"/>
        <v>0</v>
      </c>
    </row>
    <row r="259" spans="2:15" ht="14.25" customHeight="1">
      <c r="B259" s="585">
        <f t="shared" si="133"/>
        <v>19</v>
      </c>
      <c r="C259" s="240" t="str">
        <f t="shared" si="133"/>
        <v>電気機械</v>
      </c>
      <c r="D259" s="323"/>
      <c r="E259" s="327">
        <f t="shared" si="134"/>
        <v>0</v>
      </c>
      <c r="F259" s="323"/>
      <c r="G259" s="328">
        <v>0</v>
      </c>
      <c r="H259" s="323"/>
      <c r="I259" s="329">
        <f>+係数!V6</f>
        <v>0.18477278451941739</v>
      </c>
      <c r="J259" s="323"/>
      <c r="K259" s="328">
        <f t="shared" si="135"/>
        <v>0</v>
      </c>
      <c r="L259" s="323"/>
      <c r="M259" s="329">
        <f>+係数!V7</f>
        <v>0.28339334133440014</v>
      </c>
      <c r="N259" s="323"/>
      <c r="O259" s="328">
        <f t="shared" si="136"/>
        <v>0</v>
      </c>
    </row>
    <row r="260" spans="2:15" ht="14.25" customHeight="1">
      <c r="B260" s="585">
        <f t="shared" si="133"/>
        <v>20</v>
      </c>
      <c r="C260" s="240" t="str">
        <f t="shared" si="133"/>
        <v>情報通信機器</v>
      </c>
      <c r="D260" s="323"/>
      <c r="E260" s="327">
        <f t="shared" si="134"/>
        <v>0</v>
      </c>
      <c r="F260" s="323"/>
      <c r="G260" s="328">
        <v>0</v>
      </c>
      <c r="H260" s="323"/>
      <c r="I260" s="329">
        <f>+係数!W6</f>
        <v>0.14294926913155631</v>
      </c>
      <c r="J260" s="323"/>
      <c r="K260" s="328">
        <f t="shared" si="135"/>
        <v>0</v>
      </c>
      <c r="L260" s="323"/>
      <c r="M260" s="329">
        <f>+係数!W7</f>
        <v>0.36964493450002528</v>
      </c>
      <c r="N260" s="323"/>
      <c r="O260" s="328">
        <f t="shared" si="136"/>
        <v>0</v>
      </c>
    </row>
    <row r="261" spans="2:15" ht="14.25" customHeight="1">
      <c r="B261" s="585">
        <f t="shared" ref="B261:C280" si="137">B74</f>
        <v>21</v>
      </c>
      <c r="C261" s="240" t="str">
        <f t="shared" si="137"/>
        <v>輸送機械</v>
      </c>
      <c r="D261" s="323"/>
      <c r="E261" s="327">
        <f t="shared" si="134"/>
        <v>0</v>
      </c>
      <c r="F261" s="323"/>
      <c r="G261" s="328">
        <v>0</v>
      </c>
      <c r="H261" s="323"/>
      <c r="I261" s="329">
        <f>+係数!X6</f>
        <v>7.6093477294440492E-2</v>
      </c>
      <c r="J261" s="323"/>
      <c r="K261" s="328">
        <f t="shared" si="135"/>
        <v>0</v>
      </c>
      <c r="L261" s="323"/>
      <c r="M261" s="329">
        <f>+係数!X7</f>
        <v>0.16027236928894079</v>
      </c>
      <c r="N261" s="323"/>
      <c r="O261" s="328">
        <f t="shared" si="136"/>
        <v>0</v>
      </c>
    </row>
    <row r="262" spans="2:15" ht="14.25" customHeight="1">
      <c r="B262" s="585">
        <f t="shared" si="137"/>
        <v>22</v>
      </c>
      <c r="C262" s="240" t="str">
        <f t="shared" si="137"/>
        <v>その他の製造工業製品</v>
      </c>
      <c r="D262" s="323"/>
      <c r="E262" s="327">
        <f t="shared" si="134"/>
        <v>0</v>
      </c>
      <c r="F262" s="323"/>
      <c r="G262" s="328">
        <v>0</v>
      </c>
      <c r="H262" s="323"/>
      <c r="I262" s="329">
        <f>+係数!Y6</f>
        <v>0.20360742705570292</v>
      </c>
      <c r="J262" s="323"/>
      <c r="K262" s="328">
        <f t="shared" si="135"/>
        <v>0</v>
      </c>
      <c r="L262" s="323"/>
      <c r="M262" s="329">
        <f>+係数!Y7</f>
        <v>0.30181550250515765</v>
      </c>
      <c r="N262" s="323"/>
      <c r="O262" s="328">
        <f t="shared" si="136"/>
        <v>0</v>
      </c>
    </row>
    <row r="263" spans="2:15" ht="14.25" customHeight="1">
      <c r="B263" s="585">
        <f t="shared" si="137"/>
        <v>23</v>
      </c>
      <c r="C263" s="240" t="str">
        <f t="shared" si="137"/>
        <v>建設</v>
      </c>
      <c r="D263" s="323"/>
      <c r="E263" s="327">
        <f t="shared" si="134"/>
        <v>0</v>
      </c>
      <c r="F263" s="323"/>
      <c r="G263" s="328">
        <v>0</v>
      </c>
      <c r="H263" s="323"/>
      <c r="I263" s="329">
        <f>+係数!Z6</f>
        <v>0.27714572358566103</v>
      </c>
      <c r="J263" s="323"/>
      <c r="K263" s="328">
        <f t="shared" si="135"/>
        <v>0</v>
      </c>
      <c r="L263" s="323"/>
      <c r="M263" s="329">
        <f>+係数!Z7</f>
        <v>0.44476606887169529</v>
      </c>
      <c r="N263" s="323"/>
      <c r="O263" s="328">
        <f t="shared" si="136"/>
        <v>0</v>
      </c>
    </row>
    <row r="264" spans="2:15" ht="14.25" customHeight="1">
      <c r="B264" s="585">
        <f t="shared" si="137"/>
        <v>24</v>
      </c>
      <c r="C264" s="240" t="str">
        <f t="shared" si="137"/>
        <v>電力・ガス・熱供給</v>
      </c>
      <c r="D264" s="323"/>
      <c r="E264" s="327">
        <f t="shared" si="134"/>
        <v>0</v>
      </c>
      <c r="F264" s="323"/>
      <c r="G264" s="328">
        <v>0</v>
      </c>
      <c r="H264" s="323"/>
      <c r="I264" s="329">
        <f>+係数!AA6</f>
        <v>4.1925836098185759E-2</v>
      </c>
      <c r="J264" s="323"/>
      <c r="K264" s="328">
        <f t="shared" si="135"/>
        <v>0</v>
      </c>
      <c r="L264" s="323"/>
      <c r="M264" s="329">
        <f>+係数!AA7</f>
        <v>0.37629868581511483</v>
      </c>
      <c r="N264" s="323"/>
      <c r="O264" s="328">
        <f t="shared" si="136"/>
        <v>0</v>
      </c>
    </row>
    <row r="265" spans="2:15" ht="14.25" customHeight="1">
      <c r="B265" s="585">
        <f t="shared" si="137"/>
        <v>25</v>
      </c>
      <c r="C265" s="240" t="str">
        <f t="shared" si="137"/>
        <v>水道</v>
      </c>
      <c r="D265" s="323"/>
      <c r="E265" s="327">
        <f t="shared" si="134"/>
        <v>0</v>
      </c>
      <c r="F265" s="323"/>
      <c r="G265" s="328">
        <v>0</v>
      </c>
      <c r="H265" s="323"/>
      <c r="I265" s="329">
        <f>+係数!AB6</f>
        <v>9.2156862745098045E-2</v>
      </c>
      <c r="J265" s="323"/>
      <c r="K265" s="328">
        <f t="shared" si="135"/>
        <v>0</v>
      </c>
      <c r="L265" s="323"/>
      <c r="M265" s="329">
        <f>+係数!AB7</f>
        <v>0.47169467787114844</v>
      </c>
      <c r="N265" s="323"/>
      <c r="O265" s="328">
        <f t="shared" si="136"/>
        <v>0</v>
      </c>
    </row>
    <row r="266" spans="2:15" ht="14.25" customHeight="1">
      <c r="B266" s="585">
        <f t="shared" si="137"/>
        <v>26</v>
      </c>
      <c r="C266" s="240" t="str">
        <f t="shared" si="137"/>
        <v>廃棄物処理</v>
      </c>
      <c r="D266" s="323"/>
      <c r="E266" s="327">
        <f t="shared" si="134"/>
        <v>0</v>
      </c>
      <c r="F266" s="323"/>
      <c r="G266" s="328">
        <v>0</v>
      </c>
      <c r="H266" s="323"/>
      <c r="I266" s="329">
        <f>+係数!AC6</f>
        <v>0.33340707420790011</v>
      </c>
      <c r="J266" s="323"/>
      <c r="K266" s="328">
        <f t="shared" si="135"/>
        <v>0</v>
      </c>
      <c r="L266" s="323"/>
      <c r="M266" s="329">
        <f>+係数!AC7</f>
        <v>0.59985743430917093</v>
      </c>
      <c r="N266" s="323"/>
      <c r="O266" s="328">
        <f t="shared" si="136"/>
        <v>0</v>
      </c>
    </row>
    <row r="267" spans="2:15" ht="14.25" customHeight="1">
      <c r="B267" s="585">
        <f t="shared" si="137"/>
        <v>27</v>
      </c>
      <c r="C267" s="240" t="str">
        <f t="shared" si="137"/>
        <v>商業</v>
      </c>
      <c r="D267" s="323"/>
      <c r="E267" s="327">
        <f t="shared" si="134"/>
        <v>0</v>
      </c>
      <c r="F267" s="323"/>
      <c r="G267" s="328">
        <v>0</v>
      </c>
      <c r="H267" s="323"/>
      <c r="I267" s="329">
        <f>+係数!AD6</f>
        <v>0.38421812624208845</v>
      </c>
      <c r="J267" s="323"/>
      <c r="K267" s="328">
        <f t="shared" si="135"/>
        <v>0</v>
      </c>
      <c r="L267" s="323"/>
      <c r="M267" s="329">
        <f>+係数!AD7</f>
        <v>0.68103044031648596</v>
      </c>
      <c r="N267" s="323"/>
      <c r="O267" s="328">
        <f t="shared" si="136"/>
        <v>0</v>
      </c>
    </row>
    <row r="268" spans="2:15" ht="14.25" customHeight="1">
      <c r="B268" s="585">
        <f t="shared" si="137"/>
        <v>28</v>
      </c>
      <c r="C268" s="240" t="str">
        <f t="shared" si="137"/>
        <v>金融・保険</v>
      </c>
      <c r="D268" s="323"/>
      <c r="E268" s="327">
        <f t="shared" si="134"/>
        <v>0</v>
      </c>
      <c r="F268" s="323"/>
      <c r="G268" s="328">
        <v>0</v>
      </c>
      <c r="H268" s="323"/>
      <c r="I268" s="329">
        <f>+係数!AE6</f>
        <v>0.24672363183754664</v>
      </c>
      <c r="J268" s="323"/>
      <c r="K268" s="328">
        <f t="shared" si="135"/>
        <v>0</v>
      </c>
      <c r="L268" s="323"/>
      <c r="M268" s="329">
        <f>+係数!AE7</f>
        <v>0.6024337402007528</v>
      </c>
      <c r="N268" s="323"/>
      <c r="O268" s="328">
        <f t="shared" si="136"/>
        <v>0</v>
      </c>
    </row>
    <row r="269" spans="2:15" ht="14.25" customHeight="1">
      <c r="B269" s="585">
        <f t="shared" si="137"/>
        <v>29</v>
      </c>
      <c r="C269" s="240" t="str">
        <f t="shared" si="137"/>
        <v>不動産</v>
      </c>
      <c r="D269" s="323"/>
      <c r="E269" s="327">
        <f t="shared" si="134"/>
        <v>0</v>
      </c>
      <c r="F269" s="323"/>
      <c r="G269" s="328">
        <v>0</v>
      </c>
      <c r="H269" s="323"/>
      <c r="I269" s="329">
        <f>+係数!AF6</f>
        <v>3.6765593532992233E-2</v>
      </c>
      <c r="J269" s="323"/>
      <c r="K269" s="328">
        <f t="shared" si="135"/>
        <v>0</v>
      </c>
      <c r="L269" s="323"/>
      <c r="M269" s="329">
        <f>+係数!AF7</f>
        <v>0.78266137903412325</v>
      </c>
      <c r="N269" s="323"/>
      <c r="O269" s="328">
        <f t="shared" si="136"/>
        <v>0</v>
      </c>
    </row>
    <row r="270" spans="2:15" ht="14.25" customHeight="1">
      <c r="B270" s="585">
        <f t="shared" si="137"/>
        <v>30</v>
      </c>
      <c r="C270" s="240" t="str">
        <f t="shared" si="137"/>
        <v>運輸・郵便</v>
      </c>
      <c r="D270" s="323"/>
      <c r="E270" s="327">
        <f t="shared" si="134"/>
        <v>0</v>
      </c>
      <c r="F270" s="323"/>
      <c r="G270" s="328">
        <v>0</v>
      </c>
      <c r="H270" s="323"/>
      <c r="I270" s="329">
        <f>+係数!AG6</f>
        <v>0.39396179473976684</v>
      </c>
      <c r="J270" s="323"/>
      <c r="K270" s="328">
        <f t="shared" si="135"/>
        <v>0</v>
      </c>
      <c r="L270" s="323"/>
      <c r="M270" s="329">
        <f>+係数!AG7</f>
        <v>0.66771177987026997</v>
      </c>
      <c r="N270" s="323"/>
      <c r="O270" s="328">
        <f t="shared" si="136"/>
        <v>0</v>
      </c>
    </row>
    <row r="271" spans="2:15" ht="14.25" customHeight="1">
      <c r="B271" s="585">
        <f t="shared" si="137"/>
        <v>31</v>
      </c>
      <c r="C271" s="240" t="str">
        <f t="shared" si="137"/>
        <v>情報通信</v>
      </c>
      <c r="D271" s="323"/>
      <c r="E271" s="327">
        <f t="shared" si="134"/>
        <v>0</v>
      </c>
      <c r="F271" s="323"/>
      <c r="G271" s="328">
        <v>0</v>
      </c>
      <c r="H271" s="323"/>
      <c r="I271" s="329">
        <f>+係数!AH6</f>
        <v>0.12668765675863172</v>
      </c>
      <c r="J271" s="323"/>
      <c r="K271" s="328">
        <f t="shared" si="135"/>
        <v>0</v>
      </c>
      <c r="L271" s="323"/>
      <c r="M271" s="329">
        <f>+係数!AH7</f>
        <v>0.51116105762439457</v>
      </c>
      <c r="N271" s="323"/>
      <c r="O271" s="328">
        <f t="shared" si="136"/>
        <v>0</v>
      </c>
    </row>
    <row r="272" spans="2:15" ht="14.25" customHeight="1">
      <c r="B272" s="585">
        <f t="shared" si="137"/>
        <v>32</v>
      </c>
      <c r="C272" s="240" t="str">
        <f t="shared" si="137"/>
        <v>公務</v>
      </c>
      <c r="D272" s="323"/>
      <c r="E272" s="327">
        <f t="shared" si="134"/>
        <v>0</v>
      </c>
      <c r="F272" s="323"/>
      <c r="G272" s="328">
        <v>0</v>
      </c>
      <c r="H272" s="323"/>
      <c r="I272" s="329">
        <f>+係数!AI6</f>
        <v>0.28123168332731141</v>
      </c>
      <c r="J272" s="323"/>
      <c r="K272" s="328">
        <f t="shared" si="135"/>
        <v>0</v>
      </c>
      <c r="L272" s="323"/>
      <c r="M272" s="329">
        <f>+係数!AI7</f>
        <v>0.79392589024047533</v>
      </c>
      <c r="N272" s="323"/>
      <c r="O272" s="328">
        <f t="shared" si="136"/>
        <v>0</v>
      </c>
    </row>
    <row r="273" spans="2:15" ht="14.25" customHeight="1">
      <c r="B273" s="585">
        <f t="shared" si="137"/>
        <v>33</v>
      </c>
      <c r="C273" s="240" t="str">
        <f t="shared" si="137"/>
        <v>教育・研究</v>
      </c>
      <c r="D273" s="323"/>
      <c r="E273" s="327">
        <f t="shared" si="134"/>
        <v>0</v>
      </c>
      <c r="F273" s="323"/>
      <c r="G273" s="328">
        <v>0</v>
      </c>
      <c r="H273" s="323"/>
      <c r="I273" s="329">
        <f>+係数!AJ6</f>
        <v>0.40908238773947958</v>
      </c>
      <c r="J273" s="323"/>
      <c r="K273" s="328">
        <f t="shared" si="135"/>
        <v>0</v>
      </c>
      <c r="L273" s="323"/>
      <c r="M273" s="329">
        <f>+係数!AJ7</f>
        <v>0.69380204237857435</v>
      </c>
      <c r="N273" s="323"/>
      <c r="O273" s="328">
        <f t="shared" si="136"/>
        <v>0</v>
      </c>
    </row>
    <row r="274" spans="2:15" ht="14.25" customHeight="1">
      <c r="B274" s="585">
        <f t="shared" si="137"/>
        <v>34</v>
      </c>
      <c r="C274" s="240" t="str">
        <f t="shared" si="137"/>
        <v>医療・福祉</v>
      </c>
      <c r="D274" s="323"/>
      <c r="E274" s="327">
        <f t="shared" si="134"/>
        <v>0</v>
      </c>
      <c r="F274" s="323"/>
      <c r="G274" s="328">
        <v>0</v>
      </c>
      <c r="H274" s="323"/>
      <c r="I274" s="329">
        <f>+係数!AK6</f>
        <v>0.44023930702977204</v>
      </c>
      <c r="J274" s="323"/>
      <c r="K274" s="328">
        <f t="shared" si="135"/>
        <v>0</v>
      </c>
      <c r="L274" s="323"/>
      <c r="M274" s="329">
        <f>+係数!AK7</f>
        <v>0.59262802424207661</v>
      </c>
      <c r="N274" s="323"/>
      <c r="O274" s="328">
        <f t="shared" si="136"/>
        <v>0</v>
      </c>
    </row>
    <row r="275" spans="2:15" ht="14.25" customHeight="1">
      <c r="B275" s="585">
        <f t="shared" si="137"/>
        <v>35</v>
      </c>
      <c r="C275" s="240" t="str">
        <f t="shared" si="137"/>
        <v>他に分類されない会員制団体</v>
      </c>
      <c r="D275" s="323"/>
      <c r="E275" s="327">
        <f t="shared" si="134"/>
        <v>0</v>
      </c>
      <c r="F275" s="323"/>
      <c r="G275" s="328">
        <v>0</v>
      </c>
      <c r="H275" s="323"/>
      <c r="I275" s="329">
        <f>+係数!AL6</f>
        <v>0.62009366516326514</v>
      </c>
      <c r="J275" s="323"/>
      <c r="K275" s="328">
        <f t="shared" si="135"/>
        <v>0</v>
      </c>
      <c r="L275" s="323"/>
      <c r="M275" s="329">
        <f>+係数!AL7</f>
        <v>0.75027309992753388</v>
      </c>
      <c r="N275" s="323"/>
      <c r="O275" s="328">
        <f t="shared" si="136"/>
        <v>0</v>
      </c>
    </row>
    <row r="276" spans="2:15" ht="14.25" customHeight="1">
      <c r="B276" s="585">
        <f t="shared" si="137"/>
        <v>36</v>
      </c>
      <c r="C276" s="240" t="str">
        <f t="shared" si="137"/>
        <v>対事業所サービス</v>
      </c>
      <c r="D276" s="323"/>
      <c r="E276" s="327">
        <f t="shared" si="134"/>
        <v>0</v>
      </c>
      <c r="F276" s="323"/>
      <c r="G276" s="328">
        <v>0</v>
      </c>
      <c r="H276" s="323"/>
      <c r="I276" s="329">
        <f>+係数!AM6</f>
        <v>0.31832002281802624</v>
      </c>
      <c r="J276" s="323"/>
      <c r="K276" s="328">
        <f t="shared" si="135"/>
        <v>0</v>
      </c>
      <c r="L276" s="323"/>
      <c r="M276" s="329">
        <f>+係数!AM7</f>
        <v>0.5920336565887051</v>
      </c>
      <c r="N276" s="323"/>
      <c r="O276" s="328">
        <f t="shared" si="136"/>
        <v>0</v>
      </c>
    </row>
    <row r="277" spans="2:15" ht="14.25" customHeight="1">
      <c r="B277" s="585">
        <f t="shared" si="137"/>
        <v>37</v>
      </c>
      <c r="C277" s="240" t="str">
        <f t="shared" si="137"/>
        <v>宿泊業</v>
      </c>
      <c r="D277" s="323"/>
      <c r="E277" s="327">
        <f t="shared" si="134"/>
        <v>0</v>
      </c>
      <c r="F277" s="323"/>
      <c r="G277" s="328">
        <v>0</v>
      </c>
      <c r="H277" s="323"/>
      <c r="I277" s="329">
        <f>+係数!AN6</f>
        <v>0.27035094796288828</v>
      </c>
      <c r="J277" s="323"/>
      <c r="K277" s="328">
        <f t="shared" si="135"/>
        <v>0</v>
      </c>
      <c r="L277" s="323"/>
      <c r="M277" s="329">
        <f>+係数!AN7</f>
        <v>0.36037111738604277</v>
      </c>
      <c r="N277" s="323"/>
      <c r="O277" s="328">
        <f t="shared" si="136"/>
        <v>0</v>
      </c>
    </row>
    <row r="278" spans="2:15" ht="14.25" customHeight="1">
      <c r="B278" s="585">
        <f t="shared" si="137"/>
        <v>38</v>
      </c>
      <c r="C278" s="240" t="str">
        <f t="shared" si="137"/>
        <v>飲食サービス</v>
      </c>
      <c r="D278" s="323"/>
      <c r="E278" s="327">
        <f t="shared" si="134"/>
        <v>0</v>
      </c>
      <c r="F278" s="323"/>
      <c r="G278" s="328">
        <v>0</v>
      </c>
      <c r="H278" s="323"/>
      <c r="I278" s="329">
        <f>+係数!AO6</f>
        <v>0.25894216313833762</v>
      </c>
      <c r="J278" s="323"/>
      <c r="K278" s="328">
        <f t="shared" si="135"/>
        <v>0</v>
      </c>
      <c r="L278" s="323"/>
      <c r="M278" s="329">
        <f>+係数!AO7</f>
        <v>0.38225088168830307</v>
      </c>
      <c r="N278" s="323"/>
      <c r="O278" s="328">
        <f t="shared" si="136"/>
        <v>0</v>
      </c>
    </row>
    <row r="279" spans="2:15" ht="14.25" customHeight="1">
      <c r="B279" s="585">
        <f t="shared" si="137"/>
        <v>39</v>
      </c>
      <c r="C279" s="240" t="str">
        <f t="shared" si="137"/>
        <v>娯楽サービス</v>
      </c>
      <c r="D279" s="323"/>
      <c r="E279" s="327">
        <f t="shared" si="134"/>
        <v>0</v>
      </c>
      <c r="F279" s="323"/>
      <c r="G279" s="328">
        <v>0</v>
      </c>
      <c r="H279" s="323"/>
      <c r="I279" s="329">
        <f>+係数!AP6</f>
        <v>0.21277747075619416</v>
      </c>
      <c r="J279" s="323"/>
      <c r="K279" s="328">
        <f t="shared" si="135"/>
        <v>0</v>
      </c>
      <c r="L279" s="323"/>
      <c r="M279" s="329">
        <f>+係数!AP7</f>
        <v>0.7235078751036198</v>
      </c>
      <c r="N279" s="323"/>
      <c r="O279" s="328">
        <f t="shared" si="136"/>
        <v>0</v>
      </c>
    </row>
    <row r="280" spans="2:15" ht="14.25" customHeight="1">
      <c r="B280" s="585">
        <f t="shared" si="137"/>
        <v>40</v>
      </c>
      <c r="C280" s="240" t="str">
        <f t="shared" si="137"/>
        <v>その他の対個人サービス</v>
      </c>
      <c r="D280" s="323"/>
      <c r="E280" s="327">
        <f t="shared" si="134"/>
        <v>0</v>
      </c>
      <c r="F280" s="323"/>
      <c r="G280" s="328">
        <v>0</v>
      </c>
      <c r="H280" s="323"/>
      <c r="I280" s="329">
        <f>+係数!AQ6</f>
        <v>0.28298202107873527</v>
      </c>
      <c r="J280" s="323"/>
      <c r="K280" s="328">
        <f t="shared" si="135"/>
        <v>0</v>
      </c>
      <c r="L280" s="323"/>
      <c r="M280" s="329">
        <f>+係数!AQ7</f>
        <v>0.7365390576565406</v>
      </c>
      <c r="N280" s="323"/>
      <c r="O280" s="328">
        <f t="shared" si="136"/>
        <v>0</v>
      </c>
    </row>
    <row r="281" spans="2:15" ht="14.25" customHeight="1">
      <c r="B281" s="585">
        <f t="shared" ref="B281:C282" si="138">B94</f>
        <v>41</v>
      </c>
      <c r="C281" s="240" t="str">
        <f t="shared" si="138"/>
        <v>事務用品</v>
      </c>
      <c r="D281" s="323"/>
      <c r="E281" s="327">
        <f t="shared" si="134"/>
        <v>0</v>
      </c>
      <c r="F281" s="323"/>
      <c r="G281" s="328">
        <v>0</v>
      </c>
      <c r="H281" s="323"/>
      <c r="I281" s="329">
        <f>+係数!AR6</f>
        <v>0</v>
      </c>
      <c r="J281" s="323"/>
      <c r="K281" s="328">
        <f t="shared" si="135"/>
        <v>0</v>
      </c>
      <c r="L281" s="323"/>
      <c r="M281" s="329">
        <f>+係数!AR7</f>
        <v>0</v>
      </c>
      <c r="N281" s="323"/>
      <c r="O281" s="328">
        <f t="shared" si="136"/>
        <v>0</v>
      </c>
    </row>
    <row r="282" spans="2:15" ht="14.25" customHeight="1" thickBot="1">
      <c r="B282" s="587">
        <f t="shared" si="138"/>
        <v>42</v>
      </c>
      <c r="C282" s="243" t="str">
        <f t="shared" si="138"/>
        <v>分類不明</v>
      </c>
      <c r="D282" s="323"/>
      <c r="E282" s="330">
        <f t="shared" si="134"/>
        <v>0</v>
      </c>
      <c r="F282" s="323"/>
      <c r="G282" s="331">
        <v>0</v>
      </c>
      <c r="H282" s="323"/>
      <c r="I282" s="332">
        <f>+係数!AS6</f>
        <v>6.0533932795580432E-3</v>
      </c>
      <c r="J282" s="323"/>
      <c r="K282" s="331">
        <f t="shared" si="135"/>
        <v>0</v>
      </c>
      <c r="L282" s="323"/>
      <c r="M282" s="332">
        <f>+係数!AS7</f>
        <v>0.5627598771690101</v>
      </c>
      <c r="N282" s="323"/>
      <c r="O282" s="333">
        <f t="shared" si="136"/>
        <v>0</v>
      </c>
    </row>
    <row r="283" spans="2:15" ht="14.25" customHeight="1" thickBot="1">
      <c r="E283" s="334">
        <f>SUM(E241:E282)</f>
        <v>0</v>
      </c>
      <c r="G283" s="335">
        <f>SUM(G241:G282)</f>
        <v>0</v>
      </c>
      <c r="K283" s="335">
        <f>SUM(K241:K282)</f>
        <v>0</v>
      </c>
      <c r="O283" s="336">
        <f>SUM(O241:O282)</f>
        <v>0</v>
      </c>
    </row>
  </sheetData>
  <phoneticPr fontId="7"/>
  <pageMargins left="0.86614173228346458" right="0.55118110236220474" top="0.98425196850393704" bottom="0.98425196850393704" header="0.51181102362204722" footer="0.51181102362204722"/>
  <pageSetup paperSize="9" scale="72" fitToWidth="5" fitToHeight="5" pageOrder="overThenDown" orientation="landscape" r:id="rId1"/>
  <headerFooter alignWithMargins="0"/>
  <rowBreaks count="5" manualBreakCount="5">
    <brk id="50" max="40" man="1"/>
    <brk id="95" max="46" man="1"/>
    <brk id="143" max="40" man="1"/>
    <brk id="190" max="40" man="1"/>
    <brk id="238" max="40" man="1"/>
  </rowBreaks>
  <colBreaks count="2" manualBreakCount="2">
    <brk id="15" max="247" man="1"/>
    <brk id="30" max="2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AS189"/>
  <sheetViews>
    <sheetView showGridLines="0" topLeftCell="A54" zoomScaleNormal="100" zoomScaleSheetLayoutView="25" workbookViewId="0">
      <selection activeCell="L93" sqref="L93"/>
    </sheetView>
  </sheetViews>
  <sheetFormatPr defaultRowHeight="12"/>
  <cols>
    <col min="1" max="1" width="1.625" style="223" customWidth="1"/>
    <col min="2" max="2" width="6.625" style="223" bestFit="1" customWidth="1"/>
    <col min="3" max="3" width="30.5" style="223" bestFit="1" customWidth="1"/>
    <col min="4" max="45" width="11" style="223" customWidth="1"/>
    <col min="46" max="16384" width="9" style="223"/>
  </cols>
  <sheetData>
    <row r="2" spans="2:12" ht="14.25">
      <c r="B2" s="337" t="s">
        <v>160</v>
      </c>
    </row>
    <row r="4" spans="2:12" ht="12.75" thickBot="1">
      <c r="B4" s="338" t="s">
        <v>161</v>
      </c>
    </row>
    <row r="5" spans="2:12" ht="51.4" customHeight="1" thickBot="1">
      <c r="B5" s="339" t="s">
        <v>162</v>
      </c>
      <c r="C5" s="340" t="s">
        <v>33</v>
      </c>
      <c r="D5" s="341" t="s">
        <v>64</v>
      </c>
      <c r="E5" s="341" t="s">
        <v>163</v>
      </c>
      <c r="F5" s="342" t="s">
        <v>54</v>
      </c>
      <c r="H5" s="343" t="s">
        <v>164</v>
      </c>
      <c r="J5" s="343" t="s">
        <v>251</v>
      </c>
      <c r="L5" s="343" t="s">
        <v>165</v>
      </c>
    </row>
    <row r="6" spans="2:12">
      <c r="B6" s="586">
        <f>入力!B6</f>
        <v>1</v>
      </c>
      <c r="C6" s="239" t="str">
        <f>入力!C6</f>
        <v>農業</v>
      </c>
      <c r="D6" s="344">
        <f>'１次効果'!D7*'１次効果'!I241</f>
        <v>0</v>
      </c>
      <c r="E6" s="345">
        <f>'１次効果'!G241*'１次効果'!I241</f>
        <v>0</v>
      </c>
      <c r="F6" s="346">
        <f>SUM(D6:E6)</f>
        <v>0</v>
      </c>
      <c r="H6" s="347"/>
      <c r="I6" s="47"/>
      <c r="J6" s="347"/>
      <c r="K6" s="47"/>
      <c r="L6" s="347"/>
    </row>
    <row r="7" spans="2:12">
      <c r="B7" s="585">
        <f>入力!B7</f>
        <v>2</v>
      </c>
      <c r="C7" s="240" t="str">
        <f>入力!C7</f>
        <v>林業</v>
      </c>
      <c r="D7" s="348">
        <f>'１次効果'!D8*'１次効果'!I242</f>
        <v>0</v>
      </c>
      <c r="E7" s="349">
        <f>'１次効果'!G242*'１次効果'!I242</f>
        <v>0</v>
      </c>
      <c r="F7" s="350">
        <f t="shared" ref="F7:F47" si="0">SUM(D7:E7)</f>
        <v>0</v>
      </c>
      <c r="H7" s="351"/>
      <c r="I7" s="47"/>
      <c r="J7" s="351"/>
      <c r="K7" s="47"/>
      <c r="L7" s="351"/>
    </row>
    <row r="8" spans="2:12">
      <c r="B8" s="585">
        <f>入力!B8</f>
        <v>3</v>
      </c>
      <c r="C8" s="240" t="str">
        <f>入力!C8</f>
        <v>漁業</v>
      </c>
      <c r="D8" s="348">
        <f>'１次効果'!D9*'１次効果'!I243</f>
        <v>0</v>
      </c>
      <c r="E8" s="349">
        <f>'１次効果'!G243*'１次効果'!I243</f>
        <v>0</v>
      </c>
      <c r="F8" s="350">
        <f t="shared" si="0"/>
        <v>0</v>
      </c>
      <c r="H8" s="351"/>
      <c r="I8" s="47"/>
      <c r="J8" s="351"/>
      <c r="K8" s="47"/>
      <c r="L8" s="351"/>
    </row>
    <row r="9" spans="2:12">
      <c r="B9" s="585">
        <f>入力!B9</f>
        <v>4</v>
      </c>
      <c r="C9" s="240" t="str">
        <f>入力!C9</f>
        <v>鉱業</v>
      </c>
      <c r="D9" s="348">
        <f>'１次効果'!D10*'１次効果'!I244</f>
        <v>0</v>
      </c>
      <c r="E9" s="349">
        <f>'１次効果'!G244*'１次効果'!I244</f>
        <v>0</v>
      </c>
      <c r="F9" s="350">
        <f t="shared" si="0"/>
        <v>0</v>
      </c>
      <c r="H9" s="352"/>
      <c r="J9" s="352"/>
      <c r="L9" s="352"/>
    </row>
    <row r="10" spans="2:12">
      <c r="B10" s="585">
        <f>入力!B10</f>
        <v>5</v>
      </c>
      <c r="C10" s="240" t="str">
        <f>入力!C10</f>
        <v>飲食料品</v>
      </c>
      <c r="D10" s="348">
        <f>'１次効果'!D11*'１次効果'!I245</f>
        <v>0</v>
      </c>
      <c r="E10" s="349">
        <f>'１次効果'!G245*'１次効果'!I245</f>
        <v>0</v>
      </c>
      <c r="F10" s="350">
        <f t="shared" si="0"/>
        <v>0</v>
      </c>
      <c r="H10" s="352"/>
      <c r="J10" s="352"/>
      <c r="L10" s="352"/>
    </row>
    <row r="11" spans="2:12">
      <c r="B11" s="585">
        <f>入力!B11</f>
        <v>6</v>
      </c>
      <c r="C11" s="240" t="str">
        <f>入力!C11</f>
        <v>繊維製品</v>
      </c>
      <c r="D11" s="348">
        <f>'１次効果'!D12*'１次効果'!I246</f>
        <v>0</v>
      </c>
      <c r="E11" s="349">
        <f>'１次効果'!G246*'１次効果'!I246</f>
        <v>0</v>
      </c>
      <c r="F11" s="350">
        <f t="shared" si="0"/>
        <v>0</v>
      </c>
      <c r="H11" s="352"/>
      <c r="J11" s="352"/>
      <c r="L11" s="352"/>
    </row>
    <row r="12" spans="2:12">
      <c r="B12" s="585">
        <f>入力!B12</f>
        <v>7</v>
      </c>
      <c r="C12" s="240" t="str">
        <f>入力!C12</f>
        <v>パルプ・紙・木製品</v>
      </c>
      <c r="D12" s="348">
        <f>'１次効果'!D13*'１次効果'!I247</f>
        <v>0</v>
      </c>
      <c r="E12" s="349">
        <f>'１次効果'!G247*'１次効果'!I247</f>
        <v>0</v>
      </c>
      <c r="F12" s="350">
        <f t="shared" si="0"/>
        <v>0</v>
      </c>
      <c r="H12" s="352"/>
      <c r="J12" s="352"/>
      <c r="L12" s="352"/>
    </row>
    <row r="13" spans="2:12">
      <c r="B13" s="585">
        <f>入力!B13</f>
        <v>8</v>
      </c>
      <c r="C13" s="240" t="str">
        <f>入力!C13</f>
        <v>化学製品</v>
      </c>
      <c r="D13" s="348">
        <f>'１次効果'!D14*'１次効果'!I248</f>
        <v>0</v>
      </c>
      <c r="E13" s="349">
        <f>'１次効果'!G248*'１次効果'!I248</f>
        <v>0</v>
      </c>
      <c r="F13" s="350">
        <f t="shared" si="0"/>
        <v>0</v>
      </c>
      <c r="H13" s="352"/>
      <c r="J13" s="352"/>
      <c r="L13" s="352"/>
    </row>
    <row r="14" spans="2:12">
      <c r="B14" s="585">
        <f>入力!B14</f>
        <v>9</v>
      </c>
      <c r="C14" s="240" t="str">
        <f>入力!C14</f>
        <v>石油・石炭製品</v>
      </c>
      <c r="D14" s="348">
        <f>'１次効果'!D15*'１次効果'!I249</f>
        <v>0</v>
      </c>
      <c r="E14" s="349">
        <f>'１次効果'!G249*'１次効果'!I249</f>
        <v>0</v>
      </c>
      <c r="F14" s="350">
        <f t="shared" si="0"/>
        <v>0</v>
      </c>
      <c r="H14" s="352"/>
      <c r="J14" s="352"/>
      <c r="L14" s="352"/>
    </row>
    <row r="15" spans="2:12">
      <c r="B15" s="585">
        <f>入力!B15</f>
        <v>10</v>
      </c>
      <c r="C15" s="240" t="str">
        <f>入力!C15</f>
        <v>プラスチック・ゴム製品</v>
      </c>
      <c r="D15" s="348">
        <f>'１次効果'!D16*'１次効果'!I250</f>
        <v>0</v>
      </c>
      <c r="E15" s="349">
        <f>'１次効果'!G250*'１次効果'!I250</f>
        <v>0</v>
      </c>
      <c r="F15" s="350">
        <f t="shared" si="0"/>
        <v>0</v>
      </c>
      <c r="H15" s="352"/>
      <c r="J15" s="352"/>
      <c r="L15" s="352"/>
    </row>
    <row r="16" spans="2:12">
      <c r="B16" s="585">
        <f>入力!B16</f>
        <v>11</v>
      </c>
      <c r="C16" s="240" t="str">
        <f>入力!C16</f>
        <v>窯業・土石製品</v>
      </c>
      <c r="D16" s="348">
        <f>'１次効果'!D17*'１次効果'!I251</f>
        <v>0</v>
      </c>
      <c r="E16" s="349">
        <f>'１次効果'!G251*'１次効果'!I251</f>
        <v>0</v>
      </c>
      <c r="F16" s="350">
        <f t="shared" si="0"/>
        <v>0</v>
      </c>
      <c r="H16" s="352"/>
      <c r="J16" s="352"/>
      <c r="L16" s="352"/>
    </row>
    <row r="17" spans="2:12">
      <c r="B17" s="585">
        <f>入力!B17</f>
        <v>12</v>
      </c>
      <c r="C17" s="240" t="str">
        <f>入力!C17</f>
        <v>鉄鋼</v>
      </c>
      <c r="D17" s="348">
        <f>'１次効果'!D18*'１次効果'!I252</f>
        <v>0</v>
      </c>
      <c r="E17" s="349">
        <f>'１次効果'!G252*'１次効果'!I252</f>
        <v>0</v>
      </c>
      <c r="F17" s="350">
        <f t="shared" si="0"/>
        <v>0</v>
      </c>
      <c r="H17" s="352"/>
      <c r="J17" s="352"/>
      <c r="L17" s="352"/>
    </row>
    <row r="18" spans="2:12">
      <c r="B18" s="585">
        <f>入力!B18</f>
        <v>13</v>
      </c>
      <c r="C18" s="240" t="str">
        <f>入力!C18</f>
        <v>非鉄金属</v>
      </c>
      <c r="D18" s="348">
        <f>'１次効果'!D19*'１次効果'!I253</f>
        <v>0</v>
      </c>
      <c r="E18" s="349">
        <f>'１次効果'!G253*'１次効果'!I253</f>
        <v>0</v>
      </c>
      <c r="F18" s="350">
        <f t="shared" si="0"/>
        <v>0</v>
      </c>
      <c r="H18" s="352"/>
      <c r="J18" s="352"/>
      <c r="L18" s="352"/>
    </row>
    <row r="19" spans="2:12">
      <c r="B19" s="585">
        <f>入力!B19</f>
        <v>14</v>
      </c>
      <c r="C19" s="240" t="str">
        <f>入力!C19</f>
        <v>金属製品</v>
      </c>
      <c r="D19" s="348">
        <f>'１次効果'!D20*'１次効果'!I254</f>
        <v>0</v>
      </c>
      <c r="E19" s="349">
        <f>'１次効果'!G254*'１次効果'!I254</f>
        <v>0</v>
      </c>
      <c r="F19" s="350">
        <f t="shared" si="0"/>
        <v>0</v>
      </c>
      <c r="H19" s="352"/>
      <c r="J19" s="352"/>
      <c r="L19" s="352"/>
    </row>
    <row r="20" spans="2:12">
      <c r="B20" s="585">
        <f>入力!B20</f>
        <v>15</v>
      </c>
      <c r="C20" s="240" t="str">
        <f>入力!C20</f>
        <v>はん用機械</v>
      </c>
      <c r="D20" s="348">
        <f>'１次効果'!D21*'１次効果'!I255</f>
        <v>0</v>
      </c>
      <c r="E20" s="349">
        <f>'１次効果'!G255*'１次効果'!I255</f>
        <v>0</v>
      </c>
      <c r="F20" s="350">
        <f t="shared" si="0"/>
        <v>0</v>
      </c>
      <c r="H20" s="352"/>
      <c r="J20" s="352"/>
      <c r="L20" s="352"/>
    </row>
    <row r="21" spans="2:12">
      <c r="B21" s="585">
        <f>入力!B21</f>
        <v>16</v>
      </c>
      <c r="C21" s="240" t="str">
        <f>入力!C21</f>
        <v>生産用機械</v>
      </c>
      <c r="D21" s="348">
        <f>'１次効果'!D22*'１次効果'!I256</f>
        <v>0</v>
      </c>
      <c r="E21" s="349">
        <f>'１次効果'!G256*'１次効果'!I256</f>
        <v>0</v>
      </c>
      <c r="F21" s="350">
        <f t="shared" si="0"/>
        <v>0</v>
      </c>
      <c r="H21" s="352"/>
      <c r="J21" s="352"/>
      <c r="L21" s="352"/>
    </row>
    <row r="22" spans="2:12">
      <c r="B22" s="585">
        <f>入力!B22</f>
        <v>17</v>
      </c>
      <c r="C22" s="240" t="str">
        <f>入力!C22</f>
        <v>業務用機械</v>
      </c>
      <c r="D22" s="348">
        <f>'１次効果'!D23*'１次効果'!I257</f>
        <v>0</v>
      </c>
      <c r="E22" s="349">
        <f>'１次効果'!G257*'１次効果'!I257</f>
        <v>0</v>
      </c>
      <c r="F22" s="350">
        <f t="shared" si="0"/>
        <v>0</v>
      </c>
      <c r="H22" s="352"/>
      <c r="J22" s="352"/>
      <c r="L22" s="352"/>
    </row>
    <row r="23" spans="2:12">
      <c r="B23" s="585">
        <f>入力!B23</f>
        <v>18</v>
      </c>
      <c r="C23" s="240" t="str">
        <f>入力!C23</f>
        <v>電子部品</v>
      </c>
      <c r="D23" s="348">
        <f>'１次効果'!D24*'１次効果'!I258</f>
        <v>0</v>
      </c>
      <c r="E23" s="349">
        <f>'１次効果'!G258*'１次効果'!I258</f>
        <v>0</v>
      </c>
      <c r="F23" s="350">
        <f t="shared" si="0"/>
        <v>0</v>
      </c>
      <c r="H23" s="352"/>
      <c r="J23" s="352"/>
      <c r="L23" s="352"/>
    </row>
    <row r="24" spans="2:12">
      <c r="B24" s="585">
        <f>入力!B24</f>
        <v>19</v>
      </c>
      <c r="C24" s="240" t="str">
        <f>入力!C24</f>
        <v>電気機械</v>
      </c>
      <c r="D24" s="348">
        <f>'１次効果'!D25*'１次効果'!I259</f>
        <v>0</v>
      </c>
      <c r="E24" s="349">
        <f>'１次効果'!G259*'１次効果'!I259</f>
        <v>0</v>
      </c>
      <c r="F24" s="350">
        <f t="shared" si="0"/>
        <v>0</v>
      </c>
      <c r="H24" s="352"/>
      <c r="J24" s="352"/>
      <c r="L24" s="352"/>
    </row>
    <row r="25" spans="2:12">
      <c r="B25" s="585">
        <f>入力!B25</f>
        <v>20</v>
      </c>
      <c r="C25" s="240" t="str">
        <f>入力!C25</f>
        <v>情報通信機器</v>
      </c>
      <c r="D25" s="348">
        <f>'１次効果'!D26*'１次効果'!I260</f>
        <v>0</v>
      </c>
      <c r="E25" s="349">
        <f>'１次効果'!G260*'１次効果'!I260</f>
        <v>0</v>
      </c>
      <c r="F25" s="350">
        <f t="shared" si="0"/>
        <v>0</v>
      </c>
      <c r="H25" s="352"/>
      <c r="J25" s="352"/>
      <c r="L25" s="352"/>
    </row>
    <row r="26" spans="2:12">
      <c r="B26" s="585">
        <f>入力!B26</f>
        <v>21</v>
      </c>
      <c r="C26" s="240" t="str">
        <f>入力!C26</f>
        <v>輸送機械</v>
      </c>
      <c r="D26" s="348">
        <f>'１次効果'!D27*'１次効果'!I261</f>
        <v>0</v>
      </c>
      <c r="E26" s="349">
        <f>'１次効果'!G261*'１次効果'!I261</f>
        <v>0</v>
      </c>
      <c r="F26" s="350">
        <f t="shared" si="0"/>
        <v>0</v>
      </c>
      <c r="H26" s="352"/>
      <c r="J26" s="352"/>
      <c r="L26" s="352"/>
    </row>
    <row r="27" spans="2:12">
      <c r="B27" s="585">
        <f>入力!B27</f>
        <v>22</v>
      </c>
      <c r="C27" s="240" t="str">
        <f>入力!C27</f>
        <v>その他の製造工業製品</v>
      </c>
      <c r="D27" s="348">
        <f>'１次効果'!D28*'１次効果'!I262</f>
        <v>0</v>
      </c>
      <c r="E27" s="349">
        <f>'１次効果'!G262*'１次効果'!I262</f>
        <v>0</v>
      </c>
      <c r="F27" s="350">
        <f t="shared" si="0"/>
        <v>0</v>
      </c>
      <c r="H27" s="352"/>
      <c r="J27" s="352"/>
      <c r="L27" s="352"/>
    </row>
    <row r="28" spans="2:12">
      <c r="B28" s="585">
        <f>入力!B28</f>
        <v>23</v>
      </c>
      <c r="C28" s="240" t="str">
        <f>入力!C28</f>
        <v>建設</v>
      </c>
      <c r="D28" s="348">
        <f>'１次効果'!D29*'１次効果'!I263</f>
        <v>0</v>
      </c>
      <c r="E28" s="349">
        <f>'１次効果'!G263*'１次効果'!I263</f>
        <v>0</v>
      </c>
      <c r="F28" s="350">
        <f t="shared" si="0"/>
        <v>0</v>
      </c>
      <c r="H28" s="352"/>
      <c r="J28" s="352"/>
      <c r="L28" s="352"/>
    </row>
    <row r="29" spans="2:12">
      <c r="B29" s="585">
        <f>入力!B29</f>
        <v>24</v>
      </c>
      <c r="C29" s="240" t="str">
        <f>入力!C29</f>
        <v>電力・ガス・熱供給</v>
      </c>
      <c r="D29" s="348">
        <f>'１次効果'!D30*'１次効果'!I264</f>
        <v>0</v>
      </c>
      <c r="E29" s="349">
        <f>'１次効果'!G264*'１次効果'!I264</f>
        <v>0</v>
      </c>
      <c r="F29" s="350">
        <f t="shared" si="0"/>
        <v>0</v>
      </c>
      <c r="H29" s="352"/>
      <c r="J29" s="352"/>
      <c r="L29" s="352"/>
    </row>
    <row r="30" spans="2:12">
      <c r="B30" s="585">
        <f>入力!B30</f>
        <v>25</v>
      </c>
      <c r="C30" s="240" t="str">
        <f>入力!C30</f>
        <v>水道</v>
      </c>
      <c r="D30" s="348">
        <f>'１次効果'!D31*'１次効果'!I265</f>
        <v>0</v>
      </c>
      <c r="E30" s="349">
        <f>'１次効果'!G265*'１次効果'!I265</f>
        <v>0</v>
      </c>
      <c r="F30" s="350">
        <f t="shared" si="0"/>
        <v>0</v>
      </c>
      <c r="H30" s="352"/>
      <c r="J30" s="352"/>
      <c r="L30" s="352"/>
    </row>
    <row r="31" spans="2:12">
      <c r="B31" s="585">
        <f>入力!B31</f>
        <v>26</v>
      </c>
      <c r="C31" s="240" t="str">
        <f>入力!C31</f>
        <v>廃棄物処理</v>
      </c>
      <c r="D31" s="348">
        <f>'１次効果'!D32*'１次効果'!I266</f>
        <v>0</v>
      </c>
      <c r="E31" s="349">
        <f>'１次効果'!G266*'１次効果'!I266</f>
        <v>0</v>
      </c>
      <c r="F31" s="350">
        <f t="shared" si="0"/>
        <v>0</v>
      </c>
      <c r="H31" s="352"/>
      <c r="J31" s="352"/>
      <c r="L31" s="352"/>
    </row>
    <row r="32" spans="2:12">
      <c r="B32" s="585">
        <f>入力!B32</f>
        <v>27</v>
      </c>
      <c r="C32" s="240" t="str">
        <f>入力!C32</f>
        <v>商業</v>
      </c>
      <c r="D32" s="348">
        <f>'１次効果'!D33*'１次効果'!I267</f>
        <v>0</v>
      </c>
      <c r="E32" s="349">
        <f>'１次効果'!G267*'１次効果'!I267</f>
        <v>0</v>
      </c>
      <c r="F32" s="350">
        <f t="shared" si="0"/>
        <v>0</v>
      </c>
      <c r="H32" s="352"/>
      <c r="J32" s="352"/>
      <c r="L32" s="352"/>
    </row>
    <row r="33" spans="2:12">
      <c r="B33" s="585">
        <f>入力!B33</f>
        <v>28</v>
      </c>
      <c r="C33" s="240" t="str">
        <f>入力!C33</f>
        <v>金融・保険</v>
      </c>
      <c r="D33" s="348">
        <f>'１次効果'!D34*'１次効果'!I268</f>
        <v>0</v>
      </c>
      <c r="E33" s="349">
        <f>'１次効果'!G268*'１次効果'!I268</f>
        <v>0</v>
      </c>
      <c r="F33" s="350">
        <f t="shared" si="0"/>
        <v>0</v>
      </c>
      <c r="H33" s="352"/>
      <c r="J33" s="352"/>
      <c r="L33" s="352"/>
    </row>
    <row r="34" spans="2:12">
      <c r="B34" s="585">
        <f>入力!B34</f>
        <v>29</v>
      </c>
      <c r="C34" s="240" t="str">
        <f>入力!C34</f>
        <v>不動産</v>
      </c>
      <c r="D34" s="348">
        <f>'１次効果'!D35*'１次効果'!I269</f>
        <v>0</v>
      </c>
      <c r="E34" s="349">
        <f>'１次効果'!G269*'１次効果'!I269</f>
        <v>0</v>
      </c>
      <c r="F34" s="350">
        <f t="shared" si="0"/>
        <v>0</v>
      </c>
      <c r="H34" s="352"/>
      <c r="J34" s="352"/>
      <c r="L34" s="352"/>
    </row>
    <row r="35" spans="2:12">
      <c r="B35" s="585">
        <f>入力!B35</f>
        <v>30</v>
      </c>
      <c r="C35" s="240" t="str">
        <f>入力!C35</f>
        <v>運輸・郵便</v>
      </c>
      <c r="D35" s="348">
        <f>'１次効果'!D36*'１次効果'!I270</f>
        <v>0</v>
      </c>
      <c r="E35" s="349">
        <f>'１次効果'!G270*'１次効果'!I270</f>
        <v>0</v>
      </c>
      <c r="F35" s="350">
        <f t="shared" si="0"/>
        <v>0</v>
      </c>
      <c r="H35" s="352"/>
      <c r="J35" s="352"/>
      <c r="L35" s="352"/>
    </row>
    <row r="36" spans="2:12">
      <c r="B36" s="585">
        <f>入力!B36</f>
        <v>31</v>
      </c>
      <c r="C36" s="240" t="str">
        <f>入力!C36</f>
        <v>情報通信</v>
      </c>
      <c r="D36" s="348">
        <f>'１次効果'!D37*'１次効果'!I271</f>
        <v>0</v>
      </c>
      <c r="E36" s="349">
        <f>'１次効果'!G271*'１次効果'!I271</f>
        <v>0</v>
      </c>
      <c r="F36" s="350">
        <f t="shared" si="0"/>
        <v>0</v>
      </c>
      <c r="H36" s="352"/>
      <c r="J36" s="352"/>
      <c r="L36" s="352"/>
    </row>
    <row r="37" spans="2:12">
      <c r="B37" s="585">
        <f>入力!B37</f>
        <v>32</v>
      </c>
      <c r="C37" s="240" t="str">
        <f>入力!C37</f>
        <v>公務</v>
      </c>
      <c r="D37" s="348">
        <f>'１次効果'!D38*'１次効果'!I272</f>
        <v>0</v>
      </c>
      <c r="E37" s="349">
        <f>'１次効果'!G272*'１次効果'!I272</f>
        <v>0</v>
      </c>
      <c r="F37" s="350">
        <f t="shared" si="0"/>
        <v>0</v>
      </c>
      <c r="H37" s="352"/>
      <c r="J37" s="352"/>
      <c r="L37" s="352"/>
    </row>
    <row r="38" spans="2:12">
      <c r="B38" s="585">
        <f>入力!B38</f>
        <v>33</v>
      </c>
      <c r="C38" s="240" t="str">
        <f>入力!C38</f>
        <v>教育・研究</v>
      </c>
      <c r="D38" s="348">
        <f>'１次効果'!D39*'１次効果'!I273</f>
        <v>0</v>
      </c>
      <c r="E38" s="349">
        <f>'１次効果'!G273*'１次効果'!I273</f>
        <v>0</v>
      </c>
      <c r="F38" s="350">
        <f t="shared" si="0"/>
        <v>0</v>
      </c>
      <c r="H38" s="352"/>
      <c r="J38" s="352"/>
      <c r="L38" s="352"/>
    </row>
    <row r="39" spans="2:12">
      <c r="B39" s="585">
        <f>入力!B39</f>
        <v>34</v>
      </c>
      <c r="C39" s="240" t="str">
        <f>入力!C39</f>
        <v>医療・福祉</v>
      </c>
      <c r="D39" s="348">
        <f>'１次効果'!D40*'１次効果'!I274</f>
        <v>0</v>
      </c>
      <c r="E39" s="349">
        <f>'１次効果'!G274*'１次効果'!I274</f>
        <v>0</v>
      </c>
      <c r="F39" s="350">
        <f t="shared" si="0"/>
        <v>0</v>
      </c>
      <c r="H39" s="352"/>
      <c r="J39" s="352"/>
      <c r="L39" s="352"/>
    </row>
    <row r="40" spans="2:12" ht="12.75" thickBot="1">
      <c r="B40" s="585">
        <f>入力!B40</f>
        <v>35</v>
      </c>
      <c r="C40" s="240" t="str">
        <f>入力!C40</f>
        <v>他に分類されない会員制団体</v>
      </c>
      <c r="D40" s="348">
        <f>'１次効果'!D41*'１次効果'!I275</f>
        <v>0</v>
      </c>
      <c r="E40" s="349">
        <f>'１次効果'!G275*'１次効果'!I275</f>
        <v>0</v>
      </c>
      <c r="F40" s="350">
        <f t="shared" si="0"/>
        <v>0</v>
      </c>
      <c r="H40" s="353"/>
      <c r="J40" s="353"/>
      <c r="L40" s="353"/>
    </row>
    <row r="41" spans="2:12" ht="12.95" customHeight="1">
      <c r="B41" s="585">
        <f>入力!B41</f>
        <v>36</v>
      </c>
      <c r="C41" s="240" t="str">
        <f>入力!C41</f>
        <v>対事業所サービス</v>
      </c>
      <c r="D41" s="348">
        <f>'１次効果'!D42*'１次効果'!I276</f>
        <v>0</v>
      </c>
      <c r="E41" s="349">
        <f>'１次効果'!G276*'１次効果'!I276</f>
        <v>0</v>
      </c>
      <c r="F41" s="350">
        <f t="shared" si="0"/>
        <v>0</v>
      </c>
      <c r="G41" s="354"/>
      <c r="H41" s="690" t="s">
        <v>164</v>
      </c>
      <c r="J41" s="692" t="s">
        <v>250</v>
      </c>
      <c r="L41" s="690" t="s">
        <v>165</v>
      </c>
    </row>
    <row r="42" spans="2:12" ht="13.5">
      <c r="B42" s="585">
        <f>入力!B42</f>
        <v>37</v>
      </c>
      <c r="C42" s="240" t="str">
        <f>入力!C42</f>
        <v>宿泊業</v>
      </c>
      <c r="D42" s="348">
        <f>'１次効果'!D43*'１次効果'!I277</f>
        <v>0</v>
      </c>
      <c r="E42" s="349">
        <f>'１次効果'!G277*'１次効果'!I277</f>
        <v>0</v>
      </c>
      <c r="F42" s="350">
        <f t="shared" si="0"/>
        <v>0</v>
      </c>
      <c r="G42" s="354"/>
      <c r="H42" s="691"/>
      <c r="J42" s="693"/>
      <c r="L42" s="691"/>
    </row>
    <row r="43" spans="2:12" ht="13.5">
      <c r="B43" s="585">
        <f>入力!B43</f>
        <v>38</v>
      </c>
      <c r="C43" s="240" t="str">
        <f>入力!C43</f>
        <v>飲食サービス</v>
      </c>
      <c r="D43" s="348">
        <f>'１次効果'!D44*'１次効果'!I278</f>
        <v>0</v>
      </c>
      <c r="E43" s="349">
        <f>'１次効果'!G278*'１次効果'!I278</f>
        <v>0</v>
      </c>
      <c r="F43" s="350">
        <f t="shared" si="0"/>
        <v>0</v>
      </c>
      <c r="G43" s="354"/>
      <c r="H43" s="691"/>
      <c r="J43" s="693"/>
      <c r="L43" s="691"/>
    </row>
    <row r="44" spans="2:12" ht="13.5">
      <c r="B44" s="585">
        <f>入力!B44</f>
        <v>39</v>
      </c>
      <c r="C44" s="240" t="str">
        <f>入力!C44</f>
        <v>娯楽サービス</v>
      </c>
      <c r="D44" s="348">
        <f>'１次効果'!D45*'１次効果'!I279</f>
        <v>0</v>
      </c>
      <c r="E44" s="349">
        <f>'１次効果'!G279*'１次効果'!I279</f>
        <v>0</v>
      </c>
      <c r="F44" s="350">
        <f t="shared" si="0"/>
        <v>0</v>
      </c>
      <c r="G44" s="354"/>
      <c r="H44" s="691"/>
      <c r="J44" s="693"/>
      <c r="L44" s="691"/>
    </row>
    <row r="45" spans="2:12" ht="13.5">
      <c r="B45" s="585">
        <f>入力!B45</f>
        <v>40</v>
      </c>
      <c r="C45" s="240" t="str">
        <f>入力!C45</f>
        <v>その他の対個人サービス</v>
      </c>
      <c r="D45" s="348">
        <f>'１次効果'!D46*'１次効果'!I280</f>
        <v>0</v>
      </c>
      <c r="E45" s="349">
        <f>'１次効果'!G280*'１次効果'!I280</f>
        <v>0</v>
      </c>
      <c r="F45" s="350">
        <f t="shared" si="0"/>
        <v>0</v>
      </c>
      <c r="G45" s="354"/>
      <c r="H45" s="691"/>
      <c r="J45" s="693"/>
      <c r="L45" s="691"/>
    </row>
    <row r="46" spans="2:12" ht="13.5">
      <c r="B46" s="585">
        <f>入力!B46</f>
        <v>41</v>
      </c>
      <c r="C46" s="240" t="str">
        <f>入力!C46</f>
        <v>事務用品</v>
      </c>
      <c r="D46" s="348">
        <f>'１次効果'!D47*'１次効果'!I281</f>
        <v>0</v>
      </c>
      <c r="E46" s="349">
        <f>'１次効果'!G281*'１次効果'!I281</f>
        <v>0</v>
      </c>
      <c r="F46" s="350">
        <f t="shared" si="0"/>
        <v>0</v>
      </c>
      <c r="G46" s="354"/>
      <c r="H46" s="691"/>
      <c r="J46" s="693"/>
      <c r="L46" s="691"/>
    </row>
    <row r="47" spans="2:12" ht="13.5">
      <c r="B47" s="587">
        <f>入力!B47</f>
        <v>42</v>
      </c>
      <c r="C47" s="243" t="str">
        <f>入力!C47</f>
        <v>分類不明</v>
      </c>
      <c r="D47" s="348">
        <f>'１次効果'!D48*'１次効果'!I282</f>
        <v>0</v>
      </c>
      <c r="E47" s="349">
        <f>'１次効果'!G282*'１次効果'!I282</f>
        <v>0</v>
      </c>
      <c r="F47" s="350">
        <f t="shared" si="0"/>
        <v>0</v>
      </c>
      <c r="G47" s="354"/>
      <c r="H47" s="691"/>
      <c r="J47" s="694"/>
      <c r="L47" s="691"/>
    </row>
    <row r="48" spans="2:12" ht="12.75" thickBot="1">
      <c r="B48" s="245"/>
      <c r="C48" s="246"/>
      <c r="D48" s="355">
        <f>SUM(D6:D47)</f>
        <v>0</v>
      </c>
      <c r="E48" s="356">
        <f>SUM(E6:E47)</f>
        <v>0</v>
      </c>
      <c r="F48" s="357">
        <f>SUM(F6:F47)</f>
        <v>0</v>
      </c>
      <c r="G48" s="358"/>
      <c r="H48" s="359">
        <f>F48</f>
        <v>0</v>
      </c>
      <c r="I48" s="360" t="s">
        <v>119</v>
      </c>
      <c r="J48" s="361">
        <f>結果!H11</f>
        <v>0.71337575876252213</v>
      </c>
      <c r="K48" s="362" t="s">
        <v>134</v>
      </c>
      <c r="L48" s="363">
        <f>H48*J48</f>
        <v>0</v>
      </c>
    </row>
    <row r="49" spans="2:15">
      <c r="B49" s="364"/>
      <c r="C49" s="364"/>
      <c r="D49" s="365"/>
      <c r="E49" s="365"/>
      <c r="F49" s="365"/>
    </row>
    <row r="50" spans="2:15" ht="12.75" thickBot="1">
      <c r="B50" s="151"/>
      <c r="C50" s="151"/>
      <c r="D50" s="366"/>
      <c r="E50" s="366"/>
      <c r="F50" s="366"/>
    </row>
    <row r="51" spans="2:15" ht="36.4" customHeight="1" thickBot="1">
      <c r="B51" s="339" t="s">
        <v>154</v>
      </c>
      <c r="C51" s="320" t="s">
        <v>33</v>
      </c>
      <c r="F51" s="343" t="s">
        <v>166</v>
      </c>
      <c r="H51" s="367" t="s">
        <v>167</v>
      </c>
      <c r="J51" s="367" t="s">
        <v>168</v>
      </c>
      <c r="L51" s="321" t="s">
        <v>150</v>
      </c>
      <c r="N51" s="321" t="s">
        <v>169</v>
      </c>
      <c r="O51" s="368"/>
    </row>
    <row r="52" spans="2:15">
      <c r="B52" s="238" t="s">
        <v>179</v>
      </c>
      <c r="C52" s="239" t="s">
        <v>34</v>
      </c>
      <c r="D52" s="369"/>
      <c r="E52" s="370"/>
      <c r="F52" s="371"/>
      <c r="G52" s="372"/>
      <c r="H52" s="373">
        <f>+係数!D8</f>
        <v>1.172653283834948E-2</v>
      </c>
      <c r="I52" s="358"/>
      <c r="J52" s="374">
        <f t="shared" ref="J52:J93" si="1">$F$94*H52</f>
        <v>0</v>
      </c>
      <c r="K52" s="358"/>
      <c r="L52" s="373">
        <f>+係数!D5</f>
        <v>0.41812547062374372</v>
      </c>
      <c r="M52" s="358"/>
      <c r="N52" s="374">
        <f>J52*L52</f>
        <v>0</v>
      </c>
    </row>
    <row r="53" spans="2:15">
      <c r="B53" s="238" t="s">
        <v>180</v>
      </c>
      <c r="C53" s="240" t="s">
        <v>221</v>
      </c>
      <c r="D53" s="369"/>
      <c r="E53" s="370"/>
      <c r="F53" s="375"/>
      <c r="G53" s="372"/>
      <c r="H53" s="373">
        <f>+係数!E8</f>
        <v>6.0546818393796714E-4</v>
      </c>
      <c r="I53" s="358"/>
      <c r="J53" s="374">
        <f t="shared" si="1"/>
        <v>0</v>
      </c>
      <c r="K53" s="358"/>
      <c r="L53" s="373">
        <f>+係数!E5</f>
        <v>0.49680585131006383</v>
      </c>
      <c r="M53" s="358"/>
      <c r="N53" s="374">
        <f t="shared" ref="N53:N93" si="2">J53*L53</f>
        <v>0</v>
      </c>
    </row>
    <row r="54" spans="2:15">
      <c r="B54" s="238" t="s">
        <v>181</v>
      </c>
      <c r="C54" s="240" t="s">
        <v>226</v>
      </c>
      <c r="D54" s="369"/>
      <c r="E54" s="370"/>
      <c r="F54" s="375"/>
      <c r="G54" s="372"/>
      <c r="H54" s="373">
        <f>+係数!F8</f>
        <v>1.2270084127933478E-3</v>
      </c>
      <c r="I54" s="358"/>
      <c r="J54" s="374">
        <f t="shared" si="1"/>
        <v>0</v>
      </c>
      <c r="K54" s="358"/>
      <c r="L54" s="373">
        <f>+係数!F5</f>
        <v>0.30725945369534902</v>
      </c>
      <c r="M54" s="358"/>
      <c r="N54" s="374">
        <f t="shared" si="2"/>
        <v>0</v>
      </c>
    </row>
    <row r="55" spans="2:15">
      <c r="B55" s="238" t="s">
        <v>182</v>
      </c>
      <c r="C55" s="240" t="s">
        <v>227</v>
      </c>
      <c r="D55" s="369"/>
      <c r="E55" s="370"/>
      <c r="F55" s="375"/>
      <c r="G55" s="372"/>
      <c r="H55" s="373">
        <f>+係数!G8</f>
        <v>-1.7916377940723137E-5</v>
      </c>
      <c r="I55" s="358"/>
      <c r="J55" s="374">
        <f t="shared" si="1"/>
        <v>0</v>
      </c>
      <c r="K55" s="358"/>
      <c r="L55" s="373">
        <f>+係数!G5</f>
        <v>1.3654800187450467E-2</v>
      </c>
      <c r="M55" s="358"/>
      <c r="N55" s="374">
        <f t="shared" si="2"/>
        <v>0</v>
      </c>
    </row>
    <row r="56" spans="2:15">
      <c r="B56" s="238" t="s">
        <v>183</v>
      </c>
      <c r="C56" s="240" t="s">
        <v>228</v>
      </c>
      <c r="D56" s="369"/>
      <c r="E56" s="370"/>
      <c r="F56" s="375"/>
      <c r="G56" s="372"/>
      <c r="H56" s="373">
        <f>+係数!H8</f>
        <v>0.10105495848933317</v>
      </c>
      <c r="I56" s="358"/>
      <c r="J56" s="374">
        <f t="shared" si="1"/>
        <v>0</v>
      </c>
      <c r="K56" s="358"/>
      <c r="L56" s="373">
        <f>+係数!H5</f>
        <v>0.16408064726608373</v>
      </c>
      <c r="M56" s="358"/>
      <c r="N56" s="374">
        <f t="shared" si="2"/>
        <v>0</v>
      </c>
    </row>
    <row r="57" spans="2:15">
      <c r="B57" s="238" t="s">
        <v>184</v>
      </c>
      <c r="C57" s="240" t="s">
        <v>35</v>
      </c>
      <c r="D57" s="369"/>
      <c r="E57" s="370"/>
      <c r="F57" s="375"/>
      <c r="G57" s="372"/>
      <c r="H57" s="373">
        <f>+係数!I8</f>
        <v>1.3011242527157805E-2</v>
      </c>
      <c r="I57" s="358"/>
      <c r="J57" s="374">
        <f t="shared" si="1"/>
        <v>0</v>
      </c>
      <c r="K57" s="358"/>
      <c r="L57" s="373">
        <f>+係数!I5</f>
        <v>8.9550979068197201E-2</v>
      </c>
      <c r="M57" s="358"/>
      <c r="N57" s="374">
        <f t="shared" si="2"/>
        <v>0</v>
      </c>
    </row>
    <row r="58" spans="2:15">
      <c r="B58" s="238" t="s">
        <v>185</v>
      </c>
      <c r="C58" s="240" t="s">
        <v>36</v>
      </c>
      <c r="D58" s="369"/>
      <c r="E58" s="370"/>
      <c r="F58" s="375"/>
      <c r="G58" s="372"/>
      <c r="H58" s="373">
        <f>+係数!J8</f>
        <v>1.5252634102771506E-3</v>
      </c>
      <c r="I58" s="358"/>
      <c r="J58" s="374">
        <f t="shared" si="1"/>
        <v>0</v>
      </c>
      <c r="K58" s="358"/>
      <c r="L58" s="373">
        <f>+係数!J5</f>
        <v>0.20666548719536471</v>
      </c>
      <c r="M58" s="358"/>
      <c r="N58" s="374">
        <f t="shared" si="2"/>
        <v>0</v>
      </c>
    </row>
    <row r="59" spans="2:15">
      <c r="B59" s="238" t="s">
        <v>186</v>
      </c>
      <c r="C59" s="240" t="s">
        <v>37</v>
      </c>
      <c r="D59" s="369"/>
      <c r="E59" s="370"/>
      <c r="F59" s="375"/>
      <c r="G59" s="372"/>
      <c r="H59" s="373">
        <f>+係数!K8</f>
        <v>9.4411407463225322E-3</v>
      </c>
      <c r="I59" s="358"/>
      <c r="J59" s="374">
        <f t="shared" si="1"/>
        <v>0</v>
      </c>
      <c r="K59" s="358"/>
      <c r="L59" s="373">
        <f>+係数!K5</f>
        <v>0.23425169465427387</v>
      </c>
      <c r="M59" s="358"/>
      <c r="N59" s="374">
        <f t="shared" si="2"/>
        <v>0</v>
      </c>
    </row>
    <row r="60" spans="2:15">
      <c r="B60" s="238" t="s">
        <v>187</v>
      </c>
      <c r="C60" s="240" t="s">
        <v>38</v>
      </c>
      <c r="D60" s="369"/>
      <c r="E60" s="370"/>
      <c r="F60" s="375"/>
      <c r="G60" s="372"/>
      <c r="H60" s="373">
        <f>+係数!L8</f>
        <v>1.7728255972345543E-2</v>
      </c>
      <c r="I60" s="358"/>
      <c r="J60" s="374">
        <f t="shared" si="1"/>
        <v>0</v>
      </c>
      <c r="K60" s="358"/>
      <c r="L60" s="373">
        <f>+係数!L5</f>
        <v>0.47713081035290494</v>
      </c>
      <c r="M60" s="358"/>
      <c r="N60" s="374">
        <f t="shared" si="2"/>
        <v>0</v>
      </c>
    </row>
    <row r="61" spans="2:15">
      <c r="B61" s="238" t="s">
        <v>188</v>
      </c>
      <c r="C61" s="240" t="s">
        <v>222</v>
      </c>
      <c r="D61" s="369"/>
      <c r="E61" s="370"/>
      <c r="F61" s="375"/>
      <c r="G61" s="372"/>
      <c r="H61" s="373">
        <f>+係数!M8</f>
        <v>2.7859967697824476E-3</v>
      </c>
      <c r="I61" s="358"/>
      <c r="J61" s="374">
        <f t="shared" si="1"/>
        <v>0</v>
      </c>
      <c r="K61" s="358"/>
      <c r="L61" s="373">
        <f>+係数!M5</f>
        <v>9.0924751279001681E-2</v>
      </c>
      <c r="M61" s="358"/>
      <c r="N61" s="374">
        <f t="shared" si="2"/>
        <v>0</v>
      </c>
    </row>
    <row r="62" spans="2:15">
      <c r="B62" s="238" t="s">
        <v>189</v>
      </c>
      <c r="C62" s="240" t="s">
        <v>39</v>
      </c>
      <c r="D62" s="369"/>
      <c r="E62" s="370"/>
      <c r="F62" s="375"/>
      <c r="G62" s="372"/>
      <c r="H62" s="373">
        <f>+係数!N8</f>
        <v>4.3262783203922635E-4</v>
      </c>
      <c r="I62" s="358"/>
      <c r="J62" s="374">
        <f t="shared" si="1"/>
        <v>0</v>
      </c>
      <c r="K62" s="358"/>
      <c r="L62" s="373">
        <f>+係数!N5</f>
        <v>0.2008557463859123</v>
      </c>
      <c r="M62" s="358"/>
      <c r="N62" s="374">
        <f t="shared" si="2"/>
        <v>0</v>
      </c>
    </row>
    <row r="63" spans="2:15">
      <c r="B63" s="238" t="s">
        <v>190</v>
      </c>
      <c r="C63" s="240" t="s">
        <v>40</v>
      </c>
      <c r="D63" s="369"/>
      <c r="E63" s="370"/>
      <c r="F63" s="375"/>
      <c r="G63" s="372"/>
      <c r="H63" s="373">
        <f>+係数!O8</f>
        <v>-1.1513907588376486E-4</v>
      </c>
      <c r="I63" s="358"/>
      <c r="J63" s="374">
        <f t="shared" si="1"/>
        <v>0</v>
      </c>
      <c r="K63" s="358"/>
      <c r="L63" s="373">
        <f>+係数!O5</f>
        <v>6.4512228778699221E-2</v>
      </c>
      <c r="M63" s="358"/>
      <c r="N63" s="374">
        <f t="shared" si="2"/>
        <v>0</v>
      </c>
    </row>
    <row r="64" spans="2:15">
      <c r="B64" s="238" t="s">
        <v>191</v>
      </c>
      <c r="C64" s="240" t="s">
        <v>41</v>
      </c>
      <c r="D64" s="369"/>
      <c r="E64" s="370"/>
      <c r="F64" s="375"/>
      <c r="G64" s="372"/>
      <c r="H64" s="373">
        <f>+係数!P8</f>
        <v>-6.5869036546776241E-6</v>
      </c>
      <c r="I64" s="358"/>
      <c r="J64" s="374">
        <f t="shared" si="1"/>
        <v>0</v>
      </c>
      <c r="K64" s="358"/>
      <c r="L64" s="373">
        <f>+係数!P5</f>
        <v>4.4342132187436101E-2</v>
      </c>
      <c r="M64" s="358"/>
      <c r="N64" s="374">
        <f t="shared" si="2"/>
        <v>0</v>
      </c>
    </row>
    <row r="65" spans="2:14">
      <c r="B65" s="238" t="s">
        <v>192</v>
      </c>
      <c r="C65" s="240" t="s">
        <v>42</v>
      </c>
      <c r="D65" s="369"/>
      <c r="E65" s="370"/>
      <c r="F65" s="375"/>
      <c r="G65" s="372"/>
      <c r="H65" s="373">
        <f>+係数!Q8</f>
        <v>1.017017924282225E-3</v>
      </c>
      <c r="I65" s="358"/>
      <c r="J65" s="374">
        <f t="shared" si="1"/>
        <v>0</v>
      </c>
      <c r="K65" s="358"/>
      <c r="L65" s="373">
        <f>+係数!Q5</f>
        <v>0.2184852909022944</v>
      </c>
      <c r="M65" s="358"/>
      <c r="N65" s="374">
        <f t="shared" si="2"/>
        <v>0</v>
      </c>
    </row>
    <row r="66" spans="2:14">
      <c r="B66" s="238" t="s">
        <v>193</v>
      </c>
      <c r="C66" s="240" t="s">
        <v>229</v>
      </c>
      <c r="D66" s="369"/>
      <c r="E66" s="370"/>
      <c r="F66" s="375"/>
      <c r="G66" s="372"/>
      <c r="H66" s="373">
        <f>+係数!R8</f>
        <v>0</v>
      </c>
      <c r="I66" s="358"/>
      <c r="J66" s="374">
        <f t="shared" si="1"/>
        <v>0</v>
      </c>
      <c r="K66" s="358"/>
      <c r="L66" s="373">
        <f>+係数!R5</f>
        <v>7.7647809341540919E-2</v>
      </c>
      <c r="M66" s="358"/>
      <c r="N66" s="374">
        <f t="shared" si="2"/>
        <v>0</v>
      </c>
    </row>
    <row r="67" spans="2:14">
      <c r="B67" s="238" t="s">
        <v>194</v>
      </c>
      <c r="C67" s="240" t="s">
        <v>230</v>
      </c>
      <c r="D67" s="369"/>
      <c r="E67" s="370"/>
      <c r="F67" s="375"/>
      <c r="G67" s="372"/>
      <c r="H67" s="373">
        <f>+係数!S8</f>
        <v>2.1605043987342605E-5</v>
      </c>
      <c r="I67" s="358"/>
      <c r="J67" s="374">
        <f t="shared" si="1"/>
        <v>0</v>
      </c>
      <c r="K67" s="358"/>
      <c r="L67" s="373">
        <f>+係数!S5</f>
        <v>0.11959461149077089</v>
      </c>
      <c r="M67" s="358"/>
      <c r="N67" s="374">
        <f t="shared" si="2"/>
        <v>0</v>
      </c>
    </row>
    <row r="68" spans="2:14">
      <c r="B68" s="238" t="s">
        <v>195</v>
      </c>
      <c r="C68" s="240" t="s">
        <v>231</v>
      </c>
      <c r="D68" s="369"/>
      <c r="E68" s="370"/>
      <c r="F68" s="375"/>
      <c r="G68" s="372"/>
      <c r="H68" s="373">
        <f>+係数!T8</f>
        <v>2.2105648665098106E-4</v>
      </c>
      <c r="I68" s="358"/>
      <c r="J68" s="374">
        <f t="shared" si="1"/>
        <v>0</v>
      </c>
      <c r="K68" s="358"/>
      <c r="L68" s="373">
        <f>+係数!T5</f>
        <v>6.8513524783853641E-2</v>
      </c>
      <c r="M68" s="358"/>
      <c r="N68" s="374">
        <f t="shared" si="2"/>
        <v>0</v>
      </c>
    </row>
    <row r="69" spans="2:14">
      <c r="B69" s="238" t="s">
        <v>196</v>
      </c>
      <c r="C69" s="240" t="s">
        <v>232</v>
      </c>
      <c r="D69" s="369"/>
      <c r="E69" s="370"/>
      <c r="F69" s="375"/>
      <c r="G69" s="372"/>
      <c r="H69" s="373">
        <f>+係数!U8</f>
        <v>9.9857459404912783E-5</v>
      </c>
      <c r="I69" s="358"/>
      <c r="J69" s="374">
        <f t="shared" si="1"/>
        <v>0</v>
      </c>
      <c r="K69" s="358"/>
      <c r="L69" s="373">
        <f>+係数!U5</f>
        <v>0.1004321112686517</v>
      </c>
      <c r="M69" s="358"/>
      <c r="N69" s="374">
        <f t="shared" si="2"/>
        <v>0</v>
      </c>
    </row>
    <row r="70" spans="2:14">
      <c r="B70" s="238" t="s">
        <v>197</v>
      </c>
      <c r="C70" s="240" t="s">
        <v>43</v>
      </c>
      <c r="D70" s="369"/>
      <c r="E70" s="370"/>
      <c r="F70" s="375"/>
      <c r="G70" s="372"/>
      <c r="H70" s="373">
        <f>+係数!V8</f>
        <v>1.3024152858320972E-2</v>
      </c>
      <c r="I70" s="358"/>
      <c r="J70" s="374">
        <f t="shared" si="1"/>
        <v>0</v>
      </c>
      <c r="K70" s="358"/>
      <c r="L70" s="373">
        <f>+係数!V5</f>
        <v>2.8493885852917344E-2</v>
      </c>
      <c r="M70" s="358"/>
      <c r="N70" s="374">
        <f t="shared" si="2"/>
        <v>0</v>
      </c>
    </row>
    <row r="71" spans="2:14">
      <c r="B71" s="238" t="s">
        <v>198</v>
      </c>
      <c r="C71" s="240" t="s">
        <v>233</v>
      </c>
      <c r="D71" s="369"/>
      <c r="E71" s="370"/>
      <c r="F71" s="375"/>
      <c r="G71" s="372"/>
      <c r="H71" s="373">
        <f>+係数!W8</f>
        <v>1.1395079846446101E-2</v>
      </c>
      <c r="I71" s="358"/>
      <c r="J71" s="374">
        <f t="shared" si="1"/>
        <v>0</v>
      </c>
      <c r="K71" s="358"/>
      <c r="L71" s="373">
        <f>+係数!W5</f>
        <v>8.4503025064822768E-2</v>
      </c>
      <c r="M71" s="358"/>
      <c r="N71" s="374">
        <f t="shared" si="2"/>
        <v>0</v>
      </c>
    </row>
    <row r="72" spans="2:14">
      <c r="B72" s="238" t="s">
        <v>199</v>
      </c>
      <c r="C72" s="240" t="s">
        <v>44</v>
      </c>
      <c r="D72" s="369"/>
      <c r="E72" s="370"/>
      <c r="F72" s="375"/>
      <c r="G72" s="372"/>
      <c r="H72" s="373">
        <f>+係数!X8</f>
        <v>4.3634811522338827E-2</v>
      </c>
      <c r="I72" s="358"/>
      <c r="J72" s="374">
        <f t="shared" si="1"/>
        <v>0</v>
      </c>
      <c r="K72" s="358"/>
      <c r="L72" s="373">
        <f>+係数!X5</f>
        <v>0.30392408232685475</v>
      </c>
      <c r="M72" s="358"/>
      <c r="N72" s="374">
        <f t="shared" si="2"/>
        <v>0</v>
      </c>
    </row>
    <row r="73" spans="2:14">
      <c r="B73" s="238" t="s">
        <v>200</v>
      </c>
      <c r="C73" s="240" t="s">
        <v>45</v>
      </c>
      <c r="D73" s="369"/>
      <c r="E73" s="370"/>
      <c r="F73" s="375"/>
      <c r="G73" s="372"/>
      <c r="H73" s="373">
        <f>+係数!Y8</f>
        <v>9.0351240050482035E-3</v>
      </c>
      <c r="I73" s="358"/>
      <c r="J73" s="374">
        <f t="shared" si="1"/>
        <v>0</v>
      </c>
      <c r="K73" s="358"/>
      <c r="L73" s="373">
        <f>+係数!Y5</f>
        <v>0.48657997681831355</v>
      </c>
      <c r="M73" s="358"/>
      <c r="N73" s="374">
        <f t="shared" si="2"/>
        <v>0</v>
      </c>
    </row>
    <row r="74" spans="2:14">
      <c r="B74" s="238" t="s">
        <v>201</v>
      </c>
      <c r="C74" s="240" t="s">
        <v>46</v>
      </c>
      <c r="D74" s="369"/>
      <c r="E74" s="370"/>
      <c r="F74" s="375"/>
      <c r="G74" s="372"/>
      <c r="H74" s="373">
        <f>+係数!Z8</f>
        <v>0</v>
      </c>
      <c r="I74" s="358"/>
      <c r="J74" s="374">
        <f t="shared" si="1"/>
        <v>0</v>
      </c>
      <c r="K74" s="358"/>
      <c r="L74" s="373">
        <f>+係数!Z5</f>
        <v>1</v>
      </c>
      <c r="M74" s="358"/>
      <c r="N74" s="374">
        <f t="shared" si="2"/>
        <v>0</v>
      </c>
    </row>
    <row r="75" spans="2:14">
      <c r="B75" s="238" t="s">
        <v>202</v>
      </c>
      <c r="C75" s="240" t="s">
        <v>223</v>
      </c>
      <c r="D75" s="369"/>
      <c r="E75" s="370"/>
      <c r="F75" s="375"/>
      <c r="G75" s="372"/>
      <c r="H75" s="373">
        <f>+係数!AA8</f>
        <v>2.3529737235239406E-2</v>
      </c>
      <c r="I75" s="358"/>
      <c r="J75" s="374">
        <f t="shared" si="1"/>
        <v>0</v>
      </c>
      <c r="K75" s="358"/>
      <c r="L75" s="373">
        <f>+係数!AA5</f>
        <v>0.77150490036794106</v>
      </c>
      <c r="M75" s="358"/>
      <c r="N75" s="374">
        <f t="shared" si="2"/>
        <v>0</v>
      </c>
    </row>
    <row r="76" spans="2:14">
      <c r="B76" s="238" t="s">
        <v>203</v>
      </c>
      <c r="C76" s="240" t="s">
        <v>224</v>
      </c>
      <c r="D76" s="369"/>
      <c r="E76" s="370"/>
      <c r="F76" s="375"/>
      <c r="G76" s="372"/>
      <c r="H76" s="373">
        <f>+係数!AB8</f>
        <v>6.6303772187984965E-3</v>
      </c>
      <c r="I76" s="358"/>
      <c r="J76" s="374">
        <f t="shared" si="1"/>
        <v>0</v>
      </c>
      <c r="K76" s="358"/>
      <c r="L76" s="373">
        <f>+係数!AB5</f>
        <v>0.97160878439557408</v>
      </c>
      <c r="M76" s="358"/>
      <c r="N76" s="374">
        <f t="shared" si="2"/>
        <v>0</v>
      </c>
    </row>
    <row r="77" spans="2:14">
      <c r="B77" s="238" t="s">
        <v>204</v>
      </c>
      <c r="C77" s="240" t="s">
        <v>225</v>
      </c>
      <c r="D77" s="369"/>
      <c r="E77" s="370"/>
      <c r="F77" s="375"/>
      <c r="G77" s="372"/>
      <c r="H77" s="373">
        <f>+係数!AC8</f>
        <v>3.2065046990970673E-3</v>
      </c>
      <c r="I77" s="358"/>
      <c r="J77" s="374">
        <f t="shared" si="1"/>
        <v>0</v>
      </c>
      <c r="K77" s="358"/>
      <c r="L77" s="373">
        <f>+係数!AC5</f>
        <v>0.99995717207190804</v>
      </c>
      <c r="M77" s="358"/>
      <c r="N77" s="374">
        <f t="shared" si="2"/>
        <v>0</v>
      </c>
    </row>
    <row r="78" spans="2:14">
      <c r="B78" s="238" t="s">
        <v>205</v>
      </c>
      <c r="C78" s="240" t="s">
        <v>47</v>
      </c>
      <c r="D78" s="369"/>
      <c r="E78" s="370"/>
      <c r="F78" s="375"/>
      <c r="G78" s="372"/>
      <c r="H78" s="373">
        <f>+係数!AD8</f>
        <v>0.1648014312024261</v>
      </c>
      <c r="I78" s="358"/>
      <c r="J78" s="374">
        <f t="shared" si="1"/>
        <v>0</v>
      </c>
      <c r="K78" s="358"/>
      <c r="L78" s="373">
        <f>+係数!AD5</f>
        <v>0.22793518596021312</v>
      </c>
      <c r="M78" s="358"/>
      <c r="N78" s="374">
        <f t="shared" si="2"/>
        <v>0</v>
      </c>
    </row>
    <row r="79" spans="2:14">
      <c r="B79" s="238" t="s">
        <v>206</v>
      </c>
      <c r="C79" s="240" t="s">
        <v>48</v>
      </c>
      <c r="D79" s="369"/>
      <c r="E79" s="370"/>
      <c r="F79" s="375"/>
      <c r="G79" s="372"/>
      <c r="H79" s="373">
        <f>+係数!AE8</f>
        <v>5.4455776846243226E-2</v>
      </c>
      <c r="I79" s="358"/>
      <c r="J79" s="374">
        <f t="shared" si="1"/>
        <v>0</v>
      </c>
      <c r="K79" s="358"/>
      <c r="L79" s="373">
        <f>+係数!AE5</f>
        <v>0.86605299143730319</v>
      </c>
      <c r="M79" s="358"/>
      <c r="N79" s="374">
        <f t="shared" si="2"/>
        <v>0</v>
      </c>
    </row>
    <row r="80" spans="2:14">
      <c r="B80" s="238" t="s">
        <v>207</v>
      </c>
      <c r="C80" s="240" t="s">
        <v>49</v>
      </c>
      <c r="D80" s="369"/>
      <c r="E80" s="370"/>
      <c r="F80" s="375"/>
      <c r="G80" s="372"/>
      <c r="H80" s="373">
        <f>+係数!AF8</f>
        <v>0.21068369425174091</v>
      </c>
      <c r="I80" s="358"/>
      <c r="J80" s="374">
        <f t="shared" si="1"/>
        <v>0</v>
      </c>
      <c r="K80" s="358"/>
      <c r="L80" s="373">
        <f>+係数!AF5</f>
        <v>0.86455076277972953</v>
      </c>
      <c r="M80" s="358"/>
      <c r="N80" s="374">
        <f t="shared" si="2"/>
        <v>0</v>
      </c>
    </row>
    <row r="81" spans="2:14">
      <c r="B81" s="238" t="s">
        <v>208</v>
      </c>
      <c r="C81" s="240" t="s">
        <v>234</v>
      </c>
      <c r="D81" s="369"/>
      <c r="E81" s="370"/>
      <c r="F81" s="375"/>
      <c r="G81" s="372"/>
      <c r="H81" s="373">
        <f>+係数!AG8</f>
        <v>2.5512658711443561E-2</v>
      </c>
      <c r="I81" s="358"/>
      <c r="J81" s="374">
        <f t="shared" si="1"/>
        <v>0</v>
      </c>
      <c r="K81" s="358"/>
      <c r="L81" s="373">
        <f>+係数!AG5</f>
        <v>0.64255842184616574</v>
      </c>
      <c r="M81" s="358"/>
      <c r="N81" s="374">
        <f t="shared" si="2"/>
        <v>0</v>
      </c>
    </row>
    <row r="82" spans="2:14">
      <c r="B82" s="238" t="s">
        <v>209</v>
      </c>
      <c r="C82" s="240" t="s">
        <v>235</v>
      </c>
      <c r="D82" s="369"/>
      <c r="E82" s="370"/>
      <c r="F82" s="375"/>
      <c r="G82" s="372"/>
      <c r="H82" s="373">
        <f>+係数!AH8</f>
        <v>5.487654825170403E-2</v>
      </c>
      <c r="I82" s="358"/>
      <c r="J82" s="374">
        <f t="shared" si="1"/>
        <v>0</v>
      </c>
      <c r="K82" s="358"/>
      <c r="L82" s="373">
        <f>+係数!AH5</f>
        <v>0.35216999301295471</v>
      </c>
      <c r="M82" s="358"/>
      <c r="N82" s="374">
        <f t="shared" si="2"/>
        <v>0</v>
      </c>
    </row>
    <row r="83" spans="2:14">
      <c r="B83" s="238" t="s">
        <v>210</v>
      </c>
      <c r="C83" s="240" t="s">
        <v>50</v>
      </c>
      <c r="D83" s="369"/>
      <c r="E83" s="370"/>
      <c r="F83" s="375"/>
      <c r="G83" s="372"/>
      <c r="H83" s="373">
        <f>+係数!AI8</f>
        <v>4.004573945897808E-3</v>
      </c>
      <c r="I83" s="358"/>
      <c r="J83" s="374">
        <f t="shared" si="1"/>
        <v>0</v>
      </c>
      <c r="K83" s="358"/>
      <c r="L83" s="373">
        <f>+係数!AI5</f>
        <v>1</v>
      </c>
      <c r="M83" s="358"/>
      <c r="N83" s="374">
        <f t="shared" si="2"/>
        <v>0</v>
      </c>
    </row>
    <row r="84" spans="2:14">
      <c r="B84" s="238" t="s">
        <v>211</v>
      </c>
      <c r="C84" s="240" t="s">
        <v>51</v>
      </c>
      <c r="D84" s="369"/>
      <c r="E84" s="370"/>
      <c r="F84" s="375"/>
      <c r="G84" s="372"/>
      <c r="H84" s="373">
        <f>+係数!AJ8</f>
        <v>2.6324165241699844E-2</v>
      </c>
      <c r="I84" s="358"/>
      <c r="J84" s="374">
        <f t="shared" si="1"/>
        <v>0</v>
      </c>
      <c r="K84" s="358"/>
      <c r="L84" s="373">
        <f>+係数!AJ5</f>
        <v>0.43019094125953994</v>
      </c>
      <c r="M84" s="358"/>
      <c r="N84" s="374">
        <f t="shared" si="2"/>
        <v>0</v>
      </c>
    </row>
    <row r="85" spans="2:14">
      <c r="B85" s="238" t="s">
        <v>212</v>
      </c>
      <c r="C85" s="240" t="s">
        <v>236</v>
      </c>
      <c r="D85" s="369"/>
      <c r="E85" s="370"/>
      <c r="F85" s="375"/>
      <c r="G85" s="372"/>
      <c r="H85" s="373">
        <f>+係数!AK8</f>
        <v>6.0303366434719834E-2</v>
      </c>
      <c r="I85" s="358"/>
      <c r="J85" s="374">
        <f t="shared" si="1"/>
        <v>0</v>
      </c>
      <c r="K85" s="358"/>
      <c r="L85" s="373">
        <f>+係数!AK5</f>
        <v>0.98333829974344256</v>
      </c>
      <c r="M85" s="358"/>
      <c r="N85" s="374">
        <f t="shared" si="2"/>
        <v>0</v>
      </c>
    </row>
    <row r="86" spans="2:14">
      <c r="B86" s="238" t="s">
        <v>213</v>
      </c>
      <c r="C86" s="240" t="s">
        <v>237</v>
      </c>
      <c r="D86" s="369"/>
      <c r="E86" s="370"/>
      <c r="F86" s="375"/>
      <c r="G86" s="372"/>
      <c r="H86" s="373">
        <f>+係数!AL8</f>
        <v>1.6108668101733409E-2</v>
      </c>
      <c r="I86" s="358"/>
      <c r="J86" s="374">
        <f t="shared" si="1"/>
        <v>0</v>
      </c>
      <c r="K86" s="358"/>
      <c r="L86" s="373">
        <f>+係数!AL5</f>
        <v>0.98055314367434498</v>
      </c>
      <c r="M86" s="358"/>
      <c r="N86" s="374">
        <f t="shared" si="2"/>
        <v>0</v>
      </c>
    </row>
    <row r="87" spans="2:14">
      <c r="B87" s="238" t="s">
        <v>214</v>
      </c>
      <c r="C87" s="240" t="s">
        <v>52</v>
      </c>
      <c r="D87" s="369"/>
      <c r="E87" s="370"/>
      <c r="F87" s="375"/>
      <c r="G87" s="372"/>
      <c r="H87" s="373">
        <f>+係数!AM8</f>
        <v>1.5855994477539975E-2</v>
      </c>
      <c r="I87" s="358"/>
      <c r="J87" s="374">
        <f t="shared" si="1"/>
        <v>0</v>
      </c>
      <c r="K87" s="358"/>
      <c r="L87" s="373">
        <f>+係数!AM5</f>
        <v>0.52270190847256159</v>
      </c>
      <c r="M87" s="358"/>
      <c r="N87" s="374">
        <f t="shared" si="2"/>
        <v>0</v>
      </c>
    </row>
    <row r="88" spans="2:14">
      <c r="B88" s="238" t="s">
        <v>215</v>
      </c>
      <c r="C88" s="240" t="s">
        <v>239</v>
      </c>
      <c r="D88" s="369"/>
      <c r="E88" s="370"/>
      <c r="F88" s="375"/>
      <c r="G88" s="372"/>
      <c r="H88" s="373">
        <f>+係数!AN8</f>
        <v>6.6298502665061215E-3</v>
      </c>
      <c r="I88" s="358"/>
      <c r="J88" s="374">
        <f t="shared" si="1"/>
        <v>0</v>
      </c>
      <c r="K88" s="358"/>
      <c r="L88" s="373">
        <f>+係数!AN5</f>
        <v>0.39405186994925767</v>
      </c>
      <c r="M88" s="358"/>
      <c r="N88" s="374">
        <f t="shared" si="2"/>
        <v>0</v>
      </c>
    </row>
    <row r="89" spans="2:14">
      <c r="B89" s="238" t="s">
        <v>216</v>
      </c>
      <c r="C89" s="240" t="s">
        <v>240</v>
      </c>
      <c r="D89" s="369"/>
      <c r="E89" s="370"/>
      <c r="F89" s="375"/>
      <c r="G89" s="372"/>
      <c r="H89" s="373">
        <f>+係数!AO8</f>
        <v>3.9237658118622232E-2</v>
      </c>
      <c r="I89" s="358"/>
      <c r="J89" s="374">
        <f t="shared" si="1"/>
        <v>0</v>
      </c>
      <c r="K89" s="358"/>
      <c r="L89" s="373">
        <f>+係数!AO5</f>
        <v>0.96537737957754355</v>
      </c>
      <c r="M89" s="358"/>
      <c r="N89" s="374">
        <f t="shared" si="2"/>
        <v>0</v>
      </c>
    </row>
    <row r="90" spans="2:14">
      <c r="B90" s="238" t="s">
        <v>217</v>
      </c>
      <c r="C90" s="240" t="s">
        <v>241</v>
      </c>
      <c r="D90" s="369"/>
      <c r="E90" s="370"/>
      <c r="F90" s="375"/>
      <c r="G90" s="372"/>
      <c r="H90" s="373">
        <f>+係数!AP8</f>
        <v>1.4226131037226544E-2</v>
      </c>
      <c r="I90" s="358"/>
      <c r="J90" s="374">
        <f t="shared" si="1"/>
        <v>0</v>
      </c>
      <c r="K90" s="358"/>
      <c r="L90" s="373">
        <f>+係数!AP5</f>
        <v>0.78048140314039127</v>
      </c>
      <c r="M90" s="358"/>
      <c r="N90" s="374">
        <f t="shared" si="2"/>
        <v>0</v>
      </c>
    </row>
    <row r="91" spans="2:14">
      <c r="B91" s="238" t="s">
        <v>218</v>
      </c>
      <c r="C91" s="240" t="s">
        <v>53</v>
      </c>
      <c r="D91" s="369"/>
      <c r="E91" s="370"/>
      <c r="F91" s="375"/>
      <c r="G91" s="372"/>
      <c r="H91" s="373">
        <f>+係数!AQ8</f>
        <v>3.5765305988022376E-2</v>
      </c>
      <c r="I91" s="358"/>
      <c r="J91" s="374">
        <f t="shared" si="1"/>
        <v>0</v>
      </c>
      <c r="K91" s="358"/>
      <c r="L91" s="373">
        <f>+係数!AQ5</f>
        <v>0.75436473320145958</v>
      </c>
      <c r="M91" s="358"/>
      <c r="N91" s="374">
        <f t="shared" si="2"/>
        <v>0</v>
      </c>
    </row>
    <row r="92" spans="2:14">
      <c r="B92" s="238" t="s">
        <v>219</v>
      </c>
      <c r="C92" s="240" t="s">
        <v>238</v>
      </c>
      <c r="D92" s="369"/>
      <c r="E92" s="370"/>
      <c r="F92" s="375"/>
      <c r="G92" s="372"/>
      <c r="H92" s="373">
        <f>+係数!AR8</f>
        <v>0</v>
      </c>
      <c r="I92" s="358"/>
      <c r="J92" s="374">
        <f t="shared" si="1"/>
        <v>0</v>
      </c>
      <c r="K92" s="358"/>
      <c r="L92" s="373">
        <f>+係数!AR5</f>
        <v>1</v>
      </c>
      <c r="M92" s="358"/>
      <c r="N92" s="374">
        <f t="shared" si="2"/>
        <v>0</v>
      </c>
    </row>
    <row r="93" spans="2:14" ht="12.75" thickBot="1">
      <c r="B93" s="242" t="s">
        <v>220</v>
      </c>
      <c r="C93" s="243" t="s">
        <v>133</v>
      </c>
      <c r="D93" s="369"/>
      <c r="E93" s="370"/>
      <c r="F93" s="376"/>
      <c r="G93" s="372"/>
      <c r="H93" s="377">
        <f>+係数!AS8</f>
        <v>0</v>
      </c>
      <c r="I93" s="358"/>
      <c r="J93" s="374">
        <f t="shared" si="1"/>
        <v>0</v>
      </c>
      <c r="K93" s="358"/>
      <c r="L93" s="377">
        <f>+係数!AS5</f>
        <v>0.39332048142551967</v>
      </c>
      <c r="M93" s="358"/>
      <c r="N93" s="374">
        <f t="shared" si="2"/>
        <v>0</v>
      </c>
    </row>
    <row r="94" spans="2:14" ht="12.75" thickBot="1">
      <c r="B94" s="245"/>
      <c r="C94" s="378" t="s">
        <v>54</v>
      </c>
      <c r="D94" s="369"/>
      <c r="E94" s="372"/>
      <c r="F94" s="379">
        <f>L48</f>
        <v>0</v>
      </c>
      <c r="G94" s="380"/>
      <c r="H94" s="381"/>
      <c r="I94" s="382"/>
      <c r="J94" s="363">
        <f>SUM(J52:J93)</f>
        <v>0</v>
      </c>
      <c r="K94" s="380"/>
      <c r="L94" s="381"/>
      <c r="M94" s="382"/>
      <c r="N94" s="363">
        <f>SUM(N52:N93)</f>
        <v>0</v>
      </c>
    </row>
    <row r="95" spans="2:14">
      <c r="B95" s="151"/>
      <c r="C95" s="151"/>
      <c r="D95" s="366"/>
      <c r="E95" s="366"/>
      <c r="F95" s="366"/>
    </row>
    <row r="96" spans="2:14">
      <c r="B96" s="151"/>
      <c r="C96" s="151"/>
      <c r="D96" s="366"/>
      <c r="E96" s="366"/>
      <c r="F96" s="366"/>
    </row>
    <row r="97" spans="2:45" ht="14.25">
      <c r="B97" s="337" t="s">
        <v>170</v>
      </c>
    </row>
    <row r="99" spans="2:45" ht="12.75" thickBot="1">
      <c r="B99" s="338" t="s">
        <v>153</v>
      </c>
    </row>
    <row r="100" spans="2:45">
      <c r="B100" s="383"/>
      <c r="C100" s="384"/>
      <c r="D100" s="581">
        <f>'１次効果'!D52</f>
        <v>1</v>
      </c>
      <c r="E100" s="589">
        <f>'１次効果'!E52</f>
        <v>2</v>
      </c>
      <c r="F100" s="589">
        <f>'１次効果'!F52</f>
        <v>3</v>
      </c>
      <c r="G100" s="589">
        <f>'１次効果'!G52</f>
        <v>4</v>
      </c>
      <c r="H100" s="589">
        <f>'１次効果'!H52</f>
        <v>5</v>
      </c>
      <c r="I100" s="589">
        <f>'１次効果'!I52</f>
        <v>6</v>
      </c>
      <c r="J100" s="589">
        <f>'１次効果'!J52</f>
        <v>7</v>
      </c>
      <c r="K100" s="589">
        <f>'１次効果'!K52</f>
        <v>8</v>
      </c>
      <c r="L100" s="589">
        <f>'１次効果'!L52</f>
        <v>9</v>
      </c>
      <c r="M100" s="589">
        <f>'１次効果'!M52</f>
        <v>10</v>
      </c>
      <c r="N100" s="589">
        <f>'１次効果'!N52</f>
        <v>11</v>
      </c>
      <c r="O100" s="589">
        <f>'１次効果'!O52</f>
        <v>12</v>
      </c>
      <c r="P100" s="589">
        <f>'１次効果'!P52</f>
        <v>13</v>
      </c>
      <c r="Q100" s="589">
        <f>'１次効果'!Q52</f>
        <v>14</v>
      </c>
      <c r="R100" s="589">
        <f>'１次効果'!R52</f>
        <v>15</v>
      </c>
      <c r="S100" s="589">
        <f>'１次効果'!S52</f>
        <v>16</v>
      </c>
      <c r="T100" s="589">
        <f>'１次効果'!T52</f>
        <v>17</v>
      </c>
      <c r="U100" s="589">
        <f>'１次効果'!U52</f>
        <v>18</v>
      </c>
      <c r="V100" s="589">
        <f>'１次効果'!V52</f>
        <v>19</v>
      </c>
      <c r="W100" s="589">
        <f>'１次効果'!W52</f>
        <v>20</v>
      </c>
      <c r="X100" s="589">
        <f>'１次効果'!X52</f>
        <v>21</v>
      </c>
      <c r="Y100" s="589">
        <f>'１次効果'!Y52</f>
        <v>22</v>
      </c>
      <c r="Z100" s="589">
        <f>'１次効果'!Z52</f>
        <v>23</v>
      </c>
      <c r="AA100" s="589">
        <f>'１次効果'!AA52</f>
        <v>24</v>
      </c>
      <c r="AB100" s="589">
        <f>'１次効果'!AB52</f>
        <v>25</v>
      </c>
      <c r="AC100" s="589">
        <f>'１次効果'!AC52</f>
        <v>26</v>
      </c>
      <c r="AD100" s="589">
        <f>'１次効果'!AD52</f>
        <v>27</v>
      </c>
      <c r="AE100" s="589">
        <f>'１次効果'!AE52</f>
        <v>28</v>
      </c>
      <c r="AF100" s="589">
        <f>'１次効果'!AF52</f>
        <v>29</v>
      </c>
      <c r="AG100" s="589">
        <f>'１次効果'!AG52</f>
        <v>30</v>
      </c>
      <c r="AH100" s="589">
        <f>'１次効果'!AH52</f>
        <v>31</v>
      </c>
      <c r="AI100" s="589">
        <f>'１次効果'!AI52</f>
        <v>32</v>
      </c>
      <c r="AJ100" s="589">
        <f>'１次効果'!AJ52</f>
        <v>33</v>
      </c>
      <c r="AK100" s="589">
        <f>'１次効果'!AK52</f>
        <v>34</v>
      </c>
      <c r="AL100" s="589">
        <f>'１次効果'!AL52</f>
        <v>35</v>
      </c>
      <c r="AM100" s="589">
        <f>'１次効果'!AM52</f>
        <v>36</v>
      </c>
      <c r="AN100" s="589">
        <f>'１次効果'!AN52</f>
        <v>37</v>
      </c>
      <c r="AO100" s="589">
        <f>'１次効果'!AO52</f>
        <v>38</v>
      </c>
      <c r="AP100" s="589">
        <f>'１次効果'!AP52</f>
        <v>39</v>
      </c>
      <c r="AQ100" s="589">
        <f>'１次効果'!AQ52</f>
        <v>40</v>
      </c>
      <c r="AR100" s="589">
        <f>'１次効果'!AR52</f>
        <v>41</v>
      </c>
      <c r="AS100" s="590">
        <f>'１次効果'!AS52</f>
        <v>42</v>
      </c>
    </row>
    <row r="101" spans="2:45" ht="51" customHeight="1">
      <c r="B101" s="385"/>
      <c r="C101" s="236"/>
      <c r="D101" s="591" t="str">
        <f>'１次効果'!D53</f>
        <v>農業</v>
      </c>
      <c r="E101" s="592" t="str">
        <f>'１次効果'!E53</f>
        <v>林業</v>
      </c>
      <c r="F101" s="592" t="str">
        <f>'１次効果'!F53</f>
        <v>漁業</v>
      </c>
      <c r="G101" s="592" t="str">
        <f>'１次効果'!G53</f>
        <v>鉱業</v>
      </c>
      <c r="H101" s="592" t="str">
        <f>'１次効果'!H53</f>
        <v>飲食料品</v>
      </c>
      <c r="I101" s="592" t="str">
        <f>'１次効果'!I53</f>
        <v>繊維製品</v>
      </c>
      <c r="J101" s="592" t="str">
        <f>'１次効果'!J53</f>
        <v>パルプ・紙・木製品</v>
      </c>
      <c r="K101" s="592" t="str">
        <f>'１次効果'!K53</f>
        <v>化学製品</v>
      </c>
      <c r="L101" s="592" t="str">
        <f>'１次効果'!L53</f>
        <v>石油・石炭製品</v>
      </c>
      <c r="M101" s="592" t="str">
        <f>'１次効果'!M53</f>
        <v>プラスチック・ゴム製品</v>
      </c>
      <c r="N101" s="592" t="str">
        <f>'１次効果'!N53</f>
        <v>窯業・土石製品</v>
      </c>
      <c r="O101" s="592" t="str">
        <f>'１次効果'!O53</f>
        <v>鉄鋼</v>
      </c>
      <c r="P101" s="592" t="str">
        <f>'１次効果'!P53</f>
        <v>非鉄金属</v>
      </c>
      <c r="Q101" s="592" t="str">
        <f>'１次効果'!Q53</f>
        <v>金属製品</v>
      </c>
      <c r="R101" s="592" t="str">
        <f>'１次効果'!R53</f>
        <v>はん用機械</v>
      </c>
      <c r="S101" s="592" t="str">
        <f>'１次効果'!S53</f>
        <v>生産用機械</v>
      </c>
      <c r="T101" s="592" t="str">
        <f>'１次効果'!T53</f>
        <v>業務用機械</v>
      </c>
      <c r="U101" s="592" t="str">
        <f>'１次効果'!U53</f>
        <v>電子部品</v>
      </c>
      <c r="V101" s="592" t="str">
        <f>'１次効果'!V53</f>
        <v>電気機械</v>
      </c>
      <c r="W101" s="592" t="str">
        <f>'１次効果'!W53</f>
        <v>情報通信機器</v>
      </c>
      <c r="X101" s="592" t="str">
        <f>'１次効果'!X53</f>
        <v>輸送機械</v>
      </c>
      <c r="Y101" s="592" t="str">
        <f>'１次効果'!Y53</f>
        <v>その他の製造工業製品</v>
      </c>
      <c r="Z101" s="592" t="str">
        <f>'１次効果'!Z53</f>
        <v>建設</v>
      </c>
      <c r="AA101" s="592" t="str">
        <f>'１次効果'!AA53</f>
        <v>電力・ガス・熱供給</v>
      </c>
      <c r="AB101" s="592" t="str">
        <f>'１次効果'!AB53</f>
        <v>水道</v>
      </c>
      <c r="AC101" s="592" t="str">
        <f>'１次効果'!AC53</f>
        <v>廃棄物処理</v>
      </c>
      <c r="AD101" s="592" t="str">
        <f>'１次効果'!AD53</f>
        <v>商業</v>
      </c>
      <c r="AE101" s="592" t="str">
        <f>'１次効果'!AE53</f>
        <v>金融・保険</v>
      </c>
      <c r="AF101" s="592" t="str">
        <f>'１次効果'!AF53</f>
        <v>不動産</v>
      </c>
      <c r="AG101" s="592" t="str">
        <f>'１次効果'!AG53</f>
        <v>運輸・郵便</v>
      </c>
      <c r="AH101" s="592" t="str">
        <f>'１次効果'!AH53</f>
        <v>情報通信</v>
      </c>
      <c r="AI101" s="592" t="str">
        <f>'１次効果'!AI53</f>
        <v>公務</v>
      </c>
      <c r="AJ101" s="592" t="str">
        <f>'１次効果'!AJ53</f>
        <v>教育・研究</v>
      </c>
      <c r="AK101" s="592" t="str">
        <f>'１次効果'!AK53</f>
        <v>医療・福祉</v>
      </c>
      <c r="AL101" s="592" t="str">
        <f>'１次効果'!AL53</f>
        <v>他に分類されない会員制団体</v>
      </c>
      <c r="AM101" s="592" t="str">
        <f>'１次効果'!AM53</f>
        <v>対事業所サービス</v>
      </c>
      <c r="AN101" s="592" t="str">
        <f>'１次効果'!AN53</f>
        <v>宿泊業</v>
      </c>
      <c r="AO101" s="592" t="str">
        <f>'１次効果'!AO53</f>
        <v>飲食サービス</v>
      </c>
      <c r="AP101" s="592" t="str">
        <f>'１次効果'!AP53</f>
        <v>娯楽サービス</v>
      </c>
      <c r="AQ101" s="592" t="str">
        <f>'１次効果'!AQ53</f>
        <v>その他の対個人サービス</v>
      </c>
      <c r="AR101" s="592" t="str">
        <f>'１次効果'!AR53</f>
        <v>事務用品</v>
      </c>
      <c r="AS101" s="237" t="str">
        <f>'１次効果'!AS53</f>
        <v>分類不明</v>
      </c>
    </row>
    <row r="102" spans="2:45">
      <c r="B102" s="586">
        <f>'１次効果'!B54</f>
        <v>1</v>
      </c>
      <c r="C102" s="594" t="str">
        <f>'１次効果'!C54</f>
        <v>農業</v>
      </c>
      <c r="D102" s="386">
        <f>+'１次効果'!D196</f>
        <v>1.0545077828788725</v>
      </c>
      <c r="E102" s="386">
        <f>+'１次効果'!E196</f>
        <v>8.1013385301146278E-4</v>
      </c>
      <c r="F102" s="386">
        <f>+'１次効果'!F196</f>
        <v>1.1965847763035346E-3</v>
      </c>
      <c r="G102" s="386">
        <f>+'１次効果'!G196</f>
        <v>3.6611811254355833E-5</v>
      </c>
      <c r="H102" s="386">
        <f>+'１次効果'!H196</f>
        <v>5.289138776639473E-2</v>
      </c>
      <c r="I102" s="386">
        <f>+'１次効果'!I196</f>
        <v>4.1074836995606649E-3</v>
      </c>
      <c r="J102" s="386">
        <f>+'１次効果'!J196</f>
        <v>6.9957912850073228E-4</v>
      </c>
      <c r="K102" s="386">
        <f>+'１次効果'!K196</f>
        <v>4.1561865084849069E-4</v>
      </c>
      <c r="L102" s="386">
        <f>+'１次効果'!L196</f>
        <v>2.6323039880958242E-6</v>
      </c>
      <c r="M102" s="386">
        <f>+'１次効果'!M196</f>
        <v>6.3829616404349806E-3</v>
      </c>
      <c r="N102" s="386">
        <f>+'１次効果'!N196</f>
        <v>2.0431337167808674E-4</v>
      </c>
      <c r="O102" s="386">
        <f>+'１次効果'!O196</f>
        <v>6.7766968214084253E-5</v>
      </c>
      <c r="P102" s="386">
        <f>+'１次効果'!P196</f>
        <v>1.9850927237415129E-4</v>
      </c>
      <c r="Q102" s="386">
        <f>+'１次効果'!Q196</f>
        <v>2.3283701747662438E-5</v>
      </c>
      <c r="R102" s="386">
        <f>+'１次効果'!R196</f>
        <v>2.6075467100615697E-5</v>
      </c>
      <c r="S102" s="386">
        <f>+'１次効果'!S196</f>
        <v>2.98372769344541E-5</v>
      </c>
      <c r="T102" s="386">
        <f>+'１次効果'!T196</f>
        <v>6.4019607896598481E-5</v>
      </c>
      <c r="U102" s="386">
        <f>+'１次効果'!U196</f>
        <v>4.1961445658534815E-5</v>
      </c>
      <c r="V102" s="386">
        <f>+'１次効果'!V196</f>
        <v>4.3547133198817781E-5</v>
      </c>
      <c r="W102" s="386">
        <f>+'１次効果'!W196</f>
        <v>4.5913685558098712E-5</v>
      </c>
      <c r="X102" s="386">
        <f>+'１次効果'!X196</f>
        <v>4.837298277082873E-5</v>
      </c>
      <c r="Y102" s="386">
        <f>+'１次効果'!Y196</f>
        <v>6.7523263937189519E-3</v>
      </c>
      <c r="Z102" s="386">
        <f>+'１次効果'!Z196</f>
        <v>5.3906183926551773E-4</v>
      </c>
      <c r="AA102" s="386">
        <f>+'１次効果'!AA196</f>
        <v>9.1160480485891296E-5</v>
      </c>
      <c r="AB102" s="386">
        <f>+'１次効果'!AB196</f>
        <v>8.676719079654396E-5</v>
      </c>
      <c r="AC102" s="386">
        <f>+'１次効果'!AC196</f>
        <v>5.3484212054431799E-5</v>
      </c>
      <c r="AD102" s="386">
        <f>+'１次効果'!AD196</f>
        <v>1.3448469408473663E-4</v>
      </c>
      <c r="AE102" s="386">
        <f>+'１次効果'!AE196</f>
        <v>7.5094998080416013E-5</v>
      </c>
      <c r="AF102" s="386">
        <f>+'１次効果'!AF196</f>
        <v>3.7016674908968636E-5</v>
      </c>
      <c r="AG102" s="386">
        <f>+'１次効果'!AG196</f>
        <v>2.7794693584514636E-5</v>
      </c>
      <c r="AH102" s="386">
        <f>+'１次効果'!AH196</f>
        <v>7.310711308769824E-5</v>
      </c>
      <c r="AI102" s="386">
        <f>+'１次効果'!AI196</f>
        <v>3.8123392675424743E-5</v>
      </c>
      <c r="AJ102" s="386">
        <f>+'１次効果'!AJ196</f>
        <v>9.145287492755708E-4</v>
      </c>
      <c r="AK102" s="386">
        <f>+'１次効果'!AK196</f>
        <v>9.9855904041358697E-4</v>
      </c>
      <c r="AL102" s="386">
        <f>+'１次効果'!AL196</f>
        <v>4.8150376483062021E-4</v>
      </c>
      <c r="AM102" s="386">
        <f>+'１次効果'!AM196</f>
        <v>4.0989592710532188E-5</v>
      </c>
      <c r="AN102" s="386">
        <f>+'１次効果'!AN196</f>
        <v>9.8651929072569866E-3</v>
      </c>
      <c r="AO102" s="386">
        <f>+'１次効果'!AO196</f>
        <v>1.1768223141011409E-2</v>
      </c>
      <c r="AP102" s="386">
        <f>+'１次効果'!AP196</f>
        <v>7.8368498342914724E-4</v>
      </c>
      <c r="AQ102" s="386">
        <f>+'１次効果'!AQ196</f>
        <v>1.1219675069811803E-3</v>
      </c>
      <c r="AR102" s="386">
        <f>+'１次効果'!AR196</f>
        <v>5.29869231377394E-4</v>
      </c>
      <c r="AS102" s="387">
        <f>+'１次効果'!AS196</f>
        <v>6.8650330647707132E-5</v>
      </c>
    </row>
    <row r="103" spans="2:45">
      <c r="B103" s="585">
        <f>'１次効果'!B55</f>
        <v>2</v>
      </c>
      <c r="C103" s="570" t="str">
        <f>'１次効果'!C55</f>
        <v>林業</v>
      </c>
      <c r="D103" s="386">
        <f>+'１次効果'!D197</f>
        <v>2.1423777494420271E-4</v>
      </c>
      <c r="E103" s="386">
        <f>+'１次効果'!E197</f>
        <v>1.1383508130653091</v>
      </c>
      <c r="F103" s="386">
        <f>+'１次効果'!F197</f>
        <v>1.9859213047915866E-4</v>
      </c>
      <c r="G103" s="386">
        <f>+'１次効果'!G197</f>
        <v>1.5096816783206246E-5</v>
      </c>
      <c r="H103" s="386">
        <f>+'１次効果'!H197</f>
        <v>3.2034102094169806E-4</v>
      </c>
      <c r="I103" s="386">
        <f>+'１次効果'!I197</f>
        <v>4.0802503033872999E-5</v>
      </c>
      <c r="J103" s="386">
        <f>+'１次効果'!J197</f>
        <v>1.6346959062635086E-2</v>
      </c>
      <c r="K103" s="386">
        <f>+'１次効果'!K197</f>
        <v>1.1713654582589003E-4</v>
      </c>
      <c r="L103" s="386">
        <f>+'１次効果'!L197</f>
        <v>1.5943657298997004E-6</v>
      </c>
      <c r="M103" s="386">
        <f>+'１次効果'!M197</f>
        <v>2.9687492828397777E-5</v>
      </c>
      <c r="N103" s="386">
        <f>+'１次効果'!N197</f>
        <v>6.5085933885019288E-5</v>
      </c>
      <c r="O103" s="386">
        <f>+'１次効果'!O197</f>
        <v>1.5369504164929668E-5</v>
      </c>
      <c r="P103" s="386">
        <f>+'１次効果'!P197</f>
        <v>5.3197234685921202E-5</v>
      </c>
      <c r="Q103" s="386">
        <f>+'１次効果'!Q197</f>
        <v>2.5175254596769453E-5</v>
      </c>
      <c r="R103" s="386">
        <f>+'１次効果'!R197</f>
        <v>2.1423013977226048E-5</v>
      </c>
      <c r="S103" s="386">
        <f>+'１次効果'!S197</f>
        <v>1.1853487727252326E-5</v>
      </c>
      <c r="T103" s="386">
        <f>+'１次効果'!T197</f>
        <v>2.313367330137653E-5</v>
      </c>
      <c r="U103" s="386">
        <f>+'１次効果'!U197</f>
        <v>1.8713823851874638E-5</v>
      </c>
      <c r="V103" s="386">
        <f>+'１次効果'!V197</f>
        <v>3.7359714946775887E-5</v>
      </c>
      <c r="W103" s="386">
        <f>+'１次効果'!W197</f>
        <v>1.9246838610856716E-5</v>
      </c>
      <c r="X103" s="386">
        <f>+'１次効果'!X197</f>
        <v>9.828458294985974E-6</v>
      </c>
      <c r="Y103" s="386">
        <f>+'１次効果'!Y197</f>
        <v>5.2826887907122448E-4</v>
      </c>
      <c r="Z103" s="386">
        <f>+'１次効果'!Z197</f>
        <v>1.7735532882366618E-4</v>
      </c>
      <c r="AA103" s="386">
        <f>+'１次効果'!AA197</f>
        <v>3.2576408700289928E-5</v>
      </c>
      <c r="AB103" s="386">
        <f>+'１次効果'!AB197</f>
        <v>3.0728181330597274E-5</v>
      </c>
      <c r="AC103" s="386">
        <f>+'１次効果'!AC197</f>
        <v>3.3761235919153161E-5</v>
      </c>
      <c r="AD103" s="386">
        <f>+'１次効果'!AD197</f>
        <v>3.6494748579198865E-5</v>
      </c>
      <c r="AE103" s="386">
        <f>+'１次効果'!AE197</f>
        <v>3.8603631693546385E-5</v>
      </c>
      <c r="AF103" s="386">
        <f>+'１次効果'!AF197</f>
        <v>1.1951204433085262E-5</v>
      </c>
      <c r="AG103" s="386">
        <f>+'１次効果'!AG197</f>
        <v>6.6294013887501513E-5</v>
      </c>
      <c r="AH103" s="386">
        <f>+'１次効果'!AH197</f>
        <v>5.7279762323304523E-5</v>
      </c>
      <c r="AI103" s="386">
        <f>+'１次効果'!AI197</f>
        <v>1.5823323222484009E-5</v>
      </c>
      <c r="AJ103" s="386">
        <f>+'１次効果'!AJ197</f>
        <v>8.7057775312009353E-5</v>
      </c>
      <c r="AK103" s="386">
        <f>+'１次効果'!AK197</f>
        <v>7.7769099158656851E-5</v>
      </c>
      <c r="AL103" s="386">
        <f>+'１次効果'!AL197</f>
        <v>5.3741728994865903E-5</v>
      </c>
      <c r="AM103" s="386">
        <f>+'１次効果'!AM197</f>
        <v>2.0430091631621428E-5</v>
      </c>
      <c r="AN103" s="386">
        <f>+'１次効果'!AN197</f>
        <v>1.0202787809074842E-3</v>
      </c>
      <c r="AO103" s="386">
        <f>+'１次効果'!AO197</f>
        <v>1.4593968462182335E-3</v>
      </c>
      <c r="AP103" s="386">
        <f>+'１次効果'!AP197</f>
        <v>3.2577516297730951E-5</v>
      </c>
      <c r="AQ103" s="386">
        <f>+'１次効果'!AQ197</f>
        <v>6.3411232106381065E-5</v>
      </c>
      <c r="AR103" s="386">
        <f>+'１次効果'!AR197</f>
        <v>1.499298487802039E-3</v>
      </c>
      <c r="AS103" s="387">
        <f>+'１次効果'!AS197</f>
        <v>1.5036688772316256E-5</v>
      </c>
    </row>
    <row r="104" spans="2:45">
      <c r="B104" s="585">
        <f>'１次効果'!B56</f>
        <v>3</v>
      </c>
      <c r="C104" s="570" t="str">
        <f>'１次効果'!C56</f>
        <v>漁業</v>
      </c>
      <c r="D104" s="386">
        <f>+'１次効果'!D198</f>
        <v>6.6111342188500963E-4</v>
      </c>
      <c r="E104" s="386">
        <f>+'１次効果'!E198</f>
        <v>1.0142412946854417E-4</v>
      </c>
      <c r="F104" s="386">
        <f>+'１次効果'!F198</f>
        <v>1.0141826245624843</v>
      </c>
      <c r="G104" s="386">
        <f>+'１次効果'!G198</f>
        <v>8.0533115149294006E-6</v>
      </c>
      <c r="H104" s="386">
        <f>+'１次効果'!H198</f>
        <v>2.4392777298692669E-2</v>
      </c>
      <c r="I104" s="386">
        <f>+'１次効果'!I198</f>
        <v>5.9070440046782035E-5</v>
      </c>
      <c r="J104" s="386">
        <f>+'１次効果'!J198</f>
        <v>4.9801704608096105E-5</v>
      </c>
      <c r="K104" s="386">
        <f>+'１次効果'!K198</f>
        <v>4.8843424463901967E-5</v>
      </c>
      <c r="L104" s="386">
        <f>+'１次効果'!L198</f>
        <v>5.9241168481360296E-7</v>
      </c>
      <c r="M104" s="386">
        <f>+'１次効果'!M198</f>
        <v>1.6439721908682518E-5</v>
      </c>
      <c r="N104" s="386">
        <f>+'１次効果'!N198</f>
        <v>2.6793612869062583E-5</v>
      </c>
      <c r="O104" s="386">
        <f>+'１次効果'!O198</f>
        <v>2.3276488552070166E-5</v>
      </c>
      <c r="P104" s="386">
        <f>+'１次効果'!P198</f>
        <v>8.3807096416231477E-5</v>
      </c>
      <c r="Q104" s="386">
        <f>+'１次効果'!Q198</f>
        <v>4.3922638705655621E-6</v>
      </c>
      <c r="R104" s="386">
        <f>+'１次効果'!R198</f>
        <v>4.0593318754506867E-6</v>
      </c>
      <c r="S104" s="386">
        <f>+'１次効果'!S198</f>
        <v>6.8253879540533809E-6</v>
      </c>
      <c r="T104" s="386">
        <f>+'１次効果'!T198</f>
        <v>9.9150934821149483E-6</v>
      </c>
      <c r="U104" s="386">
        <f>+'１次効果'!U198</f>
        <v>7.5188351605955391E-6</v>
      </c>
      <c r="V104" s="386">
        <f>+'１次効果'!V198</f>
        <v>4.1467618496549562E-6</v>
      </c>
      <c r="W104" s="386">
        <f>+'１次効果'!W198</f>
        <v>8.1897338756399629E-6</v>
      </c>
      <c r="X104" s="386">
        <f>+'１次効果'!X198</f>
        <v>3.4823117635497842E-6</v>
      </c>
      <c r="Y104" s="386">
        <f>+'１次効果'!Y198</f>
        <v>2.6022394754596332E-3</v>
      </c>
      <c r="Z104" s="386">
        <f>+'１次効果'!Z198</f>
        <v>7.3951642942104879E-6</v>
      </c>
      <c r="AA104" s="386">
        <f>+'１次効果'!AA198</f>
        <v>2.8613367518579065E-5</v>
      </c>
      <c r="AB104" s="386">
        <f>+'１次効果'!AB198</f>
        <v>8.2465550627040739E-6</v>
      </c>
      <c r="AC104" s="386">
        <f>+'１次効果'!AC198</f>
        <v>1.1985417427908502E-5</v>
      </c>
      <c r="AD104" s="386">
        <f>+'１次効果'!AD198</f>
        <v>1.1480621817558548E-5</v>
      </c>
      <c r="AE104" s="386">
        <f>+'１次効果'!AE198</f>
        <v>2.4701888162726781E-5</v>
      </c>
      <c r="AF104" s="386">
        <f>+'１次効果'!AF198</f>
        <v>3.2893785802524362E-6</v>
      </c>
      <c r="AG104" s="386">
        <f>+'１次効果'!AG198</f>
        <v>5.5146164551045109E-6</v>
      </c>
      <c r="AH104" s="386">
        <f>+'１次効果'!AH198</f>
        <v>2.1776423064588465E-5</v>
      </c>
      <c r="AI104" s="386">
        <f>+'１次効果'!AI198</f>
        <v>1.0619094796244774E-5</v>
      </c>
      <c r="AJ104" s="386">
        <f>+'１次効果'!AJ198</f>
        <v>9.2556664781240404E-5</v>
      </c>
      <c r="AK104" s="386">
        <f>+'１次効果'!AK198</f>
        <v>1.7845762908084208E-4</v>
      </c>
      <c r="AL104" s="386">
        <f>+'１次効果'!AL198</f>
        <v>2.925364304504603E-5</v>
      </c>
      <c r="AM104" s="386">
        <f>+'１次効果'!AM198</f>
        <v>8.7626945067923707E-6</v>
      </c>
      <c r="AN104" s="386">
        <f>+'１次効果'!AN198</f>
        <v>2.3582692164116777E-3</v>
      </c>
      <c r="AO104" s="386">
        <f>+'１次効果'!AO198</f>
        <v>3.348700311590624E-3</v>
      </c>
      <c r="AP104" s="386">
        <f>+'１次効果'!AP198</f>
        <v>2.4908868057877728E-5</v>
      </c>
      <c r="AQ104" s="386">
        <f>+'１次効果'!AQ198</f>
        <v>8.0728685646860296E-5</v>
      </c>
      <c r="AR104" s="386">
        <f>+'１次効果'!AR198</f>
        <v>1.6882536623342019E-4</v>
      </c>
      <c r="AS104" s="387">
        <f>+'１次効果'!AS198</f>
        <v>2.1295704460352609E-5</v>
      </c>
    </row>
    <row r="105" spans="2:45">
      <c r="B105" s="585">
        <f>'１次効果'!B57</f>
        <v>4</v>
      </c>
      <c r="C105" s="570" t="str">
        <f>'１次効果'!C57</f>
        <v>鉱業</v>
      </c>
      <c r="D105" s="386">
        <f>+'１次効果'!D199</f>
        <v>1.2457250149094519E-4</v>
      </c>
      <c r="E105" s="386">
        <f>+'１次効果'!E199</f>
        <v>1.0902855885440576E-4</v>
      </c>
      <c r="F105" s="386">
        <f>+'１次効果'!F199</f>
        <v>2.4639944415113141E-4</v>
      </c>
      <c r="G105" s="386">
        <f>+'１次効果'!G199</f>
        <v>1.0004183262202553</v>
      </c>
      <c r="H105" s="386">
        <f>+'１次効果'!H199</f>
        <v>7.4621415667305659E-5</v>
      </c>
      <c r="I105" s="386">
        <f>+'１次効果'!I199</f>
        <v>1.2695434846327929E-4</v>
      </c>
      <c r="J105" s="386">
        <f>+'１次効果'!J199</f>
        <v>2.7755276953108938E-4</v>
      </c>
      <c r="K105" s="386">
        <f>+'１次効果'!K199</f>
        <v>4.2178747068759553E-4</v>
      </c>
      <c r="L105" s="386">
        <f>+'１次効果'!L199</f>
        <v>6.3554965339515631E-3</v>
      </c>
      <c r="M105" s="386">
        <f>+'１次効果'!M199</f>
        <v>1.0483393766166609E-4</v>
      </c>
      <c r="N105" s="386">
        <f>+'１次効果'!N199</f>
        <v>1.0415517885156869E-3</v>
      </c>
      <c r="O105" s="386">
        <f>+'１次効果'!O199</f>
        <v>2.6895672410807915E-4</v>
      </c>
      <c r="P105" s="386">
        <f>+'１次効果'!P199</f>
        <v>5.1934053447839012E-4</v>
      </c>
      <c r="Q105" s="386">
        <f>+'１次効果'!Q199</f>
        <v>1.1338575293487723E-4</v>
      </c>
      <c r="R105" s="386">
        <f>+'１次効果'!R199</f>
        <v>1.0988680386766144E-4</v>
      </c>
      <c r="S105" s="386">
        <f>+'１次効果'!S199</f>
        <v>5.8894246769758249E-5</v>
      </c>
      <c r="T105" s="386">
        <f>+'１次効果'!T199</f>
        <v>6.3854425104260918E-5</v>
      </c>
      <c r="U105" s="386">
        <f>+'１次効果'!U199</f>
        <v>1.4434277413429852E-4</v>
      </c>
      <c r="V105" s="386">
        <f>+'１次効果'!V199</f>
        <v>4.5311205355549941E-5</v>
      </c>
      <c r="W105" s="386">
        <f>+'１次効果'!W199</f>
        <v>3.785032014931114E-5</v>
      </c>
      <c r="X105" s="386">
        <f>+'１次効果'!X199</f>
        <v>5.8448751566372647E-5</v>
      </c>
      <c r="Y105" s="386">
        <f>+'１次効果'!Y199</f>
        <v>6.6796084945513231E-5</v>
      </c>
      <c r="Z105" s="386">
        <f>+'１次効果'!Z199</f>
        <v>1.245916964865445E-4</v>
      </c>
      <c r="AA105" s="386">
        <f>+'１次効果'!AA199</f>
        <v>3.681537836663331E-3</v>
      </c>
      <c r="AB105" s="386">
        <f>+'１次効果'!AB199</f>
        <v>2.1563300386187668E-4</v>
      </c>
      <c r="AC105" s="386">
        <f>+'１次効果'!AC199</f>
        <v>3.568163228362776E-4</v>
      </c>
      <c r="AD105" s="386">
        <f>+'１次効果'!AD199</f>
        <v>1.3177352490239535E-4</v>
      </c>
      <c r="AE105" s="386">
        <f>+'１次効果'!AE199</f>
        <v>3.8936957199748068E-5</v>
      </c>
      <c r="AF105" s="386">
        <f>+'１次効果'!AF199</f>
        <v>1.2477527738341555E-5</v>
      </c>
      <c r="AG105" s="386">
        <f>+'１次効果'!AG199</f>
        <v>1.4239602496648383E-4</v>
      </c>
      <c r="AH105" s="386">
        <f>+'１次効果'!AH199</f>
        <v>4.811715284942716E-5</v>
      </c>
      <c r="AI105" s="386">
        <f>+'１次効果'!AI199</f>
        <v>6.2344321992455131E-5</v>
      </c>
      <c r="AJ105" s="386">
        <f>+'１次効果'!AJ199</f>
        <v>9.8885465051141056E-5</v>
      </c>
      <c r="AK105" s="386">
        <f>+'１次効果'!AK199</f>
        <v>7.0133557407427765E-5</v>
      </c>
      <c r="AL105" s="386">
        <f>+'１次効果'!AL199</f>
        <v>2.6196527657980638E-5</v>
      </c>
      <c r="AM105" s="386">
        <f>+'１次効果'!AM199</f>
        <v>3.3933747340548911E-5</v>
      </c>
      <c r="AN105" s="386">
        <f>+'１次効果'!AN199</f>
        <v>2.7120726257039569E-4</v>
      </c>
      <c r="AO105" s="386">
        <f>+'１次効果'!AO199</f>
        <v>1.23165599580726E-4</v>
      </c>
      <c r="AP105" s="386">
        <f>+'１次効果'!AP199</f>
        <v>1.3858669307913413E-4</v>
      </c>
      <c r="AQ105" s="386">
        <f>+'１次効果'!AQ199</f>
        <v>9.0926691719633913E-5</v>
      </c>
      <c r="AR105" s="386">
        <f>+'１次効果'!AR199</f>
        <v>4.5143874438298698E-5</v>
      </c>
      <c r="AS105" s="387">
        <f>+'１次効果'!AS199</f>
        <v>8.6517521511813469E-5</v>
      </c>
    </row>
    <row r="106" spans="2:45">
      <c r="B106" s="585">
        <f>'１次効果'!B58</f>
        <v>5</v>
      </c>
      <c r="C106" s="570" t="str">
        <f>'１次効果'!C58</f>
        <v>飲食料品</v>
      </c>
      <c r="D106" s="386">
        <f>+'１次効果'!D200</f>
        <v>2.7558361547454682E-2</v>
      </c>
      <c r="E106" s="386">
        <f>+'１次効果'!E200</f>
        <v>2.2083181696107308E-3</v>
      </c>
      <c r="F106" s="386">
        <f>+'１次効果'!F200</f>
        <v>2.2306102437566307E-2</v>
      </c>
      <c r="G106" s="386">
        <f>+'１次効果'!G200</f>
        <v>9.8489574565685979E-6</v>
      </c>
      <c r="H106" s="386">
        <f>+'１次効果'!H200</f>
        <v>1.0327736493855006</v>
      </c>
      <c r="I106" s="386">
        <f>+'１次効果'!I200</f>
        <v>1.7576337478453874E-3</v>
      </c>
      <c r="J106" s="386">
        <f>+'１次効果'!J200</f>
        <v>4.050698497564085E-4</v>
      </c>
      <c r="K106" s="386">
        <f>+'１次効果'!K200</f>
        <v>1.2969396299921943E-3</v>
      </c>
      <c r="L106" s="386">
        <f>+'１次効果'!L200</f>
        <v>2.640551039688427E-6</v>
      </c>
      <c r="M106" s="386">
        <f>+'１次効果'!M200</f>
        <v>2.1816755054770152E-4</v>
      </c>
      <c r="N106" s="386">
        <f>+'１次効果'!N200</f>
        <v>1.4141530639136192E-4</v>
      </c>
      <c r="O106" s="386">
        <f>+'１次効果'!O200</f>
        <v>1.4972649498887717E-5</v>
      </c>
      <c r="P106" s="386">
        <f>+'１次効果'!P200</f>
        <v>3.7519793459380384E-5</v>
      </c>
      <c r="Q106" s="386">
        <f>+'１次効果'!Q200</f>
        <v>8.4753905169112305E-6</v>
      </c>
      <c r="R106" s="386">
        <f>+'１次効果'!R200</f>
        <v>9.3984982196199031E-6</v>
      </c>
      <c r="S106" s="386">
        <f>+'１次効果'!S200</f>
        <v>6.756535727883763E-6</v>
      </c>
      <c r="T106" s="386">
        <f>+'１次効果'!T200</f>
        <v>1.5352208254217282E-5</v>
      </c>
      <c r="U106" s="386">
        <f>+'１次効果'!U200</f>
        <v>1.5182703812597568E-5</v>
      </c>
      <c r="V106" s="386">
        <f>+'１次効果'!V200</f>
        <v>1.0047574785256589E-5</v>
      </c>
      <c r="W106" s="386">
        <f>+'１次効果'!W200</f>
        <v>8.3577466603964206E-6</v>
      </c>
      <c r="X106" s="386">
        <f>+'１次効果'!X200</f>
        <v>7.6698445710552755E-6</v>
      </c>
      <c r="Y106" s="386">
        <f>+'１次効果'!Y200</f>
        <v>6.4632456700925095E-4</v>
      </c>
      <c r="Z106" s="386">
        <f>+'１次効果'!Z200</f>
        <v>3.3003503848584818E-5</v>
      </c>
      <c r="AA106" s="386">
        <f>+'１次効果'!AA200</f>
        <v>1.1595564312140678E-5</v>
      </c>
      <c r="AB106" s="386">
        <f>+'１次効果'!AB200</f>
        <v>1.3812184649767603E-5</v>
      </c>
      <c r="AC106" s="386">
        <f>+'１次効果'!AC200</f>
        <v>1.3518014005140541E-5</v>
      </c>
      <c r="AD106" s="386">
        <f>+'１次効果'!AD200</f>
        <v>3.3391813152721812E-5</v>
      </c>
      <c r="AE106" s="386">
        <f>+'１次効果'!AE200</f>
        <v>1.3062114644071457E-5</v>
      </c>
      <c r="AF106" s="386">
        <f>+'１次効果'!AF200</f>
        <v>3.7628778641337577E-6</v>
      </c>
      <c r="AG106" s="386">
        <f>+'１次効果'!AG200</f>
        <v>9.3199675950952268E-6</v>
      </c>
      <c r="AH106" s="386">
        <f>+'１次効果'!AH200</f>
        <v>1.6835057629807316E-5</v>
      </c>
      <c r="AI106" s="386">
        <f>+'１次効果'!AI200</f>
        <v>5.6321837844740247E-5</v>
      </c>
      <c r="AJ106" s="386">
        <f>+'１次効果'!AJ200</f>
        <v>1.5693910659079161E-3</v>
      </c>
      <c r="AK106" s="386">
        <f>+'１次効果'!AK200</f>
        <v>1.8171989986029307E-3</v>
      </c>
      <c r="AL106" s="386">
        <f>+'１次効果'!AL200</f>
        <v>1.4081099768431266E-4</v>
      </c>
      <c r="AM106" s="386">
        <f>+'１次効果'!AM200</f>
        <v>9.7688851010853028E-6</v>
      </c>
      <c r="AN106" s="386">
        <f>+'１次効果'!AN200</f>
        <v>1.791150167606145E-2</v>
      </c>
      <c r="AO106" s="386">
        <f>+'１次効果'!AO200</f>
        <v>3.9936607960915915E-2</v>
      </c>
      <c r="AP106" s="386">
        <f>+'１次効果'!AP200</f>
        <v>2.523404211905708E-4</v>
      </c>
      <c r="AQ106" s="386">
        <f>+'１次効果'!AQ200</f>
        <v>7.5268756275781684E-4</v>
      </c>
      <c r="AR106" s="386">
        <f>+'１次効果'!AR200</f>
        <v>8.6181190118846834E-5</v>
      </c>
      <c r="AS106" s="387">
        <f>+'１次効果'!AS200</f>
        <v>7.1179049794638835E-4</v>
      </c>
    </row>
    <row r="107" spans="2:45">
      <c r="B107" s="585">
        <f>'１次効果'!B59</f>
        <v>6</v>
      </c>
      <c r="C107" s="570" t="str">
        <f>'１次効果'!C59</f>
        <v>繊維製品</v>
      </c>
      <c r="D107" s="386">
        <f>+'１次効果'!D201</f>
        <v>2.2156902287273302E-4</v>
      </c>
      <c r="E107" s="386">
        <f>+'１次効果'!E201</f>
        <v>1.1708501154761286E-4</v>
      </c>
      <c r="F107" s="386">
        <f>+'１次効果'!F201</f>
        <v>2.1448737802097911E-3</v>
      </c>
      <c r="G107" s="386">
        <f>+'１次効果'!G201</f>
        <v>2.8399779376716682E-4</v>
      </c>
      <c r="H107" s="386">
        <f>+'１次効果'!H201</f>
        <v>1.5999851431353507E-4</v>
      </c>
      <c r="I107" s="386">
        <f>+'１次効果'!I201</f>
        <v>1.0211282962119868</v>
      </c>
      <c r="J107" s="386">
        <f>+'１次効果'!J201</f>
        <v>4.3638088258552386E-4</v>
      </c>
      <c r="K107" s="386">
        <f>+'１次効果'!K201</f>
        <v>1.0277128320806908E-4</v>
      </c>
      <c r="L107" s="386">
        <f>+'１次効果'!L201</f>
        <v>9.69788423604617E-6</v>
      </c>
      <c r="M107" s="386">
        <f>+'１次効果'!M201</f>
        <v>5.8346994910681038E-4</v>
      </c>
      <c r="N107" s="386">
        <f>+'１次効果'!N201</f>
        <v>5.5135192801817267E-4</v>
      </c>
      <c r="O107" s="386">
        <f>+'１次効果'!O201</f>
        <v>1.2405563362530942E-4</v>
      </c>
      <c r="P107" s="386">
        <f>+'１次効果'!P201</f>
        <v>4.3540132876426654E-4</v>
      </c>
      <c r="Q107" s="386">
        <f>+'１次効果'!Q201</f>
        <v>1.6718231359418088E-4</v>
      </c>
      <c r="R107" s="386">
        <f>+'１次効果'!R201</f>
        <v>1.7851426412274262E-4</v>
      </c>
      <c r="S107" s="386">
        <f>+'１次効果'!S201</f>
        <v>1.6071915668980393E-4</v>
      </c>
      <c r="T107" s="386">
        <f>+'１次効果'!T201</f>
        <v>1.6891195273705266E-4</v>
      </c>
      <c r="U107" s="386">
        <f>+'１次効果'!U201</f>
        <v>3.6287097707463859E-4</v>
      </c>
      <c r="V107" s="386">
        <f>+'１次効果'!V201</f>
        <v>1.4028204902084658E-4</v>
      </c>
      <c r="W107" s="386">
        <f>+'１次効果'!W201</f>
        <v>1.3730479638319885E-4</v>
      </c>
      <c r="X107" s="386">
        <f>+'１次効果'!X201</f>
        <v>2.2108228112085795E-4</v>
      </c>
      <c r="Y107" s="386">
        <f>+'１次効果'!Y201</f>
        <v>4.1198592402540737E-4</v>
      </c>
      <c r="Z107" s="386">
        <f>+'１次効果'!Z201</f>
        <v>4.025888757591038E-4</v>
      </c>
      <c r="AA107" s="386">
        <f>+'１次効果'!AA201</f>
        <v>6.2374733174063246E-5</v>
      </c>
      <c r="AB107" s="386">
        <f>+'１次効果'!AB201</f>
        <v>1.6332378744195183E-4</v>
      </c>
      <c r="AC107" s="386">
        <f>+'１次効果'!AC201</f>
        <v>3.0826610022817875E-4</v>
      </c>
      <c r="AD107" s="386">
        <f>+'１次効果'!AD201</f>
        <v>4.4294451823570345E-4</v>
      </c>
      <c r="AE107" s="386">
        <f>+'１次効果'!AE201</f>
        <v>1.973760163017495E-4</v>
      </c>
      <c r="AF107" s="386">
        <f>+'１次効果'!AF201</f>
        <v>3.777260636764238E-5</v>
      </c>
      <c r="AG107" s="386">
        <f>+'１次効果'!AG201</f>
        <v>2.7468438383129631E-4</v>
      </c>
      <c r="AH107" s="386">
        <f>+'１次効果'!AH201</f>
        <v>9.3692947953558041E-5</v>
      </c>
      <c r="AI107" s="386">
        <f>+'１次効果'!AI201</f>
        <v>3.234341289217364E-4</v>
      </c>
      <c r="AJ107" s="386">
        <f>+'１次効果'!AJ201</f>
        <v>9.4762054649258993E-5</v>
      </c>
      <c r="AK107" s="386">
        <f>+'１次効果'!AK201</f>
        <v>3.1984112402783077E-4</v>
      </c>
      <c r="AL107" s="386">
        <f>+'１次効果'!AL201</f>
        <v>1.838578416593398E-3</v>
      </c>
      <c r="AM107" s="386">
        <f>+'１次効果'!AM201</f>
        <v>2.0211354252816421E-4</v>
      </c>
      <c r="AN107" s="386">
        <f>+'１次効果'!AN201</f>
        <v>6.8965983392665247E-4</v>
      </c>
      <c r="AO107" s="386">
        <f>+'１次効果'!AO201</f>
        <v>1.602637588117692E-4</v>
      </c>
      <c r="AP107" s="386">
        <f>+'１次効果'!AP201</f>
        <v>5.9853674963279105E-4</v>
      </c>
      <c r="AQ107" s="386">
        <f>+'１次効果'!AQ201</f>
        <v>5.3027067208785629E-4</v>
      </c>
      <c r="AR107" s="386">
        <f>+'１次効果'!AR201</f>
        <v>1.9384777187045465E-3</v>
      </c>
      <c r="AS107" s="387">
        <f>+'１次効果'!AS201</f>
        <v>1.0539863931882479E-4</v>
      </c>
    </row>
    <row r="108" spans="2:45">
      <c r="B108" s="585">
        <f>'１次効果'!B60</f>
        <v>7</v>
      </c>
      <c r="C108" s="570" t="str">
        <f>'１次効果'!C60</f>
        <v>パルプ・紙・木製品</v>
      </c>
      <c r="D108" s="386">
        <f>+'１次効果'!D202</f>
        <v>6.1671981009310374E-3</v>
      </c>
      <c r="E108" s="386">
        <f>+'１次効果'!E202</f>
        <v>4.8263640829661726E-3</v>
      </c>
      <c r="F108" s="386">
        <f>+'１次効果'!F202</f>
        <v>1.4841691666089047E-3</v>
      </c>
      <c r="G108" s="386">
        <f>+'１次効果'!G202</f>
        <v>9.2970020223270508E-4</v>
      </c>
      <c r="H108" s="386">
        <f>+'１次効果'!H202</f>
        <v>4.2234309649892806E-3</v>
      </c>
      <c r="I108" s="386">
        <f>+'１次効果'!I202</f>
        <v>2.371673486723804E-3</v>
      </c>
      <c r="J108" s="386">
        <f>+'１次効果'!J202</f>
        <v>1.0636812510487204</v>
      </c>
      <c r="K108" s="386">
        <f>+'１次効果'!K202</f>
        <v>3.3294801880735035E-3</v>
      </c>
      <c r="L108" s="386">
        <f>+'１次効果'!L202</f>
        <v>9.8729500924402296E-5</v>
      </c>
      <c r="M108" s="386">
        <f>+'１次効果'!M202</f>
        <v>1.6936148779902968E-3</v>
      </c>
      <c r="N108" s="386">
        <f>+'１次効果'!N202</f>
        <v>4.0936231343216391E-3</v>
      </c>
      <c r="O108" s="386">
        <f>+'１次効果'!O202</f>
        <v>9.0978171689787008E-4</v>
      </c>
      <c r="P108" s="386">
        <f>+'１次効果'!P202</f>
        <v>3.1498974707521322E-3</v>
      </c>
      <c r="Q108" s="386">
        <f>+'１次効果'!Q202</f>
        <v>1.6007449840397142E-3</v>
      </c>
      <c r="R108" s="386">
        <f>+'１次効果'!R202</f>
        <v>1.3633687296895223E-3</v>
      </c>
      <c r="S108" s="386">
        <f>+'１次効果'!S202</f>
        <v>7.3891557169227179E-4</v>
      </c>
      <c r="T108" s="386">
        <f>+'１次効果'!T202</f>
        <v>1.4408894899010007E-3</v>
      </c>
      <c r="U108" s="386">
        <f>+'１次効果'!U202</f>
        <v>1.1546129850994898E-3</v>
      </c>
      <c r="V108" s="386">
        <f>+'１次効果'!V202</f>
        <v>2.3964558917741689E-3</v>
      </c>
      <c r="W108" s="386">
        <f>+'１次効果'!W202</f>
        <v>1.2116245666569786E-3</v>
      </c>
      <c r="X108" s="386">
        <f>+'１次効果'!X202</f>
        <v>6.1256893373066166E-4</v>
      </c>
      <c r="Y108" s="386">
        <f>+'１次効果'!Y202</f>
        <v>2.6091674703842865E-2</v>
      </c>
      <c r="Z108" s="386">
        <f>+'１次効果'!Z202</f>
        <v>1.001340465566088E-2</v>
      </c>
      <c r="AA108" s="386">
        <f>+'１次効果'!AA202</f>
        <v>1.9871257026663307E-3</v>
      </c>
      <c r="AB108" s="386">
        <f>+'１次効果'!AB202</f>
        <v>1.8645131232131666E-3</v>
      </c>
      <c r="AC108" s="386">
        <f>+'１次効果'!AC202</f>
        <v>2.1309360692070294E-3</v>
      </c>
      <c r="AD108" s="386">
        <f>+'１次効果'!AD202</f>
        <v>2.3259303969546058E-3</v>
      </c>
      <c r="AE108" s="386">
        <f>+'１次効果'!AE202</f>
        <v>2.4216495157983607E-3</v>
      </c>
      <c r="AF108" s="386">
        <f>+'１次効果'!AF202</f>
        <v>7.2053376762077628E-4</v>
      </c>
      <c r="AG108" s="386">
        <f>+'１次効果'!AG202</f>
        <v>4.2787746295010242E-3</v>
      </c>
      <c r="AH108" s="386">
        <f>+'１次効果'!AH202</f>
        <v>3.6295066186877913E-3</v>
      </c>
      <c r="AI108" s="386">
        <f>+'１次効果'!AI202</f>
        <v>8.4135704105640062E-4</v>
      </c>
      <c r="AJ108" s="386">
        <f>+'１次効果'!AJ202</f>
        <v>2.7728991180140526E-3</v>
      </c>
      <c r="AK108" s="386">
        <f>+'１次効果'!AK202</f>
        <v>2.0212833002623827E-3</v>
      </c>
      <c r="AL108" s="386">
        <f>+'１次効果'!AL202</f>
        <v>3.3998844112041195E-3</v>
      </c>
      <c r="AM108" s="386">
        <f>+'１次効果'!AM202</f>
        <v>1.2848979264631474E-3</v>
      </c>
      <c r="AN108" s="386">
        <f>+'１次効果'!AN202</f>
        <v>2.1897119425496017E-3</v>
      </c>
      <c r="AO108" s="386">
        <f>+'１次効果'!AO202</f>
        <v>2.1539940099755675E-3</v>
      </c>
      <c r="AP108" s="386">
        <f>+'１次効果'!AP202</f>
        <v>2.0382219727649001E-3</v>
      </c>
      <c r="AQ108" s="386">
        <f>+'１次効果'!AQ202</f>
        <v>1.4547834380184011E-3</v>
      </c>
      <c r="AR108" s="386">
        <f>+'１次効果'!AR202</f>
        <v>9.7023183440023641E-2</v>
      </c>
      <c r="AS108" s="387">
        <f>+'１次効果'!AS202</f>
        <v>8.8241527408432132E-4</v>
      </c>
    </row>
    <row r="109" spans="2:45">
      <c r="B109" s="585">
        <f>'１次効果'!B61</f>
        <v>8</v>
      </c>
      <c r="C109" s="570" t="str">
        <f>'１次効果'!C61</f>
        <v>化学製品</v>
      </c>
      <c r="D109" s="386">
        <f>+'１次効果'!D203</f>
        <v>1.0764881115480716E-2</v>
      </c>
      <c r="E109" s="386">
        <f>+'１次効果'!E203</f>
        <v>5.9810403003432964E-4</v>
      </c>
      <c r="F109" s="386">
        <f>+'１次効果'!F203</f>
        <v>3.9390341970877473E-3</v>
      </c>
      <c r="G109" s="386">
        <f>+'１次効果'!G203</f>
        <v>2.420411851502758E-3</v>
      </c>
      <c r="H109" s="386">
        <f>+'１次効果'!H203</f>
        <v>2.9202781977403372E-3</v>
      </c>
      <c r="I109" s="386">
        <f>+'１次効果'!I203</f>
        <v>4.2033310254154799E-2</v>
      </c>
      <c r="J109" s="386">
        <f>+'１次効果'!J203</f>
        <v>1.3770478145581999E-2</v>
      </c>
      <c r="K109" s="386">
        <f>+'１次効果'!K203</f>
        <v>1.0838515303608871</v>
      </c>
      <c r="L109" s="386">
        <f>+'１次効果'!L203</f>
        <v>5.160573021675231E-4</v>
      </c>
      <c r="M109" s="386">
        <f>+'１次効果'!M203</f>
        <v>3.7686530225131118E-2</v>
      </c>
      <c r="N109" s="386">
        <f>+'１次効果'!N203</f>
        <v>1.1477783770767053E-2</v>
      </c>
      <c r="O109" s="386">
        <f>+'１次効果'!O203</f>
        <v>1.3132996466997668E-3</v>
      </c>
      <c r="P109" s="386">
        <f>+'１次効果'!P203</f>
        <v>9.850649740550381E-3</v>
      </c>
      <c r="Q109" s="386">
        <f>+'１次効果'!Q203</f>
        <v>2.4386442350308232E-3</v>
      </c>
      <c r="R109" s="386">
        <f>+'１次効果'!R203</f>
        <v>1.8480790681675218E-3</v>
      </c>
      <c r="S109" s="386">
        <f>+'１次効果'!S203</f>
        <v>1.3091166548642452E-3</v>
      </c>
      <c r="T109" s="386">
        <f>+'１次効果'!T203</f>
        <v>7.4834379700798263E-3</v>
      </c>
      <c r="U109" s="386">
        <f>+'１次効果'!U203</f>
        <v>7.8339373275452037E-3</v>
      </c>
      <c r="V109" s="386">
        <f>+'１次効果'!V203</f>
        <v>3.5286586765883657E-3</v>
      </c>
      <c r="W109" s="386">
        <f>+'１次効果'!W203</f>
        <v>1.7616487596786752E-3</v>
      </c>
      <c r="X109" s="386">
        <f>+'１次効果'!X203</f>
        <v>3.3211512478128896E-3</v>
      </c>
      <c r="Y109" s="386">
        <f>+'１次効果'!Y203</f>
        <v>9.6701120276441628E-3</v>
      </c>
      <c r="Z109" s="386">
        <f>+'１次効果'!Z203</f>
        <v>1.8182815850834005E-3</v>
      </c>
      <c r="AA109" s="386">
        <f>+'１次効果'!AA203</f>
        <v>6.4840596233440954E-4</v>
      </c>
      <c r="AB109" s="386">
        <f>+'１次効果'!AB203</f>
        <v>2.8445576718778456E-3</v>
      </c>
      <c r="AC109" s="386">
        <f>+'１次効果'!AC203</f>
        <v>4.3622831985974204E-3</v>
      </c>
      <c r="AD109" s="386">
        <f>+'１次効果'!AD203</f>
        <v>2.5012839944415539E-4</v>
      </c>
      <c r="AE109" s="386">
        <f>+'１次効果'!AE203</f>
        <v>3.2275351726564785E-4</v>
      </c>
      <c r="AF109" s="386">
        <f>+'１次効果'!AF203</f>
        <v>1.2944185694149861E-4</v>
      </c>
      <c r="AG109" s="386">
        <f>+'１次効果'!AG203</f>
        <v>5.2843887455310235E-4</v>
      </c>
      <c r="AH109" s="386">
        <f>+'１次効果'!AH203</f>
        <v>5.3156613874555132E-4</v>
      </c>
      <c r="AI109" s="386">
        <f>+'１次効果'!AI203</f>
        <v>4.2823897555133698E-4</v>
      </c>
      <c r="AJ109" s="386">
        <f>+'１次効果'!AJ203</f>
        <v>1.72279140039105E-3</v>
      </c>
      <c r="AK109" s="386">
        <f>+'１次効果'!AK203</f>
        <v>3.9477784284426533E-2</v>
      </c>
      <c r="AL109" s="386">
        <f>+'１次効果'!AL203</f>
        <v>7.2782395995560822E-4</v>
      </c>
      <c r="AM109" s="386">
        <f>+'１次効果'!AM203</f>
        <v>1.1755120083312388E-3</v>
      </c>
      <c r="AN109" s="386">
        <f>+'１次効果'!AN203</f>
        <v>1.986060710615062E-3</v>
      </c>
      <c r="AO109" s="386">
        <f>+'１次効果'!AO203</f>
        <v>1.2082646957957252E-3</v>
      </c>
      <c r="AP109" s="386">
        <f>+'１次効果'!AP203</f>
        <v>1.2416222381850038E-3</v>
      </c>
      <c r="AQ109" s="386">
        <f>+'１次効果'!AQ203</f>
        <v>5.4817096305129721E-3</v>
      </c>
      <c r="AR109" s="386">
        <f>+'１次効果'!AR203</f>
        <v>4.5250313697733071E-3</v>
      </c>
      <c r="AS109" s="387">
        <f>+'１次効果'!AS203</f>
        <v>1.5403874102101372E-3</v>
      </c>
    </row>
    <row r="110" spans="2:45">
      <c r="B110" s="585">
        <f>'１次効果'!B62</f>
        <v>9</v>
      </c>
      <c r="C110" s="570" t="str">
        <f>'１次効果'!C62</f>
        <v>石油・石炭製品</v>
      </c>
      <c r="D110" s="386">
        <f>+'１次効果'!D204</f>
        <v>1.166508869177774E-2</v>
      </c>
      <c r="E110" s="386">
        <f>+'１次効果'!E204</f>
        <v>1.3146150349435276E-2</v>
      </c>
      <c r="F110" s="386">
        <f>+'１次効果'!F204</f>
        <v>3.5476047853744815E-2</v>
      </c>
      <c r="G110" s="386">
        <f>+'１次効果'!G204</f>
        <v>4.919163257781322E-2</v>
      </c>
      <c r="H110" s="386">
        <f>+'１次効果'!H204</f>
        <v>4.8096239662333866E-3</v>
      </c>
      <c r="I110" s="386">
        <f>+'１次効果'!I204</f>
        <v>6.5184396398567847E-3</v>
      </c>
      <c r="J110" s="386">
        <f>+'１次効果'!J204</f>
        <v>6.5298331569574857E-3</v>
      </c>
      <c r="K110" s="386">
        <f>+'１次効果'!K204</f>
        <v>4.0736996821944295E-2</v>
      </c>
      <c r="L110" s="386">
        <f>+'１次効果'!L204</f>
        <v>1.029001787105875</v>
      </c>
      <c r="M110" s="386">
        <f>+'１次効果'!M204</f>
        <v>3.3056864277669889E-3</v>
      </c>
      <c r="N110" s="386">
        <f>+'１次効果'!N204</f>
        <v>1.863408565223959E-2</v>
      </c>
      <c r="O110" s="386">
        <f>+'１次効果'!O204</f>
        <v>8.5027475289664849E-3</v>
      </c>
      <c r="P110" s="386">
        <f>+'１次効果'!P204</f>
        <v>3.5831195711286596E-3</v>
      </c>
      <c r="Q110" s="386">
        <f>+'１次効果'!Q204</f>
        <v>5.0919006537810656E-3</v>
      </c>
      <c r="R110" s="386">
        <f>+'１次効果'!R204</f>
        <v>3.386166625494365E-3</v>
      </c>
      <c r="S110" s="386">
        <f>+'１次効果'!S204</f>
        <v>2.2234286440339251E-3</v>
      </c>
      <c r="T110" s="386">
        <f>+'１次効果'!T204</f>
        <v>2.7374144673531688E-3</v>
      </c>
      <c r="U110" s="386">
        <f>+'１次効果'!U204</f>
        <v>2.8020590065672858E-3</v>
      </c>
      <c r="V110" s="386">
        <f>+'１次効果'!V204</f>
        <v>1.7107811461100602E-3</v>
      </c>
      <c r="W110" s="386">
        <f>+'１次効果'!W204</f>
        <v>9.4302671183876363E-4</v>
      </c>
      <c r="X110" s="386">
        <f>+'１次効果'!X204</f>
        <v>1.8414118744177401E-3</v>
      </c>
      <c r="Y110" s="386">
        <f>+'１次効果'!Y204</f>
        <v>-8.3841000517197398E-3</v>
      </c>
      <c r="Z110" s="386">
        <f>+'１次効果'!Z204</f>
        <v>1.0437964654323669E-2</v>
      </c>
      <c r="AA110" s="386">
        <f>+'１次効果'!AA204</f>
        <v>2.2659508868524421E-2</v>
      </c>
      <c r="AB110" s="386">
        <f>+'１次効果'!AB204</f>
        <v>7.9602100297006609E-3</v>
      </c>
      <c r="AC110" s="386">
        <f>+'１次効果'!AC204</f>
        <v>1.1960930575958713E-2</v>
      </c>
      <c r="AD110" s="386">
        <f>+'１次効果'!AD204</f>
        <v>5.9792232361289138E-3</v>
      </c>
      <c r="AE110" s="386">
        <f>+'１次効果'!AE204</f>
        <v>2.3278288473213824E-3</v>
      </c>
      <c r="AF110" s="386">
        <f>+'１次効果'!AF204</f>
        <v>8.4724374418028241E-4</v>
      </c>
      <c r="AG110" s="386">
        <f>+'１次効果'!AG204</f>
        <v>1.6168595505920449E-2</v>
      </c>
      <c r="AH110" s="386">
        <f>+'１次効果'!AH204</f>
        <v>2.2344217515952456E-3</v>
      </c>
      <c r="AI110" s="386">
        <f>+'１次効果'!AI204</f>
        <v>4.9325633088048906E-3</v>
      </c>
      <c r="AJ110" s="386">
        <f>+'１次効果'!AJ204</f>
        <v>4.741763692622406E-3</v>
      </c>
      <c r="AK110" s="386">
        <f>+'１次効果'!AK204</f>
        <v>3.8684516619761945E-3</v>
      </c>
      <c r="AL110" s="386">
        <f>+'１次効果'!AL204</f>
        <v>2.3446071317593143E-3</v>
      </c>
      <c r="AM110" s="386">
        <f>+'１次効果'!AM204</f>
        <v>2.4023493318389021E-3</v>
      </c>
      <c r="AN110" s="386">
        <f>+'１次効果'!AN204</f>
        <v>1.1077135762414148E-2</v>
      </c>
      <c r="AO110" s="386">
        <f>+'１次効果'!AO204</f>
        <v>3.957759000293725E-3</v>
      </c>
      <c r="AP110" s="386">
        <f>+'１次効果'!AP204</f>
        <v>7.6689193612372473E-3</v>
      </c>
      <c r="AQ110" s="386">
        <f>+'１次効果'!AQ204</f>
        <v>5.2747073205933453E-3</v>
      </c>
      <c r="AR110" s="386">
        <f>+'１次効果'!AR204</f>
        <v>1.174777998411188E-3</v>
      </c>
      <c r="AS110" s="387">
        <f>+'１次効果'!AS204</f>
        <v>9.3677656163763823E-3</v>
      </c>
    </row>
    <row r="111" spans="2:45">
      <c r="B111" s="585">
        <f>'１次効果'!B63</f>
        <v>10</v>
      </c>
      <c r="C111" s="570" t="str">
        <f>'１次効果'!C63</f>
        <v>プラスチック・ゴム製品</v>
      </c>
      <c r="D111" s="386">
        <f>+'１次効果'!D205</f>
        <v>9.7679522922962739E-4</v>
      </c>
      <c r="E111" s="386">
        <f>+'１次効果'!E205</f>
        <v>9.6681392408053276E-4</v>
      </c>
      <c r="F111" s="386">
        <f>+'１次効果'!F205</f>
        <v>2.0135760830062668E-3</v>
      </c>
      <c r="G111" s="386">
        <f>+'１次効果'!G205</f>
        <v>8.6746671025876988E-4</v>
      </c>
      <c r="H111" s="386">
        <f>+'１次効果'!H205</f>
        <v>1.5762979311930612E-3</v>
      </c>
      <c r="I111" s="386">
        <f>+'１次効果'!I205</f>
        <v>1.4006967328500214E-3</v>
      </c>
      <c r="J111" s="386">
        <f>+'１次効果'!J205</f>
        <v>3.3509741144886161E-3</v>
      </c>
      <c r="K111" s="386">
        <f>+'１次効果'!K205</f>
        <v>2.1374027987464688E-3</v>
      </c>
      <c r="L111" s="386">
        <f>+'１次効果'!L205</f>
        <v>3.300974034064712E-5</v>
      </c>
      <c r="M111" s="386">
        <f>+'１次効果'!M205</f>
        <v>1.0139556696137335</v>
      </c>
      <c r="N111" s="386">
        <f>+'１次効果'!N205</f>
        <v>1.4118931936188861E-3</v>
      </c>
      <c r="O111" s="386">
        <f>+'１次効果'!O205</f>
        <v>1.8852761308340196E-4</v>
      </c>
      <c r="P111" s="386">
        <f>+'１次効果'!P205</f>
        <v>2.7878009828149618E-3</v>
      </c>
      <c r="Q111" s="386">
        <f>+'１次効果'!Q205</f>
        <v>6.2846541372449957E-4</v>
      </c>
      <c r="R111" s="386">
        <f>+'１次効果'!R205</f>
        <v>1.1669436262503508E-3</v>
      </c>
      <c r="S111" s="386">
        <f>+'１次効果'!S205</f>
        <v>1.189027482159391E-3</v>
      </c>
      <c r="T111" s="386">
        <f>+'１次効果'!T205</f>
        <v>5.011118232082161E-3</v>
      </c>
      <c r="U111" s="386">
        <f>+'１次効果'!U205</f>
        <v>2.1044037391659384E-3</v>
      </c>
      <c r="V111" s="386">
        <f>+'１次効果'!V205</f>
        <v>4.1708941566988315E-3</v>
      </c>
      <c r="W111" s="386">
        <f>+'１次効果'!W205</f>
        <v>3.0716317542992711E-3</v>
      </c>
      <c r="X111" s="386">
        <f>+'１次効果'!X205</f>
        <v>5.6032765352436679E-3</v>
      </c>
      <c r="Y111" s="386">
        <f>+'１次効果'!Y205</f>
        <v>4.4364161110296892E-3</v>
      </c>
      <c r="Z111" s="386">
        <f>+'１次効果'!Z205</f>
        <v>1.5715111901119466E-3</v>
      </c>
      <c r="AA111" s="386">
        <f>+'１次効果'!AA205</f>
        <v>2.1578329068044268E-4</v>
      </c>
      <c r="AB111" s="386">
        <f>+'１次効果'!AB205</f>
        <v>3.9118948897582965E-3</v>
      </c>
      <c r="AC111" s="386">
        <f>+'１次効果'!AC205</f>
        <v>2.1784778882279077E-3</v>
      </c>
      <c r="AD111" s="386">
        <f>+'１次効果'!AD205</f>
        <v>8.4253733251771429E-4</v>
      </c>
      <c r="AE111" s="386">
        <f>+'１次効果'!AE205</f>
        <v>5.0048718621004129E-4</v>
      </c>
      <c r="AF111" s="386">
        <f>+'１次効果'!AF205</f>
        <v>1.8899536389572404E-4</v>
      </c>
      <c r="AG111" s="386">
        <f>+'１次効果'!AG205</f>
        <v>5.7942419401245848E-4</v>
      </c>
      <c r="AH111" s="386">
        <f>+'１次効果'!AH205</f>
        <v>3.5337486202057026E-4</v>
      </c>
      <c r="AI111" s="386">
        <f>+'１次効果'!AI205</f>
        <v>2.8627784722441425E-4</v>
      </c>
      <c r="AJ111" s="386">
        <f>+'１次効果'!AJ205</f>
        <v>4.6783529944968065E-4</v>
      </c>
      <c r="AK111" s="386">
        <f>+'１次効果'!AK205</f>
        <v>4.091478896797047E-4</v>
      </c>
      <c r="AL111" s="386">
        <f>+'１次効果'!AL205</f>
        <v>7.0573205450876516E-4</v>
      </c>
      <c r="AM111" s="386">
        <f>+'１次効果'!AM205</f>
        <v>1.0171964496775809E-3</v>
      </c>
      <c r="AN111" s="386">
        <f>+'１次効果'!AN205</f>
        <v>5.3994595225580536E-4</v>
      </c>
      <c r="AO111" s="386">
        <f>+'１次効果'!AO205</f>
        <v>3.4038974819809557E-4</v>
      </c>
      <c r="AP111" s="386">
        <f>+'１次効果'!AP205</f>
        <v>1.0031964249853015E-3</v>
      </c>
      <c r="AQ111" s="386">
        <f>+'１次効果'!AQ205</f>
        <v>4.1594974837649341E-4</v>
      </c>
      <c r="AR111" s="386">
        <f>+'１次効果'!AR205</f>
        <v>4.920401603652402E-3</v>
      </c>
      <c r="AS111" s="387">
        <f>+'１次効果'!AS205</f>
        <v>4.617431476557614E-4</v>
      </c>
    </row>
    <row r="112" spans="2:45">
      <c r="B112" s="585">
        <f>'１次効果'!B64</f>
        <v>11</v>
      </c>
      <c r="C112" s="570" t="str">
        <f>'１次効果'!C64</f>
        <v>窯業・土石製品</v>
      </c>
      <c r="D112" s="386">
        <f>+'１次効果'!D206</f>
        <v>6.9134374131136394E-4</v>
      </c>
      <c r="E112" s="386">
        <f>+'１次効果'!E206</f>
        <v>1.0887828898107397E-4</v>
      </c>
      <c r="F112" s="386">
        <f>+'１次効果'!F206</f>
        <v>1.1089812874113067E-4</v>
      </c>
      <c r="G112" s="386">
        <f>+'１次効果'!G206</f>
        <v>1.8559056132078601E-4</v>
      </c>
      <c r="H112" s="386">
        <f>+'１次効果'!H206</f>
        <v>4.0137795054720916E-4</v>
      </c>
      <c r="I112" s="386">
        <f>+'１次効果'!I206</f>
        <v>2.4597787482732086E-4</v>
      </c>
      <c r="J112" s="386">
        <f>+'１次効果'!J206</f>
        <v>8.8984455667803352E-4</v>
      </c>
      <c r="K112" s="386">
        <f>+'１次効果'!K206</f>
        <v>1.2963139117125799E-3</v>
      </c>
      <c r="L112" s="386">
        <f>+'１次効果'!L206</f>
        <v>6.9950629011032977E-5</v>
      </c>
      <c r="M112" s="386">
        <f>+'１次効果'!M206</f>
        <v>5.5772471894378526E-4</v>
      </c>
      <c r="N112" s="386">
        <f>+'１次効果'!N206</f>
        <v>1.0174655864872146</v>
      </c>
      <c r="O112" s="386">
        <f>+'１次効果'!O206</f>
        <v>1.485669374418038E-3</v>
      </c>
      <c r="P112" s="386">
        <f>+'１次効果'!P206</f>
        <v>8.1959707883482134E-3</v>
      </c>
      <c r="Q112" s="386">
        <f>+'１次効果'!Q206</f>
        <v>1.4320986205973993E-3</v>
      </c>
      <c r="R112" s="386">
        <f>+'１次効果'!R206</f>
        <v>3.6953108393514515E-3</v>
      </c>
      <c r="S112" s="386">
        <f>+'１次効果'!S206</f>
        <v>1.5314305801687295E-3</v>
      </c>
      <c r="T112" s="386">
        <f>+'１次効果'!T206</f>
        <v>2.2024469422983416E-3</v>
      </c>
      <c r="U112" s="386">
        <f>+'１次効果'!U206</f>
        <v>5.0157071522322089E-3</v>
      </c>
      <c r="V112" s="386">
        <f>+'１次効果'!V206</f>
        <v>1.7696406077965174E-3</v>
      </c>
      <c r="W112" s="386">
        <f>+'１次効果'!W206</f>
        <v>7.4391913695969663E-4</v>
      </c>
      <c r="X112" s="386">
        <f>+'１次効果'!X206</f>
        <v>2.4310332751865688E-3</v>
      </c>
      <c r="Y112" s="386">
        <f>+'１次効果'!Y206</f>
        <v>1.1666803528929993E-3</v>
      </c>
      <c r="Z112" s="386">
        <f>+'１次効果'!Z206</f>
        <v>1.149168022523814E-2</v>
      </c>
      <c r="AA112" s="386">
        <f>+'１次効果'!AA206</f>
        <v>3.4834197634149545E-4</v>
      </c>
      <c r="AB112" s="386">
        <f>+'１次効果'!AB206</f>
        <v>1.7477119231187601E-3</v>
      </c>
      <c r="AC112" s="386">
        <f>+'１次効果'!AC206</f>
        <v>2.3507941492072291E-4</v>
      </c>
      <c r="AD112" s="386">
        <f>+'１次効果'!AD206</f>
        <v>1.6009973666375146E-4</v>
      </c>
      <c r="AE112" s="386">
        <f>+'１次効果'!AE206</f>
        <v>1.1801142101936184E-4</v>
      </c>
      <c r="AF112" s="386">
        <f>+'１次効果'!AF206</f>
        <v>3.8390621683660086E-4</v>
      </c>
      <c r="AG112" s="386">
        <f>+'１次効果'!AG206</f>
        <v>1.353544917244034E-4</v>
      </c>
      <c r="AH112" s="386">
        <f>+'１次効果'!AH206</f>
        <v>1.5932484105097739E-4</v>
      </c>
      <c r="AI112" s="386">
        <f>+'１次効果'!AI206</f>
        <v>1.470503421790289E-4</v>
      </c>
      <c r="AJ112" s="386">
        <f>+'１次効果'!AJ206</f>
        <v>6.4876575392642545E-4</v>
      </c>
      <c r="AK112" s="386">
        <f>+'１次効果'!AK206</f>
        <v>2.6717727930315862E-4</v>
      </c>
      <c r="AL112" s="386">
        <f>+'１次効果'!AL206</f>
        <v>1.5227085390687439E-4</v>
      </c>
      <c r="AM112" s="386">
        <f>+'１次効果'!AM206</f>
        <v>2.5719170820552248E-4</v>
      </c>
      <c r="AN112" s="386">
        <f>+'１次効果'!AN206</f>
        <v>4.9960023419315055E-4</v>
      </c>
      <c r="AO112" s="386">
        <f>+'１次効果'!AO206</f>
        <v>3.4761187656723281E-4</v>
      </c>
      <c r="AP112" s="386">
        <f>+'１次効果'!AP206</f>
        <v>4.313270890291969E-4</v>
      </c>
      <c r="AQ112" s="386">
        <f>+'１次効果'!AQ206</f>
        <v>2.5628109169324243E-4</v>
      </c>
      <c r="AR112" s="386">
        <f>+'１次効果'!AR206</f>
        <v>1.2950785835046815E-3</v>
      </c>
      <c r="AS112" s="387">
        <f>+'１次効果'!AS206</f>
        <v>1.0333307517072831E-3</v>
      </c>
    </row>
    <row r="113" spans="2:45">
      <c r="B113" s="585">
        <f>'１次効果'!B65</f>
        <v>12</v>
      </c>
      <c r="C113" s="570" t="str">
        <f>'１次効果'!C65</f>
        <v>鉄鋼</v>
      </c>
      <c r="D113" s="386">
        <f>+'１次効果'!D207</f>
        <v>3.0838830349600207E-5</v>
      </c>
      <c r="E113" s="386">
        <f>+'１次効果'!E207</f>
        <v>7.9806915332393175E-6</v>
      </c>
      <c r="F113" s="386">
        <f>+'１次効果'!F207</f>
        <v>9.6417507073918508E-5</v>
      </c>
      <c r="G113" s="386">
        <f>+'１次効果'!G207</f>
        <v>2.0320947780296287E-4</v>
      </c>
      <c r="H113" s="386">
        <f>+'１次効果'!H207</f>
        <v>4.2525861740496659E-5</v>
      </c>
      <c r="I113" s="386">
        <f>+'１次効果'!I207</f>
        <v>4.0710867654256814E-5</v>
      </c>
      <c r="J113" s="386">
        <f>+'１次効果'!J207</f>
        <v>1.4628237090200142E-3</v>
      </c>
      <c r="K113" s="386">
        <f>+'１次効果'!K207</f>
        <v>5.6490086916913103E-5</v>
      </c>
      <c r="L113" s="386">
        <f>+'１次効果'!L207</f>
        <v>5.2920627250901793E-6</v>
      </c>
      <c r="M113" s="386">
        <f>+'１次効果'!M207</f>
        <v>1.9083107631483008E-4</v>
      </c>
      <c r="N113" s="386">
        <f>+'１次効果'!N207</f>
        <v>7.2228280753724896E-4</v>
      </c>
      <c r="O113" s="386">
        <f>+'１次効果'!O207</f>
        <v>1.0252190091397009</v>
      </c>
      <c r="P113" s="386">
        <f>+'１次効果'!P207</f>
        <v>2.0440786860658706E-4</v>
      </c>
      <c r="Q113" s="386">
        <f>+'１次効果'!Q207</f>
        <v>1.4313152905320226E-2</v>
      </c>
      <c r="R113" s="386">
        <f>+'１次効果'!R207</f>
        <v>1.031197815700222E-2</v>
      </c>
      <c r="S113" s="386">
        <f>+'１次効果'!S207</f>
        <v>6.6297843121750485E-3</v>
      </c>
      <c r="T113" s="386">
        <f>+'１次効果'!T207</f>
        <v>2.2996575975974265E-3</v>
      </c>
      <c r="U113" s="386">
        <f>+'１次効果'!U207</f>
        <v>2.1783660391853866E-4</v>
      </c>
      <c r="V113" s="386">
        <f>+'１次効果'!V207</f>
        <v>3.3931627269272553E-3</v>
      </c>
      <c r="W113" s="386">
        <f>+'１次効果'!W207</f>
        <v>8.7632373143166202E-4</v>
      </c>
      <c r="X113" s="386">
        <f>+'１次効果'!X207</f>
        <v>3.7546470549535073E-3</v>
      </c>
      <c r="Y113" s="386">
        <f>+'１次効果'!Y207</f>
        <v>-7.2173187539533519E-4</v>
      </c>
      <c r="Z113" s="386">
        <f>+'１次効果'!Z207</f>
        <v>1.7261267348583314E-3</v>
      </c>
      <c r="AA113" s="386">
        <f>+'１次効果'!AA207</f>
        <v>4.8156425596512139E-5</v>
      </c>
      <c r="AB113" s="386">
        <f>+'１次効果'!AB207</f>
        <v>1.328587558194437E-4</v>
      </c>
      <c r="AC113" s="386">
        <f>+'１次効果'!AC207</f>
        <v>2.2582269415857636E-5</v>
      </c>
      <c r="AD113" s="386">
        <f>+'１次効果'!AD207</f>
        <v>2.6749420362205867E-5</v>
      </c>
      <c r="AE113" s="386">
        <f>+'１次効果'!AE207</f>
        <v>1.8364801414990582E-5</v>
      </c>
      <c r="AF113" s="386">
        <f>+'１次効果'!AF207</f>
        <v>5.4991020151308596E-5</v>
      </c>
      <c r="AG113" s="386">
        <f>+'１次効果'!AG207</f>
        <v>1.1663574088098813E-4</v>
      </c>
      <c r="AH113" s="386">
        <f>+'１次効果'!AH207</f>
        <v>2.7067896881167692E-5</v>
      </c>
      <c r="AI113" s="386">
        <f>+'１次効果'!AI207</f>
        <v>3.2489655627427227E-5</v>
      </c>
      <c r="AJ113" s="386">
        <f>+'１次効果'!AJ207</f>
        <v>2.8277839472366333E-5</v>
      </c>
      <c r="AK113" s="386">
        <f>+'１次効果'!AK207</f>
        <v>1.8888339986237493E-5</v>
      </c>
      <c r="AL113" s="386">
        <f>+'１次効果'!AL207</f>
        <v>1.2425579449086802E-5</v>
      </c>
      <c r="AM113" s="386">
        <f>+'１次効果'!AM207</f>
        <v>9.8546358650726157E-5</v>
      </c>
      <c r="AN113" s="386">
        <f>+'１次効果'!AN207</f>
        <v>3.1547617970295224E-5</v>
      </c>
      <c r="AO113" s="386">
        <f>+'１次効果'!AO207</f>
        <v>2.688184839741855E-5</v>
      </c>
      <c r="AP113" s="386">
        <f>+'１次効果'!AP207</f>
        <v>1.9058776765477781E-5</v>
      </c>
      <c r="AQ113" s="386">
        <f>+'１次効果'!AQ207</f>
        <v>3.880871746214104E-5</v>
      </c>
      <c r="AR113" s="386">
        <f>+'１次効果'!AR207</f>
        <v>1.011199304966232E-4</v>
      </c>
      <c r="AS113" s="387">
        <f>+'１次効果'!AS207</f>
        <v>2.8608343319590842E-4</v>
      </c>
    </row>
    <row r="114" spans="2:45">
      <c r="B114" s="585">
        <f>'１次効果'!B66</f>
        <v>13</v>
      </c>
      <c r="C114" s="570" t="str">
        <f>'１次効果'!C66</f>
        <v>非鉄金属</v>
      </c>
      <c r="D114" s="386">
        <f>+'１次効果'!D208</f>
        <v>6.3884220263538447E-5</v>
      </c>
      <c r="E114" s="386">
        <f>+'１次効果'!E208</f>
        <v>2.4488903284473201E-4</v>
      </c>
      <c r="F114" s="386">
        <f>+'１次効果'!F208</f>
        <v>7.7796874774392665E-5</v>
      </c>
      <c r="G114" s="386">
        <f>+'１次効果'!G208</f>
        <v>6.1010333610758641E-5</v>
      </c>
      <c r="H114" s="386">
        <f>+'１次効果'!H208</f>
        <v>1.2669540947521179E-4</v>
      </c>
      <c r="I114" s="386">
        <f>+'１次効果'!I208</f>
        <v>1.0556461564963867E-4</v>
      </c>
      <c r="J114" s="386">
        <f>+'１次効果'!J208</f>
        <v>4.5610530035310935E-4</v>
      </c>
      <c r="K114" s="386">
        <f>+'１次効果'!K208</f>
        <v>3.3875827217706847E-4</v>
      </c>
      <c r="L114" s="386">
        <f>+'１次効果'!L208</f>
        <v>4.889889044478572E-6</v>
      </c>
      <c r="M114" s="386">
        <f>+'１次効果'!M208</f>
        <v>1.7624623371303912E-4</v>
      </c>
      <c r="N114" s="386">
        <f>+'１次効果'!N208</f>
        <v>5.2742067708189577E-4</v>
      </c>
      <c r="O114" s="386">
        <f>+'１次効果'!O208</f>
        <v>2.5607904448181183E-4</v>
      </c>
      <c r="P114" s="386">
        <f>+'１次効果'!P208</f>
        <v>1.0219217010637995</v>
      </c>
      <c r="Q114" s="386">
        <f>+'１次効果'!Q208</f>
        <v>4.2855038821706919E-3</v>
      </c>
      <c r="R114" s="386">
        <f>+'１次効果'!R208</f>
        <v>1.0563846530321863E-3</v>
      </c>
      <c r="S114" s="386">
        <f>+'１次効果'!S208</f>
        <v>9.1336889535967183E-4</v>
      </c>
      <c r="T114" s="386">
        <f>+'１次効果'!T208</f>
        <v>9.5248074060450135E-4</v>
      </c>
      <c r="U114" s="386">
        <f>+'１次効果'!U208</f>
        <v>1.2188568914441708E-3</v>
      </c>
      <c r="V114" s="386">
        <f>+'１次効果'!V208</f>
        <v>4.7118515108861541E-3</v>
      </c>
      <c r="W114" s="386">
        <f>+'１次効果'!W208</f>
        <v>1.0785004043699193E-3</v>
      </c>
      <c r="X114" s="386">
        <f>+'１次効果'!X208</f>
        <v>1.5048149456296958E-3</v>
      </c>
      <c r="Y114" s="386">
        <f>+'１次効果'!Y208</f>
        <v>1.2516597687411148E-2</v>
      </c>
      <c r="Z114" s="386">
        <f>+'１次効果'!Z208</f>
        <v>5.3315443100452481E-4</v>
      </c>
      <c r="AA114" s="386">
        <f>+'１次効果'!AA208</f>
        <v>1.7207931216399968E-4</v>
      </c>
      <c r="AB114" s="386">
        <f>+'１次効果'!AB208</f>
        <v>9.3904603779065672E-5</v>
      </c>
      <c r="AC114" s="386">
        <f>+'１次効果'!AC208</f>
        <v>6.7301928165411389E-5</v>
      </c>
      <c r="AD114" s="386">
        <f>+'１次効果'!AD208</f>
        <v>6.2845939888509034E-5</v>
      </c>
      <c r="AE114" s="386">
        <f>+'１次効果'!AE208</f>
        <v>1.2769296688706341E-4</v>
      </c>
      <c r="AF114" s="386">
        <f>+'１次効果'!AF208</f>
        <v>3.2008684349269103E-5</v>
      </c>
      <c r="AG114" s="386">
        <f>+'１次効果'!AG208</f>
        <v>4.5191183713673358E-5</v>
      </c>
      <c r="AH114" s="386">
        <f>+'１次効果'!AH208</f>
        <v>1.1903981190608941E-4</v>
      </c>
      <c r="AI114" s="386">
        <f>+'１次効果'!AI208</f>
        <v>5.6812791885775815E-5</v>
      </c>
      <c r="AJ114" s="386">
        <f>+'１次効果'!AJ208</f>
        <v>9.9019121791245988E-5</v>
      </c>
      <c r="AK114" s="386">
        <f>+'１次効果'!AK208</f>
        <v>1.2228090301034814E-4</v>
      </c>
      <c r="AL114" s="386">
        <f>+'１次効果'!AL208</f>
        <v>1.3877843838990751E-4</v>
      </c>
      <c r="AM114" s="386">
        <f>+'１次効果'!AM208</f>
        <v>9.7628110492208855E-5</v>
      </c>
      <c r="AN114" s="386">
        <f>+'１次効果'!AN208</f>
        <v>9.3933131499551303E-5</v>
      </c>
      <c r="AO114" s="386">
        <f>+'１次効果'!AO208</f>
        <v>5.8704063393636321E-5</v>
      </c>
      <c r="AP114" s="386">
        <f>+'１次効果'!AP208</f>
        <v>8.2175835788948567E-5</v>
      </c>
      <c r="AQ114" s="386">
        <f>+'１次効果'!AQ208</f>
        <v>9.2845577122119147E-5</v>
      </c>
      <c r="AR114" s="386">
        <f>+'１次効果'!AR208</f>
        <v>8.8236989803514379E-4</v>
      </c>
      <c r="AS114" s="387">
        <f>+'１次効果'!AS208</f>
        <v>1.7524292487461251E-4</v>
      </c>
    </row>
    <row r="115" spans="2:45">
      <c r="B115" s="585">
        <f>'１次効果'!B67</f>
        <v>14</v>
      </c>
      <c r="C115" s="570" t="str">
        <f>'１次効果'!C67</f>
        <v>金属製品</v>
      </c>
      <c r="D115" s="386">
        <f>+'１次効果'!D209</f>
        <v>7.3089996024557882E-4</v>
      </c>
      <c r="E115" s="386">
        <f>+'１次効果'!E209</f>
        <v>5.7768852779280927E-4</v>
      </c>
      <c r="F115" s="386">
        <f>+'１次効果'!F209</f>
        <v>7.9910399668761819E-4</v>
      </c>
      <c r="G115" s="386">
        <f>+'１次効果'!G209</f>
        <v>1.9309310117599239E-3</v>
      </c>
      <c r="H115" s="386">
        <f>+'１次効果'!H209</f>
        <v>2.014286229092597E-3</v>
      </c>
      <c r="I115" s="386">
        <f>+'１次効果'!I209</f>
        <v>5.591154375880835E-4</v>
      </c>
      <c r="J115" s="386">
        <f>+'１次効果'!J209</f>
        <v>5.4859116575841898E-3</v>
      </c>
      <c r="K115" s="386">
        <f>+'１次効果'!K209</f>
        <v>2.3793048653853815E-3</v>
      </c>
      <c r="L115" s="386">
        <f>+'１次効果'!L209</f>
        <v>1.2611677644063163E-4</v>
      </c>
      <c r="M115" s="386">
        <f>+'１次効果'!M209</f>
        <v>2.5820211750471607E-3</v>
      </c>
      <c r="N115" s="386">
        <f>+'１次効果'!N209</f>
        <v>3.3960706509048762E-3</v>
      </c>
      <c r="O115" s="386">
        <f>+'１次効果'!O209</f>
        <v>1.8401509374255682E-3</v>
      </c>
      <c r="P115" s="386">
        <f>+'１次効果'!P209</f>
        <v>1.8131328424386174E-3</v>
      </c>
      <c r="Q115" s="386">
        <f>+'１次効果'!Q209</f>
        <v>1.0172872088034333</v>
      </c>
      <c r="R115" s="386">
        <f>+'１次効果'!R209</f>
        <v>1.1144437303685136E-2</v>
      </c>
      <c r="S115" s="386">
        <f>+'１次効果'!S209</f>
        <v>7.5813504087754195E-3</v>
      </c>
      <c r="T115" s="386">
        <f>+'１次効果'!T209</f>
        <v>1.4626609705763911E-2</v>
      </c>
      <c r="U115" s="386">
        <f>+'１次効果'!U209</f>
        <v>3.3521079340124746E-3</v>
      </c>
      <c r="V115" s="386">
        <f>+'１次効果'!V209</f>
        <v>8.6550015925596115E-3</v>
      </c>
      <c r="W115" s="386">
        <f>+'１次効果'!W209</f>
        <v>5.8546353940697234E-3</v>
      </c>
      <c r="X115" s="386">
        <f>+'１次効果'!X209</f>
        <v>2.5348937601666634E-3</v>
      </c>
      <c r="Y115" s="386">
        <f>+'１次効果'!Y209</f>
        <v>4.5158087654182076E-3</v>
      </c>
      <c r="Z115" s="386">
        <f>+'１次効果'!Z209</f>
        <v>2.1052314408551518E-2</v>
      </c>
      <c r="AA115" s="386">
        <f>+'１次効果'!AA209</f>
        <v>7.8040237218931173E-4</v>
      </c>
      <c r="AB115" s="386">
        <f>+'１次効果'!AB209</f>
        <v>1.6518838211694244E-3</v>
      </c>
      <c r="AC115" s="386">
        <f>+'１次効果'!AC209</f>
        <v>3.0640090064965134E-4</v>
      </c>
      <c r="AD115" s="386">
        <f>+'１次効果'!AD209</f>
        <v>7.3998005399561711E-4</v>
      </c>
      <c r="AE115" s="386">
        <f>+'１次効果'!AE209</f>
        <v>2.9360206952810675E-4</v>
      </c>
      <c r="AF115" s="386">
        <f>+'１次効果'!AF209</f>
        <v>7.9897668490228979E-4</v>
      </c>
      <c r="AG115" s="386">
        <f>+'１次効果'!AG209</f>
        <v>1.0175336173511092E-3</v>
      </c>
      <c r="AH115" s="386">
        <f>+'１次効果'!AH209</f>
        <v>4.5749414027197396E-4</v>
      </c>
      <c r="AI115" s="386">
        <f>+'１次効果'!AI209</f>
        <v>7.8344374811281376E-4</v>
      </c>
      <c r="AJ115" s="386">
        <f>+'１次効果'!AJ209</f>
        <v>4.1573239441385204E-4</v>
      </c>
      <c r="AK115" s="386">
        <f>+'１次効果'!AK209</f>
        <v>3.6003089023152186E-4</v>
      </c>
      <c r="AL115" s="386">
        <f>+'１次効果'!AL209</f>
        <v>5.3664039081499279E-4</v>
      </c>
      <c r="AM115" s="386">
        <f>+'１次効果'!AM209</f>
        <v>6.7272953269673151E-4</v>
      </c>
      <c r="AN115" s="386">
        <f>+'１次効果'!AN209</f>
        <v>6.0702161696988177E-4</v>
      </c>
      <c r="AO115" s="386">
        <f>+'１次効果'!AO209</f>
        <v>8.9390473488387852E-4</v>
      </c>
      <c r="AP115" s="386">
        <f>+'１次効果'!AP209</f>
        <v>2.9742176410668241E-4</v>
      </c>
      <c r="AQ115" s="386">
        <f>+'１次効果'!AQ209</f>
        <v>1.1245276301516329E-3</v>
      </c>
      <c r="AR115" s="386">
        <f>+'１次効果'!AR209</f>
        <v>9.9031837117502454E-4</v>
      </c>
      <c r="AS115" s="387">
        <f>+'１次効果'!AS209</f>
        <v>1.544242894102035E-3</v>
      </c>
    </row>
    <row r="116" spans="2:45">
      <c r="B116" s="585">
        <f>'１次効果'!B68</f>
        <v>15</v>
      </c>
      <c r="C116" s="570" t="str">
        <f>'１次効果'!C68</f>
        <v>はん用機械</v>
      </c>
      <c r="D116" s="386">
        <f>+'１次効果'!D210</f>
        <v>4.4770929435893483E-5</v>
      </c>
      <c r="E116" s="386">
        <f>+'１次効果'!E210</f>
        <v>3.9266726100473909E-5</v>
      </c>
      <c r="F116" s="386">
        <f>+'１次効果'!F210</f>
        <v>4.3242192284843725E-5</v>
      </c>
      <c r="G116" s="386">
        <f>+'１次効果'!G210</f>
        <v>3.8045619704237308E-4</v>
      </c>
      <c r="H116" s="386">
        <f>+'１次効果'!H210</f>
        <v>4.1595485935325545E-5</v>
      </c>
      <c r="I116" s="386">
        <f>+'１次効果'!I210</f>
        <v>4.6502532996816939E-5</v>
      </c>
      <c r="J116" s="386">
        <f>+'１次効果'!J210</f>
        <v>6.2445930368442418E-5</v>
      </c>
      <c r="K116" s="386">
        <f>+'１次効果'!K210</f>
        <v>5.4996466508226173E-5</v>
      </c>
      <c r="L116" s="386">
        <f>+'１次効果'!L210</f>
        <v>8.7693026074963154E-6</v>
      </c>
      <c r="M116" s="386">
        <f>+'１次効果'!M210</f>
        <v>6.4345511927709284E-5</v>
      </c>
      <c r="N116" s="386">
        <f>+'１次効果'!N210</f>
        <v>3.1951767738174928E-4</v>
      </c>
      <c r="O116" s="386">
        <f>+'１次効果'!O210</f>
        <v>1.0904339700605461E-4</v>
      </c>
      <c r="P116" s="386">
        <f>+'１次効果'!P210</f>
        <v>3.8966408354879207E-5</v>
      </c>
      <c r="Q116" s="386">
        <f>+'１次効果'!Q210</f>
        <v>1.1958033054868604E-4</v>
      </c>
      <c r="R116" s="386">
        <f>+'１次効果'!R210</f>
        <v>1.0140092203459803</v>
      </c>
      <c r="S116" s="386">
        <f>+'１次効果'!S210</f>
        <v>3.0424677554418116E-3</v>
      </c>
      <c r="T116" s="386">
        <f>+'１次効果'!T210</f>
        <v>2.2808678039916443E-3</v>
      </c>
      <c r="U116" s="386">
        <f>+'１次効果'!U210</f>
        <v>2.23708207342988E-4</v>
      </c>
      <c r="V116" s="386">
        <f>+'１次効果'!V210</f>
        <v>1.33387950728502E-3</v>
      </c>
      <c r="W116" s="386">
        <f>+'１次効果'!W210</f>
        <v>2.7319184219119167E-4</v>
      </c>
      <c r="X116" s="386">
        <f>+'１次効果'!X210</f>
        <v>6.237733694287647E-4</v>
      </c>
      <c r="Y116" s="386">
        <f>+'１次効果'!Y210</f>
        <v>4.874368307245105E-5</v>
      </c>
      <c r="Z116" s="386">
        <f>+'１次効果'!Z210</f>
        <v>7.0465938441009507E-4</v>
      </c>
      <c r="AA116" s="386">
        <f>+'１次効果'!AA210</f>
        <v>9.3808074184128357E-5</v>
      </c>
      <c r="AB116" s="386">
        <f>+'１次効果'!AB210</f>
        <v>8.9699127382424852E-4</v>
      </c>
      <c r="AC116" s="386">
        <f>+'１次効果'!AC210</f>
        <v>8.3172908355709426E-5</v>
      </c>
      <c r="AD116" s="386">
        <f>+'１次効果'!AD210</f>
        <v>9.3982163721902784E-5</v>
      </c>
      <c r="AE116" s="386">
        <f>+'１次効果'!AE210</f>
        <v>1.2796387367176599E-4</v>
      </c>
      <c r="AF116" s="386">
        <f>+'１次効果'!AF210</f>
        <v>4.3243395201748414E-5</v>
      </c>
      <c r="AG116" s="386">
        <f>+'１次効果'!AG210</f>
        <v>6.1908325434868944E-5</v>
      </c>
      <c r="AH116" s="386">
        <f>+'１次効果'!AH210</f>
        <v>1.3536988142423762E-4</v>
      </c>
      <c r="AI116" s="386">
        <f>+'１次効果'!AI210</f>
        <v>8.3729266585813535E-5</v>
      </c>
      <c r="AJ116" s="386">
        <f>+'１次効果'!AJ210</f>
        <v>9.6875171306125152E-5</v>
      </c>
      <c r="AK116" s="386">
        <f>+'１次効果'!AK210</f>
        <v>5.5337855001606707E-5</v>
      </c>
      <c r="AL116" s="386">
        <f>+'１次効果'!AL210</f>
        <v>5.3343319041516439E-5</v>
      </c>
      <c r="AM116" s="386">
        <f>+'１次効果'!AM210</f>
        <v>1.4803909771005108E-3</v>
      </c>
      <c r="AN116" s="386">
        <f>+'１次効果'!AN210</f>
        <v>8.9958528907610385E-5</v>
      </c>
      <c r="AO116" s="386">
        <f>+'１次効果'!AO210</f>
        <v>4.6927863459719862E-5</v>
      </c>
      <c r="AP116" s="386">
        <f>+'１次効果'!AP210</f>
        <v>6.2475505600303555E-5</v>
      </c>
      <c r="AQ116" s="386">
        <f>+'１次効果'!AQ210</f>
        <v>6.2160164502674193E-5</v>
      </c>
      <c r="AR116" s="386">
        <f>+'１次効果'!AR210</f>
        <v>2.1436661518546344E-5</v>
      </c>
      <c r="AS116" s="387">
        <f>+'１次効果'!AS210</f>
        <v>6.8360435853560359E-5</v>
      </c>
    </row>
    <row r="117" spans="2:45">
      <c r="B117" s="585">
        <f>'１次効果'!B69</f>
        <v>16</v>
      </c>
      <c r="C117" s="570" t="str">
        <f>'１次効果'!C69</f>
        <v>生産用機械</v>
      </c>
      <c r="D117" s="386">
        <f>+'１次効果'!D211</f>
        <v>9.635733131070264E-5</v>
      </c>
      <c r="E117" s="386">
        <f>+'１次効果'!E211</f>
        <v>1.123789955543414E-4</v>
      </c>
      <c r="F117" s="386">
        <f>+'１次効果'!F211</f>
        <v>7.7659647303464556E-5</v>
      </c>
      <c r="G117" s="386">
        <f>+'１次効果'!G211</f>
        <v>3.2293480741756508E-4</v>
      </c>
      <c r="H117" s="386">
        <f>+'１次効果'!H211</f>
        <v>9.3771108747849559E-5</v>
      </c>
      <c r="I117" s="386">
        <f>+'１次効果'!I211</f>
        <v>1.0097238183659395E-4</v>
      </c>
      <c r="J117" s="386">
        <f>+'１次効果'!J211</f>
        <v>1.2570630462531765E-4</v>
      </c>
      <c r="K117" s="386">
        <f>+'１次効果'!K211</f>
        <v>1.1554318464651225E-4</v>
      </c>
      <c r="L117" s="386">
        <f>+'１次効果'!L211</f>
        <v>1.6794527755197405E-5</v>
      </c>
      <c r="M117" s="386">
        <f>+'１次効果'!M211</f>
        <v>3.3217328309302331E-4</v>
      </c>
      <c r="N117" s="386">
        <f>+'１次効果'!N211</f>
        <v>3.9829670977845571E-4</v>
      </c>
      <c r="O117" s="386">
        <f>+'１次効果'!O211</f>
        <v>2.1085066464893271E-4</v>
      </c>
      <c r="P117" s="386">
        <f>+'１次効果'!P211</f>
        <v>1.051799407151706E-4</v>
      </c>
      <c r="Q117" s="386">
        <f>+'１次効果'!Q211</f>
        <v>1.8729415412409062E-4</v>
      </c>
      <c r="R117" s="386">
        <f>+'１次効果'!R211</f>
        <v>1.0487009302464715E-3</v>
      </c>
      <c r="S117" s="386">
        <f>+'１次効果'!S211</f>
        <v>1.0214832870018953</v>
      </c>
      <c r="T117" s="386">
        <f>+'１次効果'!T211</f>
        <v>4.3223812176395432E-4</v>
      </c>
      <c r="U117" s="386">
        <f>+'１次効果'!U211</f>
        <v>6.990703999149063E-4</v>
      </c>
      <c r="V117" s="386">
        <f>+'１次効果'!V211</f>
        <v>2.428729576030859E-4</v>
      </c>
      <c r="W117" s="386">
        <f>+'１次効果'!W211</f>
        <v>1.6042161349455212E-4</v>
      </c>
      <c r="X117" s="386">
        <f>+'１次効果'!X211</f>
        <v>1.9992226233904545E-4</v>
      </c>
      <c r="Y117" s="386">
        <f>+'１次効果'!Y211</f>
        <v>9.8777722868108219E-5</v>
      </c>
      <c r="Z117" s="386">
        <f>+'１次効果'!Z211</f>
        <v>2.5441958951499273E-4</v>
      </c>
      <c r="AA117" s="386">
        <f>+'１次効果'!AA211</f>
        <v>1.8628300737599752E-4</v>
      </c>
      <c r="AB117" s="386">
        <f>+'１次効果'!AB211</f>
        <v>3.5528600829547673E-4</v>
      </c>
      <c r="AC117" s="386">
        <f>+'１次効果'!AC211</f>
        <v>1.7617058645515851E-4</v>
      </c>
      <c r="AD117" s="386">
        <f>+'１次効果'!AD211</f>
        <v>2.0979272263076787E-4</v>
      </c>
      <c r="AE117" s="386">
        <f>+'１次効果'!AE211</f>
        <v>2.9811968137948279E-4</v>
      </c>
      <c r="AF117" s="386">
        <f>+'１次効果'!AF211</f>
        <v>6.1219942706358584E-5</v>
      </c>
      <c r="AG117" s="386">
        <f>+'１次効果'!AG211</f>
        <v>1.2955110427935178E-4</v>
      </c>
      <c r="AH117" s="386">
        <f>+'１次効果'!AH211</f>
        <v>3.0591176169088579E-4</v>
      </c>
      <c r="AI117" s="386">
        <f>+'１次効果'!AI211</f>
        <v>1.4539906099651716E-4</v>
      </c>
      <c r="AJ117" s="386">
        <f>+'１次効果'!AJ211</f>
        <v>2.0089235164832782E-4</v>
      </c>
      <c r="AK117" s="386">
        <f>+'１次効果'!AK211</f>
        <v>1.1415048145547043E-4</v>
      </c>
      <c r="AL117" s="386">
        <f>+'１次効果'!AL211</f>
        <v>1.2286298366864391E-4</v>
      </c>
      <c r="AM117" s="386">
        <f>+'１次効果'!AM211</f>
        <v>3.5848174930982065E-3</v>
      </c>
      <c r="AN117" s="386">
        <f>+'１次効果'!AN211</f>
        <v>1.8076811803856594E-4</v>
      </c>
      <c r="AO117" s="386">
        <f>+'１次効果'!AO211</f>
        <v>8.9826318035600503E-5</v>
      </c>
      <c r="AP117" s="386">
        <f>+'１次効果'!AP211</f>
        <v>1.2998420352216514E-4</v>
      </c>
      <c r="AQ117" s="386">
        <f>+'１次効果'!AQ211</f>
        <v>1.1259829879648302E-4</v>
      </c>
      <c r="AR117" s="386">
        <f>+'１次効果'!AR211</f>
        <v>3.9225760883246408E-5</v>
      </c>
      <c r="AS117" s="387">
        <f>+'１次効果'!AS211</f>
        <v>1.2513165581853479E-4</v>
      </c>
    </row>
    <row r="118" spans="2:45">
      <c r="B118" s="585">
        <f>'１次効果'!B70</f>
        <v>17</v>
      </c>
      <c r="C118" s="570" t="str">
        <f>'１次効果'!C70</f>
        <v>業務用機械</v>
      </c>
      <c r="D118" s="386">
        <f>+'１次効果'!D212</f>
        <v>2.0466047514924551E-5</v>
      </c>
      <c r="E118" s="386">
        <f>+'１次効果'!E212</f>
        <v>3.0312168654198453E-5</v>
      </c>
      <c r="F118" s="386">
        <f>+'１次効果'!F212</f>
        <v>1.9552190414410658E-5</v>
      </c>
      <c r="G118" s="386">
        <f>+'１次効果'!G212</f>
        <v>4.9023898554989544E-5</v>
      </c>
      <c r="H118" s="386">
        <f>+'１次効果'!H212</f>
        <v>1.8721508250707741E-5</v>
      </c>
      <c r="I118" s="386">
        <f>+'１次効果'!I212</f>
        <v>2.1926944314733186E-5</v>
      </c>
      <c r="J118" s="386">
        <f>+'１次効果'!J212</f>
        <v>2.2278444721379032E-5</v>
      </c>
      <c r="K118" s="386">
        <f>+'１次効果'!K212</f>
        <v>2.1483907287998888E-5</v>
      </c>
      <c r="L118" s="386">
        <f>+'１次効果'!L212</f>
        <v>2.8514959002632016E-6</v>
      </c>
      <c r="M118" s="386">
        <f>+'１次効果'!M212</f>
        <v>1.7876979245916712E-5</v>
      </c>
      <c r="N118" s="386">
        <f>+'１次効果'!N212</f>
        <v>3.8399009281001128E-5</v>
      </c>
      <c r="O118" s="386">
        <f>+'１次効果'!O212</f>
        <v>1.4009964582738286E-5</v>
      </c>
      <c r="P118" s="386">
        <f>+'１次効果'!P212</f>
        <v>1.6681034147674029E-5</v>
      </c>
      <c r="Q118" s="386">
        <f>+'１次効果'!Q212</f>
        <v>1.9756306525543604E-5</v>
      </c>
      <c r="R118" s="386">
        <f>+'１次効果'!R212</f>
        <v>1.339037890577518E-4</v>
      </c>
      <c r="S118" s="386">
        <f>+'１次効果'!S212</f>
        <v>4.0297406411606766E-4</v>
      </c>
      <c r="T118" s="386">
        <f>+'１次効果'!T212</f>
        <v>1.0120059759859656</v>
      </c>
      <c r="U118" s="386">
        <f>+'１次効果'!U212</f>
        <v>3.6061496320398489E-5</v>
      </c>
      <c r="V118" s="386">
        <f>+'１次効果'!V212</f>
        <v>5.5653645373605798E-5</v>
      </c>
      <c r="W118" s="386">
        <f>+'１次効果'!W212</f>
        <v>2.4484958290816499E-5</v>
      </c>
      <c r="X118" s="386">
        <f>+'１次効果'!X212</f>
        <v>3.7791215627984148E-5</v>
      </c>
      <c r="Y118" s="386">
        <f>+'１次効果'!Y212</f>
        <v>2.9164252382456978E-5</v>
      </c>
      <c r="Z118" s="386">
        <f>+'１次効果'!Z212</f>
        <v>5.8481900350750197E-5</v>
      </c>
      <c r="AA118" s="386">
        <f>+'１次効果'!AA212</f>
        <v>3.2759307070654321E-5</v>
      </c>
      <c r="AB118" s="386">
        <f>+'１次効果'!AB212</f>
        <v>6.2676157554166146E-5</v>
      </c>
      <c r="AC118" s="386">
        <f>+'１次効果'!AC212</f>
        <v>3.9892047009380028E-5</v>
      </c>
      <c r="AD118" s="386">
        <f>+'１次効果'!AD212</f>
        <v>8.1410365705735261E-5</v>
      </c>
      <c r="AE118" s="386">
        <f>+'１次効果'!AE212</f>
        <v>6.1932677436661539E-5</v>
      </c>
      <c r="AF118" s="386">
        <f>+'１次効果'!AF212</f>
        <v>1.2433081526352346E-5</v>
      </c>
      <c r="AG118" s="386">
        <f>+'１次効果'!AG212</f>
        <v>2.9922186994058349E-5</v>
      </c>
      <c r="AH118" s="386">
        <f>+'１次効果'!AH212</f>
        <v>6.4817666062633419E-5</v>
      </c>
      <c r="AI118" s="386">
        <f>+'１次効果'!AI212</f>
        <v>1.8854586207175033E-4</v>
      </c>
      <c r="AJ118" s="386">
        <f>+'１次効果'!AJ212</f>
        <v>4.3537658599200268E-5</v>
      </c>
      <c r="AK118" s="386">
        <f>+'１次効果'!AK212</f>
        <v>8.2478103587762456E-4</v>
      </c>
      <c r="AL118" s="386">
        <f>+'１次効果'!AL212</f>
        <v>2.910450534598958E-5</v>
      </c>
      <c r="AM118" s="386">
        <f>+'１次効果'!AM212</f>
        <v>6.0381707210388133E-4</v>
      </c>
      <c r="AN118" s="386">
        <f>+'１次効果'!AN212</f>
        <v>4.2604565280241047E-5</v>
      </c>
      <c r="AO118" s="386">
        <f>+'１次効果'!AO212</f>
        <v>1.9529733312615772E-5</v>
      </c>
      <c r="AP118" s="386">
        <f>+'１次効果'!AP212</f>
        <v>2.8585495577097012E-4</v>
      </c>
      <c r="AQ118" s="386">
        <f>+'１次効果'!AQ212</f>
        <v>7.7398091606328595E-5</v>
      </c>
      <c r="AR118" s="386">
        <f>+'１次効果'!AR212</f>
        <v>1.6366430800988842E-3</v>
      </c>
      <c r="AS118" s="387">
        <f>+'１次効果'!AS212</f>
        <v>4.5935255662223373E-5</v>
      </c>
    </row>
    <row r="119" spans="2:45">
      <c r="B119" s="585">
        <f>'１次効果'!B71</f>
        <v>18</v>
      </c>
      <c r="C119" s="570" t="str">
        <f>'１次効果'!C71</f>
        <v>電子部品</v>
      </c>
      <c r="D119" s="386">
        <f>+'１次効果'!D213</f>
        <v>9.0657078136738178E-5</v>
      </c>
      <c r="E119" s="386">
        <f>+'１次効果'!E213</f>
        <v>1.1500997088853245E-4</v>
      </c>
      <c r="F119" s="386">
        <f>+'１次効果'!F213</f>
        <v>9.585460662296732E-5</v>
      </c>
      <c r="G119" s="386">
        <f>+'１次効果'!G213</f>
        <v>2.4205718050853469E-4</v>
      </c>
      <c r="H119" s="386">
        <f>+'１次効果'!H213</f>
        <v>8.8405196487556617E-5</v>
      </c>
      <c r="I119" s="386">
        <f>+'１次効果'!I213</f>
        <v>9.8771207198484546E-5</v>
      </c>
      <c r="J119" s="386">
        <f>+'１次効果'!J213</f>
        <v>1.0436228820377072E-4</v>
      </c>
      <c r="K119" s="386">
        <f>+'１次効果'!K213</f>
        <v>1.0608699620216639E-4</v>
      </c>
      <c r="L119" s="386">
        <f>+'１次効果'!L213</f>
        <v>1.3901828100982632E-5</v>
      </c>
      <c r="M119" s="386">
        <f>+'１次効果'!M213</f>
        <v>8.9015581839482479E-5</v>
      </c>
      <c r="N119" s="386">
        <f>+'１次効果'!N213</f>
        <v>1.8807779842971504E-4</v>
      </c>
      <c r="O119" s="386">
        <f>+'１次効果'!O213</f>
        <v>6.7450721720260418E-5</v>
      </c>
      <c r="P119" s="386">
        <f>+'１次効果'!P213</f>
        <v>1.8177939550415416E-4</v>
      </c>
      <c r="Q119" s="386">
        <f>+'１次効果'!Q213</f>
        <v>1.2219123277310806E-4</v>
      </c>
      <c r="R119" s="386">
        <f>+'１次効果'!R213</f>
        <v>3.9538294479491884E-4</v>
      </c>
      <c r="S119" s="386">
        <f>+'１次効果'!S213</f>
        <v>1.4920767093817471E-3</v>
      </c>
      <c r="T119" s="386">
        <f>+'１次効果'!T213</f>
        <v>2.1686669165552057E-2</v>
      </c>
      <c r="U119" s="386">
        <f>+'１次効果'!U213</f>
        <v>1.0354119509173039</v>
      </c>
      <c r="V119" s="386">
        <f>+'１次効果'!V213</f>
        <v>3.1977047974794631E-3</v>
      </c>
      <c r="W119" s="386">
        <f>+'１次効果'!W213</f>
        <v>3.298654700200844E-2</v>
      </c>
      <c r="X119" s="386">
        <f>+'１次効果'!X213</f>
        <v>1.2807308465247478E-3</v>
      </c>
      <c r="Y119" s="386">
        <f>+'１次効果'!Y213</f>
        <v>3.3379364075448461E-4</v>
      </c>
      <c r="Z119" s="386">
        <f>+'１次効果'!Z213</f>
        <v>2.6249574448853919E-4</v>
      </c>
      <c r="AA119" s="386">
        <f>+'１次効果'!AA213</f>
        <v>1.6988520749849125E-4</v>
      </c>
      <c r="AB119" s="386">
        <f>+'１次効果'!AB213</f>
        <v>2.981748746235516E-4</v>
      </c>
      <c r="AC119" s="386">
        <f>+'１次効果'!AC213</f>
        <v>1.7340253647350279E-4</v>
      </c>
      <c r="AD119" s="386">
        <f>+'１次効果'!AD213</f>
        <v>2.0298317102561858E-4</v>
      </c>
      <c r="AE119" s="386">
        <f>+'１次効果'!AE213</f>
        <v>2.9413753856568969E-4</v>
      </c>
      <c r="AF119" s="386">
        <f>+'１次効果'!AF213</f>
        <v>5.9321274310129065E-5</v>
      </c>
      <c r="AG119" s="386">
        <f>+'１次効果'!AG213</f>
        <v>1.2760252558613341E-4</v>
      </c>
      <c r="AH119" s="386">
        <f>+'１次効果'!AH213</f>
        <v>3.4816515240050427E-4</v>
      </c>
      <c r="AI119" s="386">
        <f>+'１次効果'!AI213</f>
        <v>2.6582993555441132E-4</v>
      </c>
      <c r="AJ119" s="386">
        <f>+'１次効果'!AJ213</f>
        <v>2.464941910977523E-4</v>
      </c>
      <c r="AK119" s="386">
        <f>+'１次効果'!AK213</f>
        <v>1.3057816502649454E-4</v>
      </c>
      <c r="AL119" s="386">
        <f>+'１次効果'!AL213</f>
        <v>1.2806014379926255E-4</v>
      </c>
      <c r="AM119" s="386">
        <f>+'１次効果'!AM213</f>
        <v>3.1652686288224487E-3</v>
      </c>
      <c r="AN119" s="386">
        <f>+'１次効果'!AN213</f>
        <v>1.7761121994386904E-4</v>
      </c>
      <c r="AO119" s="386">
        <f>+'１次効果'!AO213</f>
        <v>8.6162120330491793E-5</v>
      </c>
      <c r="AP119" s="386">
        <f>+'１次効果'!AP213</f>
        <v>1.3720165597730895E-4</v>
      </c>
      <c r="AQ119" s="386">
        <f>+'１次効果'!AQ213</f>
        <v>1.2406751988107908E-4</v>
      </c>
      <c r="AR119" s="386">
        <f>+'１次効果'!AR213</f>
        <v>3.4066449628840944E-3</v>
      </c>
      <c r="AS119" s="387">
        <f>+'１次効果'!AS213</f>
        <v>1.3403931699519064E-4</v>
      </c>
    </row>
    <row r="120" spans="2:45">
      <c r="B120" s="585">
        <f>'１次効果'!B72</f>
        <v>19</v>
      </c>
      <c r="C120" s="570" t="str">
        <f>'１次効果'!C72</f>
        <v>電気機械</v>
      </c>
      <c r="D120" s="386">
        <f>+'１次効果'!D214</f>
        <v>1.2952655592203555E-5</v>
      </c>
      <c r="E120" s="386">
        <f>+'１次効果'!E214</f>
        <v>1.0531318698050829E-5</v>
      </c>
      <c r="F120" s="386">
        <f>+'１次効果'!F214</f>
        <v>1.0495202453840112E-4</v>
      </c>
      <c r="G120" s="386">
        <f>+'１次効果'!G214</f>
        <v>4.3463323764706018E-5</v>
      </c>
      <c r="H120" s="386">
        <f>+'１次効果'!H214</f>
        <v>1.3021434630941791E-5</v>
      </c>
      <c r="I120" s="386">
        <f>+'１次効果'!I214</f>
        <v>1.1917430319861368E-5</v>
      </c>
      <c r="J120" s="386">
        <f>+'１次効果'!J214</f>
        <v>1.6032020768524777E-5</v>
      </c>
      <c r="K120" s="386">
        <f>+'１次効果'!K214</f>
        <v>1.3536674742316213E-5</v>
      </c>
      <c r="L120" s="386">
        <f>+'１次効果'!L214</f>
        <v>1.9572951464910706E-6</v>
      </c>
      <c r="M120" s="386">
        <f>+'１次効果'!M214</f>
        <v>1.202147782026411E-5</v>
      </c>
      <c r="N120" s="386">
        <f>+'１次効果'!N214</f>
        <v>2.5185909827057132E-5</v>
      </c>
      <c r="O120" s="386">
        <f>+'１次効果'!O214</f>
        <v>9.5576029852075247E-6</v>
      </c>
      <c r="P120" s="386">
        <f>+'１次効果'!P214</f>
        <v>1.9868451565978946E-5</v>
      </c>
      <c r="Q120" s="386">
        <f>+'１次効果'!Q214</f>
        <v>3.0028588547382353E-5</v>
      </c>
      <c r="R120" s="386">
        <f>+'１次効果'!R214</f>
        <v>2.293014477217892E-4</v>
      </c>
      <c r="S120" s="386">
        <f>+'１次効果'!S214</f>
        <v>8.8811074279501702E-4</v>
      </c>
      <c r="T120" s="386">
        <f>+'１次効果'!T214</f>
        <v>8.454145302002799E-4</v>
      </c>
      <c r="U120" s="386">
        <f>+'１次効果'!U214</f>
        <v>2.8031606228972472E-4</v>
      </c>
      <c r="V120" s="386">
        <f>+'１次効果'!V214</f>
        <v>1.0068780042379313</v>
      </c>
      <c r="W120" s="386">
        <f>+'１次効果'!W214</f>
        <v>8.346347883282318E-4</v>
      </c>
      <c r="X120" s="386">
        <f>+'１次効果'!X214</f>
        <v>1.8311423830585955E-3</v>
      </c>
      <c r="Y120" s="386">
        <f>+'１次効果'!Y214</f>
        <v>3.1979663427299553E-5</v>
      </c>
      <c r="Z120" s="386">
        <f>+'１次効果'!Z214</f>
        <v>2.663759064225824E-4</v>
      </c>
      <c r="AA120" s="386">
        <f>+'１次効果'!AA214</f>
        <v>2.5316240092764415E-5</v>
      </c>
      <c r="AB120" s="386">
        <f>+'１次効果'!AB214</f>
        <v>5.4478092687160629E-5</v>
      </c>
      <c r="AC120" s="386">
        <f>+'１次効果'!AC214</f>
        <v>1.9908587836514108E-5</v>
      </c>
      <c r="AD120" s="386">
        <f>+'１次効果'!AD214</f>
        <v>2.8061829660312759E-5</v>
      </c>
      <c r="AE120" s="386">
        <f>+'１次効果'!AE214</f>
        <v>3.1688651694919199E-5</v>
      </c>
      <c r="AF120" s="386">
        <f>+'１次効果'!AF214</f>
        <v>1.3366531593818402E-5</v>
      </c>
      <c r="AG120" s="386">
        <f>+'１次効果'!AG214</f>
        <v>2.8078322675948781E-5</v>
      </c>
      <c r="AH120" s="386">
        <f>+'１次効果'!AH214</f>
        <v>3.5853798993397232E-5</v>
      </c>
      <c r="AI120" s="386">
        <f>+'１次効果'!AI214</f>
        <v>5.1559051305660545E-5</v>
      </c>
      <c r="AJ120" s="386">
        <f>+'１次効果'!AJ214</f>
        <v>5.7121601763350403E-5</v>
      </c>
      <c r="AK120" s="386">
        <f>+'１次効果'!AK214</f>
        <v>1.518210847461657E-5</v>
      </c>
      <c r="AL120" s="386">
        <f>+'１次効果'!AL214</f>
        <v>1.3307355295858265E-5</v>
      </c>
      <c r="AM120" s="386">
        <f>+'１次効果'!AM214</f>
        <v>3.5544847660458464E-4</v>
      </c>
      <c r="AN120" s="386">
        <f>+'１次効果'!AN214</f>
        <v>2.3200484834416468E-5</v>
      </c>
      <c r="AO120" s="386">
        <f>+'１次効果'!AO214</f>
        <v>1.1895943430860024E-5</v>
      </c>
      <c r="AP120" s="386">
        <f>+'１次効果'!AP214</f>
        <v>3.2351057698196375E-5</v>
      </c>
      <c r="AQ120" s="386">
        <f>+'１次効果'!AQ214</f>
        <v>1.6003277963356792E-5</v>
      </c>
      <c r="AR120" s="386">
        <f>+'１次効果'!AR214</f>
        <v>8.4756485375501445E-6</v>
      </c>
      <c r="AS120" s="387">
        <f>+'１次効果'!AS214</f>
        <v>3.1508293470860423E-5</v>
      </c>
    </row>
    <row r="121" spans="2:45">
      <c r="B121" s="585">
        <f>'１次効果'!B73</f>
        <v>20</v>
      </c>
      <c r="C121" s="570" t="str">
        <f>'１次効果'!C73</f>
        <v>情報通信機器</v>
      </c>
      <c r="D121" s="386">
        <f>+'１次効果'!D215</f>
        <v>6.4874344337629554E-6</v>
      </c>
      <c r="E121" s="386">
        <f>+'１次効果'!E215</f>
        <v>2.0849549650498493E-5</v>
      </c>
      <c r="F121" s="386">
        <f>+'１次効果'!F215</f>
        <v>2.149042387591818E-5</v>
      </c>
      <c r="G121" s="386">
        <f>+'１次効果'!G215</f>
        <v>1.5635034292133676E-5</v>
      </c>
      <c r="H121" s="386">
        <f>+'１次効果'!H215</f>
        <v>7.914000411130271E-6</v>
      </c>
      <c r="I121" s="386">
        <f>+'１次効果'!I215</f>
        <v>6.8167693268593298E-6</v>
      </c>
      <c r="J121" s="386">
        <f>+'１次効果'!J215</f>
        <v>8.0194208143722661E-6</v>
      </c>
      <c r="K121" s="386">
        <f>+'１次効果'!K215</f>
        <v>9.3823883590715463E-6</v>
      </c>
      <c r="L121" s="386">
        <f>+'１次効果'!L215</f>
        <v>1.8403534832938005E-6</v>
      </c>
      <c r="M121" s="386">
        <f>+'１次効果'!M215</f>
        <v>7.0758918512227786E-6</v>
      </c>
      <c r="N121" s="386">
        <f>+'１次効果'!N215</f>
        <v>1.9700134458826043E-5</v>
      </c>
      <c r="O121" s="386">
        <f>+'１次効果'!O215</f>
        <v>5.4497992987830655E-6</v>
      </c>
      <c r="P121" s="386">
        <f>+'１次効果'!P215</f>
        <v>6.0993784442503928E-6</v>
      </c>
      <c r="Q121" s="386">
        <f>+'１次効果'!Q215</f>
        <v>9.9403815502861471E-6</v>
      </c>
      <c r="R121" s="386">
        <f>+'１次効果'!R215</f>
        <v>1.8713901975846065E-5</v>
      </c>
      <c r="S121" s="386">
        <f>+'１次効果'!S215</f>
        <v>2.9589522338175775E-5</v>
      </c>
      <c r="T121" s="386">
        <f>+'１次効果'!T215</f>
        <v>7.1657752064053037E-6</v>
      </c>
      <c r="U121" s="386">
        <f>+'１次効果'!U215</f>
        <v>1.3864563488673721E-5</v>
      </c>
      <c r="V121" s="386">
        <f>+'１次効果'!V215</f>
        <v>9.6809997339813672E-6</v>
      </c>
      <c r="W121" s="386">
        <f>+'１次効果'!W215</f>
        <v>1.0025455022541001</v>
      </c>
      <c r="X121" s="386">
        <f>+'１次効果'!X215</f>
        <v>8.4796301293488783E-4</v>
      </c>
      <c r="Y121" s="386">
        <f>+'１次効果'!Y215</f>
        <v>6.2831792982218349E-6</v>
      </c>
      <c r="Z121" s="386">
        <f>+'１次効果'!Z215</f>
        <v>1.7807094182190744E-4</v>
      </c>
      <c r="AA121" s="386">
        <f>+'１次効果'!AA215</f>
        <v>1.5561535548488364E-5</v>
      </c>
      <c r="AB121" s="386">
        <f>+'１次効果'!AB215</f>
        <v>2.6668314971218391E-5</v>
      </c>
      <c r="AC121" s="386">
        <f>+'１次効果'!AC215</f>
        <v>1.218002201696687E-5</v>
      </c>
      <c r="AD121" s="386">
        <f>+'１次効果'!AD215</f>
        <v>2.9086863596991047E-5</v>
      </c>
      <c r="AE121" s="386">
        <f>+'１次効果'!AE215</f>
        <v>2.6503682227635364E-5</v>
      </c>
      <c r="AF121" s="386">
        <f>+'１次効果'!AF215</f>
        <v>1.0840524722154639E-5</v>
      </c>
      <c r="AG121" s="386">
        <f>+'１次効果'!AG215</f>
        <v>2.1631002098418671E-5</v>
      </c>
      <c r="AH121" s="386">
        <f>+'１次効果'!AH215</f>
        <v>2.7589847397686316E-5</v>
      </c>
      <c r="AI121" s="386">
        <f>+'１次効果'!AI215</f>
        <v>1.1045084073869068E-4</v>
      </c>
      <c r="AJ121" s="386">
        <f>+'１次効果'!AJ215</f>
        <v>1.7768604846139801E-5</v>
      </c>
      <c r="AK121" s="386">
        <f>+'１次効果'!AK215</f>
        <v>8.3761602301910647E-6</v>
      </c>
      <c r="AL121" s="386">
        <f>+'１次効果'!AL215</f>
        <v>9.6589636361420627E-6</v>
      </c>
      <c r="AM121" s="386">
        <f>+'１次効果'!AM215</f>
        <v>1.7037998101345671E-4</v>
      </c>
      <c r="AN121" s="386">
        <f>+'１次効果'!AN215</f>
        <v>1.1725225067162165E-5</v>
      </c>
      <c r="AO121" s="386">
        <f>+'１次効果'!AO215</f>
        <v>1.4548823729589639E-5</v>
      </c>
      <c r="AP121" s="386">
        <f>+'１次効果'!AP215</f>
        <v>5.3426617404798212E-5</v>
      </c>
      <c r="AQ121" s="386">
        <f>+'１次効果'!AQ215</f>
        <v>7.9349607021741214E-6</v>
      </c>
      <c r="AR121" s="386">
        <f>+'１次効果'!AR215</f>
        <v>3.6971392590408329E-6</v>
      </c>
      <c r="AS121" s="387">
        <f>+'１次効果'!AS215</f>
        <v>2.4697387257345272E-5</v>
      </c>
    </row>
    <row r="122" spans="2:45">
      <c r="B122" s="585">
        <f>'１次効果'!B74</f>
        <v>21</v>
      </c>
      <c r="C122" s="570" t="str">
        <f>'１次効果'!C74</f>
        <v>輸送機械</v>
      </c>
      <c r="D122" s="386">
        <f>+'１次効果'!D216</f>
        <v>4.2423845133635611E-4</v>
      </c>
      <c r="E122" s="386">
        <f>+'１次効果'!E216</f>
        <v>4.7947740975764266E-4</v>
      </c>
      <c r="F122" s="386">
        <f>+'１次効果'!F216</f>
        <v>2.0026386191215686E-2</v>
      </c>
      <c r="G122" s="386">
        <f>+'１次効果'!G216</f>
        <v>8.6960614836066694E-4</v>
      </c>
      <c r="H122" s="386">
        <f>+'１次効果'!H216</f>
        <v>9.9130880868801498E-4</v>
      </c>
      <c r="I122" s="386">
        <f>+'１次効果'!I216</f>
        <v>3.6625616769875546E-4</v>
      </c>
      <c r="J122" s="386">
        <f>+'１次効果'!J216</f>
        <v>4.7178410660929306E-4</v>
      </c>
      <c r="K122" s="386">
        <f>+'１次効果'!K216</f>
        <v>3.8645234577709648E-4</v>
      </c>
      <c r="L122" s="386">
        <f>+'１次効果'!L216</f>
        <v>1.1991979474625305E-4</v>
      </c>
      <c r="M122" s="386">
        <f>+'１次効果'!M216</f>
        <v>3.1383800195606767E-4</v>
      </c>
      <c r="N122" s="386">
        <f>+'１次効果'!N216</f>
        <v>7.143217149898197E-4</v>
      </c>
      <c r="O122" s="386">
        <f>+'１次効果'!O216</f>
        <v>3.551026773601081E-4</v>
      </c>
      <c r="P122" s="386">
        <f>+'１次効果'!P216</f>
        <v>3.5379204483518409E-4</v>
      </c>
      <c r="Q122" s="386">
        <f>+'１次効果'!Q216</f>
        <v>3.5352559871214192E-4</v>
      </c>
      <c r="R122" s="386">
        <f>+'１次効果'!R216</f>
        <v>3.7294651260835109E-4</v>
      </c>
      <c r="S122" s="386">
        <f>+'１次効果'!S216</f>
        <v>3.6602118528829226E-4</v>
      </c>
      <c r="T122" s="386">
        <f>+'１次効果'!T216</f>
        <v>3.5713231146827139E-4</v>
      </c>
      <c r="U122" s="386">
        <f>+'１次効果'!U216</f>
        <v>4.1661937415681183E-4</v>
      </c>
      <c r="V122" s="386">
        <f>+'１次効果'!V216</f>
        <v>3.3770437670650923E-4</v>
      </c>
      <c r="W122" s="386">
        <f>+'１次効果'!W216</f>
        <v>2.7939915586203991E-4</v>
      </c>
      <c r="X122" s="386">
        <f>+'１次効果'!X216</f>
        <v>1.1734236818192361</v>
      </c>
      <c r="Y122" s="386">
        <f>+'１次効果'!Y216</f>
        <v>3.8766093216965945E-4</v>
      </c>
      <c r="Z122" s="386">
        <f>+'１次効果'!Z216</f>
        <v>7.4491728784730339E-4</v>
      </c>
      <c r="AA122" s="386">
        <f>+'１次効果'!AA216</f>
        <v>6.0180350780339995E-4</v>
      </c>
      <c r="AB122" s="386">
        <f>+'１次効果'!AB216</f>
        <v>8.455978115871315E-4</v>
      </c>
      <c r="AC122" s="386">
        <f>+'１次効果'!AC216</f>
        <v>6.9700559189414437E-4</v>
      </c>
      <c r="AD122" s="386">
        <f>+'１次効果'!AD216</f>
        <v>5.7595877297726401E-4</v>
      </c>
      <c r="AE122" s="386">
        <f>+'１次効果'!AE216</f>
        <v>8.4745052206042725E-4</v>
      </c>
      <c r="AF122" s="386">
        <f>+'１次効果'!AF216</f>
        <v>1.6884363083396843E-4</v>
      </c>
      <c r="AG122" s="386">
        <f>+'１次効果'!AG216</f>
        <v>6.6889683377846509E-3</v>
      </c>
      <c r="AH122" s="386">
        <f>+'１次効果'!AH216</f>
        <v>7.9313201213813132E-4</v>
      </c>
      <c r="AI122" s="386">
        <f>+'１次効果'!AI216</f>
        <v>2.1956787165124309E-3</v>
      </c>
      <c r="AJ122" s="386">
        <f>+'１次効果'!AJ216</f>
        <v>6.3182334799763906E-4</v>
      </c>
      <c r="AK122" s="386">
        <f>+'１次効果'!AK216</f>
        <v>3.4143906203538027E-4</v>
      </c>
      <c r="AL122" s="386">
        <f>+'１次効果'!AL216</f>
        <v>3.7199900134214506E-4</v>
      </c>
      <c r="AM122" s="386">
        <f>+'１次効果'!AM216</f>
        <v>8.4390595461311304E-3</v>
      </c>
      <c r="AN122" s="386">
        <f>+'１次効果'!AN216</f>
        <v>7.2756815963977443E-4</v>
      </c>
      <c r="AO122" s="386">
        <f>+'１次効果'!AO216</f>
        <v>4.3227912982003188E-4</v>
      </c>
      <c r="AP122" s="386">
        <f>+'１次効果'!AP216</f>
        <v>3.8461379867199823E-4</v>
      </c>
      <c r="AQ122" s="386">
        <f>+'１次効果'!AQ216</f>
        <v>4.7932038490225664E-4</v>
      </c>
      <c r="AR122" s="386">
        <f>+'１次効果'!AR216</f>
        <v>3.6866228686919194E-4</v>
      </c>
      <c r="AS122" s="387">
        <f>+'１次効果'!AS216</f>
        <v>8.178756529469911E-4</v>
      </c>
    </row>
    <row r="123" spans="2:45">
      <c r="B123" s="585">
        <f>'１次効果'!B75</f>
        <v>22</v>
      </c>
      <c r="C123" s="570" t="str">
        <f>'１次効果'!C75</f>
        <v>その他の製造工業製品</v>
      </c>
      <c r="D123" s="386">
        <f>+'１次効果'!D217</f>
        <v>4.0564254580346534E-3</v>
      </c>
      <c r="E123" s="386">
        <f>+'１次効果'!E217</f>
        <v>1.9354763596742902E-2</v>
      </c>
      <c r="F123" s="386">
        <f>+'１次効果'!F217</f>
        <v>3.5112340550652447E-3</v>
      </c>
      <c r="G123" s="386">
        <f>+'１次効果'!G217</f>
        <v>3.0487214225654773E-3</v>
      </c>
      <c r="H123" s="386">
        <f>+'１次効果'!H217</f>
        <v>4.2947990295614342E-3</v>
      </c>
      <c r="I123" s="386">
        <f>+'１次効果'!I217</f>
        <v>6.7372079547714011E-3</v>
      </c>
      <c r="J123" s="386">
        <f>+'１次効果'!J217</f>
        <v>1.5751091165792395E-2</v>
      </c>
      <c r="K123" s="386">
        <f>+'１次効果'!K217</f>
        <v>2.9714756111821113E-3</v>
      </c>
      <c r="L123" s="386">
        <f>+'１次効果'!L217</f>
        <v>2.0405195246946451E-4</v>
      </c>
      <c r="M123" s="386">
        <f>+'１次効果'!M217</f>
        <v>4.2847616055786296E-3</v>
      </c>
      <c r="N123" s="386">
        <f>+'１次効果'!N217</f>
        <v>9.1569113100428336E-3</v>
      </c>
      <c r="O123" s="386">
        <f>+'１次効果'!O217</f>
        <v>8.9950476652856659E-3</v>
      </c>
      <c r="P123" s="386">
        <f>+'１次効果'!P217</f>
        <v>3.2543263459321785E-2</v>
      </c>
      <c r="Q123" s="386">
        <f>+'１次効果'!Q217</f>
        <v>1.628847615342459E-3</v>
      </c>
      <c r="R123" s="386">
        <f>+'１次効果'!R217</f>
        <v>1.4853559529216579E-3</v>
      </c>
      <c r="S123" s="386">
        <f>+'１次効果'!S217</f>
        <v>2.6065474766992706E-3</v>
      </c>
      <c r="T123" s="386">
        <f>+'１次効果'!T217</f>
        <v>3.7159302446490663E-3</v>
      </c>
      <c r="U123" s="386">
        <f>+'１次効果'!U217</f>
        <v>2.7674098527742598E-3</v>
      </c>
      <c r="V123" s="386">
        <f>+'１次効果'!V217</f>
        <v>1.5075343908776935E-3</v>
      </c>
      <c r="W123" s="386">
        <f>+'１次効果'!W217</f>
        <v>3.118078741845796E-3</v>
      </c>
      <c r="X123" s="386">
        <f>+'１次効果'!X217</f>
        <v>1.2773251199091594E-3</v>
      </c>
      <c r="Y123" s="386">
        <f>+'１次効果'!Y217</f>
        <v>1.0166529271786586</v>
      </c>
      <c r="Z123" s="386">
        <f>+'１次効果'!Z217</f>
        <v>2.5769947257801747E-3</v>
      </c>
      <c r="AA123" s="386">
        <f>+'１次効果'!AA217</f>
        <v>1.112180234672625E-2</v>
      </c>
      <c r="AB123" s="386">
        <f>+'１次効果'!AB217</f>
        <v>3.0745356079226274E-3</v>
      </c>
      <c r="AC123" s="386">
        <f>+'１次効果'!AC217</f>
        <v>4.5563455061462914E-3</v>
      </c>
      <c r="AD123" s="386">
        <f>+'１次効果'!AD217</f>
        <v>4.1804818971948781E-3</v>
      </c>
      <c r="AE123" s="386">
        <f>+'１次効果'!AE217</f>
        <v>9.5612390280605565E-3</v>
      </c>
      <c r="AF123" s="386">
        <f>+'１次効果'!AF217</f>
        <v>1.2394816860797839E-3</v>
      </c>
      <c r="AG123" s="386">
        <f>+'１次効果'!AG217</f>
        <v>2.0026903604109993E-3</v>
      </c>
      <c r="AH123" s="386">
        <f>+'１次効果'!AH217</f>
        <v>8.2856902872796637E-3</v>
      </c>
      <c r="AI123" s="386">
        <f>+'１次効果'!AI217</f>
        <v>3.1459221130482272E-3</v>
      </c>
      <c r="AJ123" s="386">
        <f>+'１次効果'!AJ217</f>
        <v>6.8681969452731376E-3</v>
      </c>
      <c r="AK123" s="386">
        <f>+'１次効果'!AK217</f>
        <v>2.4557163373338953E-3</v>
      </c>
      <c r="AL123" s="386">
        <f>+'１次効果'!AL217</f>
        <v>1.0159719568794407E-2</v>
      </c>
      <c r="AM123" s="386">
        <f>+'１次効果'!AM217</f>
        <v>3.2760479803877769E-3</v>
      </c>
      <c r="AN123" s="386">
        <f>+'１次効果'!AN217</f>
        <v>3.6504484703355233E-3</v>
      </c>
      <c r="AO123" s="386">
        <f>+'１次効果'!AO217</f>
        <v>2.562944673004372E-3</v>
      </c>
      <c r="AP123" s="386">
        <f>+'１次効果'!AP217</f>
        <v>5.9613882100666583E-3</v>
      </c>
      <c r="AQ123" s="386">
        <f>+'１次効果'!AQ217</f>
        <v>4.6517775411915275E-3</v>
      </c>
      <c r="AR123" s="386">
        <f>+'１次効果'!AR217</f>
        <v>6.552656634369039E-2</v>
      </c>
      <c r="AS123" s="387">
        <f>+'１次効果'!AS217</f>
        <v>1.5861097042401049E-3</v>
      </c>
    </row>
    <row r="124" spans="2:45">
      <c r="B124" s="585">
        <f>'１次効果'!B76</f>
        <v>23</v>
      </c>
      <c r="C124" s="570" t="str">
        <f>'１次効果'!C76</f>
        <v>建設</v>
      </c>
      <c r="D124" s="386">
        <f>+'１次効果'!D218</f>
        <v>6.2330772578964239E-3</v>
      </c>
      <c r="E124" s="386">
        <f>+'１次効果'!E218</f>
        <v>2.2627061450863546E-3</v>
      </c>
      <c r="F124" s="386">
        <f>+'１次効果'!F218</f>
        <v>2.6500956884073675E-3</v>
      </c>
      <c r="G124" s="386">
        <f>+'１次効果'!G218</f>
        <v>1.088319283496956E-2</v>
      </c>
      <c r="H124" s="386">
        <f>+'１次効果'!H218</f>
        <v>2.2043889470154403E-3</v>
      </c>
      <c r="I124" s="386">
        <f>+'１次効果'!I218</f>
        <v>5.6699386251260085E-3</v>
      </c>
      <c r="J124" s="386">
        <f>+'１次効果'!J218</f>
        <v>9.8115583431561387E-3</v>
      </c>
      <c r="K124" s="386">
        <f>+'１次効果'!K218</f>
        <v>6.9780544853232339E-3</v>
      </c>
      <c r="L124" s="386">
        <f>+'１次効果'!L218</f>
        <v>7.1122870421036076E-4</v>
      </c>
      <c r="M124" s="386">
        <f>+'１次効果'!M218</f>
        <v>5.7146829950185047E-3</v>
      </c>
      <c r="N124" s="386">
        <f>+'１次効果'!N218</f>
        <v>1.1933989756904769E-2</v>
      </c>
      <c r="O124" s="386">
        <f>+'１次効果'!O218</f>
        <v>7.3662860737307261E-3</v>
      </c>
      <c r="P124" s="386">
        <f>+'１次効果'!P218</f>
        <v>5.9022379144877558E-3</v>
      </c>
      <c r="Q124" s="386">
        <f>+'１次効果'!Q218</f>
        <v>9.0027205735935742E-3</v>
      </c>
      <c r="R124" s="386">
        <f>+'１次効果'!R218</f>
        <v>5.987661615941697E-3</v>
      </c>
      <c r="S124" s="386">
        <f>+'１次効果'!S218</f>
        <v>3.3142322394941791E-3</v>
      </c>
      <c r="T124" s="386">
        <f>+'１次効果'!T218</f>
        <v>2.3451791934517535E-3</v>
      </c>
      <c r="U124" s="386">
        <f>+'１次効果'!U218</f>
        <v>4.9556912875980434E-3</v>
      </c>
      <c r="V124" s="386">
        <f>+'１次効果'!V218</f>
        <v>4.1541729075151579E-3</v>
      </c>
      <c r="W124" s="386">
        <f>+'１次効果'!W218</f>
        <v>3.9355346520631917E-3</v>
      </c>
      <c r="X124" s="386">
        <f>+'１次効果'!X218</f>
        <v>1.5862233919521065E-3</v>
      </c>
      <c r="Y124" s="386">
        <f>+'１次効果'!Y218</f>
        <v>3.4084311319278679E-3</v>
      </c>
      <c r="Z124" s="386">
        <f>+'１次効果'!Z218</f>
        <v>1.0026165263422577</v>
      </c>
      <c r="AA124" s="386">
        <f>+'１次効果'!AA218</f>
        <v>2.5590501684595934E-2</v>
      </c>
      <c r="AB124" s="386">
        <f>+'１次効果'!AB218</f>
        <v>6.4171102894311396E-2</v>
      </c>
      <c r="AC124" s="386">
        <f>+'１次効果'!AC218</f>
        <v>7.0129600596223847E-3</v>
      </c>
      <c r="AD124" s="386">
        <f>+'１次効果'!AD218</f>
        <v>7.0152695141315795E-3</v>
      </c>
      <c r="AE124" s="386">
        <f>+'１次効果'!AE218</f>
        <v>6.0440888951406478E-3</v>
      </c>
      <c r="AF124" s="386">
        <f>+'１次効果'!AF218</f>
        <v>2.9660773445456964E-2</v>
      </c>
      <c r="AG124" s="386">
        <f>+'１次効果'!AG218</f>
        <v>7.3404288246393754E-3</v>
      </c>
      <c r="AH124" s="386">
        <f>+'１次効果'!AH218</f>
        <v>9.6949182934875592E-3</v>
      </c>
      <c r="AI124" s="386">
        <f>+'１次効果'!AI218</f>
        <v>7.4237777794317434E-3</v>
      </c>
      <c r="AJ124" s="386">
        <f>+'１次効果'!AJ218</f>
        <v>1.1540563485070245E-2</v>
      </c>
      <c r="AK124" s="386">
        <f>+'１次効果'!AK218</f>
        <v>4.8132974174675625E-3</v>
      </c>
      <c r="AL124" s="386">
        <f>+'１次効果'!AL218</f>
        <v>2.6495089091177447E-3</v>
      </c>
      <c r="AM124" s="386">
        <f>+'１次効果'!AM218</f>
        <v>2.6458970443570587E-3</v>
      </c>
      <c r="AN124" s="386">
        <f>+'１次効果'!AN218</f>
        <v>7.3660743930171121E-3</v>
      </c>
      <c r="AO124" s="386">
        <f>+'１次効果'!AO218</f>
        <v>5.1463030395921157E-3</v>
      </c>
      <c r="AP124" s="386">
        <f>+'１次効果'!AP218</f>
        <v>8.3365730856441462E-3</v>
      </c>
      <c r="AQ124" s="386">
        <f>+'１次効果'!AQ218</f>
        <v>5.1640560988223264E-3</v>
      </c>
      <c r="AR124" s="386">
        <f>+'１次効果'!AR218</f>
        <v>1.8503234648218994E-3</v>
      </c>
      <c r="AS124" s="387">
        <f>+'１次効果'!AS218</f>
        <v>2.1033522636896711E-2</v>
      </c>
    </row>
    <row r="125" spans="2:45">
      <c r="B125" s="585">
        <f>'１次効果'!B77</f>
        <v>24</v>
      </c>
      <c r="C125" s="570" t="str">
        <f>'１次効果'!C77</f>
        <v>電力・ガス・熱供給</v>
      </c>
      <c r="D125" s="386">
        <f>+'１次効果'!D219</f>
        <v>1.5781956644978525E-2</v>
      </c>
      <c r="E125" s="386">
        <f>+'１次効果'!E219</f>
        <v>6.6787622543367682E-3</v>
      </c>
      <c r="F125" s="386">
        <f>+'１次効果'!F219</f>
        <v>8.4387182586157777E-3</v>
      </c>
      <c r="G125" s="386">
        <f>+'１次効果'!G219</f>
        <v>2.4409857183228922E-2</v>
      </c>
      <c r="H125" s="386">
        <f>+'１次効果'!H219</f>
        <v>1.2933651176340932E-2</v>
      </c>
      <c r="I125" s="386">
        <f>+'１次効果'!I219</f>
        <v>2.5257438714951765E-2</v>
      </c>
      <c r="J125" s="386">
        <f>+'１次効果'!J219</f>
        <v>5.8752114644887686E-2</v>
      </c>
      <c r="K125" s="386">
        <f>+'１次効果'!K219</f>
        <v>3.2225151064829094E-2</v>
      </c>
      <c r="L125" s="386">
        <f>+'１次効果'!L219</f>
        <v>5.4319223695987592E-3</v>
      </c>
      <c r="M125" s="386">
        <f>+'１次効果'!M219</f>
        <v>2.4789871378085217E-2</v>
      </c>
      <c r="N125" s="386">
        <f>+'１次効果'!N219</f>
        <v>5.811921882178249E-2</v>
      </c>
      <c r="O125" s="386">
        <f>+'１次効果'!O219</f>
        <v>6.5481523892890484E-2</v>
      </c>
      <c r="P125" s="386">
        <f>+'１次効果'!P219</f>
        <v>2.9501980062241751E-2</v>
      </c>
      <c r="Q125" s="386">
        <f>+'１次効果'!Q219</f>
        <v>2.4038728580809757E-2</v>
      </c>
      <c r="R125" s="386">
        <f>+'１次効果'!R219</f>
        <v>2.6414227089900592E-2</v>
      </c>
      <c r="S125" s="386">
        <f>+'１次効果'!S219</f>
        <v>1.3259895298754246E-2</v>
      </c>
      <c r="T125" s="386">
        <f>+'１次効果'!T219</f>
        <v>1.3732015513123388E-2</v>
      </c>
      <c r="U125" s="386">
        <f>+'１次効果'!U219</f>
        <v>3.7775559952569072E-2</v>
      </c>
      <c r="V125" s="386">
        <f>+'１次効果'!V219</f>
        <v>9.6635256507990406E-3</v>
      </c>
      <c r="W125" s="386">
        <f>+'１次効果'!W219</f>
        <v>9.5249058611146225E-3</v>
      </c>
      <c r="X125" s="386">
        <f>+'１次効果'!X219</f>
        <v>1.3412375982004086E-2</v>
      </c>
      <c r="Y125" s="386">
        <f>+'１次効果'!Y219</f>
        <v>1.5165310356101374E-2</v>
      </c>
      <c r="Z125" s="386">
        <f>+'１次効果'!Z219</f>
        <v>6.0388381959547511E-3</v>
      </c>
      <c r="AA125" s="386">
        <f>+'１次効果'!AA219</f>
        <v>1.1034536337145253</v>
      </c>
      <c r="AB125" s="386">
        <f>+'１次効果'!AB219</f>
        <v>5.0746524866068288E-2</v>
      </c>
      <c r="AC125" s="386">
        <f>+'１次効果'!AC219</f>
        <v>8.7923745729964101E-2</v>
      </c>
      <c r="AD125" s="386">
        <f>+'１次効果'!AD219</f>
        <v>2.9351912690111372E-2</v>
      </c>
      <c r="AE125" s="386">
        <f>+'１次効果'!AE219</f>
        <v>7.3376984651318203E-3</v>
      </c>
      <c r="AF125" s="386">
        <f>+'１次効果'!AF219</f>
        <v>1.8424827881008254E-3</v>
      </c>
      <c r="AG125" s="386">
        <f>+'１次効果'!AG219</f>
        <v>1.3115608060868037E-2</v>
      </c>
      <c r="AH125" s="386">
        <f>+'１次効果'!AH219</f>
        <v>1.0340332820532707E-2</v>
      </c>
      <c r="AI125" s="386">
        <f>+'１次効果'!AI219</f>
        <v>9.7506268990464901E-3</v>
      </c>
      <c r="AJ125" s="386">
        <f>+'１次効果'!AJ219</f>
        <v>2.1162770680739344E-2</v>
      </c>
      <c r="AK125" s="386">
        <f>+'１次効果'!AK219</f>
        <v>1.3459150394189243E-2</v>
      </c>
      <c r="AL125" s="386">
        <f>+'１次効果'!AL219</f>
        <v>3.189625689081454E-3</v>
      </c>
      <c r="AM125" s="386">
        <f>+'１次効果'!AM219</f>
        <v>5.7450627052630845E-3</v>
      </c>
      <c r="AN125" s="386">
        <f>+'１次効果'!AN219</f>
        <v>6.2909085266833115E-2</v>
      </c>
      <c r="AO125" s="386">
        <f>+'１次効果'!AO219</f>
        <v>3.0702933784822691E-2</v>
      </c>
      <c r="AP125" s="386">
        <f>+'１次効果'!AP219</f>
        <v>2.8017623353371168E-2</v>
      </c>
      <c r="AQ125" s="386">
        <f>+'１次効果'!AQ219</f>
        <v>1.7645935292177485E-2</v>
      </c>
      <c r="AR125" s="386">
        <f>+'１次効果'!AR219</f>
        <v>8.750373580039451E-3</v>
      </c>
      <c r="AS125" s="387">
        <f>+'１次効果'!AS219</f>
        <v>7.63011225160157E-3</v>
      </c>
    </row>
    <row r="126" spans="2:45">
      <c r="B126" s="585">
        <f>'１次効果'!B78</f>
        <v>25</v>
      </c>
      <c r="C126" s="570" t="str">
        <f>'１次効果'!C78</f>
        <v>水道</v>
      </c>
      <c r="D126" s="386">
        <f>+'１次効果'!D220</f>
        <v>1.7448745723326285E-3</v>
      </c>
      <c r="E126" s="386">
        <f>+'１次効果'!E220</f>
        <v>6.3586529451866206E-4</v>
      </c>
      <c r="F126" s="386">
        <f>+'１次効果'!F220</f>
        <v>7.1341999874241762E-4</v>
      </c>
      <c r="G126" s="386">
        <f>+'１次効果'!G220</f>
        <v>4.4486547918758832E-3</v>
      </c>
      <c r="H126" s="386">
        <f>+'１次効果'!H220</f>
        <v>1.9040564025230881E-3</v>
      </c>
      <c r="I126" s="386">
        <f>+'１次効果'!I220</f>
        <v>2.1648989003662362E-3</v>
      </c>
      <c r="J126" s="386">
        <f>+'１次効果'!J220</f>
        <v>3.1666498896654265E-3</v>
      </c>
      <c r="K126" s="386">
        <f>+'１次効果'!K220</f>
        <v>3.2881389743859616E-3</v>
      </c>
      <c r="L126" s="386">
        <f>+'１次効果'!L220</f>
        <v>5.9939128295081296E-4</v>
      </c>
      <c r="M126" s="386">
        <f>+'１次効果'!M220</f>
        <v>9.272443730361492E-4</v>
      </c>
      <c r="N126" s="386">
        <f>+'１次効果'!N220</f>
        <v>1.8856024001004316E-3</v>
      </c>
      <c r="O126" s="386">
        <f>+'１次効果'!O220</f>
        <v>1.2521745249263199E-3</v>
      </c>
      <c r="P126" s="386">
        <f>+'１次効果'!P220</f>
        <v>8.6567949351116515E-4</v>
      </c>
      <c r="Q126" s="386">
        <f>+'１次効果'!Q220</f>
        <v>9.9638179092497001E-4</v>
      </c>
      <c r="R126" s="386">
        <f>+'１次効果'!R220</f>
        <v>1.3957433681034393E-3</v>
      </c>
      <c r="S126" s="386">
        <f>+'１次効果'!S220</f>
        <v>8.4255512931242236E-4</v>
      </c>
      <c r="T126" s="386">
        <f>+'１次効果'!T220</f>
        <v>7.5147938262181205E-4</v>
      </c>
      <c r="U126" s="386">
        <f>+'１次効果'!U220</f>
        <v>2.1037163710459577E-3</v>
      </c>
      <c r="V126" s="386">
        <f>+'１次効果'!V220</f>
        <v>5.7588180479688418E-4</v>
      </c>
      <c r="W126" s="386">
        <f>+'１次効果'!W220</f>
        <v>7.2952312972445279E-4</v>
      </c>
      <c r="X126" s="386">
        <f>+'１次効果'!X220</f>
        <v>6.5003133072622107E-4</v>
      </c>
      <c r="Y126" s="386">
        <f>+'１次効果'!Y220</f>
        <v>9.5502448070784946E-4</v>
      </c>
      <c r="Z126" s="386">
        <f>+'１次効果'!Z220</f>
        <v>1.5697479019125304E-3</v>
      </c>
      <c r="AA126" s="386">
        <f>+'１次効果'!AA220</f>
        <v>1.4238975258860811E-3</v>
      </c>
      <c r="AB126" s="386">
        <f>+'１次効果'!AB220</f>
        <v>1.1155288548045641</v>
      </c>
      <c r="AC126" s="386">
        <f>+'１次効果'!AC220</f>
        <v>9.7902988243390304E-3</v>
      </c>
      <c r="AD126" s="386">
        <f>+'１次効果'!AD220</f>
        <v>4.4741192507912388E-3</v>
      </c>
      <c r="AE126" s="386">
        <f>+'１次効果'!AE220</f>
        <v>2.0316896065753422E-3</v>
      </c>
      <c r="AF126" s="386">
        <f>+'１次効果'!AF220</f>
        <v>4.0377221334121871E-4</v>
      </c>
      <c r="AG126" s="386">
        <f>+'１次効果'!AG220</f>
        <v>2.5963429924087673E-3</v>
      </c>
      <c r="AH126" s="386">
        <f>+'１次効果'!AH220</f>
        <v>4.638672732803926E-3</v>
      </c>
      <c r="AI126" s="386">
        <f>+'１次効果'!AI220</f>
        <v>3.5642768082095235E-3</v>
      </c>
      <c r="AJ126" s="386">
        <f>+'１次効果'!AJ220</f>
        <v>1.0807224627006494E-2</v>
      </c>
      <c r="AK126" s="386">
        <f>+'１次効果'!AK220</f>
        <v>5.5688402595423436E-3</v>
      </c>
      <c r="AL126" s="386">
        <f>+'１次効果'!AL220</f>
        <v>1.5450341093145904E-3</v>
      </c>
      <c r="AM126" s="386">
        <f>+'１次効果'!AM220</f>
        <v>1.1674123362573274E-3</v>
      </c>
      <c r="AN126" s="386">
        <f>+'１次効果'!AN220</f>
        <v>1.6717404527438678E-2</v>
      </c>
      <c r="AO126" s="386">
        <f>+'１次効果'!AO220</f>
        <v>1.0362397339419913E-2</v>
      </c>
      <c r="AP126" s="386">
        <f>+'１次効果'!AP220</f>
        <v>5.9755260557033266E-3</v>
      </c>
      <c r="AQ126" s="386">
        <f>+'１次効果'!AQ220</f>
        <v>8.2137943556350596E-3</v>
      </c>
      <c r="AR126" s="386">
        <f>+'１次効果'!AR220</f>
        <v>7.1493354892844389E-4</v>
      </c>
      <c r="AS126" s="387">
        <f>+'１次効果'!AS220</f>
        <v>2.4208382720901358E-3</v>
      </c>
    </row>
    <row r="127" spans="2:45">
      <c r="B127" s="585">
        <f>'１次効果'!B79</f>
        <v>26</v>
      </c>
      <c r="C127" s="570" t="str">
        <f>'１次効果'!C79</f>
        <v>廃棄物処理</v>
      </c>
      <c r="D127" s="386">
        <f>+'１次効果'!D221</f>
        <v>1.0820636304297239E-3</v>
      </c>
      <c r="E127" s="386">
        <f>+'１次効果'!E221</f>
        <v>9.2881090371131224E-4</v>
      </c>
      <c r="F127" s="386">
        <f>+'１次効果'!F221</f>
        <v>7.8106479374129973E-4</v>
      </c>
      <c r="G127" s="386">
        <f>+'１次効果'!G221</f>
        <v>2.9580020581701648E-3</v>
      </c>
      <c r="H127" s="386">
        <f>+'１次効果'!H221</f>
        <v>2.1249448664527743E-3</v>
      </c>
      <c r="I127" s="386">
        <f>+'１次効果'!I221</f>
        <v>1.3030661862421689E-3</v>
      </c>
      <c r="J127" s="386">
        <f>+'１次効果'!J221</f>
        <v>2.9767247081808235E-3</v>
      </c>
      <c r="K127" s="386">
        <f>+'１次効果'!K221</f>
        <v>4.0649298556513216E-3</v>
      </c>
      <c r="L127" s="386">
        <f>+'１次効果'!L221</f>
        <v>2.9388536778191578E-4</v>
      </c>
      <c r="M127" s="386">
        <f>+'１次効果'!M221</f>
        <v>9.9998641052688811E-4</v>
      </c>
      <c r="N127" s="386">
        <f>+'１次効果'!N221</f>
        <v>6.00819752596626E-3</v>
      </c>
      <c r="O127" s="386">
        <f>+'１次効果'!O221</f>
        <v>1.7843684743756132E-3</v>
      </c>
      <c r="P127" s="386">
        <f>+'１次効果'!P221</f>
        <v>2.2348927516114441E-3</v>
      </c>
      <c r="Q127" s="386">
        <f>+'１次効果'!Q221</f>
        <v>1.0967016767922857E-3</v>
      </c>
      <c r="R127" s="386">
        <f>+'１次効果'!R221</f>
        <v>1.6339192194934403E-3</v>
      </c>
      <c r="S127" s="386">
        <f>+'１次効果'!S221</f>
        <v>6.4494711553357022E-4</v>
      </c>
      <c r="T127" s="386">
        <f>+'１次効果'!T221</f>
        <v>8.9022076472451402E-4</v>
      </c>
      <c r="U127" s="386">
        <f>+'１次効果'!U221</f>
        <v>2.8499716448654646E-3</v>
      </c>
      <c r="V127" s="386">
        <f>+'１次効果'!V221</f>
        <v>1.0157863723740902E-3</v>
      </c>
      <c r="W127" s="386">
        <f>+'１次効果'!W221</f>
        <v>1.1296343628232233E-3</v>
      </c>
      <c r="X127" s="386">
        <f>+'１次効果'!X221</f>
        <v>7.1142999033075888E-4</v>
      </c>
      <c r="Y127" s="386">
        <f>+'１次効果'!Y221</f>
        <v>1.0989625737602073E-3</v>
      </c>
      <c r="Z127" s="386">
        <f>+'１次効果'!Z221</f>
        <v>3.7868074488794658E-3</v>
      </c>
      <c r="AA127" s="386">
        <f>+'１次効果'!AA221</f>
        <v>2.0238043208464663E-2</v>
      </c>
      <c r="AB127" s="386">
        <f>+'１次効果'!AB221</f>
        <v>5.9713856226754547E-3</v>
      </c>
      <c r="AC127" s="386">
        <f>+'１次効果'!AC221</f>
        <v>1.0025111836210079</v>
      </c>
      <c r="AD127" s="386">
        <f>+'１次効果'!AD221</f>
        <v>2.8364386952012596E-3</v>
      </c>
      <c r="AE127" s="386">
        <f>+'１次効果'!AE221</f>
        <v>6.4532128809028609E-3</v>
      </c>
      <c r="AF127" s="386">
        <f>+'１次効果'!AF221</f>
        <v>9.1550979228585845E-4</v>
      </c>
      <c r="AG127" s="386">
        <f>+'１次効果'!AG221</f>
        <v>1.0891839967228556E-2</v>
      </c>
      <c r="AH127" s="386">
        <f>+'１次効果'!AH221</f>
        <v>1.2193442729966917E-2</v>
      </c>
      <c r="AI127" s="386">
        <f>+'１次効果'!AI221</f>
        <v>2.4628011444258163E-2</v>
      </c>
      <c r="AJ127" s="386">
        <f>+'１次効果'!AJ221</f>
        <v>1.4281693380383702E-2</v>
      </c>
      <c r="AK127" s="386">
        <f>+'１次効果'!AK221</f>
        <v>6.0474447452606604E-3</v>
      </c>
      <c r="AL127" s="386">
        <f>+'１次効果'!AL221</f>
        <v>6.5294132122528474E-4</v>
      </c>
      <c r="AM127" s="386">
        <f>+'１次効果'!AM221</f>
        <v>2.1552652036046531E-3</v>
      </c>
      <c r="AN127" s="386">
        <f>+'１次効果'!AN221</f>
        <v>6.48518942790694E-2</v>
      </c>
      <c r="AO127" s="386">
        <f>+'１次効果'!AO221</f>
        <v>2.3296916874218958E-2</v>
      </c>
      <c r="AP127" s="386">
        <f>+'１次効果'!AP221</f>
        <v>1.911938700086567E-2</v>
      </c>
      <c r="AQ127" s="386">
        <f>+'１次効果'!AQ221</f>
        <v>1.3160005652893471E-2</v>
      </c>
      <c r="AR127" s="386">
        <f>+'１次効果'!AR221</f>
        <v>9.5791055903024784E-4</v>
      </c>
      <c r="AS127" s="387">
        <f>+'１次効果'!AS221</f>
        <v>2.2563172501899192E-2</v>
      </c>
    </row>
    <row r="128" spans="2:45">
      <c r="B128" s="585">
        <f>'１次効果'!B80</f>
        <v>27</v>
      </c>
      <c r="C128" s="570" t="str">
        <f>'１次効果'!C80</f>
        <v>商業</v>
      </c>
      <c r="D128" s="386">
        <f>+'１次効果'!D222</f>
        <v>1.4359321642952238E-2</v>
      </c>
      <c r="E128" s="386">
        <f>+'１次効果'!E222</f>
        <v>5.4317128925118066E-3</v>
      </c>
      <c r="F128" s="386">
        <f>+'１次効果'!F222</f>
        <v>1.5980171227264282E-2</v>
      </c>
      <c r="G128" s="386">
        <f>+'１次効果'!G222</f>
        <v>8.5168378306107306E-3</v>
      </c>
      <c r="H128" s="386">
        <f>+'１次効果'!H222</f>
        <v>1.7437188277483039E-2</v>
      </c>
      <c r="I128" s="386">
        <f>+'１次効果'!I222</f>
        <v>2.3888761608101827E-2</v>
      </c>
      <c r="J128" s="386">
        <f>+'１次効果'!J222</f>
        <v>1.939926054414982E-2</v>
      </c>
      <c r="K128" s="386">
        <f>+'１次効果'!K222</f>
        <v>9.2925466137930846E-3</v>
      </c>
      <c r="L128" s="386">
        <f>+'１次効果'!L222</f>
        <v>1.5608428048252169E-3</v>
      </c>
      <c r="M128" s="386">
        <f>+'１次効果'!M222</f>
        <v>1.2330289955170739E-2</v>
      </c>
      <c r="N128" s="386">
        <f>+'１次効果'!N222</f>
        <v>1.083899294955098E-2</v>
      </c>
      <c r="O128" s="386">
        <f>+'１次効果'!O222</f>
        <v>9.7225715877460889E-3</v>
      </c>
      <c r="P128" s="386">
        <f>+'１次効果'!P222</f>
        <v>1.1192631326718333E-2</v>
      </c>
      <c r="Q128" s="386">
        <f>+'１次効果'!Q222</f>
        <v>9.1293039862186814E-3</v>
      </c>
      <c r="R128" s="386">
        <f>+'１次効果'!R222</f>
        <v>1.1686512475594203E-2</v>
      </c>
      <c r="S128" s="386">
        <f>+'１次効果'!S222</f>
        <v>1.076234166499552E-2</v>
      </c>
      <c r="T128" s="386">
        <f>+'１次効果'!T222</f>
        <v>1.9845304900725055E-2</v>
      </c>
      <c r="U128" s="386">
        <f>+'１次効果'!U222</f>
        <v>1.6129583044737807E-2</v>
      </c>
      <c r="V128" s="386">
        <f>+'１次効果'!V222</f>
        <v>1.3473288526308495E-2</v>
      </c>
      <c r="W128" s="386">
        <f>+'１次効果'!W222</f>
        <v>1.1036839101356164E-2</v>
      </c>
      <c r="X128" s="386">
        <f>+'１次効果'!X222</f>
        <v>1.0710175183996225E-2</v>
      </c>
      <c r="Y128" s="386">
        <f>+'１次効果'!Y222</f>
        <v>1.4798305590294004E-2</v>
      </c>
      <c r="Z128" s="386">
        <f>+'１次効果'!Z222</f>
        <v>1.3433882451142307E-2</v>
      </c>
      <c r="AA128" s="386">
        <f>+'１次効果'!AA222</f>
        <v>2.6775069972169263E-3</v>
      </c>
      <c r="AB128" s="386">
        <f>+'１次効果'!AB222</f>
        <v>6.2848997394215978E-3</v>
      </c>
      <c r="AC128" s="386">
        <f>+'１次効果'!AC222</f>
        <v>5.8289431862448898E-3</v>
      </c>
      <c r="AD128" s="386">
        <f>+'１次効果'!AD222</f>
        <v>1.003692528086275</v>
      </c>
      <c r="AE128" s="386">
        <f>+'１次効果'!AE222</f>
        <v>3.0196528329707066E-3</v>
      </c>
      <c r="AF128" s="386">
        <f>+'１次効果'!AF222</f>
        <v>1.1656368882495812E-3</v>
      </c>
      <c r="AG128" s="386">
        <f>+'１次効果'!AG222</f>
        <v>3.5626142276496521E-3</v>
      </c>
      <c r="AH128" s="386">
        <f>+'１次効果'!AH222</f>
        <v>3.2936964789121188E-3</v>
      </c>
      <c r="AI128" s="386">
        <f>+'１次効果'!AI222</f>
        <v>2.5570833600878245E-3</v>
      </c>
      <c r="AJ128" s="386">
        <f>+'１次効果'!AJ222</f>
        <v>5.2977395291900322E-3</v>
      </c>
      <c r="AK128" s="386">
        <f>+'１次効果'!AK222</f>
        <v>1.1141795445654357E-2</v>
      </c>
      <c r="AL128" s="386">
        <f>+'１次効果'!AL222</f>
        <v>6.3617761486436586E-3</v>
      </c>
      <c r="AM128" s="386">
        <f>+'１次効果'!AM222</f>
        <v>7.1610430391643659E-3</v>
      </c>
      <c r="AN128" s="386">
        <f>+'１次効果'!AN222</f>
        <v>1.8191440069176074E-2</v>
      </c>
      <c r="AO128" s="386">
        <f>+'１次効果'!AO222</f>
        <v>2.6237127395399882E-2</v>
      </c>
      <c r="AP128" s="386">
        <f>+'１次効果'!AP222</f>
        <v>6.0937202322165294E-3</v>
      </c>
      <c r="AQ128" s="386">
        <f>+'１次効果'!AQ222</f>
        <v>7.7038884024167673E-3</v>
      </c>
      <c r="AR128" s="386">
        <f>+'１次効果'!AR222</f>
        <v>5.7663319392796161E-2</v>
      </c>
      <c r="AS128" s="387">
        <f>+'１次効果'!AS222</f>
        <v>2.709540658924388E-3</v>
      </c>
    </row>
    <row r="129" spans="2:45">
      <c r="B129" s="585">
        <f>'１次効果'!B81</f>
        <v>28</v>
      </c>
      <c r="C129" s="570" t="str">
        <f>'１次効果'!C81</f>
        <v>金融・保険</v>
      </c>
      <c r="D129" s="386">
        <f>+'１次効果'!D223</f>
        <v>9.6906344209497942E-3</v>
      </c>
      <c r="E129" s="386">
        <f>+'１次効果'!E223</f>
        <v>1.4543464331011485E-2</v>
      </c>
      <c r="F129" s="386">
        <f>+'１次効果'!F223</f>
        <v>1.6821317188083079E-2</v>
      </c>
      <c r="G129" s="386">
        <f>+'１次効果'!G223</f>
        <v>6.3795479699475383E-2</v>
      </c>
      <c r="H129" s="386">
        <f>+'１次効果'!H223</f>
        <v>1.027419991318953E-2</v>
      </c>
      <c r="I129" s="386">
        <f>+'１次効果'!I223</f>
        <v>2.2850716982231588E-2</v>
      </c>
      <c r="J129" s="386">
        <f>+'１次効果'!J223</f>
        <v>1.6074220055357229E-2</v>
      </c>
      <c r="K129" s="386">
        <f>+'１次効果'!K223</f>
        <v>1.090313940350247E-2</v>
      </c>
      <c r="L129" s="386">
        <f>+'１次効果'!L223</f>
        <v>4.6170343578065187E-3</v>
      </c>
      <c r="M129" s="386">
        <f>+'１次効果'!M223</f>
        <v>7.348761936383532E-3</v>
      </c>
      <c r="N129" s="386">
        <f>+'１次効果'!N223</f>
        <v>1.880225803404802E-2</v>
      </c>
      <c r="O129" s="386">
        <f>+'１次効果'!O223</f>
        <v>1.1772591178577162E-2</v>
      </c>
      <c r="P129" s="386">
        <f>+'１次効果'!P223</f>
        <v>1.5319825727590101E-2</v>
      </c>
      <c r="Q129" s="386">
        <f>+'１次効果'!Q223</f>
        <v>1.7258609466650365E-2</v>
      </c>
      <c r="R129" s="386">
        <f>+'１次効果'!R223</f>
        <v>1.2168227523445804E-2</v>
      </c>
      <c r="S129" s="386">
        <f>+'１次効果'!S223</f>
        <v>1.0209951623200861E-2</v>
      </c>
      <c r="T129" s="386">
        <f>+'１次効果'!T223</f>
        <v>1.0960619462243306E-2</v>
      </c>
      <c r="U129" s="386">
        <f>+'１次効果'!U223</f>
        <v>1.2887247989966244E-2</v>
      </c>
      <c r="V129" s="386">
        <f>+'１次効果'!V223</f>
        <v>8.6776113023488439E-3</v>
      </c>
      <c r="W129" s="386">
        <f>+'１次効果'!W223</f>
        <v>1.7468418656763428E-2</v>
      </c>
      <c r="X129" s="386">
        <f>+'１次効果'!X223</f>
        <v>7.3880199316379144E-3</v>
      </c>
      <c r="Y129" s="386">
        <f>+'１次効果'!Y223</f>
        <v>2.6465441876547948E-2</v>
      </c>
      <c r="Z129" s="386">
        <f>+'１次効果'!Z223</f>
        <v>1.5666965026311964E-2</v>
      </c>
      <c r="AA129" s="386">
        <f>+'１次効果'!AA223</f>
        <v>2.5465790642520712E-2</v>
      </c>
      <c r="AB129" s="386">
        <f>+'１次効果'!AB223</f>
        <v>2.4166744059317541E-2</v>
      </c>
      <c r="AC129" s="386">
        <f>+'１次効果'!AC223</f>
        <v>3.4247651615936764E-2</v>
      </c>
      <c r="AD129" s="386">
        <f>+'１次効果'!AD223</f>
        <v>2.3317706271962897E-2</v>
      </c>
      <c r="AE129" s="386">
        <f>+'１次効果'!AE223</f>
        <v>1.0675055372525684</v>
      </c>
      <c r="AF129" s="386">
        <f>+'１次効果'!AF223</f>
        <v>0.12391028172849038</v>
      </c>
      <c r="AG129" s="386">
        <f>+'１次効果'!AG223</f>
        <v>2.8536017330230461E-2</v>
      </c>
      <c r="AH129" s="386">
        <f>+'１次効果'!AH223</f>
        <v>1.3172651662131362E-2</v>
      </c>
      <c r="AI129" s="386">
        <f>+'１次効果'!AI223</f>
        <v>1.4006351384397944E-2</v>
      </c>
      <c r="AJ129" s="386">
        <f>+'１次効果'!AJ223</f>
        <v>1.7756770831147142E-2</v>
      </c>
      <c r="AK129" s="386">
        <f>+'１次効果'!AK223</f>
        <v>1.181431585631647E-2</v>
      </c>
      <c r="AL129" s="386">
        <f>+'１次効果'!AL223</f>
        <v>1.3594460098161907E-2</v>
      </c>
      <c r="AM129" s="386">
        <f>+'１次効果'!AM223</f>
        <v>1.3736500281322568E-2</v>
      </c>
      <c r="AN129" s="386">
        <f>+'１次効果'!AN223</f>
        <v>4.1533227493717358E-2</v>
      </c>
      <c r="AO129" s="386">
        <f>+'１次効果'!AO223</f>
        <v>1.9462599118820877E-2</v>
      </c>
      <c r="AP129" s="386">
        <f>+'１次効果'!AP223</f>
        <v>2.0640111610501343E-2</v>
      </c>
      <c r="AQ129" s="386">
        <f>+'１次効果'!AQ223</f>
        <v>1.2075323023525892E-2</v>
      </c>
      <c r="AR129" s="386">
        <f>+'１次効果'!AR223</f>
        <v>5.6760537644821186E-3</v>
      </c>
      <c r="AS129" s="387">
        <f>+'１次効果'!AS223</f>
        <v>1.2141986007018119E-2</v>
      </c>
    </row>
    <row r="130" spans="2:45">
      <c r="B130" s="585">
        <f>'１次効果'!B82</f>
        <v>29</v>
      </c>
      <c r="C130" s="570" t="str">
        <f>'１次効果'!C82</f>
        <v>不動産</v>
      </c>
      <c r="D130" s="386">
        <f>+'１次効果'!D224</f>
        <v>3.3031832014165344E-3</v>
      </c>
      <c r="E130" s="386">
        <f>+'１次効果'!E224</f>
        <v>4.3999674240775017E-3</v>
      </c>
      <c r="F130" s="386">
        <f>+'１次効果'!F224</f>
        <v>4.1124840711367671E-3</v>
      </c>
      <c r="G130" s="386">
        <f>+'１次効果'!G224</f>
        <v>9.7708570611093459E-3</v>
      </c>
      <c r="H130" s="386">
        <f>+'１次効果'!H224</f>
        <v>5.8266636707008431E-3</v>
      </c>
      <c r="I130" s="386">
        <f>+'１次効果'!I224</f>
        <v>8.2601978346260908E-3</v>
      </c>
      <c r="J130" s="386">
        <f>+'１次効果'!J224</f>
        <v>7.0049673192463047E-3</v>
      </c>
      <c r="K130" s="386">
        <f>+'１次効果'!K224</f>
        <v>4.8928747549737851E-3</v>
      </c>
      <c r="L130" s="386">
        <f>+'１次効果'!L224</f>
        <v>1.1510689425698422E-3</v>
      </c>
      <c r="M130" s="386">
        <f>+'１次効果'!M224</f>
        <v>5.1802826996583413E-3</v>
      </c>
      <c r="N130" s="386">
        <f>+'１次効果'!N224</f>
        <v>7.9458462935220759E-3</v>
      </c>
      <c r="O130" s="386">
        <f>+'１次効果'!O224</f>
        <v>4.6302998977568437E-3</v>
      </c>
      <c r="P130" s="386">
        <f>+'１次効果'!P224</f>
        <v>4.5208828733723228E-3</v>
      </c>
      <c r="Q130" s="386">
        <f>+'１次効果'!Q224</f>
        <v>6.3526638146964524E-3</v>
      </c>
      <c r="R130" s="386">
        <f>+'１次効果'!R224</f>
        <v>6.0534132660270083E-3</v>
      </c>
      <c r="S130" s="386">
        <f>+'１次効果'!S224</f>
        <v>4.5300698522534998E-3</v>
      </c>
      <c r="T130" s="386">
        <f>+'１次効果'!T224</f>
        <v>4.7808079116162814E-3</v>
      </c>
      <c r="U130" s="386">
        <f>+'１次効果'!U224</f>
        <v>3.9055331594578359E-3</v>
      </c>
      <c r="V130" s="386">
        <f>+'１次効果'!V224</f>
        <v>4.34675876417319E-3</v>
      </c>
      <c r="W130" s="386">
        <f>+'１次効果'!W224</f>
        <v>3.1096553454298521E-3</v>
      </c>
      <c r="X130" s="386">
        <f>+'１次効果'!X224</f>
        <v>2.6062534046346481E-3</v>
      </c>
      <c r="Y130" s="386">
        <f>+'１次効果'!Y224</f>
        <v>5.2331196727450329E-3</v>
      </c>
      <c r="Z130" s="386">
        <f>+'１次効果'!Z224</f>
        <v>8.3522362511900955E-3</v>
      </c>
      <c r="AA130" s="386">
        <f>+'１次効果'!AA224</f>
        <v>9.9165172266159861E-3</v>
      </c>
      <c r="AB130" s="386">
        <f>+'１次効果'!AB224</f>
        <v>5.1739012043460573E-3</v>
      </c>
      <c r="AC130" s="386">
        <f>+'１次効果'!AC224</f>
        <v>5.4210267905687387E-3</v>
      </c>
      <c r="AD130" s="386">
        <f>+'１次効果'!AD224</f>
        <v>3.5687326860090116E-2</v>
      </c>
      <c r="AE130" s="386">
        <f>+'１次効果'!AE224</f>
        <v>2.2156494433542874E-2</v>
      </c>
      <c r="AF130" s="386">
        <f>+'１次効果'!AF224</f>
        <v>1.0407543702611859</v>
      </c>
      <c r="AG130" s="386">
        <f>+'１次効果'!AG224</f>
        <v>3.27560710171668E-2</v>
      </c>
      <c r="AH130" s="386">
        <f>+'１次効果'!AH224</f>
        <v>1.8248412183086347E-2</v>
      </c>
      <c r="AI130" s="386">
        <f>+'１次効果'!AI224</f>
        <v>4.0790923505173203E-3</v>
      </c>
      <c r="AJ130" s="386">
        <f>+'１次効果'!AJ224</f>
        <v>7.5099241054899825E-3</v>
      </c>
      <c r="AK130" s="386">
        <f>+'１次効果'!AK224</f>
        <v>2.0759816237919469E-2</v>
      </c>
      <c r="AL130" s="386">
        <f>+'１次効果'!AL224</f>
        <v>1.2456750784884136E-2</v>
      </c>
      <c r="AM130" s="386">
        <f>+'１次効果'!AM224</f>
        <v>1.266508616796473E-2</v>
      </c>
      <c r="AN130" s="386">
        <f>+'１次効果'!AN224</f>
        <v>2.1101322604398426E-2</v>
      </c>
      <c r="AO130" s="386">
        <f>+'１次効果'!AO224</f>
        <v>5.3280588226052077E-2</v>
      </c>
      <c r="AP130" s="386">
        <f>+'１次効果'!AP224</f>
        <v>8.5835756763084914E-3</v>
      </c>
      <c r="AQ130" s="386">
        <f>+'１次効果'!AQ224</f>
        <v>2.3908898671989118E-2</v>
      </c>
      <c r="AR130" s="386">
        <f>+'１次効果'!AR224</f>
        <v>4.2772869228645217E-3</v>
      </c>
      <c r="AS130" s="387">
        <f>+'１次効果'!AS224</f>
        <v>2.6736473051341435E-2</v>
      </c>
    </row>
    <row r="131" spans="2:45">
      <c r="B131" s="585">
        <f>'１次効果'!B83</f>
        <v>30</v>
      </c>
      <c r="C131" s="570" t="str">
        <f>'１次効果'!C83</f>
        <v>運輸・郵便</v>
      </c>
      <c r="D131" s="386">
        <f>+'１次効果'!D225</f>
        <v>3.1056613065801972E-2</v>
      </c>
      <c r="E131" s="386">
        <f>+'１次効果'!E225</f>
        <v>4.4449652708600879E-2</v>
      </c>
      <c r="F131" s="386">
        <f>+'１次効果'!F225</f>
        <v>2.918198220036191E-2</v>
      </c>
      <c r="G131" s="386">
        <f>+'１次効果'!G225</f>
        <v>3.087931038228368E-2</v>
      </c>
      <c r="H131" s="386">
        <f>+'１次効果'!H225</f>
        <v>4.9861282403798161E-2</v>
      </c>
      <c r="I131" s="386">
        <f>+'１次効果'!I225</f>
        <v>2.1597489630714142E-2</v>
      </c>
      <c r="J131" s="386">
        <f>+'１次効果'!J225</f>
        <v>3.7448217158166756E-2</v>
      </c>
      <c r="K131" s="386">
        <f>+'１次効果'!K225</f>
        <v>1.9618096523289479E-2</v>
      </c>
      <c r="L131" s="386">
        <f>+'１次効果'!L225</f>
        <v>1.3971460719126024E-2</v>
      </c>
      <c r="M131" s="386">
        <f>+'１次効果'!M225</f>
        <v>1.4443809975899481E-2</v>
      </c>
      <c r="N131" s="386">
        <f>+'１次効果'!N225</f>
        <v>4.0332259377756544E-2</v>
      </c>
      <c r="O131" s="386">
        <f>+'１次効果'!O225</f>
        <v>3.1745614356489558E-2</v>
      </c>
      <c r="P131" s="386">
        <f>+'１次効果'!P225</f>
        <v>2.7959238998579286E-2</v>
      </c>
      <c r="Q131" s="386">
        <f>+'１次効果'!Q225</f>
        <v>2.0263777282194938E-2</v>
      </c>
      <c r="R131" s="386">
        <f>+'１次効果'!R225</f>
        <v>1.8599872504022372E-2</v>
      </c>
      <c r="S131" s="386">
        <f>+'１次効果'!S225</f>
        <v>1.3325729026989364E-2</v>
      </c>
      <c r="T131" s="386">
        <f>+'１次効果'!T225</f>
        <v>1.6148170069678999E-2</v>
      </c>
      <c r="U131" s="386">
        <f>+'１次効果'!U225</f>
        <v>1.7115996592583858E-2</v>
      </c>
      <c r="V131" s="386">
        <f>+'１次効果'!V225</f>
        <v>1.8575716104907602E-2</v>
      </c>
      <c r="W131" s="386">
        <f>+'１次効果'!W225</f>
        <v>1.2738208426623517E-2</v>
      </c>
      <c r="X131" s="386">
        <f>+'１次効果'!X225</f>
        <v>1.6415273929738287E-2</v>
      </c>
      <c r="Y131" s="386">
        <f>+'１次効果'!Y225</f>
        <v>2.1130366722626141E-2</v>
      </c>
      <c r="Z131" s="386">
        <f>+'１次効果'!Z225</f>
        <v>2.9636845187801273E-2</v>
      </c>
      <c r="AA131" s="386">
        <f>+'１次効果'!AA225</f>
        <v>2.7871924987104422E-2</v>
      </c>
      <c r="AB131" s="386">
        <f>+'１次効果'!AB225</f>
        <v>1.5909572648778313E-2</v>
      </c>
      <c r="AC131" s="386">
        <f>+'１次効果'!AC225</f>
        <v>4.7565942607343585E-2</v>
      </c>
      <c r="AD131" s="386">
        <f>+'１次効果'!AD225</f>
        <v>1.4112569868264754E-2</v>
      </c>
      <c r="AE131" s="386">
        <f>+'１次効果'!AE225</f>
        <v>2.4827665175588032E-2</v>
      </c>
      <c r="AF131" s="386">
        <f>+'１次効果'!AF225</f>
        <v>4.3729363138480829E-3</v>
      </c>
      <c r="AG131" s="386">
        <f>+'１次効果'!AG225</f>
        <v>1.0607442416242707</v>
      </c>
      <c r="AH131" s="386">
        <f>+'１次効果'!AH225</f>
        <v>1.3051857732678217E-2</v>
      </c>
      <c r="AI131" s="386">
        <f>+'１次効果'!AI225</f>
        <v>1.3796964406716088E-2</v>
      </c>
      <c r="AJ131" s="386">
        <f>+'１次効果'!AJ225</f>
        <v>1.7449646022805791E-2</v>
      </c>
      <c r="AK131" s="386">
        <f>+'１次効果'!AK225</f>
        <v>1.1819109681839572E-2</v>
      </c>
      <c r="AL131" s="386">
        <f>+'１次効果'!AL225</f>
        <v>1.3991838554367864E-2</v>
      </c>
      <c r="AM131" s="386">
        <f>+'１次効果'!AM225</f>
        <v>9.4272395523620784E-3</v>
      </c>
      <c r="AN131" s="386">
        <f>+'１次効果'!AN225</f>
        <v>4.1834787381269598E-2</v>
      </c>
      <c r="AO131" s="386">
        <f>+'１次効果'!AO225</f>
        <v>2.6286845228897144E-2</v>
      </c>
      <c r="AP131" s="386">
        <f>+'１次効果'!AP225</f>
        <v>1.2710152684972107E-2</v>
      </c>
      <c r="AQ131" s="386">
        <f>+'１次効果'!AQ225</f>
        <v>1.3874890436372491E-2</v>
      </c>
      <c r="AR131" s="386">
        <f>+'１次効果'!AR225</f>
        <v>4.7763614707515299E-2</v>
      </c>
      <c r="AS131" s="387">
        <f>+'１次効果'!AS225</f>
        <v>4.6420821634232529E-2</v>
      </c>
    </row>
    <row r="132" spans="2:45">
      <c r="B132" s="585">
        <f>'１次効果'!B84</f>
        <v>31</v>
      </c>
      <c r="C132" s="570" t="str">
        <f>'１次効果'!C84</f>
        <v>情報通信</v>
      </c>
      <c r="D132" s="386">
        <f>+'１次効果'!D226</f>
        <v>3.0682650335659913E-3</v>
      </c>
      <c r="E132" s="386">
        <f>+'１次効果'!E226</f>
        <v>2.6451275763323071E-3</v>
      </c>
      <c r="F132" s="386">
        <f>+'１次効果'!F226</f>
        <v>4.1197395281951273E-3</v>
      </c>
      <c r="G132" s="386">
        <f>+'１次効果'!G226</f>
        <v>5.4718049687055292E-3</v>
      </c>
      <c r="H132" s="386">
        <f>+'１次効果'!H226</f>
        <v>3.1169775472196927E-3</v>
      </c>
      <c r="I132" s="386">
        <f>+'１次効果'!I226</f>
        <v>3.6893716844646875E-3</v>
      </c>
      <c r="J132" s="386">
        <f>+'１次効果'!J226</f>
        <v>4.1719521297915833E-3</v>
      </c>
      <c r="K132" s="386">
        <f>+'１次効果'!K226</f>
        <v>4.499065103104662E-3</v>
      </c>
      <c r="L132" s="386">
        <f>+'１次効果'!L226</f>
        <v>5.8337118069614669E-4</v>
      </c>
      <c r="M132" s="386">
        <f>+'１次効果'!M226</f>
        <v>2.4997241696357616E-3</v>
      </c>
      <c r="N132" s="386">
        <f>+'１次効果'!N226</f>
        <v>4.9050048768321548E-3</v>
      </c>
      <c r="O132" s="386">
        <f>+'１次効果'!O226</f>
        <v>3.2858015176614156E-3</v>
      </c>
      <c r="P132" s="386">
        <f>+'１次効果'!P226</f>
        <v>2.391971788533512E-3</v>
      </c>
      <c r="Q132" s="386">
        <f>+'１次効果'!Q226</f>
        <v>4.1798763050410036E-3</v>
      </c>
      <c r="R132" s="386">
        <f>+'１次効果'!R226</f>
        <v>4.4430772179191629E-3</v>
      </c>
      <c r="S132" s="386">
        <f>+'１次効果'!S226</f>
        <v>4.6037864291475408E-3</v>
      </c>
      <c r="T132" s="386">
        <f>+'１次効果'!T226</f>
        <v>4.1023891481173904E-3</v>
      </c>
      <c r="U132" s="386">
        <f>+'１次効果'!U226</f>
        <v>3.9853167789318973E-3</v>
      </c>
      <c r="V132" s="386">
        <f>+'１次効果'!V226</f>
        <v>5.3077289913505393E-3</v>
      </c>
      <c r="W132" s="386">
        <f>+'１次効果'!W226</f>
        <v>5.8470433178057822E-3</v>
      </c>
      <c r="X132" s="386">
        <f>+'１次効果'!X226</f>
        <v>2.0441102244767063E-3</v>
      </c>
      <c r="Y132" s="386">
        <f>+'１次効果'!Y226</f>
        <v>3.6043553738106574E-3</v>
      </c>
      <c r="Z132" s="386">
        <f>+'１次効果'!Z226</f>
        <v>5.566978834526619E-3</v>
      </c>
      <c r="AA132" s="386">
        <f>+'１次効果'!AA226</f>
        <v>7.08163264142719E-3</v>
      </c>
      <c r="AB132" s="386">
        <f>+'１次効果'!AB226</f>
        <v>1.5870930975841593E-2</v>
      </c>
      <c r="AC132" s="386">
        <f>+'１次効果'!AC226</f>
        <v>6.4515876074106616E-3</v>
      </c>
      <c r="AD132" s="386">
        <f>+'１次効果'!AD226</f>
        <v>1.8786765736214028E-2</v>
      </c>
      <c r="AE132" s="386">
        <f>+'１次効果'!AE226</f>
        <v>2.7462337275432812E-2</v>
      </c>
      <c r="AF132" s="386">
        <f>+'１次効果'!AF226</f>
        <v>3.9241911155679888E-3</v>
      </c>
      <c r="AG132" s="386">
        <f>+'１次効果'!AG226</f>
        <v>5.3292393944102479E-3</v>
      </c>
      <c r="AH132" s="386">
        <f>+'１次効果'!AH226</f>
        <v>1.083764426104018</v>
      </c>
      <c r="AI132" s="386">
        <f>+'１次効果'!AI226</f>
        <v>9.1677484013771935E-3</v>
      </c>
      <c r="AJ132" s="386">
        <f>+'１次効果'!AJ226</f>
        <v>1.0282151157841918E-2</v>
      </c>
      <c r="AK132" s="386">
        <f>+'１次効果'!AK226</f>
        <v>6.1283461862881921E-3</v>
      </c>
      <c r="AL132" s="386">
        <f>+'１次効果'!AL226</f>
        <v>1.7163012769455782E-2</v>
      </c>
      <c r="AM132" s="386">
        <f>+'１次効果'!AM226</f>
        <v>1.4938795400685368E-2</v>
      </c>
      <c r="AN132" s="386">
        <f>+'１次効果'!AN226</f>
        <v>1.7715520111002386E-2</v>
      </c>
      <c r="AO132" s="386">
        <f>+'１次効果'!AO226</f>
        <v>9.8348097577046628E-3</v>
      </c>
      <c r="AP132" s="386">
        <f>+'１次効果'!AP226</f>
        <v>8.6991240167298024E-3</v>
      </c>
      <c r="AQ132" s="386">
        <f>+'１次効果'!AQ226</f>
        <v>6.9445382968965049E-3</v>
      </c>
      <c r="AR132" s="386">
        <f>+'１次効果'!AR226</f>
        <v>1.8898739592170942E-3</v>
      </c>
      <c r="AS132" s="387">
        <f>+'１次効果'!AS226</f>
        <v>2.6355302287773427E-2</v>
      </c>
    </row>
    <row r="133" spans="2:45">
      <c r="B133" s="585">
        <f>'１次効果'!B85</f>
        <v>32</v>
      </c>
      <c r="C133" s="570" t="str">
        <f>'１次効果'!C85</f>
        <v>公務</v>
      </c>
      <c r="D133" s="386">
        <f>+'１次効果'!D227</f>
        <v>3.007610920890351E-4</v>
      </c>
      <c r="E133" s="386">
        <f>+'１次効果'!E227</f>
        <v>7.803519374930075E-5</v>
      </c>
      <c r="F133" s="386">
        <f>+'１次効果'!F227</f>
        <v>5.788281533004873E-4</v>
      </c>
      <c r="G133" s="386">
        <f>+'１次効果'!G227</f>
        <v>4.6010392882723871E-4</v>
      </c>
      <c r="H133" s="386">
        <f>+'１次効果'!H227</f>
        <v>3.3577813421419998E-4</v>
      </c>
      <c r="I133" s="386">
        <f>+'１次効果'!I227</f>
        <v>2.4794114525623299E-4</v>
      </c>
      <c r="J133" s="386">
        <f>+'１次効果'!J227</f>
        <v>3.0374859380836338E-4</v>
      </c>
      <c r="K133" s="386">
        <f>+'１次効果'!K227</f>
        <v>8.4418098761449814E-5</v>
      </c>
      <c r="L133" s="386">
        <f>+'１次効果'!L227</f>
        <v>3.6933653647686616E-5</v>
      </c>
      <c r="M133" s="386">
        <f>+'１次効果'!M227</f>
        <v>1.8810797544803113E-4</v>
      </c>
      <c r="N133" s="386">
        <f>+'１次効果'!N227</f>
        <v>8.5578196152674767E-4</v>
      </c>
      <c r="O133" s="386">
        <f>+'１次効果'!O227</f>
        <v>7.4996701275669179E-4</v>
      </c>
      <c r="P133" s="386">
        <f>+'１次効果'!P227</f>
        <v>5.6433435466972978E-4</v>
      </c>
      <c r="Q133" s="386">
        <f>+'１次効果'!Q227</f>
        <v>4.7122924429898451E-4</v>
      </c>
      <c r="R133" s="386">
        <f>+'１次効果'!R227</f>
        <v>5.7673929675753841E-4</v>
      </c>
      <c r="S133" s="386">
        <f>+'１次効果'!S227</f>
        <v>3.4655616073758788E-4</v>
      </c>
      <c r="T133" s="386">
        <f>+'１次効果'!T227</f>
        <v>2.0912869652160742E-4</v>
      </c>
      <c r="U133" s="386">
        <f>+'１次効果'!U227</f>
        <v>9.5086356878724832E-5</v>
      </c>
      <c r="V133" s="386">
        <f>+'１次効果'!V227</f>
        <v>2.6036429928427072E-4</v>
      </c>
      <c r="W133" s="386">
        <f>+'１次効果'!W227</f>
        <v>2.5471824871105411E-4</v>
      </c>
      <c r="X133" s="386">
        <f>+'１次効果'!X227</f>
        <v>7.2039416417828787E-5</v>
      </c>
      <c r="Y133" s="386">
        <f>+'１次効果'!Y227</f>
        <v>1.2597521169311959E-4</v>
      </c>
      <c r="Z133" s="386">
        <f>+'１次効果'!Z227</f>
        <v>9.0704142640867847E-4</v>
      </c>
      <c r="AA133" s="386">
        <f>+'１次効果'!AA227</f>
        <v>2.7847048535181897E-4</v>
      </c>
      <c r="AB133" s="386">
        <f>+'１次効果'!AB227</f>
        <v>5.3196491226103961E-4</v>
      </c>
      <c r="AC133" s="386">
        <f>+'１次効果'!AC227</f>
        <v>5.1379066975070463E-4</v>
      </c>
      <c r="AD133" s="386">
        <f>+'１次効果'!AD227</f>
        <v>2.5980669123474811E-4</v>
      </c>
      <c r="AE133" s="386">
        <f>+'１次効果'!AE227</f>
        <v>7.2886437693585283E-4</v>
      </c>
      <c r="AF133" s="386">
        <f>+'１次効果'!AF227</f>
        <v>1.6802411949859355E-4</v>
      </c>
      <c r="AG133" s="386">
        <f>+'１次効果'!AG227</f>
        <v>3.3733038503002072E-4</v>
      </c>
      <c r="AH133" s="386">
        <f>+'１次効果'!AH227</f>
        <v>3.5191660270178482E-4</v>
      </c>
      <c r="AI133" s="386">
        <f>+'１次効果'!AI227</f>
        <v>1.0000589474143438</v>
      </c>
      <c r="AJ133" s="386">
        <f>+'１次効果'!AJ227</f>
        <v>7.4627656929107439E-4</v>
      </c>
      <c r="AK133" s="386">
        <f>+'１次効果'!AK227</f>
        <v>1.9144242815873067E-4</v>
      </c>
      <c r="AL133" s="386">
        <f>+'１次効果'!AL227</f>
        <v>4.5468712488306603E-4</v>
      </c>
      <c r="AM133" s="386">
        <f>+'１次効果'!AM227</f>
        <v>2.4426889738693788E-4</v>
      </c>
      <c r="AN133" s="386">
        <f>+'１次効果'!AN227</f>
        <v>1.3105174952036587E-3</v>
      </c>
      <c r="AO133" s="386">
        <f>+'１次効果'!AO227</f>
        <v>1.6173580184478397E-4</v>
      </c>
      <c r="AP133" s="386">
        <f>+'１次効果'!AP227</f>
        <v>1.1353857505680366E-4</v>
      </c>
      <c r="AQ133" s="386">
        <f>+'１次効果'!AQ227</f>
        <v>3.7372640685556948E-4</v>
      </c>
      <c r="AR133" s="386">
        <f>+'１次効果'!AR227</f>
        <v>9.0962531169480485E-5</v>
      </c>
      <c r="AS133" s="387">
        <f>+'１次効果'!AS227</f>
        <v>0.13911096569137713</v>
      </c>
    </row>
    <row r="134" spans="2:45">
      <c r="B134" s="585">
        <f>'１次効果'!B86</f>
        <v>33</v>
      </c>
      <c r="C134" s="570" t="str">
        <f>'１次効果'!C86</f>
        <v>教育・研究</v>
      </c>
      <c r="D134" s="386">
        <f>+'１次効果'!D228</f>
        <v>6.7714270876837558E-5</v>
      </c>
      <c r="E134" s="386">
        <f>+'１次効果'!E228</f>
        <v>4.2837386661530758E-4</v>
      </c>
      <c r="F134" s="386">
        <f>+'１次効果'!F228</f>
        <v>4.6433903838298951E-5</v>
      </c>
      <c r="G134" s="386">
        <f>+'１次効果'!G228</f>
        <v>3.6209018344708611E-4</v>
      </c>
      <c r="H134" s="386">
        <f>+'１次効果'!H228</f>
        <v>1.6164226279237598E-4</v>
      </c>
      <c r="I134" s="386">
        <f>+'１次効果'!I228</f>
        <v>6.5121414720352815E-5</v>
      </c>
      <c r="J134" s="386">
        <f>+'１次効果'!J228</f>
        <v>1.6555355115162822E-4</v>
      </c>
      <c r="K134" s="386">
        <f>+'１次効果'!K228</f>
        <v>1.7296591085535538E-4</v>
      </c>
      <c r="L134" s="386">
        <f>+'１次効果'!L228</f>
        <v>1.7134821015861723E-5</v>
      </c>
      <c r="M134" s="386">
        <f>+'１次効果'!M228</f>
        <v>9.1355557379866906E-5</v>
      </c>
      <c r="N134" s="386">
        <f>+'１次効果'!N228</f>
        <v>2.4935650233958638E-4</v>
      </c>
      <c r="O134" s="386">
        <f>+'１次効果'!O228</f>
        <v>2.0353785252226429E-4</v>
      </c>
      <c r="P134" s="386">
        <f>+'１次効果'!P228</f>
        <v>5.609794171017373E-5</v>
      </c>
      <c r="Q134" s="386">
        <f>+'１次効果'!Q228</f>
        <v>2.380737651986076E-4</v>
      </c>
      <c r="R134" s="386">
        <f>+'１次効果'!R228</f>
        <v>5.4628928683030716E-4</v>
      </c>
      <c r="S134" s="386">
        <f>+'１次効果'!S228</f>
        <v>1.9094679304961323E-4</v>
      </c>
      <c r="T134" s="386">
        <f>+'１次効果'!T228</f>
        <v>2.2135358703928232E-4</v>
      </c>
      <c r="U134" s="386">
        <f>+'１次効果'!U228</f>
        <v>5.3629093585882308E-4</v>
      </c>
      <c r="V134" s="386">
        <f>+'１次効果'!V228</f>
        <v>5.7610188792537448E-4</v>
      </c>
      <c r="W134" s="386">
        <f>+'１次効果'!W228</f>
        <v>7.5586198260632436E-4</v>
      </c>
      <c r="X134" s="386">
        <f>+'１次効果'!X228</f>
        <v>1.5502165975864678E-4</v>
      </c>
      <c r="Y134" s="386">
        <f>+'１次効果'!Y228</f>
        <v>7.3519013266944697E-5</v>
      </c>
      <c r="Z134" s="386">
        <f>+'１次効果'!Z228</f>
        <v>1.5149665989979896E-4</v>
      </c>
      <c r="AA134" s="386">
        <f>+'１次効果'!AA228</f>
        <v>3.8185707403997694E-4</v>
      </c>
      <c r="AB134" s="386">
        <f>+'１次効果'!AB228</f>
        <v>1.7175780568180806E-4</v>
      </c>
      <c r="AC134" s="386">
        <f>+'１次効果'!AC228</f>
        <v>2.2412601408911361E-4</v>
      </c>
      <c r="AD134" s="386">
        <f>+'１次効果'!AD228</f>
        <v>1.9139251977549779E-4</v>
      </c>
      <c r="AE134" s="386">
        <f>+'１次効果'!AE228</f>
        <v>2.1713754865655913E-4</v>
      </c>
      <c r="AF134" s="386">
        <f>+'１次効果'!AF228</f>
        <v>3.4128098801373335E-5</v>
      </c>
      <c r="AG134" s="386">
        <f>+'１次効果'!AG228</f>
        <v>5.0919851904097219E-4</v>
      </c>
      <c r="AH134" s="386">
        <f>+'１次効果'!AH228</f>
        <v>2.5452675093475051E-3</v>
      </c>
      <c r="AI134" s="386">
        <f>+'１次効果'!AI228</f>
        <v>8.896023505375008E-5</v>
      </c>
      <c r="AJ134" s="386">
        <f>+'１次効果'!AJ228</f>
        <v>1.0000734185741422</v>
      </c>
      <c r="AK134" s="386">
        <f>+'１次効果'!AK228</f>
        <v>9.2729484458546439E-5</v>
      </c>
      <c r="AL134" s="386">
        <f>+'１次効果'!AL228</f>
        <v>6.3869519471184202E-5</v>
      </c>
      <c r="AM134" s="386">
        <f>+'１次効果'!AM228</f>
        <v>2.900405411127761E-4</v>
      </c>
      <c r="AN134" s="386">
        <f>+'１次効果'!AN228</f>
        <v>2.4671226813861467E-4</v>
      </c>
      <c r="AO134" s="386">
        <f>+'１次効果'!AO228</f>
        <v>3.5759413184397793E-4</v>
      </c>
      <c r="AP134" s="386">
        <f>+'１次効果'!AP228</f>
        <v>1.6219810387249251E-4</v>
      </c>
      <c r="AQ134" s="386">
        <f>+'１次効果'!AQ228</f>
        <v>3.2352384286902212E-4</v>
      </c>
      <c r="AR134" s="386">
        <f>+'１次効果'!AR228</f>
        <v>5.3544214228463976E-5</v>
      </c>
      <c r="AS134" s="387">
        <f>+'１次効果'!AS228</f>
        <v>1.5739707366779023E-3</v>
      </c>
    </row>
    <row r="135" spans="2:45">
      <c r="B135" s="585">
        <f>'１次効果'!B87</f>
        <v>34</v>
      </c>
      <c r="C135" s="570" t="str">
        <f>'１次効果'!C87</f>
        <v>医療・福祉</v>
      </c>
      <c r="D135" s="386">
        <f>+'１次効果'!D229</f>
        <v>3.68501192145366E-5</v>
      </c>
      <c r="E135" s="386">
        <f>+'１次効果'!E229</f>
        <v>4.9811648666910138E-5</v>
      </c>
      <c r="F135" s="386">
        <f>+'１次効果'!F229</f>
        <v>3.6223800334259574E-5</v>
      </c>
      <c r="G135" s="386">
        <f>+'１次効果'!G229</f>
        <v>4.6336850383830686E-5</v>
      </c>
      <c r="H135" s="386">
        <f>+'１次効果'!H229</f>
        <v>5.5946943793588728E-5</v>
      </c>
      <c r="I135" s="386">
        <f>+'１次効果'!I229</f>
        <v>2.9029730360512553E-5</v>
      </c>
      <c r="J135" s="386">
        <f>+'１次効果'!J229</f>
        <v>4.4774725072289991E-5</v>
      </c>
      <c r="K135" s="386">
        <f>+'１次効果'!K229</f>
        <v>2.7508310904241742E-5</v>
      </c>
      <c r="L135" s="386">
        <f>+'１次効果'!L229</f>
        <v>1.546494116656079E-5</v>
      </c>
      <c r="M135" s="386">
        <f>+'１次効果'!M229</f>
        <v>1.8704847306193103E-5</v>
      </c>
      <c r="N135" s="386">
        <f>+'１次効果'!N229</f>
        <v>4.991138015110095E-5</v>
      </c>
      <c r="O135" s="386">
        <f>+'１次効果'!O229</f>
        <v>3.7697908017004063E-5</v>
      </c>
      <c r="P135" s="386">
        <f>+'１次効果'!P229</f>
        <v>3.364274414769251E-5</v>
      </c>
      <c r="Q135" s="386">
        <f>+'１次効果'!Q229</f>
        <v>2.6973797204956357E-5</v>
      </c>
      <c r="R135" s="386">
        <f>+'１次効果'!R229</f>
        <v>2.5219091057518886E-5</v>
      </c>
      <c r="S135" s="386">
        <f>+'１次効果'!S229</f>
        <v>1.9067748456214082E-5</v>
      </c>
      <c r="T135" s="386">
        <f>+'１次効果'!T229</f>
        <v>2.1938424821609947E-5</v>
      </c>
      <c r="U135" s="386">
        <f>+'１次効果'!U229</f>
        <v>2.3354831000186232E-5</v>
      </c>
      <c r="V135" s="386">
        <f>+'１次効果'!V229</f>
        <v>2.4507838173892035E-5</v>
      </c>
      <c r="W135" s="386">
        <f>+'１次効果'!W229</f>
        <v>1.9697465415432981E-5</v>
      </c>
      <c r="X135" s="386">
        <f>+'１次効果'!X229</f>
        <v>2.0044615154825763E-5</v>
      </c>
      <c r="Y135" s="386">
        <f>+'１次効果'!Y229</f>
        <v>2.8215812534930249E-5</v>
      </c>
      <c r="Z135" s="386">
        <f>+'１次効果'!Z229</f>
        <v>3.9473326510452057E-5</v>
      </c>
      <c r="AA135" s="386">
        <f>+'１次効果'!AA229</f>
        <v>3.7805091724320313E-5</v>
      </c>
      <c r="AB135" s="386">
        <f>+'１次効果'!AB229</f>
        <v>2.0310154460682545E-4</v>
      </c>
      <c r="AC135" s="386">
        <f>+'１次効果'!AC229</f>
        <v>6.0188785854110959E-5</v>
      </c>
      <c r="AD135" s="386">
        <f>+'１次効果'!AD229</f>
        <v>5.011073190526823E-5</v>
      </c>
      <c r="AE135" s="386">
        <f>+'１次効果'!AE229</f>
        <v>1.7114250905531469E-4</v>
      </c>
      <c r="AF135" s="386">
        <f>+'１次効果'!AF229</f>
        <v>2.706874218584436E-5</v>
      </c>
      <c r="AG135" s="386">
        <f>+'１次効果'!AG229</f>
        <v>1.091644526039958E-3</v>
      </c>
      <c r="AH135" s="386">
        <f>+'１次効果'!AH229</f>
        <v>5.6031391587280566E-4</v>
      </c>
      <c r="AI135" s="386">
        <f>+'１次効果'!AI229</f>
        <v>3.8710589621271201E-5</v>
      </c>
      <c r="AJ135" s="386">
        <f>+'１次効果'!AJ229</f>
        <v>4.3443408453388005E-5</v>
      </c>
      <c r="AK135" s="386">
        <f>+'１次効果'!AK229</f>
        <v>1.0149501624227897</v>
      </c>
      <c r="AL135" s="386">
        <f>+'１次効果'!AL229</f>
        <v>2.7178056559423773E-5</v>
      </c>
      <c r="AM135" s="386">
        <f>+'１次効果'!AM229</f>
        <v>5.908304223353056E-5</v>
      </c>
      <c r="AN135" s="386">
        <f>+'１次効果'!AN229</f>
        <v>6.762934953782231E-5</v>
      </c>
      <c r="AO135" s="386">
        <f>+'１次効果'!AO229</f>
        <v>5.3652555806422227E-4</v>
      </c>
      <c r="AP135" s="386">
        <f>+'１次効果'!AP229</f>
        <v>1.1590962347179466E-4</v>
      </c>
      <c r="AQ135" s="386">
        <f>+'１次効果'!AQ229</f>
        <v>2.9476658148043766E-4</v>
      </c>
      <c r="AR135" s="386">
        <f>+'１次効果'!AR229</f>
        <v>5.2174976727893137E-5</v>
      </c>
      <c r="AS135" s="387">
        <f>+'１次効果'!AS229</f>
        <v>2.5779792831211125E-4</v>
      </c>
    </row>
    <row r="136" spans="2:45">
      <c r="B136" s="585">
        <f>'１次効果'!B88</f>
        <v>35</v>
      </c>
      <c r="C136" s="570" t="str">
        <f>'１次効果'!C88</f>
        <v>他に分類されない会員制団体</v>
      </c>
      <c r="D136" s="386">
        <f>+'１次効果'!D230</f>
        <v>3.4906233259762574E-4</v>
      </c>
      <c r="E136" s="386">
        <f>+'１次効果'!E230</f>
        <v>2.1669631634370851E-3</v>
      </c>
      <c r="F136" s="386">
        <f>+'１次効果'!F230</f>
        <v>1.33031748582226E-2</v>
      </c>
      <c r="G136" s="386">
        <f>+'１次効果'!G230</f>
        <v>2.7633729447925741E-3</v>
      </c>
      <c r="H136" s="386">
        <f>+'１次効果'!H230</f>
        <v>1.7836989821486771E-3</v>
      </c>
      <c r="I136" s="386">
        <f>+'１次効果'!I230</f>
        <v>1.2558614471903237E-3</v>
      </c>
      <c r="J136" s="386">
        <f>+'１次効果'!J230</f>
        <v>1.1880598400660009E-3</v>
      </c>
      <c r="K136" s="386">
        <f>+'１次効果'!K230</f>
        <v>1.1751516228827011E-3</v>
      </c>
      <c r="L136" s="386">
        <f>+'１次効果'!L230</f>
        <v>2.3585824907878123E-4</v>
      </c>
      <c r="M136" s="386">
        <f>+'１次効果'!M230</f>
        <v>6.4078389737934848E-4</v>
      </c>
      <c r="N136" s="386">
        <f>+'１次効果'!N230</f>
        <v>1.2537328660307612E-3</v>
      </c>
      <c r="O136" s="386">
        <f>+'１次効果'!O230</f>
        <v>6.9240232024835317E-4</v>
      </c>
      <c r="P136" s="386">
        <f>+'１次効果'!P230</f>
        <v>2.2559286693918418E-3</v>
      </c>
      <c r="Q136" s="386">
        <f>+'１次効果'!Q230</f>
        <v>4.8865168002769094E-4</v>
      </c>
      <c r="R136" s="386">
        <f>+'１次効果'!R230</f>
        <v>3.3053742724582814E-3</v>
      </c>
      <c r="S136" s="386">
        <f>+'１次効果'!S230</f>
        <v>7.4325506543993728E-4</v>
      </c>
      <c r="T136" s="386">
        <f>+'１次効果'!T230</f>
        <v>6.6979369973497484E-4</v>
      </c>
      <c r="U136" s="386">
        <f>+'１次効果'!U230</f>
        <v>5.7296216216596468E-4</v>
      </c>
      <c r="V136" s="386">
        <f>+'１次効果'!V230</f>
        <v>4.1266530484345549E-4</v>
      </c>
      <c r="W136" s="386">
        <f>+'１次効果'!W230</f>
        <v>6.9323576332248232E-4</v>
      </c>
      <c r="X136" s="386">
        <f>+'１次効果'!X230</f>
        <v>2.4965553863092138E-4</v>
      </c>
      <c r="Y136" s="386">
        <f>+'１次効果'!Y230</f>
        <v>9.7272051417393352E-4</v>
      </c>
      <c r="Z136" s="386">
        <f>+'１次効果'!Z230</f>
        <v>1.2911366337566507E-3</v>
      </c>
      <c r="AA136" s="386">
        <f>+'１次効果'!AA230</f>
        <v>2.1405984791828679E-3</v>
      </c>
      <c r="AB136" s="386">
        <f>+'１次効果'!AB230</f>
        <v>1.2438244109384201E-2</v>
      </c>
      <c r="AC136" s="386">
        <f>+'１次効果'!AC230</f>
        <v>2.4908862090168996E-3</v>
      </c>
      <c r="AD136" s="386">
        <f>+'１次効果'!AD230</f>
        <v>1.0585905636951308E-3</v>
      </c>
      <c r="AE136" s="386">
        <f>+'１次効果'!AE230</f>
        <v>4.1194565239552191E-3</v>
      </c>
      <c r="AF136" s="386">
        <f>+'１次効果'!AF230</f>
        <v>5.8865459394173627E-4</v>
      </c>
      <c r="AG136" s="386">
        <f>+'１次効果'!AG230</f>
        <v>1.6368299183288724E-3</v>
      </c>
      <c r="AH136" s="386">
        <f>+'１次効果'!AH230</f>
        <v>1.7419647308667399E-3</v>
      </c>
      <c r="AI136" s="386">
        <f>+'１次効果'!AI230</f>
        <v>2.8044267514735241E-4</v>
      </c>
      <c r="AJ136" s="386">
        <f>+'１次効果'!AJ230</f>
        <v>1.787643743650035E-3</v>
      </c>
      <c r="AK136" s="386">
        <f>+'１次効果'!AK230</f>
        <v>1.4077514192526949E-3</v>
      </c>
      <c r="AL136" s="386">
        <f>+'１次効果'!AL230</f>
        <v>1.000206194453326</v>
      </c>
      <c r="AM136" s="386">
        <f>+'１次効果'!AM230</f>
        <v>2.1895352192702134E-3</v>
      </c>
      <c r="AN136" s="386">
        <f>+'１次効果'!AN230</f>
        <v>2.2280155650825336E-3</v>
      </c>
      <c r="AO136" s="386">
        <f>+'１次効果'!AO230</f>
        <v>1.3956801809873656E-3</v>
      </c>
      <c r="AP136" s="386">
        <f>+'１次効果'!AP230</f>
        <v>5.7530413905273522E-3</v>
      </c>
      <c r="AQ136" s="386">
        <f>+'１次効果'!AQ230</f>
        <v>2.060503638363628E-3</v>
      </c>
      <c r="AR136" s="386">
        <f>+'１次効果'!AR230</f>
        <v>3.0173089369502835E-4</v>
      </c>
      <c r="AS136" s="387">
        <f>+'１次効果'!AS230</f>
        <v>6.631872621839425E-4</v>
      </c>
    </row>
    <row r="137" spans="2:45">
      <c r="B137" s="585">
        <f>'１次効果'!B89</f>
        <v>36</v>
      </c>
      <c r="C137" s="570" t="str">
        <f>'１次効果'!C89</f>
        <v>対事業所サービス</v>
      </c>
      <c r="D137" s="386">
        <f>+'１次効果'!D231</f>
        <v>2.8975775156249543E-2</v>
      </c>
      <c r="E137" s="386">
        <f>+'１次効果'!E231</f>
        <v>2.7124917830078199E-2</v>
      </c>
      <c r="F137" s="386">
        <f>+'１次効果'!F231</f>
        <v>2.2706791855745513E-2</v>
      </c>
      <c r="G137" s="386">
        <f>+'１次効果'!G231</f>
        <v>7.9539526828947354E-2</v>
      </c>
      <c r="H137" s="386">
        <f>+'１次効果'!H231</f>
        <v>2.8088826229691118E-2</v>
      </c>
      <c r="I137" s="386">
        <f>+'１次効果'!I231</f>
        <v>3.0420101946275372E-2</v>
      </c>
      <c r="J137" s="386">
        <f>+'１次効果'!J231</f>
        <v>3.1697853160518291E-2</v>
      </c>
      <c r="K137" s="386">
        <f>+'１次効果'!K231</f>
        <v>3.4662069121045469E-2</v>
      </c>
      <c r="L137" s="386">
        <f>+'１次効果'!L231</f>
        <v>4.5445140956633604E-3</v>
      </c>
      <c r="M137" s="386">
        <f>+'１次効果'!M231</f>
        <v>2.9348598899146299E-2</v>
      </c>
      <c r="N137" s="386">
        <f>+'１次効果'!N231</f>
        <v>6.065653815736028E-2</v>
      </c>
      <c r="O137" s="386">
        <f>+'１次効果'!O231</f>
        <v>2.0978290066183111E-2</v>
      </c>
      <c r="P137" s="386">
        <f>+'１次効果'!P231</f>
        <v>2.3668240302413511E-2</v>
      </c>
      <c r="Q137" s="386">
        <f>+'１次効果'!Q231</f>
        <v>2.9901879366917777E-2</v>
      </c>
      <c r="R137" s="386">
        <f>+'１次効果'!R231</f>
        <v>3.3697363922337027E-2</v>
      </c>
      <c r="S137" s="386">
        <f>+'１次効果'!S231</f>
        <v>2.938442076733706E-2</v>
      </c>
      <c r="T137" s="386">
        <f>+'１次効果'!T231</f>
        <v>3.3644258461516842E-2</v>
      </c>
      <c r="U137" s="386">
        <f>+'１次効果'!U231</f>
        <v>4.0640652006859672E-2</v>
      </c>
      <c r="V137" s="386">
        <f>+'１次効果'!V231</f>
        <v>2.9216132712577354E-2</v>
      </c>
      <c r="W137" s="386">
        <f>+'１次効果'!W231</f>
        <v>2.6215316056051183E-2</v>
      </c>
      <c r="X137" s="386">
        <f>+'１次効果'!X231</f>
        <v>2.5308223149856261E-2</v>
      </c>
      <c r="Y137" s="386">
        <f>+'１次効果'!Y231</f>
        <v>2.7188281827738962E-2</v>
      </c>
      <c r="Z137" s="386">
        <f>+'１次効果'!Z231</f>
        <v>7.3288491879312009E-2</v>
      </c>
      <c r="AA137" s="386">
        <f>+'１次効果'!AA231</f>
        <v>5.6144159912630026E-2</v>
      </c>
      <c r="AB137" s="386">
        <f>+'１次効果'!AB231</f>
        <v>9.723539972116485E-2</v>
      </c>
      <c r="AC137" s="386">
        <f>+'１次効果'!AC231</f>
        <v>5.3071199699112774E-2</v>
      </c>
      <c r="AD137" s="386">
        <f>+'１次効果'!AD231</f>
        <v>6.3431101501099041E-2</v>
      </c>
      <c r="AE137" s="386">
        <f>+'１次効果'!AE231</f>
        <v>9.0391453048908596E-2</v>
      </c>
      <c r="AF137" s="386">
        <f>+'１次効果'!AF231</f>
        <v>1.844554322823903E-2</v>
      </c>
      <c r="AG137" s="386">
        <f>+'１次効果'!AG231</f>
        <v>3.6268535186513413E-2</v>
      </c>
      <c r="AH137" s="386">
        <f>+'１次効果'!AH231</f>
        <v>9.262256141997445E-2</v>
      </c>
      <c r="AI137" s="386">
        <f>+'１次効果'!AI231</f>
        <v>4.3332475824820457E-2</v>
      </c>
      <c r="AJ137" s="386">
        <f>+'１次効果'!AJ231</f>
        <v>6.0732316817355164E-2</v>
      </c>
      <c r="AK137" s="386">
        <f>+'１次効果'!AK231</f>
        <v>3.4416659503717043E-2</v>
      </c>
      <c r="AL137" s="386">
        <f>+'１次効果'!AL231</f>
        <v>3.7151848786300165E-2</v>
      </c>
      <c r="AM137" s="386">
        <f>+'１次効果'!AM231</f>
        <v>1.0891563624405987</v>
      </c>
      <c r="AN137" s="386">
        <f>+'１次効果'!AN231</f>
        <v>5.4485614686834265E-2</v>
      </c>
      <c r="AO137" s="386">
        <f>+'１次効果'!AO231</f>
        <v>2.7003213767132966E-2</v>
      </c>
      <c r="AP137" s="386">
        <f>+'１次効果'!AP231</f>
        <v>3.8784127592529451E-2</v>
      </c>
      <c r="AQ137" s="386">
        <f>+'１次効果'!AQ231</f>
        <v>3.1945230898207083E-2</v>
      </c>
      <c r="AR137" s="386">
        <f>+'１次効果'!AR231</f>
        <v>9.9429154138335751E-3</v>
      </c>
      <c r="AS137" s="387">
        <f>+'１次効果'!AS231</f>
        <v>3.7554147854921123E-2</v>
      </c>
    </row>
    <row r="138" spans="2:45">
      <c r="B138" s="585">
        <f>'１次効果'!B90</f>
        <v>37</v>
      </c>
      <c r="C138" s="570" t="str">
        <f>'１次効果'!C90</f>
        <v>宿泊業</v>
      </c>
      <c r="D138" s="386">
        <f>+'１次効果'!D232</f>
        <v>0</v>
      </c>
      <c r="E138" s="386">
        <f>+'１次効果'!E232</f>
        <v>0</v>
      </c>
      <c r="F138" s="386">
        <f>+'１次効果'!F232</f>
        <v>0</v>
      </c>
      <c r="G138" s="386">
        <f>+'１次効果'!G232</f>
        <v>0</v>
      </c>
      <c r="H138" s="386">
        <f>+'１次効果'!H232</f>
        <v>0</v>
      </c>
      <c r="I138" s="386">
        <f>+'１次効果'!I232</f>
        <v>0</v>
      </c>
      <c r="J138" s="386">
        <f>+'１次効果'!J232</f>
        <v>0</v>
      </c>
      <c r="K138" s="386">
        <f>+'１次効果'!K232</f>
        <v>0</v>
      </c>
      <c r="L138" s="386">
        <f>+'１次効果'!L232</f>
        <v>0</v>
      </c>
      <c r="M138" s="386">
        <f>+'１次効果'!M232</f>
        <v>0</v>
      </c>
      <c r="N138" s="386">
        <f>+'１次効果'!N232</f>
        <v>0</v>
      </c>
      <c r="O138" s="386">
        <f>+'１次効果'!O232</f>
        <v>0</v>
      </c>
      <c r="P138" s="386">
        <f>+'１次効果'!P232</f>
        <v>0</v>
      </c>
      <c r="Q138" s="386">
        <f>+'１次効果'!Q232</f>
        <v>0</v>
      </c>
      <c r="R138" s="386">
        <f>+'１次効果'!R232</f>
        <v>0</v>
      </c>
      <c r="S138" s="386">
        <f>+'１次効果'!S232</f>
        <v>0</v>
      </c>
      <c r="T138" s="386">
        <f>+'１次効果'!T232</f>
        <v>0</v>
      </c>
      <c r="U138" s="386">
        <f>+'１次効果'!U232</f>
        <v>0</v>
      </c>
      <c r="V138" s="386">
        <f>+'１次効果'!V232</f>
        <v>0</v>
      </c>
      <c r="W138" s="386">
        <f>+'１次効果'!W232</f>
        <v>0</v>
      </c>
      <c r="X138" s="386">
        <f>+'１次効果'!X232</f>
        <v>0</v>
      </c>
      <c r="Y138" s="386">
        <f>+'１次効果'!Y232</f>
        <v>0</v>
      </c>
      <c r="Z138" s="386">
        <f>+'１次効果'!Z232</f>
        <v>0</v>
      </c>
      <c r="AA138" s="386">
        <f>+'１次効果'!AA232</f>
        <v>0</v>
      </c>
      <c r="AB138" s="386">
        <f>+'１次効果'!AB232</f>
        <v>0</v>
      </c>
      <c r="AC138" s="386">
        <f>+'１次効果'!AC232</f>
        <v>0</v>
      </c>
      <c r="AD138" s="386">
        <f>+'１次効果'!AD232</f>
        <v>0</v>
      </c>
      <c r="AE138" s="386">
        <f>+'１次効果'!AE232</f>
        <v>0</v>
      </c>
      <c r="AF138" s="386">
        <f>+'１次効果'!AF232</f>
        <v>0</v>
      </c>
      <c r="AG138" s="386">
        <f>+'１次効果'!AG232</f>
        <v>0</v>
      </c>
      <c r="AH138" s="386">
        <f>+'１次効果'!AH232</f>
        <v>0</v>
      </c>
      <c r="AI138" s="386">
        <f>+'１次効果'!AI232</f>
        <v>0</v>
      </c>
      <c r="AJ138" s="386">
        <f>+'１次効果'!AJ232</f>
        <v>0</v>
      </c>
      <c r="AK138" s="386">
        <f>+'１次効果'!AK232</f>
        <v>0</v>
      </c>
      <c r="AL138" s="386">
        <f>+'１次効果'!AL232</f>
        <v>0</v>
      </c>
      <c r="AM138" s="386">
        <f>+'１次効果'!AM232</f>
        <v>0</v>
      </c>
      <c r="AN138" s="386">
        <f>+'１次効果'!AN232</f>
        <v>1</v>
      </c>
      <c r="AO138" s="386">
        <f>+'１次効果'!AO232</f>
        <v>0</v>
      </c>
      <c r="AP138" s="386">
        <f>+'１次効果'!AP232</f>
        <v>0</v>
      </c>
      <c r="AQ138" s="386">
        <f>+'１次効果'!AQ232</f>
        <v>0</v>
      </c>
      <c r="AR138" s="386">
        <f>+'１次効果'!AR232</f>
        <v>0</v>
      </c>
      <c r="AS138" s="387">
        <f>+'１次効果'!AS232</f>
        <v>0</v>
      </c>
    </row>
    <row r="139" spans="2:45">
      <c r="B139" s="585">
        <f>'１次効果'!B91</f>
        <v>38</v>
      </c>
      <c r="C139" s="570" t="str">
        <f>'１次効果'!C91</f>
        <v>飲食サービス</v>
      </c>
      <c r="D139" s="386">
        <f>+'１次効果'!D233</f>
        <v>1.1505289891235928E-6</v>
      </c>
      <c r="E139" s="386">
        <f>+'１次効果'!E233</f>
        <v>5.0791244111663979E-6</v>
      </c>
      <c r="F139" s="386">
        <f>+'１次効果'!F233</f>
        <v>9.203873416819594E-7</v>
      </c>
      <c r="G139" s="386">
        <f>+'１次効果'!G233</f>
        <v>4.3439991819892563E-6</v>
      </c>
      <c r="H139" s="386">
        <f>+'１次効果'!H233</f>
        <v>2.3622916676597639E-6</v>
      </c>
      <c r="I139" s="386">
        <f>+'１次効果'!I233</f>
        <v>1.0295744004333249E-6</v>
      </c>
      <c r="J139" s="386">
        <f>+'１次効果'!J233</f>
        <v>2.2691656581631495E-6</v>
      </c>
      <c r="K139" s="386">
        <f>+'１次効果'!K233</f>
        <v>2.1395482893009162E-6</v>
      </c>
      <c r="L139" s="386">
        <f>+'１次効果'!L233</f>
        <v>3.6480649645449537E-7</v>
      </c>
      <c r="M139" s="386">
        <f>+'１次効果'!M233</f>
        <v>1.1801479036849911E-6</v>
      </c>
      <c r="N139" s="386">
        <f>+'１次効果'!N233</f>
        <v>3.2075097506821413E-6</v>
      </c>
      <c r="O139" s="386">
        <f>+'１次効果'!O233</f>
        <v>2.5816351651898599E-6</v>
      </c>
      <c r="P139" s="386">
        <f>+'１次効果'!P233</f>
        <v>9.9052126917875429E-7</v>
      </c>
      <c r="Q139" s="386">
        <f>+'１次効果'!Q233</f>
        <v>2.8142686738145967E-6</v>
      </c>
      <c r="R139" s="386">
        <f>+'１次効果'!R233</f>
        <v>6.0176486679783411E-6</v>
      </c>
      <c r="S139" s="386">
        <f>+'１次効果'!S233</f>
        <v>2.2263874372559133E-6</v>
      </c>
      <c r="T139" s="386">
        <f>+'１次効果'!T233</f>
        <v>2.5789341029497609E-6</v>
      </c>
      <c r="U139" s="386">
        <f>+'１次効果'!U233</f>
        <v>5.8906823273637356E-6</v>
      </c>
      <c r="V139" s="386">
        <f>+'１次効果'!V233</f>
        <v>6.321003084922229E-6</v>
      </c>
      <c r="W139" s="386">
        <f>+'１次効果'!W233</f>
        <v>8.1438695768873473E-6</v>
      </c>
      <c r="X139" s="386">
        <f>+'１次効果'!X233</f>
        <v>1.8622728825618025E-6</v>
      </c>
      <c r="Y139" s="386">
        <f>+'１次効果'!Y233</f>
        <v>1.107661470882203E-6</v>
      </c>
      <c r="Z139" s="386">
        <f>+'１次効果'!Z233</f>
        <v>2.0585015916891064E-6</v>
      </c>
      <c r="AA139" s="386">
        <f>+'１次効果'!AA233</f>
        <v>4.4484286939206666E-6</v>
      </c>
      <c r="AB139" s="386">
        <f>+'１次効果'!AB233</f>
        <v>4.2336792646047933E-6</v>
      </c>
      <c r="AC139" s="386">
        <f>+'１次効果'!AC233</f>
        <v>3.0668664624087581E-6</v>
      </c>
      <c r="AD139" s="386">
        <f>+'１次効果'!AD233</f>
        <v>2.6035045451404419E-6</v>
      </c>
      <c r="AE139" s="386">
        <f>+'１次効果'!AE233</f>
        <v>4.3249799010187405E-6</v>
      </c>
      <c r="AF139" s="386">
        <f>+'１次効果'!AF233</f>
        <v>6.8180621624852251E-7</v>
      </c>
      <c r="AG139" s="386">
        <f>+'１次効果'!AG233</f>
        <v>1.8424604305989142E-5</v>
      </c>
      <c r="AH139" s="386">
        <f>+'１次効果'!AH233</f>
        <v>3.3350268854038835E-5</v>
      </c>
      <c r="AI139" s="386">
        <f>+'１次効果'!AI233</f>
        <v>1.3951180916938223E-6</v>
      </c>
      <c r="AJ139" s="386">
        <f>+'１次効果'!AJ233</f>
        <v>1.0462907085917468E-2</v>
      </c>
      <c r="AK139" s="386">
        <f>+'１次効果'!AK233</f>
        <v>1.2178354240590184E-2</v>
      </c>
      <c r="AL139" s="386">
        <f>+'１次効果'!AL233</f>
        <v>9.942611465179969E-7</v>
      </c>
      <c r="AM139" s="386">
        <f>+'１次効果'!AM233</f>
        <v>3.7431723247729421E-6</v>
      </c>
      <c r="AN139" s="386">
        <f>+'１次効果'!AN233</f>
        <v>2.431818372164548E-3</v>
      </c>
      <c r="AO139" s="386">
        <f>+'１次効果'!AO233</f>
        <v>1.0058123825790202</v>
      </c>
      <c r="AP139" s="386">
        <f>+'１次効果'!AP233</f>
        <v>3.0875396097164841E-6</v>
      </c>
      <c r="AQ139" s="386">
        <f>+'１次効果'!AQ233</f>
        <v>6.9211957412252875E-6</v>
      </c>
      <c r="AR139" s="386">
        <f>+'１次効果'!AR233</f>
        <v>1.1861550956428472E-6</v>
      </c>
      <c r="AS139" s="387">
        <f>+'１次効果'!AS233</f>
        <v>1.9559342850213138E-5</v>
      </c>
    </row>
    <row r="140" spans="2:45">
      <c r="B140" s="585">
        <f>'１次効果'!B92</f>
        <v>39</v>
      </c>
      <c r="C140" s="570" t="str">
        <f>'１次効果'!C92</f>
        <v>娯楽サービス</v>
      </c>
      <c r="D140" s="386">
        <f>+'１次効果'!D234</f>
        <v>1.5166615478026831E-5</v>
      </c>
      <c r="E140" s="386">
        <f>+'１次効果'!E234</f>
        <v>1.2334275285862877E-5</v>
      </c>
      <c r="F140" s="386">
        <f>+'１次効果'!F234</f>
        <v>1.7810953159022349E-5</v>
      </c>
      <c r="G140" s="386">
        <f>+'１次効果'!G234</f>
        <v>2.9713605908243624E-5</v>
      </c>
      <c r="H140" s="386">
        <f>+'１次効果'!H234</f>
        <v>1.4828808043824114E-5</v>
      </c>
      <c r="I140" s="386">
        <f>+'１次効果'!I234</f>
        <v>1.6666084920690166E-5</v>
      </c>
      <c r="J140" s="386">
        <f>+'１次効果'!J234</f>
        <v>1.8312081142359338E-5</v>
      </c>
      <c r="K140" s="386">
        <f>+'１次効果'!K234</f>
        <v>1.8961576893257164E-5</v>
      </c>
      <c r="L140" s="386">
        <f>+'１次効果'!L234</f>
        <v>2.5517048463245691E-6</v>
      </c>
      <c r="M140" s="386">
        <f>+'１次効果'!M234</f>
        <v>1.262360545338804E-5</v>
      </c>
      <c r="N140" s="386">
        <f>+'１次効果'!N234</f>
        <v>2.6276523657527175E-5</v>
      </c>
      <c r="O140" s="386">
        <f>+'１次効果'!O234</f>
        <v>1.5009320115521206E-5</v>
      </c>
      <c r="P140" s="386">
        <f>+'１次効果'!P234</f>
        <v>1.2387633628029994E-5</v>
      </c>
      <c r="Q140" s="386">
        <f>+'１次効果'!Q234</f>
        <v>1.8267627493131863E-5</v>
      </c>
      <c r="R140" s="386">
        <f>+'１次効果'!R234</f>
        <v>2.0011677098103299E-5</v>
      </c>
      <c r="S140" s="386">
        <f>+'１次効果'!S234</f>
        <v>1.9126314852204475E-5</v>
      </c>
      <c r="T140" s="386">
        <f>+'１次効果'!T234</f>
        <v>1.8178567007361877E-5</v>
      </c>
      <c r="U140" s="386">
        <f>+'１次効果'!U234</f>
        <v>1.8627144055784625E-5</v>
      </c>
      <c r="V140" s="386">
        <f>+'１次効果'!V234</f>
        <v>2.1042402342946821E-5</v>
      </c>
      <c r="W140" s="386">
        <f>+'１次効果'!W234</f>
        <v>2.2062692907634024E-5</v>
      </c>
      <c r="X140" s="386">
        <f>+'１次効果'!X234</f>
        <v>1.0345122514072863E-5</v>
      </c>
      <c r="Y140" s="386">
        <f>+'１次効果'!Y234</f>
        <v>1.5407140391527573E-5</v>
      </c>
      <c r="Z140" s="386">
        <f>+'１次効果'!Z234</f>
        <v>3.0350700769201886E-5</v>
      </c>
      <c r="AA140" s="386">
        <f>+'１次効果'!AA234</f>
        <v>3.015348150228905E-5</v>
      </c>
      <c r="AB140" s="386">
        <f>+'１次効果'!AB234</f>
        <v>6.2920598978850556E-5</v>
      </c>
      <c r="AC140" s="386">
        <f>+'１次効果'!AC234</f>
        <v>2.8497251489341784E-5</v>
      </c>
      <c r="AD140" s="386">
        <f>+'１次効果'!AD234</f>
        <v>8.5982320182236563E-5</v>
      </c>
      <c r="AE140" s="386">
        <f>+'１次効果'!AE234</f>
        <v>9.5930747740889725E-5</v>
      </c>
      <c r="AF140" s="386">
        <f>+'１次効果'!AF234</f>
        <v>1.5065471043194519E-5</v>
      </c>
      <c r="AG140" s="386">
        <f>+'１次効果'!AG234</f>
        <v>2.2379328799021498E-5</v>
      </c>
      <c r="AH140" s="386">
        <f>+'１次効果'!AH234</f>
        <v>3.1644748266974288E-3</v>
      </c>
      <c r="AI140" s="386">
        <f>+'１次効果'!AI234</f>
        <v>3.371088117288628E-5</v>
      </c>
      <c r="AJ140" s="386">
        <f>+'１次効果'!AJ234</f>
        <v>1.3514204495632858E-4</v>
      </c>
      <c r="AK140" s="386">
        <f>+'１次効果'!AK234</f>
        <v>2.9088666404510967E-5</v>
      </c>
      <c r="AL140" s="386">
        <f>+'１次効果'!AL234</f>
        <v>5.7465496066567489E-5</v>
      </c>
      <c r="AM140" s="386">
        <f>+'１次効果'!AM234</f>
        <v>2.1341309668961931E-4</v>
      </c>
      <c r="AN140" s="386">
        <f>+'１次効果'!AN234</f>
        <v>1.5060245662748986E-3</v>
      </c>
      <c r="AO140" s="386">
        <f>+'１次効果'!AO234</f>
        <v>1.1723118197326185E-4</v>
      </c>
      <c r="AP140" s="386">
        <f>+'１次効果'!AP234</f>
        <v>1.0098968829556336</v>
      </c>
      <c r="AQ140" s="386">
        <f>+'１次効果'!AQ234</f>
        <v>4.8734114691045496E-4</v>
      </c>
      <c r="AR140" s="386">
        <f>+'１次効果'!AR234</f>
        <v>8.4958147217790488E-6</v>
      </c>
      <c r="AS140" s="387">
        <f>+'１次効果'!AS234</f>
        <v>4.4328825320375296E-4</v>
      </c>
    </row>
    <row r="141" spans="2:45">
      <c r="B141" s="585">
        <f>'１次効果'!B93</f>
        <v>40</v>
      </c>
      <c r="C141" s="570" t="str">
        <f>'１次効果'!C93</f>
        <v>その他の対個人サービス</v>
      </c>
      <c r="D141" s="386">
        <f>+'１次効果'!D235</f>
        <v>1.5595462099752147E-3</v>
      </c>
      <c r="E141" s="386">
        <f>+'１次効果'!E235</f>
        <v>2.6403479004327154E-4</v>
      </c>
      <c r="F141" s="386">
        <f>+'１次効果'!F235</f>
        <v>1.136623406316698E-3</v>
      </c>
      <c r="G141" s="386">
        <f>+'１次効果'!G235</f>
        <v>3.8087584140786247E-4</v>
      </c>
      <c r="H141" s="386">
        <f>+'１次効果'!H235</f>
        <v>4.5694736758719563E-4</v>
      </c>
      <c r="I141" s="386">
        <f>+'１次効果'!I235</f>
        <v>2.8013272105546658E-4</v>
      </c>
      <c r="J141" s="386">
        <f>+'１次効果'!J235</f>
        <v>2.5000812929101016E-4</v>
      </c>
      <c r="K141" s="386">
        <f>+'１次効果'!K235</f>
        <v>2.8499592766699082E-4</v>
      </c>
      <c r="L141" s="386">
        <f>+'１次効果'!L235</f>
        <v>6.1876201122746023E-5</v>
      </c>
      <c r="M141" s="386">
        <f>+'１次効果'!M235</f>
        <v>2.0909372506578377E-4</v>
      </c>
      <c r="N141" s="386">
        <f>+'１次効果'!N235</f>
        <v>5.082208756224993E-4</v>
      </c>
      <c r="O141" s="386">
        <f>+'１次効果'!O235</f>
        <v>1.7358373100553334E-4</v>
      </c>
      <c r="P141" s="386">
        <f>+'１次効果'!P235</f>
        <v>2.2430038105679818E-4</v>
      </c>
      <c r="Q141" s="386">
        <f>+'１次効果'!Q235</f>
        <v>2.0808229506439604E-4</v>
      </c>
      <c r="R141" s="386">
        <f>+'１次効果'!R235</f>
        <v>2.9843547591496428E-4</v>
      </c>
      <c r="S141" s="386">
        <f>+'１次効果'!S235</f>
        <v>2.0770315907465072E-4</v>
      </c>
      <c r="T141" s="386">
        <f>+'１次効果'!T235</f>
        <v>2.4734850282530661E-4</v>
      </c>
      <c r="U141" s="386">
        <f>+'１次効果'!U235</f>
        <v>3.6223435339875537E-4</v>
      </c>
      <c r="V141" s="386">
        <f>+'１次効果'!V235</f>
        <v>2.6938116312353119E-4</v>
      </c>
      <c r="W141" s="386">
        <f>+'１次効果'!W235</f>
        <v>1.9018300168306541E-4</v>
      </c>
      <c r="X141" s="386">
        <f>+'１次効果'!X235</f>
        <v>1.9631201126766749E-4</v>
      </c>
      <c r="Y141" s="386">
        <f>+'１次効果'!Y235</f>
        <v>2.506041193440446E-4</v>
      </c>
      <c r="Z141" s="386">
        <f>+'１次効果'!Z235</f>
        <v>5.728486128701466E-4</v>
      </c>
      <c r="AA141" s="386">
        <f>+'１次効果'!AA235</f>
        <v>2.7966756853572408E-4</v>
      </c>
      <c r="AB141" s="386">
        <f>+'１次効果'!AB235</f>
        <v>7.1633036015103177E-4</v>
      </c>
      <c r="AC141" s="386">
        <f>+'１次効果'!AC235</f>
        <v>2.5661163213833713E-4</v>
      </c>
      <c r="AD141" s="386">
        <f>+'１次効果'!AD235</f>
        <v>7.577461765407781E-4</v>
      </c>
      <c r="AE141" s="386">
        <f>+'１次効果'!AE235</f>
        <v>6.054497641127004E-4</v>
      </c>
      <c r="AF141" s="386">
        <f>+'１次効果'!AF235</f>
        <v>7.9778239488362994E-4</v>
      </c>
      <c r="AG141" s="386">
        <f>+'１次効果'!AG235</f>
        <v>7.0241346174617356E-4</v>
      </c>
      <c r="AH141" s="386">
        <f>+'１次効果'!AH235</f>
        <v>2.2025693179269796E-3</v>
      </c>
      <c r="AI141" s="386">
        <f>+'１次効果'!AI235</f>
        <v>4.2681600426462885E-4</v>
      </c>
      <c r="AJ141" s="386">
        <f>+'１次効果'!AJ235</f>
        <v>1.4694700904328234E-3</v>
      </c>
      <c r="AK141" s="386">
        <f>+'１次効果'!AK235</f>
        <v>9.2945366442582517E-3</v>
      </c>
      <c r="AL141" s="386">
        <f>+'１次効果'!AL235</f>
        <v>1.2675382873573867E-3</v>
      </c>
      <c r="AM141" s="386">
        <f>+'１次効果'!AM235</f>
        <v>3.2572948832739327E-3</v>
      </c>
      <c r="AN141" s="386">
        <f>+'１次効果'!AN235</f>
        <v>1.1122999927329175E-2</v>
      </c>
      <c r="AO141" s="386">
        <f>+'１次効果'!AO235</f>
        <v>2.3236807970559103E-3</v>
      </c>
      <c r="AP141" s="386">
        <f>+'１次効果'!AP235</f>
        <v>2.5331674162993004E-3</v>
      </c>
      <c r="AQ141" s="386">
        <f>+'１次効果'!AQ235</f>
        <v>1.0065363411641584</v>
      </c>
      <c r="AR141" s="386">
        <f>+'１次効果'!AR235</f>
        <v>1.1191848197926108E-4</v>
      </c>
      <c r="AS141" s="387">
        <f>+'１次効果'!AS235</f>
        <v>3.4110127156645785E-3</v>
      </c>
    </row>
    <row r="142" spans="2:45">
      <c r="B142" s="585">
        <f>'１次効果'!B94</f>
        <v>41</v>
      </c>
      <c r="C142" s="570" t="str">
        <f>'１次効果'!C94</f>
        <v>事務用品</v>
      </c>
      <c r="D142" s="388">
        <f>+'１次効果'!D236</f>
        <v>1.4347691365281681E-3</v>
      </c>
      <c r="E142" s="388">
        <f>+'１次効果'!E236</f>
        <v>9.0772501841712896E-3</v>
      </c>
      <c r="F142" s="388">
        <f>+'１次効果'!F236</f>
        <v>2.3441896199437266E-3</v>
      </c>
      <c r="G142" s="388">
        <f>+'１次効果'!G236</f>
        <v>2.7134648381880087E-3</v>
      </c>
      <c r="H142" s="388">
        <f>+'１次効果'!H236</f>
        <v>1.3115918943675049E-3</v>
      </c>
      <c r="I142" s="388">
        <f>+'１次効果'!I236</f>
        <v>2.4112383495543178E-3</v>
      </c>
      <c r="J142" s="388">
        <f>+'１次効果'!J236</f>
        <v>2.1775322663474977E-3</v>
      </c>
      <c r="K142" s="388">
        <f>+'１次効果'!K236</f>
        <v>1.0941207467808365E-3</v>
      </c>
      <c r="L142" s="388">
        <f>+'１次効果'!L236</f>
        <v>1.3501390334390929E-4</v>
      </c>
      <c r="M142" s="388">
        <f>+'１次効果'!M236</f>
        <v>5.6141305594590847E-4</v>
      </c>
      <c r="N142" s="388">
        <f>+'１次効果'!N236</f>
        <v>2.4037762818355781E-3</v>
      </c>
      <c r="O142" s="388">
        <f>+'１次効果'!O236</f>
        <v>9.6833680366422228E-4</v>
      </c>
      <c r="P142" s="388">
        <f>+'１次効果'!P236</f>
        <v>1.590597247376957E-3</v>
      </c>
      <c r="Q142" s="388">
        <f>+'１次効果'!Q236</f>
        <v>1.2546158951985847E-3</v>
      </c>
      <c r="R142" s="388">
        <f>+'１次効果'!R236</f>
        <v>1.7633993385388074E-3</v>
      </c>
      <c r="S142" s="388">
        <f>+'１次効果'!S236</f>
        <v>1.4508121188232077E-3</v>
      </c>
      <c r="T142" s="388">
        <f>+'１次効果'!T236</f>
        <v>1.3925474706649467E-3</v>
      </c>
      <c r="U142" s="388">
        <f>+'１次効果'!U236</f>
        <v>1.6569448394977827E-3</v>
      </c>
      <c r="V142" s="388">
        <f>+'１次効果'!V236</f>
        <v>1.9462709202888331E-3</v>
      </c>
      <c r="W142" s="388">
        <f>+'１次効果'!W236</f>
        <v>2.2904661751266962E-3</v>
      </c>
      <c r="X142" s="388">
        <f>+'１次効果'!X236</f>
        <v>7.4630276586589589E-4</v>
      </c>
      <c r="Y142" s="388">
        <f>+'１次効果'!Y236</f>
        <v>2.1116585305881734E-3</v>
      </c>
      <c r="Z142" s="388">
        <f>+'１次効果'!Z236</f>
        <v>1.7854437124813845E-3</v>
      </c>
      <c r="AA142" s="388">
        <f>+'１次効果'!AA236</f>
        <v>6.5310951718209665E-4</v>
      </c>
      <c r="AB142" s="388">
        <f>+'１次効果'!AB236</f>
        <v>1.937554508342443E-3</v>
      </c>
      <c r="AC142" s="388">
        <f>+'１次効果'!AC236</f>
        <v>5.0947166736627645E-3</v>
      </c>
      <c r="AD142" s="388">
        <f>+'１次効果'!AD236</f>
        <v>3.6050633423582276E-3</v>
      </c>
      <c r="AE142" s="388">
        <f>+'１次効果'!AE236</f>
        <v>6.5168848042237932E-3</v>
      </c>
      <c r="AF142" s="388">
        <f>+'１次効果'!AF236</f>
        <v>9.7562053774916916E-4</v>
      </c>
      <c r="AG142" s="388">
        <f>+'１次効果'!AG236</f>
        <v>4.1070799019957476E-3</v>
      </c>
      <c r="AH142" s="388">
        <f>+'１次効果'!AH236</f>
        <v>4.3601135402200316E-3</v>
      </c>
      <c r="AI142" s="388">
        <f>+'１次効果'!AI236</f>
        <v>3.426258141637805E-3</v>
      </c>
      <c r="AJ142" s="388">
        <f>+'１次効果'!AJ236</f>
        <v>5.6981778225019507E-3</v>
      </c>
      <c r="AK142" s="388">
        <f>+'１次効果'!AK236</f>
        <v>3.605060127495595E-3</v>
      </c>
      <c r="AL142" s="388">
        <f>+'１次効果'!AL236</f>
        <v>4.9090250853559446E-3</v>
      </c>
      <c r="AM142" s="388">
        <f>+'１次効果'!AM236</f>
        <v>2.5610973181556243E-3</v>
      </c>
      <c r="AN142" s="388">
        <f>+'１次効果'!AN236</f>
        <v>4.8763909874088868E-3</v>
      </c>
      <c r="AO142" s="388">
        <f>+'１次効果'!AO236</f>
        <v>1.6726295599936449E-3</v>
      </c>
      <c r="AP142" s="388">
        <f>+'１次効果'!AP236</f>
        <v>4.5274713795278995E-3</v>
      </c>
      <c r="AQ142" s="388">
        <f>+'１次効果'!AQ236</f>
        <v>4.2652822517310375E-3</v>
      </c>
      <c r="AR142" s="388">
        <f>+'１次効果'!AR236</f>
        <v>1.0007057327969371</v>
      </c>
      <c r="AS142" s="389">
        <f>+'１次効果'!AS236</f>
        <v>1.244573691077883E-3</v>
      </c>
    </row>
    <row r="143" spans="2:45" ht="12.75" thickBot="1">
      <c r="B143" s="593">
        <f>'１次効果'!B95</f>
        <v>42</v>
      </c>
      <c r="C143" s="571" t="str">
        <f>'１次効果'!C95</f>
        <v>分類不明</v>
      </c>
      <c r="D143" s="390">
        <f>+'１次効果'!D237</f>
        <v>2.1631724282650134E-3</v>
      </c>
      <c r="E143" s="390">
        <f>+'１次効果'!E237</f>
        <v>5.6125471011002413E-4</v>
      </c>
      <c r="F143" s="390">
        <f>+'１次効果'!F237</f>
        <v>4.1631219424901689E-3</v>
      </c>
      <c r="G143" s="390">
        <f>+'１次効果'!G237</f>
        <v>3.3092183768266615E-3</v>
      </c>
      <c r="H143" s="390">
        <f>+'１次効果'!H237</f>
        <v>2.4150264813222726E-3</v>
      </c>
      <c r="I143" s="390">
        <f>+'１次効果'!I237</f>
        <v>1.7832740449418235E-3</v>
      </c>
      <c r="J143" s="390">
        <f>+'１次効果'!J237</f>
        <v>2.1846595205739219E-3</v>
      </c>
      <c r="K143" s="390">
        <f>+'１次効果'!K237</f>
        <v>6.0716265664197784E-4</v>
      </c>
      <c r="L143" s="390">
        <f>+'１次効果'!L237</f>
        <v>2.6563895180336036E-4</v>
      </c>
      <c r="M143" s="390">
        <f>+'１次効果'!M237</f>
        <v>1.3529342615416302E-3</v>
      </c>
      <c r="N143" s="390">
        <f>+'１次効果'!N237</f>
        <v>6.1550645760828464E-3</v>
      </c>
      <c r="O143" s="390">
        <f>+'１次効果'!O237</f>
        <v>5.3940087557046608E-3</v>
      </c>
      <c r="P143" s="390">
        <f>+'１次効果'!P237</f>
        <v>4.0588777885635086E-3</v>
      </c>
      <c r="Q143" s="390">
        <f>+'１次効果'!Q237</f>
        <v>3.3892352949628224E-3</v>
      </c>
      <c r="R143" s="390">
        <f>+'１次効果'!R237</f>
        <v>4.1480982010583143E-3</v>
      </c>
      <c r="S143" s="390">
        <f>+'１次効果'!S237</f>
        <v>2.4925455834260775E-3</v>
      </c>
      <c r="T143" s="390">
        <f>+'１次効果'!T237</f>
        <v>1.5041221826014081E-3</v>
      </c>
      <c r="U143" s="390">
        <f>+'１次効果'!U237</f>
        <v>6.8389226836340395E-4</v>
      </c>
      <c r="V143" s="390">
        <f>+'１次効果'!V237</f>
        <v>1.8726254436845348E-3</v>
      </c>
      <c r="W143" s="390">
        <f>+'１次効果'!W237</f>
        <v>1.8320171959762292E-3</v>
      </c>
      <c r="X143" s="390">
        <f>+'１次効果'!X237</f>
        <v>5.181311128409432E-4</v>
      </c>
      <c r="Y143" s="390">
        <f>+'１次効果'!Y237</f>
        <v>9.0605504417683744E-4</v>
      </c>
      <c r="Z143" s="390">
        <f>+'１次効果'!Z237</f>
        <v>6.5237394613548629E-3</v>
      </c>
      <c r="AA143" s="390">
        <f>+'１次効果'!AA237</f>
        <v>2.0028510729715896E-3</v>
      </c>
      <c r="AB143" s="390">
        <f>+'１次効果'!AB237</f>
        <v>3.8260661411178929E-3</v>
      </c>
      <c r="AC143" s="390">
        <f>+'１次効果'!AC237</f>
        <v>3.6953510275708245E-3</v>
      </c>
      <c r="AD143" s="390">
        <f>+'１次効果'!AD237</f>
        <v>1.8686149436889139E-3</v>
      </c>
      <c r="AE143" s="390">
        <f>+'１次効果'!AE237</f>
        <v>5.2422316769133552E-3</v>
      </c>
      <c r="AF143" s="390">
        <f>+'１次効果'!AF237</f>
        <v>1.2084845817598834E-3</v>
      </c>
      <c r="AG143" s="390">
        <f>+'１次効果'!AG237</f>
        <v>2.4261907783502319E-3</v>
      </c>
      <c r="AH143" s="390">
        <f>+'１次効果'!AH237</f>
        <v>2.531099640334585E-3</v>
      </c>
      <c r="AI143" s="390">
        <f>+'１次効果'!AI237</f>
        <v>4.2396913955987809E-4</v>
      </c>
      <c r="AJ143" s="390">
        <f>+'１次効果'!AJ237</f>
        <v>5.3674658757814457E-3</v>
      </c>
      <c r="AK143" s="390">
        <f>+'１次効果'!AK237</f>
        <v>1.3769167391853925E-3</v>
      </c>
      <c r="AL143" s="390">
        <f>+'１次効果'!AL237</f>
        <v>3.2702589460706288E-3</v>
      </c>
      <c r="AM143" s="390">
        <f>+'１次効果'!AM237</f>
        <v>1.7568620337157753E-3</v>
      </c>
      <c r="AN143" s="390">
        <f>+'１次効果'!AN237</f>
        <v>9.4256716940775889E-3</v>
      </c>
      <c r="AO143" s="390">
        <f>+'１次効果'!AO237</f>
        <v>1.1632569385351202E-3</v>
      </c>
      <c r="AP143" s="390">
        <f>+'１次効果'!AP237</f>
        <v>8.166066740929002E-4</v>
      </c>
      <c r="AQ143" s="390">
        <f>+'１次効果'!AQ237</f>
        <v>2.6879629057378123E-3</v>
      </c>
      <c r="AR143" s="390">
        <f>+'１次効果'!AR237</f>
        <v>6.5423236118841927E-4</v>
      </c>
      <c r="AS143" s="391">
        <f>+'１次効果'!AS237</f>
        <v>1.0005316956484012</v>
      </c>
    </row>
    <row r="145" spans="2:16" ht="12.75" thickBot="1"/>
    <row r="146" spans="2:16" ht="36">
      <c r="B146" s="339" t="s">
        <v>162</v>
      </c>
      <c r="C146" s="320" t="s">
        <v>33</v>
      </c>
      <c r="F146" s="392" t="s">
        <v>169</v>
      </c>
      <c r="H146" s="321" t="s">
        <v>171</v>
      </c>
      <c r="J146" s="321" t="s">
        <v>172</v>
      </c>
      <c r="L146" s="321" t="s">
        <v>157</v>
      </c>
      <c r="N146" s="321" t="s">
        <v>158</v>
      </c>
      <c r="P146" s="321" t="s">
        <v>159</v>
      </c>
    </row>
    <row r="147" spans="2:16">
      <c r="B147" s="585">
        <f>'１次効果'!B54</f>
        <v>1</v>
      </c>
      <c r="C147" s="595" t="str">
        <f>'１次効果'!C54</f>
        <v>農業</v>
      </c>
      <c r="D147" s="369"/>
      <c r="E147" s="372"/>
      <c r="F147" s="393">
        <f>N52</f>
        <v>0</v>
      </c>
      <c r="G147" s="358"/>
      <c r="H147" s="393">
        <f t="array" ref="H147:H188">+MMULT(D102:AS143,F147:F188)</f>
        <v>0</v>
      </c>
      <c r="I147" s="358"/>
      <c r="J147" s="394">
        <f>+係数!D6</f>
        <v>0.14454197078741429</v>
      </c>
      <c r="K147" s="358"/>
      <c r="L147" s="393">
        <f>H147*J147</f>
        <v>0</v>
      </c>
      <c r="M147" s="358"/>
      <c r="N147" s="394">
        <f>+係数!D7</f>
        <v>0.44671974441111745</v>
      </c>
      <c r="O147" s="358"/>
      <c r="P147" s="393">
        <f>H147*N147</f>
        <v>0</v>
      </c>
    </row>
    <row r="148" spans="2:16">
      <c r="B148" s="585">
        <f>'１次効果'!B55</f>
        <v>2</v>
      </c>
      <c r="C148" s="596" t="str">
        <f>'１次効果'!C55</f>
        <v>林業</v>
      </c>
      <c r="D148" s="369"/>
      <c r="E148" s="372"/>
      <c r="F148" s="374">
        <f t="shared" ref="F148:F188" si="3">N53</f>
        <v>0</v>
      </c>
      <c r="G148" s="358"/>
      <c r="H148" s="374">
        <v>0</v>
      </c>
      <c r="I148" s="358"/>
      <c r="J148" s="373">
        <f>+係数!E6</f>
        <v>0.25087440381558029</v>
      </c>
      <c r="K148" s="358"/>
      <c r="L148" s="374">
        <f t="shared" ref="L148:L188" si="4">H148*J148</f>
        <v>0</v>
      </c>
      <c r="M148" s="358"/>
      <c r="N148" s="373">
        <f>+係数!E7</f>
        <v>0.52384737678855331</v>
      </c>
      <c r="O148" s="358"/>
      <c r="P148" s="374">
        <f t="shared" ref="P148:P188" si="5">H148*N148</f>
        <v>0</v>
      </c>
    </row>
    <row r="149" spans="2:16">
      <c r="B149" s="585">
        <f>'１次効果'!B56</f>
        <v>3</v>
      </c>
      <c r="C149" s="596" t="str">
        <f>'１次効果'!C56</f>
        <v>漁業</v>
      </c>
      <c r="D149" s="369"/>
      <c r="E149" s="372"/>
      <c r="F149" s="374">
        <f t="shared" si="3"/>
        <v>0</v>
      </c>
      <c r="G149" s="358"/>
      <c r="H149" s="374">
        <v>0</v>
      </c>
      <c r="I149" s="358"/>
      <c r="J149" s="373">
        <f>+係数!F6</f>
        <v>0.14185483870967741</v>
      </c>
      <c r="K149" s="358"/>
      <c r="L149" s="374">
        <f t="shared" si="4"/>
        <v>0</v>
      </c>
      <c r="M149" s="358"/>
      <c r="N149" s="373">
        <f>+係数!F7</f>
        <v>0.44448924731182798</v>
      </c>
      <c r="O149" s="358"/>
      <c r="P149" s="374">
        <f t="shared" si="5"/>
        <v>0</v>
      </c>
    </row>
    <row r="150" spans="2:16">
      <c r="B150" s="585">
        <f>'１次効果'!B57</f>
        <v>4</v>
      </c>
      <c r="C150" s="596" t="str">
        <f>'１次効果'!C57</f>
        <v>鉱業</v>
      </c>
      <c r="D150" s="369"/>
      <c r="E150" s="372"/>
      <c r="F150" s="374">
        <f t="shared" si="3"/>
        <v>0</v>
      </c>
      <c r="G150" s="358"/>
      <c r="H150" s="374">
        <v>0</v>
      </c>
      <c r="I150" s="358"/>
      <c r="J150" s="373">
        <f>+係数!G6</f>
        <v>0.15768326146609174</v>
      </c>
      <c r="K150" s="358"/>
      <c r="L150" s="374">
        <f t="shared" si="4"/>
        <v>0</v>
      </c>
      <c r="M150" s="358"/>
      <c r="N150" s="373">
        <f>+係数!G7</f>
        <v>0.53959231673853392</v>
      </c>
      <c r="O150" s="358"/>
      <c r="P150" s="374">
        <f t="shared" si="5"/>
        <v>0</v>
      </c>
    </row>
    <row r="151" spans="2:16">
      <c r="B151" s="585">
        <f>'１次効果'!B58</f>
        <v>5</v>
      </c>
      <c r="C151" s="596" t="str">
        <f>'１次効果'!C58</f>
        <v>飲食料品</v>
      </c>
      <c r="D151" s="369"/>
      <c r="E151" s="372"/>
      <c r="F151" s="374">
        <f t="shared" si="3"/>
        <v>0</v>
      </c>
      <c r="G151" s="358"/>
      <c r="H151" s="374">
        <v>0</v>
      </c>
      <c r="I151" s="358"/>
      <c r="J151" s="373">
        <f>+係数!H6</f>
        <v>0.12386999618239404</v>
      </c>
      <c r="K151" s="358"/>
      <c r="L151" s="374">
        <f t="shared" si="4"/>
        <v>0</v>
      </c>
      <c r="M151" s="358"/>
      <c r="N151" s="373">
        <f>+係数!H7</f>
        <v>0.36015415281589935</v>
      </c>
      <c r="O151" s="358"/>
      <c r="P151" s="374">
        <f t="shared" si="5"/>
        <v>0</v>
      </c>
    </row>
    <row r="152" spans="2:16">
      <c r="B152" s="585">
        <f>'１次効果'!B59</f>
        <v>6</v>
      </c>
      <c r="C152" s="596" t="str">
        <f>'１次効果'!C59</f>
        <v>繊維製品</v>
      </c>
      <c r="D152" s="369"/>
      <c r="E152" s="372"/>
      <c r="F152" s="374">
        <f t="shared" si="3"/>
        <v>0</v>
      </c>
      <c r="G152" s="358"/>
      <c r="H152" s="374">
        <v>0</v>
      </c>
      <c r="I152" s="358"/>
      <c r="J152" s="373">
        <f>+係数!I6</f>
        <v>0.19387188919257722</v>
      </c>
      <c r="K152" s="358"/>
      <c r="L152" s="374">
        <f t="shared" si="4"/>
        <v>0</v>
      </c>
      <c r="M152" s="358"/>
      <c r="N152" s="373">
        <f>+係数!I7</f>
        <v>0.31589979655165329</v>
      </c>
      <c r="O152" s="358"/>
      <c r="P152" s="374">
        <f t="shared" si="5"/>
        <v>0</v>
      </c>
    </row>
    <row r="153" spans="2:16">
      <c r="B153" s="585">
        <f>'１次効果'!B60</f>
        <v>7</v>
      </c>
      <c r="C153" s="596" t="str">
        <f>'１次効果'!C60</f>
        <v>パルプ・紙・木製品</v>
      </c>
      <c r="D153" s="369"/>
      <c r="E153" s="372"/>
      <c r="F153" s="374">
        <f t="shared" si="3"/>
        <v>0</v>
      </c>
      <c r="G153" s="358"/>
      <c r="H153" s="374">
        <v>0</v>
      </c>
      <c r="I153" s="358"/>
      <c r="J153" s="373">
        <f>+係数!J6</f>
        <v>9.9455245139687135E-2</v>
      </c>
      <c r="K153" s="358"/>
      <c r="L153" s="374">
        <f t="shared" si="4"/>
        <v>0</v>
      </c>
      <c r="M153" s="358"/>
      <c r="N153" s="373">
        <f>+係数!J7</f>
        <v>0.25257523003537297</v>
      </c>
      <c r="O153" s="358"/>
      <c r="P153" s="374">
        <f t="shared" si="5"/>
        <v>0</v>
      </c>
    </row>
    <row r="154" spans="2:16">
      <c r="B154" s="585">
        <f>'１次効果'!B61</f>
        <v>8</v>
      </c>
      <c r="C154" s="596" t="str">
        <f>'１次効果'!C61</f>
        <v>化学製品</v>
      </c>
      <c r="D154" s="369"/>
      <c r="E154" s="372"/>
      <c r="F154" s="374">
        <f t="shared" si="3"/>
        <v>0</v>
      </c>
      <c r="G154" s="358"/>
      <c r="H154" s="374">
        <v>0</v>
      </c>
      <c r="I154" s="358"/>
      <c r="J154" s="373">
        <f>+係数!K6</f>
        <v>0.10566892521252146</v>
      </c>
      <c r="K154" s="358"/>
      <c r="L154" s="374">
        <f t="shared" si="4"/>
        <v>0</v>
      </c>
      <c r="M154" s="358"/>
      <c r="N154" s="373">
        <f>+係数!K7</f>
        <v>0.35628125406940531</v>
      </c>
      <c r="O154" s="358"/>
      <c r="P154" s="374">
        <f t="shared" si="5"/>
        <v>0</v>
      </c>
    </row>
    <row r="155" spans="2:16">
      <c r="B155" s="585">
        <f>'１次効果'!B62</f>
        <v>9</v>
      </c>
      <c r="C155" s="596" t="str">
        <f>'１次効果'!C62</f>
        <v>石油・石炭製品</v>
      </c>
      <c r="D155" s="369"/>
      <c r="E155" s="372"/>
      <c r="F155" s="374">
        <f t="shared" si="3"/>
        <v>0</v>
      </c>
      <c r="G155" s="358"/>
      <c r="H155" s="374">
        <v>0</v>
      </c>
      <c r="I155" s="358"/>
      <c r="J155" s="373">
        <f>+係数!L6</f>
        <v>1.4187971301527148E-2</v>
      </c>
      <c r="K155" s="358"/>
      <c r="L155" s="374">
        <f t="shared" si="4"/>
        <v>0</v>
      </c>
      <c r="M155" s="358"/>
      <c r="N155" s="373">
        <f>+係数!L7</f>
        <v>0.4463869052718577</v>
      </c>
      <c r="O155" s="358"/>
      <c r="P155" s="374">
        <f t="shared" si="5"/>
        <v>0</v>
      </c>
    </row>
    <row r="156" spans="2:16">
      <c r="B156" s="585">
        <f>'１次効果'!B63</f>
        <v>10</v>
      </c>
      <c r="C156" s="596" t="str">
        <f>'１次効果'!C63</f>
        <v>プラスチック・ゴム製品</v>
      </c>
      <c r="D156" s="369"/>
      <c r="E156" s="372"/>
      <c r="F156" s="374">
        <f t="shared" si="3"/>
        <v>0</v>
      </c>
      <c r="G156" s="358"/>
      <c r="H156" s="374">
        <v>0</v>
      </c>
      <c r="I156" s="358"/>
      <c r="J156" s="373">
        <f>+係数!M6</f>
        <v>0.21111861656996553</v>
      </c>
      <c r="K156" s="358"/>
      <c r="L156" s="374">
        <f t="shared" si="4"/>
        <v>0</v>
      </c>
      <c r="M156" s="358"/>
      <c r="N156" s="373">
        <f>+係数!M7</f>
        <v>0.49474443912600674</v>
      </c>
      <c r="O156" s="358"/>
      <c r="P156" s="374">
        <f t="shared" si="5"/>
        <v>0</v>
      </c>
    </row>
    <row r="157" spans="2:16">
      <c r="B157" s="585">
        <f>'１次効果'!B64</f>
        <v>11</v>
      </c>
      <c r="C157" s="596" t="str">
        <f>'１次効果'!C64</f>
        <v>窯業・土石製品</v>
      </c>
      <c r="D157" s="369"/>
      <c r="E157" s="372"/>
      <c r="F157" s="374">
        <f t="shared" si="3"/>
        <v>0</v>
      </c>
      <c r="G157" s="358"/>
      <c r="H157" s="374">
        <v>0</v>
      </c>
      <c r="I157" s="358"/>
      <c r="J157" s="373">
        <f>+係数!N6</f>
        <v>0.16122377415373684</v>
      </c>
      <c r="K157" s="358"/>
      <c r="L157" s="374">
        <f t="shared" si="4"/>
        <v>0</v>
      </c>
      <c r="M157" s="358"/>
      <c r="N157" s="373">
        <f>+係数!N7</f>
        <v>0.39593228984028817</v>
      </c>
      <c r="O157" s="358"/>
      <c r="P157" s="374">
        <f t="shared" si="5"/>
        <v>0</v>
      </c>
    </row>
    <row r="158" spans="2:16">
      <c r="B158" s="585">
        <f>'１次効果'!B65</f>
        <v>12</v>
      </c>
      <c r="C158" s="596" t="str">
        <f>'１次効果'!C65</f>
        <v>鉄鋼</v>
      </c>
      <c r="D158" s="369"/>
      <c r="E158" s="372"/>
      <c r="F158" s="374">
        <f t="shared" si="3"/>
        <v>0</v>
      </c>
      <c r="G158" s="358"/>
      <c r="H158" s="374">
        <v>0</v>
      </c>
      <c r="I158" s="358"/>
      <c r="J158" s="373">
        <f>+係数!O6</f>
        <v>0.13192912252812761</v>
      </c>
      <c r="K158" s="358"/>
      <c r="L158" s="374">
        <f t="shared" si="4"/>
        <v>0</v>
      </c>
      <c r="M158" s="358"/>
      <c r="N158" s="373">
        <f>+係数!O7</f>
        <v>0.35097504488084308</v>
      </c>
      <c r="O158" s="358"/>
      <c r="P158" s="374">
        <f t="shared" si="5"/>
        <v>0</v>
      </c>
    </row>
    <row r="159" spans="2:16">
      <c r="B159" s="585">
        <f>'１次効果'!B66</f>
        <v>13</v>
      </c>
      <c r="C159" s="596" t="str">
        <f>'１次効果'!C66</f>
        <v>非鉄金属</v>
      </c>
      <c r="D159" s="369"/>
      <c r="E159" s="372"/>
      <c r="F159" s="374">
        <f t="shared" si="3"/>
        <v>0</v>
      </c>
      <c r="G159" s="358"/>
      <c r="H159" s="374">
        <v>0</v>
      </c>
      <c r="I159" s="358"/>
      <c r="J159" s="373">
        <f>+係数!P6</f>
        <v>6.1063145928351194E-2</v>
      </c>
      <c r="K159" s="358"/>
      <c r="L159" s="374">
        <f t="shared" si="4"/>
        <v>0</v>
      </c>
      <c r="M159" s="358"/>
      <c r="N159" s="373">
        <f>+係数!P7</f>
        <v>0.13076820321849861</v>
      </c>
      <c r="O159" s="358"/>
      <c r="P159" s="374">
        <f t="shared" si="5"/>
        <v>0</v>
      </c>
    </row>
    <row r="160" spans="2:16">
      <c r="B160" s="585">
        <f>'１次効果'!B67</f>
        <v>14</v>
      </c>
      <c r="C160" s="596" t="str">
        <f>'１次効果'!C67</f>
        <v>金属製品</v>
      </c>
      <c r="D160" s="369"/>
      <c r="E160" s="372"/>
      <c r="F160" s="374">
        <f t="shared" si="3"/>
        <v>0</v>
      </c>
      <c r="G160" s="358"/>
      <c r="H160" s="374">
        <v>0</v>
      </c>
      <c r="I160" s="358"/>
      <c r="J160" s="373">
        <f>+係数!Q6</f>
        <v>0.20629961665006491</v>
      </c>
      <c r="K160" s="358"/>
      <c r="L160" s="374">
        <f t="shared" si="4"/>
        <v>0</v>
      </c>
      <c r="M160" s="358"/>
      <c r="N160" s="373">
        <f>+係数!Q7</f>
        <v>0.40511586022316803</v>
      </c>
      <c r="O160" s="358"/>
      <c r="P160" s="374">
        <f t="shared" si="5"/>
        <v>0</v>
      </c>
    </row>
    <row r="161" spans="2:16">
      <c r="B161" s="585">
        <f>'１次効果'!B68</f>
        <v>15</v>
      </c>
      <c r="C161" s="596" t="str">
        <f>'１次効果'!C68</f>
        <v>はん用機械</v>
      </c>
      <c r="D161" s="369"/>
      <c r="E161" s="372"/>
      <c r="F161" s="374">
        <f t="shared" si="3"/>
        <v>0</v>
      </c>
      <c r="G161" s="358"/>
      <c r="H161" s="374">
        <v>0</v>
      </c>
      <c r="I161" s="358"/>
      <c r="J161" s="373">
        <f>+係数!R6</f>
        <v>0.18002712783994573</v>
      </c>
      <c r="K161" s="358"/>
      <c r="L161" s="374">
        <f t="shared" si="4"/>
        <v>0</v>
      </c>
      <c r="M161" s="358"/>
      <c r="N161" s="373">
        <f>+係数!R7</f>
        <v>0.34603497553650148</v>
      </c>
      <c r="O161" s="358"/>
      <c r="P161" s="374">
        <f t="shared" si="5"/>
        <v>0</v>
      </c>
    </row>
    <row r="162" spans="2:16">
      <c r="B162" s="585">
        <f>'１次効果'!B69</f>
        <v>16</v>
      </c>
      <c r="C162" s="596" t="str">
        <f>'１次効果'!C69</f>
        <v>生産用機械</v>
      </c>
      <c r="D162" s="369"/>
      <c r="E162" s="372"/>
      <c r="F162" s="374">
        <f t="shared" si="3"/>
        <v>0</v>
      </c>
      <c r="G162" s="358"/>
      <c r="H162" s="374">
        <v>0</v>
      </c>
      <c r="I162" s="358"/>
      <c r="J162" s="373">
        <f>+係数!S6</f>
        <v>0.2828126287375578</v>
      </c>
      <c r="K162" s="358"/>
      <c r="L162" s="374">
        <f t="shared" si="4"/>
        <v>0</v>
      </c>
      <c r="M162" s="358"/>
      <c r="N162" s="373">
        <f>+係数!S7</f>
        <v>0.41116765210158546</v>
      </c>
      <c r="O162" s="358"/>
      <c r="P162" s="374">
        <f t="shared" si="5"/>
        <v>0</v>
      </c>
    </row>
    <row r="163" spans="2:16">
      <c r="B163" s="585">
        <f>'１次効果'!B70</f>
        <v>17</v>
      </c>
      <c r="C163" s="596" t="str">
        <f>'１次効果'!C70</f>
        <v>業務用機械</v>
      </c>
      <c r="D163" s="369"/>
      <c r="E163" s="372"/>
      <c r="F163" s="374">
        <f t="shared" si="3"/>
        <v>0</v>
      </c>
      <c r="G163" s="358"/>
      <c r="H163" s="374">
        <v>0</v>
      </c>
      <c r="I163" s="358"/>
      <c r="J163" s="373">
        <f>+係数!T6</f>
        <v>0.13426714619218877</v>
      </c>
      <c r="K163" s="358"/>
      <c r="L163" s="374">
        <f t="shared" si="4"/>
        <v>0</v>
      </c>
      <c r="M163" s="358"/>
      <c r="N163" s="373">
        <f>+係数!T7</f>
        <v>0.15913937787873053</v>
      </c>
      <c r="O163" s="358"/>
      <c r="P163" s="374">
        <f t="shared" si="5"/>
        <v>0</v>
      </c>
    </row>
    <row r="164" spans="2:16">
      <c r="B164" s="585">
        <f>'１次効果'!B71</f>
        <v>18</v>
      </c>
      <c r="C164" s="596" t="str">
        <f>'１次効果'!C71</f>
        <v>電子部品</v>
      </c>
      <c r="D164" s="369"/>
      <c r="E164" s="372"/>
      <c r="F164" s="374">
        <f t="shared" si="3"/>
        <v>0</v>
      </c>
      <c r="G164" s="358"/>
      <c r="H164" s="374">
        <v>0</v>
      </c>
      <c r="I164" s="358"/>
      <c r="J164" s="373">
        <f>+係数!U6</f>
        <v>4.260131777623772E-2</v>
      </c>
      <c r="K164" s="358"/>
      <c r="L164" s="374">
        <f t="shared" si="4"/>
        <v>0</v>
      </c>
      <c r="M164" s="358"/>
      <c r="N164" s="373">
        <f>+係数!U7</f>
        <v>0.30540781652624921</v>
      </c>
      <c r="O164" s="358"/>
      <c r="P164" s="374">
        <f t="shared" si="5"/>
        <v>0</v>
      </c>
    </row>
    <row r="165" spans="2:16">
      <c r="B165" s="585">
        <f>'１次効果'!B72</f>
        <v>19</v>
      </c>
      <c r="C165" s="596" t="str">
        <f>'１次効果'!C72</f>
        <v>電気機械</v>
      </c>
      <c r="D165" s="369"/>
      <c r="E165" s="372"/>
      <c r="F165" s="374">
        <f t="shared" si="3"/>
        <v>0</v>
      </c>
      <c r="G165" s="358"/>
      <c r="H165" s="374">
        <v>0</v>
      </c>
      <c r="I165" s="358"/>
      <c r="J165" s="373">
        <f>+係数!V6</f>
        <v>0.18477278451941739</v>
      </c>
      <c r="K165" s="358"/>
      <c r="L165" s="374">
        <f t="shared" si="4"/>
        <v>0</v>
      </c>
      <c r="M165" s="358"/>
      <c r="N165" s="373">
        <f>+係数!V7</f>
        <v>0.28339334133440014</v>
      </c>
      <c r="O165" s="358"/>
      <c r="P165" s="374">
        <f t="shared" si="5"/>
        <v>0</v>
      </c>
    </row>
    <row r="166" spans="2:16">
      <c r="B166" s="585">
        <f>'１次効果'!B73</f>
        <v>20</v>
      </c>
      <c r="C166" s="596" t="str">
        <f>'１次効果'!C73</f>
        <v>情報通信機器</v>
      </c>
      <c r="D166" s="369"/>
      <c r="E166" s="372"/>
      <c r="F166" s="374">
        <f t="shared" si="3"/>
        <v>0</v>
      </c>
      <c r="G166" s="358"/>
      <c r="H166" s="374">
        <v>0</v>
      </c>
      <c r="I166" s="358"/>
      <c r="J166" s="373">
        <f>+係数!W6</f>
        <v>0.14294926913155631</v>
      </c>
      <c r="K166" s="358"/>
      <c r="L166" s="374">
        <f t="shared" si="4"/>
        <v>0</v>
      </c>
      <c r="M166" s="358"/>
      <c r="N166" s="373">
        <f>+係数!W7</f>
        <v>0.36964493450002528</v>
      </c>
      <c r="O166" s="358"/>
      <c r="P166" s="374">
        <f t="shared" si="5"/>
        <v>0</v>
      </c>
    </row>
    <row r="167" spans="2:16">
      <c r="B167" s="585">
        <f>'１次効果'!B74</f>
        <v>21</v>
      </c>
      <c r="C167" s="596" t="str">
        <f>'１次効果'!C74</f>
        <v>輸送機械</v>
      </c>
      <c r="D167" s="369"/>
      <c r="E167" s="372"/>
      <c r="F167" s="374">
        <f t="shared" si="3"/>
        <v>0</v>
      </c>
      <c r="G167" s="358"/>
      <c r="H167" s="374">
        <v>0</v>
      </c>
      <c r="I167" s="358"/>
      <c r="J167" s="373">
        <f>+係数!X6</f>
        <v>7.6093477294440492E-2</v>
      </c>
      <c r="K167" s="358"/>
      <c r="L167" s="374">
        <f t="shared" si="4"/>
        <v>0</v>
      </c>
      <c r="M167" s="358"/>
      <c r="N167" s="373">
        <f>+係数!X7</f>
        <v>0.16027236928894079</v>
      </c>
      <c r="O167" s="358"/>
      <c r="P167" s="374">
        <f t="shared" si="5"/>
        <v>0</v>
      </c>
    </row>
    <row r="168" spans="2:16">
      <c r="B168" s="585">
        <f>'１次効果'!B75</f>
        <v>22</v>
      </c>
      <c r="C168" s="596" t="str">
        <f>'１次効果'!C75</f>
        <v>その他の製造工業製品</v>
      </c>
      <c r="D168" s="369"/>
      <c r="E168" s="372"/>
      <c r="F168" s="374">
        <f t="shared" si="3"/>
        <v>0</v>
      </c>
      <c r="G168" s="358"/>
      <c r="H168" s="374">
        <v>0</v>
      </c>
      <c r="I168" s="358"/>
      <c r="J168" s="373">
        <f>+係数!Y6</f>
        <v>0.20360742705570292</v>
      </c>
      <c r="K168" s="358"/>
      <c r="L168" s="374">
        <f t="shared" si="4"/>
        <v>0</v>
      </c>
      <c r="M168" s="358"/>
      <c r="N168" s="373">
        <f>+係数!Y7</f>
        <v>0.30181550250515765</v>
      </c>
      <c r="O168" s="358"/>
      <c r="P168" s="374">
        <f t="shared" si="5"/>
        <v>0</v>
      </c>
    </row>
    <row r="169" spans="2:16">
      <c r="B169" s="585">
        <f>'１次効果'!B76</f>
        <v>23</v>
      </c>
      <c r="C169" s="596" t="str">
        <f>'１次効果'!C76</f>
        <v>建設</v>
      </c>
      <c r="D169" s="369"/>
      <c r="E169" s="372"/>
      <c r="F169" s="374">
        <f t="shared" si="3"/>
        <v>0</v>
      </c>
      <c r="G169" s="358"/>
      <c r="H169" s="374">
        <v>0</v>
      </c>
      <c r="I169" s="358"/>
      <c r="J169" s="373">
        <f>+係数!Z6</f>
        <v>0.27714572358566103</v>
      </c>
      <c r="K169" s="358"/>
      <c r="L169" s="374">
        <f t="shared" si="4"/>
        <v>0</v>
      </c>
      <c r="M169" s="358"/>
      <c r="N169" s="373">
        <f>+係数!Z7</f>
        <v>0.44476606887169529</v>
      </c>
      <c r="O169" s="358"/>
      <c r="P169" s="374">
        <f t="shared" si="5"/>
        <v>0</v>
      </c>
    </row>
    <row r="170" spans="2:16">
      <c r="B170" s="585">
        <f>'１次効果'!B77</f>
        <v>24</v>
      </c>
      <c r="C170" s="596" t="str">
        <f>'１次効果'!C77</f>
        <v>電力・ガス・熱供給</v>
      </c>
      <c r="D170" s="369"/>
      <c r="E170" s="372"/>
      <c r="F170" s="374">
        <f t="shared" si="3"/>
        <v>0</v>
      </c>
      <c r="G170" s="358"/>
      <c r="H170" s="374">
        <v>0</v>
      </c>
      <c r="I170" s="358"/>
      <c r="J170" s="373">
        <f>+係数!AA6</f>
        <v>4.1925836098185759E-2</v>
      </c>
      <c r="K170" s="358"/>
      <c r="L170" s="374">
        <f t="shared" si="4"/>
        <v>0</v>
      </c>
      <c r="M170" s="358"/>
      <c r="N170" s="373">
        <f>+係数!AA7</f>
        <v>0.37629868581511483</v>
      </c>
      <c r="O170" s="358"/>
      <c r="P170" s="374">
        <f t="shared" si="5"/>
        <v>0</v>
      </c>
    </row>
    <row r="171" spans="2:16">
      <c r="B171" s="585">
        <f>'１次効果'!B78</f>
        <v>25</v>
      </c>
      <c r="C171" s="596" t="str">
        <f>'１次効果'!C78</f>
        <v>水道</v>
      </c>
      <c r="D171" s="369"/>
      <c r="E171" s="372"/>
      <c r="F171" s="374">
        <f t="shared" si="3"/>
        <v>0</v>
      </c>
      <c r="G171" s="358"/>
      <c r="H171" s="374">
        <v>0</v>
      </c>
      <c r="I171" s="358"/>
      <c r="J171" s="373">
        <f>+係数!AB6</f>
        <v>9.2156862745098045E-2</v>
      </c>
      <c r="K171" s="358"/>
      <c r="L171" s="374">
        <f t="shared" si="4"/>
        <v>0</v>
      </c>
      <c r="M171" s="358"/>
      <c r="N171" s="373">
        <f>+係数!AB7</f>
        <v>0.47169467787114844</v>
      </c>
      <c r="O171" s="358"/>
      <c r="P171" s="374">
        <f t="shared" si="5"/>
        <v>0</v>
      </c>
    </row>
    <row r="172" spans="2:16">
      <c r="B172" s="585">
        <f>'１次効果'!B79</f>
        <v>26</v>
      </c>
      <c r="C172" s="596" t="str">
        <f>'１次効果'!C79</f>
        <v>廃棄物処理</v>
      </c>
      <c r="D172" s="369"/>
      <c r="E172" s="372"/>
      <c r="F172" s="374">
        <f t="shared" si="3"/>
        <v>0</v>
      </c>
      <c r="G172" s="358"/>
      <c r="H172" s="374">
        <v>0</v>
      </c>
      <c r="I172" s="358"/>
      <c r="J172" s="373">
        <f>+係数!AC6</f>
        <v>0.33340707420790011</v>
      </c>
      <c r="K172" s="358"/>
      <c r="L172" s="374">
        <f t="shared" si="4"/>
        <v>0</v>
      </c>
      <c r="M172" s="358"/>
      <c r="N172" s="373">
        <f>+係数!AC7</f>
        <v>0.59985743430917093</v>
      </c>
      <c r="O172" s="358"/>
      <c r="P172" s="374">
        <f t="shared" si="5"/>
        <v>0</v>
      </c>
    </row>
    <row r="173" spans="2:16">
      <c r="B173" s="585">
        <f>'１次効果'!B80</f>
        <v>27</v>
      </c>
      <c r="C173" s="596" t="str">
        <f>'１次効果'!C80</f>
        <v>商業</v>
      </c>
      <c r="D173" s="369"/>
      <c r="E173" s="372"/>
      <c r="F173" s="374">
        <f t="shared" si="3"/>
        <v>0</v>
      </c>
      <c r="G173" s="358"/>
      <c r="H173" s="374">
        <v>0</v>
      </c>
      <c r="I173" s="358"/>
      <c r="J173" s="373">
        <f>+係数!AD6</f>
        <v>0.38421812624208845</v>
      </c>
      <c r="K173" s="358"/>
      <c r="L173" s="374">
        <f t="shared" si="4"/>
        <v>0</v>
      </c>
      <c r="M173" s="358"/>
      <c r="N173" s="373">
        <f>+係数!AD7</f>
        <v>0.68103044031648596</v>
      </c>
      <c r="O173" s="358"/>
      <c r="P173" s="374">
        <f t="shared" si="5"/>
        <v>0</v>
      </c>
    </row>
    <row r="174" spans="2:16">
      <c r="B174" s="585">
        <f>'１次効果'!B81</f>
        <v>28</v>
      </c>
      <c r="C174" s="596" t="str">
        <f>'１次効果'!C81</f>
        <v>金融・保険</v>
      </c>
      <c r="D174" s="369"/>
      <c r="E174" s="372"/>
      <c r="F174" s="374">
        <f t="shared" si="3"/>
        <v>0</v>
      </c>
      <c r="G174" s="358"/>
      <c r="H174" s="374">
        <v>0</v>
      </c>
      <c r="I174" s="358"/>
      <c r="J174" s="373">
        <f>+係数!AE6</f>
        <v>0.24672363183754664</v>
      </c>
      <c r="K174" s="358"/>
      <c r="L174" s="374">
        <f t="shared" si="4"/>
        <v>0</v>
      </c>
      <c r="M174" s="358"/>
      <c r="N174" s="373">
        <f>+係数!AE7</f>
        <v>0.6024337402007528</v>
      </c>
      <c r="O174" s="358"/>
      <c r="P174" s="374">
        <f t="shared" si="5"/>
        <v>0</v>
      </c>
    </row>
    <row r="175" spans="2:16">
      <c r="B175" s="585">
        <f>'１次効果'!B82</f>
        <v>29</v>
      </c>
      <c r="C175" s="596" t="str">
        <f>'１次効果'!C82</f>
        <v>不動産</v>
      </c>
      <c r="D175" s="369"/>
      <c r="E175" s="372"/>
      <c r="F175" s="374">
        <f t="shared" si="3"/>
        <v>0</v>
      </c>
      <c r="G175" s="358"/>
      <c r="H175" s="374">
        <v>0</v>
      </c>
      <c r="I175" s="358"/>
      <c r="J175" s="373">
        <f>+係数!AF6</f>
        <v>3.6765593532992233E-2</v>
      </c>
      <c r="K175" s="358"/>
      <c r="L175" s="374">
        <f t="shared" si="4"/>
        <v>0</v>
      </c>
      <c r="M175" s="358"/>
      <c r="N175" s="373">
        <f>+係数!AF7</f>
        <v>0.78266137903412325</v>
      </c>
      <c r="O175" s="358"/>
      <c r="P175" s="374">
        <f t="shared" si="5"/>
        <v>0</v>
      </c>
    </row>
    <row r="176" spans="2:16">
      <c r="B176" s="585">
        <f>'１次効果'!B83</f>
        <v>30</v>
      </c>
      <c r="C176" s="596" t="str">
        <f>'１次効果'!C83</f>
        <v>運輸・郵便</v>
      </c>
      <c r="D176" s="369"/>
      <c r="E176" s="372"/>
      <c r="F176" s="374">
        <f t="shared" si="3"/>
        <v>0</v>
      </c>
      <c r="G176" s="358"/>
      <c r="H176" s="374">
        <v>0</v>
      </c>
      <c r="I176" s="358"/>
      <c r="J176" s="373">
        <f>+係数!AG6</f>
        <v>0.39396179473976684</v>
      </c>
      <c r="K176" s="358"/>
      <c r="L176" s="374">
        <f t="shared" si="4"/>
        <v>0</v>
      </c>
      <c r="M176" s="358"/>
      <c r="N176" s="373">
        <f>+係数!AG7</f>
        <v>0.66771177987026997</v>
      </c>
      <c r="O176" s="358"/>
      <c r="P176" s="374">
        <f t="shared" si="5"/>
        <v>0</v>
      </c>
    </row>
    <row r="177" spans="2:16">
      <c r="B177" s="585">
        <f>'１次効果'!B84</f>
        <v>31</v>
      </c>
      <c r="C177" s="596" t="str">
        <f>'１次効果'!C84</f>
        <v>情報通信</v>
      </c>
      <c r="D177" s="369"/>
      <c r="E177" s="372"/>
      <c r="F177" s="374">
        <f t="shared" si="3"/>
        <v>0</v>
      </c>
      <c r="G177" s="358"/>
      <c r="H177" s="374">
        <v>0</v>
      </c>
      <c r="I177" s="358"/>
      <c r="J177" s="373">
        <f>+係数!AH6</f>
        <v>0.12668765675863172</v>
      </c>
      <c r="K177" s="358"/>
      <c r="L177" s="374">
        <f t="shared" si="4"/>
        <v>0</v>
      </c>
      <c r="M177" s="358"/>
      <c r="N177" s="373">
        <f>+係数!AH7</f>
        <v>0.51116105762439457</v>
      </c>
      <c r="O177" s="358"/>
      <c r="P177" s="374">
        <f t="shared" si="5"/>
        <v>0</v>
      </c>
    </row>
    <row r="178" spans="2:16">
      <c r="B178" s="585">
        <f>'１次効果'!B85</f>
        <v>32</v>
      </c>
      <c r="C178" s="596" t="str">
        <f>'１次効果'!C85</f>
        <v>公務</v>
      </c>
      <c r="D178" s="369"/>
      <c r="E178" s="372"/>
      <c r="F178" s="374">
        <f t="shared" si="3"/>
        <v>0</v>
      </c>
      <c r="G178" s="358"/>
      <c r="H178" s="374">
        <v>0</v>
      </c>
      <c r="I178" s="358"/>
      <c r="J178" s="373">
        <f>+係数!AI6</f>
        <v>0.28123168332731141</v>
      </c>
      <c r="K178" s="358"/>
      <c r="L178" s="374">
        <f t="shared" si="4"/>
        <v>0</v>
      </c>
      <c r="M178" s="358"/>
      <c r="N178" s="373">
        <f>+係数!AI7</f>
        <v>0.79392589024047533</v>
      </c>
      <c r="O178" s="358"/>
      <c r="P178" s="374">
        <f t="shared" si="5"/>
        <v>0</v>
      </c>
    </row>
    <row r="179" spans="2:16">
      <c r="B179" s="585">
        <f>'１次効果'!B86</f>
        <v>33</v>
      </c>
      <c r="C179" s="596" t="str">
        <f>'１次効果'!C86</f>
        <v>教育・研究</v>
      </c>
      <c r="D179" s="369"/>
      <c r="E179" s="372"/>
      <c r="F179" s="374">
        <f t="shared" si="3"/>
        <v>0</v>
      </c>
      <c r="G179" s="358"/>
      <c r="H179" s="374">
        <v>0</v>
      </c>
      <c r="I179" s="358"/>
      <c r="J179" s="373">
        <f>+係数!AJ6</f>
        <v>0.40908238773947958</v>
      </c>
      <c r="K179" s="358"/>
      <c r="L179" s="374">
        <f t="shared" si="4"/>
        <v>0</v>
      </c>
      <c r="M179" s="358"/>
      <c r="N179" s="373">
        <f>+係数!AJ7</f>
        <v>0.69380204237857435</v>
      </c>
      <c r="O179" s="358"/>
      <c r="P179" s="374">
        <f t="shared" si="5"/>
        <v>0</v>
      </c>
    </row>
    <row r="180" spans="2:16">
      <c r="B180" s="585">
        <f>'１次効果'!B87</f>
        <v>34</v>
      </c>
      <c r="C180" s="596" t="str">
        <f>'１次効果'!C87</f>
        <v>医療・福祉</v>
      </c>
      <c r="D180" s="369"/>
      <c r="E180" s="372"/>
      <c r="F180" s="374">
        <f t="shared" si="3"/>
        <v>0</v>
      </c>
      <c r="G180" s="358"/>
      <c r="H180" s="374">
        <v>0</v>
      </c>
      <c r="I180" s="358"/>
      <c r="J180" s="373">
        <f>+係数!AK6</f>
        <v>0.44023930702977204</v>
      </c>
      <c r="K180" s="358"/>
      <c r="L180" s="374">
        <f t="shared" si="4"/>
        <v>0</v>
      </c>
      <c r="M180" s="358"/>
      <c r="N180" s="373">
        <f>+係数!AK7</f>
        <v>0.59262802424207661</v>
      </c>
      <c r="O180" s="358"/>
      <c r="P180" s="374">
        <f t="shared" si="5"/>
        <v>0</v>
      </c>
    </row>
    <row r="181" spans="2:16">
      <c r="B181" s="585">
        <f>'１次効果'!B88</f>
        <v>35</v>
      </c>
      <c r="C181" s="596" t="str">
        <f>'１次効果'!C88</f>
        <v>他に分類されない会員制団体</v>
      </c>
      <c r="D181" s="369"/>
      <c r="E181" s="372"/>
      <c r="F181" s="374">
        <f t="shared" si="3"/>
        <v>0</v>
      </c>
      <c r="G181" s="358"/>
      <c r="H181" s="374">
        <v>0</v>
      </c>
      <c r="I181" s="358"/>
      <c r="J181" s="373">
        <f>+係数!AL6</f>
        <v>0.62009366516326514</v>
      </c>
      <c r="K181" s="358"/>
      <c r="L181" s="374">
        <f t="shared" si="4"/>
        <v>0</v>
      </c>
      <c r="M181" s="358"/>
      <c r="N181" s="373">
        <f>+係数!AL7</f>
        <v>0.75027309992753388</v>
      </c>
      <c r="O181" s="358"/>
      <c r="P181" s="374">
        <f t="shared" si="5"/>
        <v>0</v>
      </c>
    </row>
    <row r="182" spans="2:16">
      <c r="B182" s="585">
        <f>'１次効果'!B89</f>
        <v>36</v>
      </c>
      <c r="C182" s="596" t="str">
        <f>'１次効果'!C89</f>
        <v>対事業所サービス</v>
      </c>
      <c r="D182" s="369"/>
      <c r="E182" s="372"/>
      <c r="F182" s="374">
        <f t="shared" si="3"/>
        <v>0</v>
      </c>
      <c r="G182" s="358"/>
      <c r="H182" s="374">
        <v>0</v>
      </c>
      <c r="I182" s="358"/>
      <c r="J182" s="373">
        <f>+係数!AM6</f>
        <v>0.31832002281802624</v>
      </c>
      <c r="K182" s="358"/>
      <c r="L182" s="374">
        <f t="shared" si="4"/>
        <v>0</v>
      </c>
      <c r="M182" s="358"/>
      <c r="N182" s="373">
        <f>+係数!AM7</f>
        <v>0.5920336565887051</v>
      </c>
      <c r="O182" s="358"/>
      <c r="P182" s="374">
        <f t="shared" si="5"/>
        <v>0</v>
      </c>
    </row>
    <row r="183" spans="2:16">
      <c r="B183" s="585">
        <f>'１次効果'!B90</f>
        <v>37</v>
      </c>
      <c r="C183" s="596" t="str">
        <f>'１次効果'!C90</f>
        <v>宿泊業</v>
      </c>
      <c r="D183" s="369"/>
      <c r="E183" s="372"/>
      <c r="F183" s="374">
        <f t="shared" si="3"/>
        <v>0</v>
      </c>
      <c r="G183" s="358"/>
      <c r="H183" s="374">
        <v>0</v>
      </c>
      <c r="I183" s="358"/>
      <c r="J183" s="373">
        <f>+係数!AN6</f>
        <v>0.27035094796288828</v>
      </c>
      <c r="K183" s="358"/>
      <c r="L183" s="374">
        <f t="shared" si="4"/>
        <v>0</v>
      </c>
      <c r="M183" s="358"/>
      <c r="N183" s="373">
        <f>+係数!AN7</f>
        <v>0.36037111738604277</v>
      </c>
      <c r="O183" s="358"/>
      <c r="P183" s="374">
        <f t="shared" si="5"/>
        <v>0</v>
      </c>
    </row>
    <row r="184" spans="2:16">
      <c r="B184" s="585">
        <f>'１次効果'!B91</f>
        <v>38</v>
      </c>
      <c r="C184" s="596" t="str">
        <f>'１次効果'!C91</f>
        <v>飲食サービス</v>
      </c>
      <c r="D184" s="369"/>
      <c r="E184" s="372"/>
      <c r="F184" s="374">
        <f t="shared" si="3"/>
        <v>0</v>
      </c>
      <c r="G184" s="358"/>
      <c r="H184" s="374">
        <v>0</v>
      </c>
      <c r="I184" s="358"/>
      <c r="J184" s="373">
        <f>+係数!AO6</f>
        <v>0.25894216313833762</v>
      </c>
      <c r="K184" s="358"/>
      <c r="L184" s="374">
        <f t="shared" si="4"/>
        <v>0</v>
      </c>
      <c r="M184" s="358"/>
      <c r="N184" s="373">
        <f>+係数!AO7</f>
        <v>0.38225088168830307</v>
      </c>
      <c r="O184" s="358"/>
      <c r="P184" s="374">
        <f t="shared" si="5"/>
        <v>0</v>
      </c>
    </row>
    <row r="185" spans="2:16">
      <c r="B185" s="585">
        <f>'１次効果'!B92</f>
        <v>39</v>
      </c>
      <c r="C185" s="596" t="str">
        <f>'１次効果'!C92</f>
        <v>娯楽サービス</v>
      </c>
      <c r="D185" s="369"/>
      <c r="E185" s="372"/>
      <c r="F185" s="374">
        <f t="shared" si="3"/>
        <v>0</v>
      </c>
      <c r="G185" s="358"/>
      <c r="H185" s="374">
        <v>0</v>
      </c>
      <c r="I185" s="358"/>
      <c r="J185" s="373">
        <f>+係数!AP6</f>
        <v>0.21277747075619416</v>
      </c>
      <c r="K185" s="358"/>
      <c r="L185" s="374">
        <f t="shared" si="4"/>
        <v>0</v>
      </c>
      <c r="M185" s="358"/>
      <c r="N185" s="373">
        <f>+係数!AP7</f>
        <v>0.7235078751036198</v>
      </c>
      <c r="O185" s="358"/>
      <c r="P185" s="374">
        <f t="shared" si="5"/>
        <v>0</v>
      </c>
    </row>
    <row r="186" spans="2:16">
      <c r="B186" s="585">
        <f>'１次効果'!B93</f>
        <v>40</v>
      </c>
      <c r="C186" s="596" t="str">
        <f>'１次効果'!C93</f>
        <v>その他の対個人サービス</v>
      </c>
      <c r="D186" s="369"/>
      <c r="E186" s="372"/>
      <c r="F186" s="374">
        <f t="shared" si="3"/>
        <v>0</v>
      </c>
      <c r="G186" s="358"/>
      <c r="H186" s="374">
        <v>0</v>
      </c>
      <c r="I186" s="358"/>
      <c r="J186" s="373">
        <f>+係数!AQ6</f>
        <v>0.28298202107873527</v>
      </c>
      <c r="K186" s="358"/>
      <c r="L186" s="374">
        <f t="shared" si="4"/>
        <v>0</v>
      </c>
      <c r="M186" s="358"/>
      <c r="N186" s="373">
        <f>+係数!AQ7</f>
        <v>0.7365390576565406</v>
      </c>
      <c r="O186" s="358"/>
      <c r="P186" s="374">
        <f t="shared" si="5"/>
        <v>0</v>
      </c>
    </row>
    <row r="187" spans="2:16">
      <c r="B187" s="585">
        <f>'１次効果'!B94</f>
        <v>41</v>
      </c>
      <c r="C187" s="596" t="str">
        <f>'１次効果'!C94</f>
        <v>事務用品</v>
      </c>
      <c r="D187" s="369"/>
      <c r="E187" s="372"/>
      <c r="F187" s="374">
        <f t="shared" si="3"/>
        <v>0</v>
      </c>
      <c r="G187" s="358"/>
      <c r="H187" s="374">
        <v>0</v>
      </c>
      <c r="I187" s="358"/>
      <c r="J187" s="373">
        <f>+係数!AR6</f>
        <v>0</v>
      </c>
      <c r="K187" s="358"/>
      <c r="L187" s="374">
        <f t="shared" si="4"/>
        <v>0</v>
      </c>
      <c r="M187" s="358"/>
      <c r="N187" s="373">
        <f>+係数!AR7</f>
        <v>0</v>
      </c>
      <c r="O187" s="358"/>
      <c r="P187" s="374">
        <f t="shared" si="5"/>
        <v>0</v>
      </c>
    </row>
    <row r="188" spans="2:16" ht="12.75" thickBot="1">
      <c r="B188" s="585">
        <f>'１次効果'!B95</f>
        <v>42</v>
      </c>
      <c r="C188" s="597" t="str">
        <f>'１次効果'!C95</f>
        <v>分類不明</v>
      </c>
      <c r="D188" s="369"/>
      <c r="E188" s="372"/>
      <c r="F188" s="607">
        <f t="shared" si="3"/>
        <v>0</v>
      </c>
      <c r="G188" s="358"/>
      <c r="H188" s="374">
        <v>0</v>
      </c>
      <c r="I188" s="358"/>
      <c r="J188" s="373">
        <f>+係数!AS6</f>
        <v>6.0533932795580432E-3</v>
      </c>
      <c r="K188" s="358"/>
      <c r="L188" s="374">
        <f t="shared" si="4"/>
        <v>0</v>
      </c>
      <c r="M188" s="358"/>
      <c r="N188" s="373">
        <f>+係数!AS7</f>
        <v>0.5627598771690101</v>
      </c>
      <c r="O188" s="358"/>
      <c r="P188" s="374">
        <f t="shared" si="5"/>
        <v>0</v>
      </c>
    </row>
    <row r="189" spans="2:16" ht="12.75" thickBot="1">
      <c r="B189" s="395"/>
      <c r="C189" s="396" t="s">
        <v>54</v>
      </c>
      <c r="D189" s="369"/>
      <c r="E189" s="372"/>
      <c r="F189" s="363">
        <f>SUM(F147:F188)</f>
        <v>0</v>
      </c>
      <c r="G189" s="358"/>
      <c r="H189" s="363">
        <f>SUM(H147:H188)</f>
        <v>0</v>
      </c>
      <c r="I189" s="369"/>
      <c r="J189" s="397"/>
      <c r="K189" s="372"/>
      <c r="L189" s="363">
        <f>SUM(L147:L188)</f>
        <v>0</v>
      </c>
      <c r="M189" s="369"/>
      <c r="N189" s="397"/>
      <c r="O189" s="372"/>
      <c r="P189" s="363">
        <f>SUM(P147:P188)</f>
        <v>0</v>
      </c>
    </row>
  </sheetData>
  <mergeCells count="3">
    <mergeCell ref="H41:H47"/>
    <mergeCell ref="J41:J47"/>
    <mergeCell ref="L41:L47"/>
  </mergeCells>
  <phoneticPr fontId="7"/>
  <pageMargins left="0.94488188976377963" right="0.55118110236220474" top="1.6929133858267718" bottom="0.98425196850393704" header="0.51181102362204722" footer="0.51181102362204722"/>
  <pageSetup paperSize="9" scale="68" pageOrder="overThenDown" orientation="landscape" r:id="rId1"/>
  <headerFooter alignWithMargins="0"/>
  <rowBreaks count="3" manualBreakCount="3">
    <brk id="49" max="16383" man="1"/>
    <brk id="96" max="16383" man="1"/>
    <brk id="144" max="16383" man="1"/>
  </rowBreaks>
  <colBreaks count="2" manualBreakCount="2">
    <brk id="17" max="1048575" man="1"/>
    <brk id="3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6" baseType="variant">
      <vt:variant>
        <vt:lpstr>ワークシート</vt:lpstr>
      </vt:variant>
      <vt:variant>
        <vt:i4>11</vt:i4>
      </vt:variant>
      <vt:variant>
        <vt:lpstr>グラフ</vt:lpstr>
      </vt:variant>
      <vt:variant>
        <vt:i4>5</vt:i4>
      </vt:variant>
      <vt:variant>
        <vt:lpstr>名前付き一覧</vt:lpstr>
      </vt:variant>
      <vt:variant>
        <vt:i4>6</vt:i4>
      </vt:variant>
    </vt:vector>
  </HeadingPairs>
  <TitlesOfParts>
    <vt:vector size="22" baseType="lpstr">
      <vt:lpstr>使い方</vt:lpstr>
      <vt:lpstr>入力</vt:lpstr>
      <vt:lpstr>結果</vt:lpstr>
      <vt:lpstr>雇用</vt:lpstr>
      <vt:lpstr>税</vt:lpstr>
      <vt:lpstr>体系図</vt:lpstr>
      <vt:lpstr>効果内訳</vt:lpstr>
      <vt:lpstr>１次効果</vt:lpstr>
      <vt:lpstr>２次効果</vt:lpstr>
      <vt:lpstr>係数</vt:lpstr>
      <vt:lpstr>マージン率</vt:lpstr>
      <vt:lpstr>G1</vt:lpstr>
      <vt:lpstr>G2</vt:lpstr>
      <vt:lpstr>G3</vt:lpstr>
      <vt:lpstr>G4</vt:lpstr>
      <vt:lpstr>G5</vt:lpstr>
      <vt:lpstr>'１次効果'!Print_Area</vt:lpstr>
      <vt:lpstr>係数!Print_Area</vt:lpstr>
      <vt:lpstr>結果!Print_Area</vt:lpstr>
      <vt:lpstr>雇用!Print_Area</vt:lpstr>
      <vt:lpstr>体系図!Print_Area</vt:lpstr>
      <vt:lpstr>係数!Print_Titles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