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codeName="ThisWorkbook"/>
  <mc:AlternateContent xmlns:mc="http://schemas.openxmlformats.org/markup-compatibility/2006">
    <mc:Choice Requires="x15">
      <x15ac:absPath xmlns:x15ac="http://schemas.microsoft.com/office/spreadsheetml/2010/11/ac" url="\\ss200014\kikaku\県民経済\08sna\08SNA製本原稿\2022年度用\公表ファイル\"/>
    </mc:Choice>
  </mc:AlternateContent>
  <xr:revisionPtr revIDLastSave="0" documentId="13_ncr:1_{15ABC417-949B-4905-978B-5FAD2EC9C6EA}" xr6:coauthVersionLast="47" xr6:coauthVersionMax="47" xr10:uidLastSave="{00000000-0000-0000-0000-000000000000}"/>
  <bookViews>
    <workbookView xWindow="-120" yWindow="-120" windowWidth="29040" windowHeight="15720" activeTab="5" xr2:uid="{00000000-000D-0000-FFFF-FFFF00000000}"/>
  </bookViews>
  <sheets>
    <sheet name="生産(名目)" sheetId="1" r:id="rId1"/>
    <sheet name="生産(実質)" sheetId="14" r:id="rId2"/>
    <sheet name="デフレータ(生産)" sheetId="15" r:id="rId3"/>
    <sheet name="分配" sheetId="2" r:id="rId4"/>
    <sheet name="支出(名目)" sheetId="3" r:id="rId5"/>
    <sheet name="支出(実質)" sheetId="8" r:id="rId6"/>
    <sheet name="デフレーター(支出)" sheetId="9" r:id="rId7"/>
    <sheet name="概要版" sheetId="16" r:id="rId8"/>
  </sheets>
  <definedNames>
    <definedName name="_xlnm._FilterDatabase" localSheetId="0" hidden="1">'生産(名目)'!$B$1:$B$202</definedName>
    <definedName name="_xlnm.Print_Area" localSheetId="2">'デフレータ(生産)'!$A$1:$O$133</definedName>
    <definedName name="_xlnm.Print_Area" localSheetId="6">'デフレーター(支出)'!$A$1:$O$93</definedName>
    <definedName name="_xlnm.Print_Area" localSheetId="7">概要版!$A$1:$AC$63</definedName>
    <definedName name="_xlnm.Print_Area" localSheetId="5">'支出(実質)'!$A$1:$O$95</definedName>
    <definedName name="_xlnm.Print_Area" localSheetId="4">'支出(名目)'!$A$1:$O$164</definedName>
    <definedName name="_xlnm.Print_Area" localSheetId="1">'生産(実質)'!$A$2:$O$135</definedName>
    <definedName name="_xlnm.Print_Area" localSheetId="0">'生産(名目)'!$A$1:$O$202</definedName>
    <definedName name="_xlnm.Print_Area" localSheetId="3">分配!$A$1:$O$194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 i="16" l="1"/>
  <c r="I60" i="16" l="1"/>
  <c r="J60" i="16" l="1"/>
  <c r="K60" i="16" s="1"/>
  <c r="I62" i="16" l="1"/>
  <c r="J62" i="16" l="1"/>
  <c r="K62" i="16" s="1"/>
  <c r="I61" i="16" l="1"/>
  <c r="J61" i="16" l="1"/>
  <c r="K61" i="16" s="1"/>
  <c r="I57" i="16" l="1"/>
  <c r="J57" i="16" l="1"/>
  <c r="K57" i="16" s="1"/>
  <c r="AA4" i="16" l="1"/>
  <c r="Z4" i="16"/>
  <c r="U4" i="16"/>
  <c r="T4" i="16"/>
  <c r="D4" i="16"/>
  <c r="C4" i="16"/>
  <c r="O4" i="16"/>
  <c r="O3" i="16"/>
  <c r="B4" i="16" l="1"/>
  <c r="N4" i="9"/>
  <c r="N51" i="9" s="1"/>
  <c r="N3" i="9"/>
  <c r="N73" i="8"/>
  <c r="N71" i="8"/>
  <c r="N69" i="8"/>
  <c r="N4" i="8"/>
  <c r="N52" i="8" s="1"/>
  <c r="N107" i="3"/>
  <c r="N60" i="3"/>
  <c r="AA29" i="16"/>
  <c r="AA28" i="16"/>
  <c r="N133" i="3"/>
  <c r="AA20" i="16"/>
  <c r="AA19" i="16"/>
  <c r="AA12" i="16"/>
  <c r="AA11" i="16"/>
  <c r="N4" i="3"/>
  <c r="N114" i="3" s="1"/>
  <c r="N134" i="2"/>
  <c r="U16" i="16"/>
  <c r="N4" i="2"/>
  <c r="N69" i="2" s="1"/>
  <c r="N71" i="15"/>
  <c r="N4" i="15"/>
  <c r="N4" i="14"/>
  <c r="N73" i="14" s="1"/>
  <c r="N184" i="1"/>
  <c r="N140" i="1"/>
  <c r="N117" i="1"/>
  <c r="N73" i="1"/>
  <c r="D54" i="16"/>
  <c r="D53" i="16"/>
  <c r="D50" i="16"/>
  <c r="D47" i="16"/>
  <c r="D46" i="16"/>
  <c r="D45" i="16"/>
  <c r="D44" i="16"/>
  <c r="D42" i="16"/>
  <c r="D41" i="16"/>
  <c r="D40" i="16"/>
  <c r="D39" i="16"/>
  <c r="D34" i="16"/>
  <c r="D33" i="16"/>
  <c r="D32" i="16"/>
  <c r="D31" i="16"/>
  <c r="D26" i="16"/>
  <c r="D25" i="16"/>
  <c r="D18" i="16"/>
  <c r="D17" i="16"/>
  <c r="D10" i="16"/>
  <c r="D9" i="16"/>
  <c r="D8" i="16"/>
  <c r="N149" i="3" l="1"/>
  <c r="N150" i="3"/>
  <c r="N132" i="3"/>
  <c r="AA42" i="16"/>
  <c r="N123" i="3"/>
  <c r="AA13" i="16"/>
  <c r="N143" i="3"/>
  <c r="AA30" i="16"/>
  <c r="N116" i="3"/>
  <c r="AA6" i="16"/>
  <c r="N124" i="3"/>
  <c r="AA14" i="16"/>
  <c r="N144" i="3"/>
  <c r="AA31" i="16"/>
  <c r="N117" i="3"/>
  <c r="AA7" i="16"/>
  <c r="N125" i="3"/>
  <c r="AA15" i="16"/>
  <c r="N135" i="3"/>
  <c r="AA22" i="16"/>
  <c r="N145" i="3"/>
  <c r="AA32" i="16"/>
  <c r="N118" i="3"/>
  <c r="AA8" i="16"/>
  <c r="N126" i="3"/>
  <c r="AA16" i="16"/>
  <c r="N146" i="3"/>
  <c r="AA33" i="16"/>
  <c r="N119" i="3"/>
  <c r="AA9" i="16"/>
  <c r="N127" i="3"/>
  <c r="AA17" i="16"/>
  <c r="N139" i="3"/>
  <c r="AA26" i="16"/>
  <c r="N147" i="3"/>
  <c r="AA34" i="16"/>
  <c r="N120" i="3"/>
  <c r="AA10" i="16"/>
  <c r="N128" i="3"/>
  <c r="AA18" i="16"/>
  <c r="N140" i="3"/>
  <c r="AA27" i="16"/>
  <c r="N148" i="3"/>
  <c r="AA35" i="16"/>
  <c r="N156" i="1"/>
  <c r="D20" i="16"/>
  <c r="N172" i="1"/>
  <c r="D36" i="16"/>
  <c r="N149" i="1"/>
  <c r="D13" i="16"/>
  <c r="N157" i="1"/>
  <c r="D21" i="16"/>
  <c r="N165" i="1"/>
  <c r="D29" i="16"/>
  <c r="N173" i="1"/>
  <c r="D37" i="16"/>
  <c r="N159" i="1"/>
  <c r="D23" i="16"/>
  <c r="N148" i="1"/>
  <c r="D12" i="16"/>
  <c r="N164" i="1"/>
  <c r="D28" i="16"/>
  <c r="N60" i="1"/>
  <c r="D60" i="16" s="1"/>
  <c r="D6" i="16"/>
  <c r="N150" i="1"/>
  <c r="D14" i="16"/>
  <c r="N158" i="1"/>
  <c r="D22" i="16"/>
  <c r="N166" i="1"/>
  <c r="D30" i="16"/>
  <c r="N174" i="1"/>
  <c r="D38" i="16"/>
  <c r="N152" i="1"/>
  <c r="D16" i="16"/>
  <c r="N160" i="1"/>
  <c r="D24" i="16"/>
  <c r="N151" i="1"/>
  <c r="D15" i="16"/>
  <c r="N143" i="1"/>
  <c r="D7" i="16"/>
  <c r="N147" i="1"/>
  <c r="D11" i="16"/>
  <c r="N155" i="1"/>
  <c r="D19" i="16"/>
  <c r="N163" i="1"/>
  <c r="D27" i="16"/>
  <c r="N171" i="1"/>
  <c r="D35" i="16"/>
  <c r="N179" i="1"/>
  <c r="D43" i="16"/>
  <c r="N193" i="1"/>
  <c r="D57" i="16"/>
  <c r="N190" i="1"/>
  <c r="N180" i="1"/>
  <c r="N181" i="1"/>
  <c r="N182" i="1"/>
  <c r="N144" i="1"/>
  <c r="N167" i="1"/>
  <c r="N175" i="1"/>
  <c r="N183" i="1"/>
  <c r="N168" i="1"/>
  <c r="N176" i="1"/>
  <c r="N61" i="1"/>
  <c r="N122" i="3"/>
  <c r="N130" i="3"/>
  <c r="N142" i="3"/>
  <c r="N129" i="3"/>
  <c r="N141" i="3"/>
  <c r="N157" i="3"/>
  <c r="N121" i="3"/>
  <c r="N196" i="1"/>
  <c r="N62" i="1"/>
  <c r="D62" i="16" s="1"/>
  <c r="N145" i="1"/>
  <c r="N153" i="1"/>
  <c r="N161" i="1"/>
  <c r="N169" i="1"/>
  <c r="N177" i="1"/>
  <c r="N186" i="1"/>
  <c r="N146" i="1"/>
  <c r="N154" i="1"/>
  <c r="N162" i="1"/>
  <c r="N170" i="1"/>
  <c r="N178" i="1"/>
  <c r="N189" i="1"/>
  <c r="N142" i="1"/>
  <c r="N197" i="1" l="1"/>
  <c r="D61" i="16"/>
  <c r="N198" i="1"/>
  <c r="L50" i="16"/>
  <c r="G50" i="16"/>
  <c r="A50" i="16"/>
  <c r="AA3" i="16"/>
  <c r="X47" i="16"/>
  <c r="X49" i="16"/>
  <c r="X50" i="16"/>
  <c r="X40" i="16"/>
  <c r="X42" i="16"/>
  <c r="X44" i="16"/>
  <c r="X45" i="16"/>
  <c r="X37" i="16"/>
  <c r="X38" i="16"/>
  <c r="X39" i="16"/>
  <c r="X34" i="16"/>
  <c r="X35" i="16"/>
  <c r="X7" i="16"/>
  <c r="X8" i="16"/>
  <c r="X9" i="16"/>
  <c r="X10" i="16"/>
  <c r="X11" i="16"/>
  <c r="X12" i="16"/>
  <c r="X13" i="16"/>
  <c r="X14" i="16"/>
  <c r="X15" i="16"/>
  <c r="X16" i="16"/>
  <c r="X17" i="16"/>
  <c r="X18" i="16"/>
  <c r="X19" i="16"/>
  <c r="X20" i="16"/>
  <c r="X22" i="16"/>
  <c r="X24" i="16"/>
  <c r="X26" i="16"/>
  <c r="X27" i="16"/>
  <c r="X28" i="16"/>
  <c r="X29" i="16"/>
  <c r="X30" i="16"/>
  <c r="X31" i="16"/>
  <c r="X32" i="16"/>
  <c r="X33" i="16"/>
  <c r="X6" i="16"/>
  <c r="AA5" i="16"/>
  <c r="AB5" i="16"/>
  <c r="AC5" i="16"/>
  <c r="X4" i="16"/>
  <c r="X3" i="16"/>
  <c r="U3" i="16"/>
  <c r="J3" i="16"/>
  <c r="R27" i="16"/>
  <c r="R29" i="16"/>
  <c r="R7" i="16"/>
  <c r="R8" i="16"/>
  <c r="R10" i="16"/>
  <c r="R11" i="16"/>
  <c r="R12" i="16"/>
  <c r="R13" i="16"/>
  <c r="R14" i="16"/>
  <c r="R15" i="16"/>
  <c r="R16" i="16"/>
  <c r="R17" i="16"/>
  <c r="R18" i="16"/>
  <c r="R19" i="16"/>
  <c r="R21" i="16"/>
  <c r="R22" i="16"/>
  <c r="R23" i="16"/>
  <c r="R24" i="16"/>
  <c r="R25" i="16"/>
  <c r="R26" i="16"/>
  <c r="R4" i="16"/>
  <c r="R6" i="16"/>
  <c r="L4" i="16"/>
  <c r="U5" i="16"/>
  <c r="V5" i="16"/>
  <c r="W5" i="16"/>
  <c r="R3" i="16"/>
  <c r="L62" i="16"/>
  <c r="L61" i="16"/>
  <c r="L60" i="16"/>
  <c r="L59" i="16"/>
  <c r="L57" i="16"/>
  <c r="L54" i="16"/>
  <c r="L53" i="16"/>
  <c r="L7" i="16"/>
  <c r="L8" i="16"/>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6" i="16"/>
  <c r="L3" i="16"/>
  <c r="G58" i="16"/>
  <c r="J5" i="16"/>
  <c r="K5" i="16"/>
  <c r="G62" i="16"/>
  <c r="G61" i="16"/>
  <c r="G60" i="16"/>
  <c r="G57" i="16"/>
  <c r="G53" i="16"/>
  <c r="G54"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3" i="16"/>
  <c r="G4" i="16"/>
  <c r="A4" i="16"/>
  <c r="A3" i="16"/>
  <c r="A59" i="16"/>
  <c r="A62" i="16"/>
  <c r="A61" i="16"/>
  <c r="A60" i="16"/>
  <c r="A57" i="16"/>
  <c r="A54" i="16"/>
  <c r="A53"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O71" i="2" l="1"/>
  <c r="O72" i="2"/>
  <c r="O73" i="2"/>
  <c r="O74" i="2"/>
  <c r="O75" i="2"/>
  <c r="O77" i="2"/>
  <c r="O78" i="2"/>
  <c r="O79" i="2"/>
  <c r="O80" i="2"/>
  <c r="O81" i="2"/>
  <c r="O82" i="2"/>
  <c r="O83" i="2"/>
  <c r="O84" i="2"/>
  <c r="O85" i="2"/>
  <c r="O86" i="2"/>
  <c r="O87" i="2"/>
  <c r="O88" i="2"/>
  <c r="O89" i="2"/>
  <c r="O90" i="2"/>
  <c r="O91" i="2"/>
  <c r="O92" i="2"/>
  <c r="O94" i="2"/>
  <c r="O95" i="2"/>
  <c r="O96" i="2"/>
  <c r="O97" i="2"/>
  <c r="O98" i="2"/>
  <c r="O99" i="2"/>
  <c r="O100" i="2"/>
  <c r="O101" i="2"/>
  <c r="O102" i="2"/>
  <c r="O103" i="2"/>
  <c r="O104" i="2"/>
  <c r="O106" i="2"/>
  <c r="O109" i="2"/>
  <c r="O110" i="2"/>
  <c r="O111" i="2"/>
  <c r="O112" i="2"/>
  <c r="O114" i="2"/>
  <c r="O115" i="2"/>
  <c r="O116" i="2"/>
  <c r="O117" i="2"/>
  <c r="O118" i="2"/>
  <c r="O119" i="2"/>
  <c r="O120" i="2"/>
  <c r="O121" i="2"/>
  <c r="O122" i="2"/>
  <c r="O123" i="2"/>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7" i="15"/>
  <c r="O120" i="15"/>
  <c r="O121" i="15"/>
  <c r="O124" i="15"/>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6" i="1"/>
  <c r="O189" i="1"/>
  <c r="O190" i="1"/>
  <c r="O193"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9" i="1"/>
  <c r="O122" i="1"/>
  <c r="O123" i="1"/>
  <c r="O126" i="1"/>
  <c r="O126"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9" i="14"/>
  <c r="O122" i="14"/>
  <c r="O123" i="14"/>
  <c r="O53" i="9"/>
  <c r="O54" i="9"/>
  <c r="O55" i="9"/>
  <c r="O56" i="9"/>
  <c r="O57" i="9"/>
  <c r="O58" i="9"/>
  <c r="O59" i="9"/>
  <c r="O60" i="9"/>
  <c r="O61" i="9"/>
  <c r="O62" i="9"/>
  <c r="O63" i="9"/>
  <c r="O64" i="9"/>
  <c r="O65" i="9"/>
  <c r="O66" i="9"/>
  <c r="O67" i="9"/>
  <c r="O69" i="9"/>
  <c r="O71" i="9"/>
  <c r="O73" i="9"/>
  <c r="O74" i="9"/>
  <c r="O75" i="9"/>
  <c r="O76" i="9"/>
  <c r="O77" i="9"/>
  <c r="O78" i="9"/>
  <c r="O79" i="9"/>
  <c r="O80" i="9"/>
  <c r="O81" i="9"/>
  <c r="O82" i="9"/>
  <c r="O83" i="9"/>
  <c r="O84" i="9"/>
  <c r="O87" i="9"/>
  <c r="O90" i="9"/>
  <c r="O54" i="8"/>
  <c r="O55" i="8"/>
  <c r="O56" i="8"/>
  <c r="O57" i="8"/>
  <c r="O58" i="8"/>
  <c r="O59" i="8"/>
  <c r="O60" i="8"/>
  <c r="O61" i="8"/>
  <c r="O62" i="8"/>
  <c r="O63" i="8"/>
  <c r="O64" i="8"/>
  <c r="O65" i="8"/>
  <c r="O66" i="8"/>
  <c r="O67" i="8"/>
  <c r="O68" i="8"/>
  <c r="O70" i="8"/>
  <c r="O72" i="8"/>
  <c r="O74" i="8"/>
  <c r="O75" i="8"/>
  <c r="O76" i="8"/>
  <c r="O77" i="8"/>
  <c r="O78" i="8"/>
  <c r="O79" i="8"/>
  <c r="O80" i="8"/>
  <c r="O81" i="8"/>
  <c r="O82" i="8"/>
  <c r="O83" i="8"/>
  <c r="O84" i="8"/>
  <c r="O85" i="8"/>
  <c r="O88" i="8"/>
  <c r="O91" i="8"/>
  <c r="O157" i="3"/>
  <c r="O154" i="3"/>
  <c r="O153" i="3"/>
  <c r="O152" i="3"/>
  <c r="O140" i="3"/>
  <c r="O141" i="3"/>
  <c r="O142" i="3"/>
  <c r="O143" i="3"/>
  <c r="O144" i="3"/>
  <c r="O145" i="3"/>
  <c r="O146" i="3"/>
  <c r="O147" i="3"/>
  <c r="O148" i="3"/>
  <c r="O149" i="3"/>
  <c r="O150" i="3"/>
  <c r="O139" i="3"/>
  <c r="O137" i="3"/>
  <c r="O135" i="3"/>
  <c r="O118" i="3"/>
  <c r="O119" i="3"/>
  <c r="O120" i="3"/>
  <c r="O121" i="3"/>
  <c r="O122" i="3"/>
  <c r="O123" i="3"/>
  <c r="O124" i="3"/>
  <c r="O125" i="3"/>
  <c r="O126" i="3"/>
  <c r="O127" i="3"/>
  <c r="O128" i="3"/>
  <c r="O129" i="3"/>
  <c r="O130" i="3"/>
  <c r="O117" i="3"/>
  <c r="O116" i="3"/>
  <c r="O103" i="3"/>
  <c r="O98" i="3"/>
  <c r="O99" i="3"/>
  <c r="O100" i="3"/>
  <c r="O86" i="3"/>
  <c r="O87" i="3"/>
  <c r="O88" i="3"/>
  <c r="O89" i="3"/>
  <c r="O90" i="3"/>
  <c r="O91" i="3"/>
  <c r="O92" i="3"/>
  <c r="O93" i="3"/>
  <c r="O94" i="3"/>
  <c r="O95" i="3"/>
  <c r="O96" i="3"/>
  <c r="O85" i="3"/>
  <c r="O83" i="3"/>
  <c r="O81" i="3"/>
  <c r="O64" i="3"/>
  <c r="O65" i="3"/>
  <c r="O66" i="3"/>
  <c r="O67" i="3"/>
  <c r="O68" i="3"/>
  <c r="O69" i="3"/>
  <c r="O70" i="3"/>
  <c r="O71" i="3"/>
  <c r="O72" i="3"/>
  <c r="O73" i="3"/>
  <c r="O74" i="3"/>
  <c r="O75" i="3"/>
  <c r="O76" i="3"/>
  <c r="O63" i="3"/>
  <c r="O62" i="3"/>
  <c r="N79" i="3" l="1"/>
  <c r="N73" i="3" l="1"/>
  <c r="Z17" i="16"/>
  <c r="AB17" i="16" s="1"/>
  <c r="N92" i="3"/>
  <c r="Z33" i="16"/>
  <c r="AB33" i="16" s="1"/>
  <c r="N88" i="3"/>
  <c r="Z29" i="16"/>
  <c r="AB29" i="16" s="1"/>
  <c r="N65" i="3"/>
  <c r="Z9" i="16"/>
  <c r="AB9" i="16" s="1"/>
  <c r="N71" i="3"/>
  <c r="Z15" i="16"/>
  <c r="AB15" i="16" s="1"/>
  <c r="N90" i="3"/>
  <c r="Z31" i="16"/>
  <c r="AB31" i="16" s="1"/>
  <c r="N66" i="3"/>
  <c r="Z10" i="16"/>
  <c r="AB10" i="16" s="1"/>
  <c r="N74" i="3"/>
  <c r="Z18" i="16"/>
  <c r="AB18" i="16" s="1"/>
  <c r="N93" i="3"/>
  <c r="Z34" i="16"/>
  <c r="AB34" i="16" s="1"/>
  <c r="N70" i="3"/>
  <c r="Z14" i="16"/>
  <c r="AB14" i="16" s="1"/>
  <c r="N68" i="3"/>
  <c r="Z12" i="16"/>
  <c r="AB12" i="16" s="1"/>
  <c r="N69" i="3"/>
  <c r="Z13" i="16"/>
  <c r="AB13" i="16" s="1"/>
  <c r="N81" i="3"/>
  <c r="Z22" i="16"/>
  <c r="AB22" i="16" s="1"/>
  <c r="N64" i="3"/>
  <c r="Z8" i="16"/>
  <c r="AB8" i="16" s="1"/>
  <c r="N72" i="3"/>
  <c r="Z16" i="16"/>
  <c r="AB16" i="16" s="1"/>
  <c r="N91" i="3"/>
  <c r="Z32" i="16"/>
  <c r="AB32" i="16" s="1"/>
  <c r="N67" i="3"/>
  <c r="Z11" i="16"/>
  <c r="AB11" i="16" s="1"/>
  <c r="N76" i="3"/>
  <c r="Z20" i="16"/>
  <c r="AB20" i="16" s="1"/>
  <c r="Y8" i="16"/>
  <c r="Y20" i="16"/>
  <c r="Y18" i="16"/>
  <c r="Y17" i="16"/>
  <c r="Y16" i="16"/>
  <c r="Y15" i="16"/>
  <c r="Y14" i="16"/>
  <c r="Y34" i="16"/>
  <c r="Y13" i="16"/>
  <c r="Y33" i="16"/>
  <c r="Y12" i="16"/>
  <c r="Y32" i="16"/>
  <c r="Y11" i="16"/>
  <c r="Y31" i="16"/>
  <c r="Y29" i="16"/>
  <c r="Y10" i="16"/>
  <c r="Y9" i="16"/>
  <c r="Y22" i="16"/>
  <c r="N86" i="2" l="1"/>
  <c r="N85" i="2"/>
  <c r="N84" i="2"/>
  <c r="N87" i="2" l="1"/>
  <c r="T16" i="16"/>
  <c r="V16" i="16" s="1"/>
  <c r="S16" i="16"/>
  <c r="S15" i="16"/>
  <c r="T15" i="16"/>
  <c r="U15" i="16"/>
  <c r="E69" i="8"/>
  <c r="F69" i="8"/>
  <c r="G69" i="8"/>
  <c r="H69" i="8"/>
  <c r="I69" i="8"/>
  <c r="J69" i="8"/>
  <c r="K69" i="8"/>
  <c r="L69" i="8"/>
  <c r="M69" i="8"/>
  <c r="E71" i="8"/>
  <c r="F71" i="8"/>
  <c r="G71" i="8"/>
  <c r="H71" i="8"/>
  <c r="I71" i="8"/>
  <c r="J71" i="8"/>
  <c r="K71" i="8"/>
  <c r="L71" i="8"/>
  <c r="M71" i="8"/>
  <c r="E73" i="8"/>
  <c r="F73" i="8"/>
  <c r="G73" i="8"/>
  <c r="H73" i="8"/>
  <c r="I73" i="8"/>
  <c r="J73" i="8"/>
  <c r="K73" i="8"/>
  <c r="L73" i="8"/>
  <c r="M73" i="8"/>
  <c r="D73" i="8"/>
  <c r="D71" i="8"/>
  <c r="D69" i="8"/>
  <c r="E107" i="3"/>
  <c r="F107" i="3"/>
  <c r="I107" i="3"/>
  <c r="J107" i="3"/>
  <c r="M107" i="3"/>
  <c r="L86" i="2"/>
  <c r="C134" i="2"/>
  <c r="E184" i="1"/>
  <c r="F184" i="1"/>
  <c r="G184" i="1"/>
  <c r="H184" i="1"/>
  <c r="I184" i="1"/>
  <c r="J184" i="1"/>
  <c r="K184" i="1"/>
  <c r="L184" i="1"/>
  <c r="M184" i="1"/>
  <c r="E117" i="1"/>
  <c r="F117" i="1"/>
  <c r="G117" i="1"/>
  <c r="H117" i="1"/>
  <c r="I117" i="1"/>
  <c r="J117" i="1"/>
  <c r="K117" i="1"/>
  <c r="L117" i="1"/>
  <c r="M117" i="1"/>
  <c r="D117" i="1"/>
  <c r="D184" i="1"/>
  <c r="D140" i="1"/>
  <c r="C184" i="1"/>
  <c r="D73" i="1"/>
  <c r="D139" i="8"/>
  <c r="C139" i="8"/>
  <c r="D138" i="8"/>
  <c r="C138" i="8"/>
  <c r="D137" i="8"/>
  <c r="C137" i="8"/>
  <c r="D136" i="8"/>
  <c r="C136" i="8"/>
  <c r="D135" i="8"/>
  <c r="C135" i="8"/>
  <c r="D133" i="8"/>
  <c r="C133" i="8"/>
  <c r="D132" i="8"/>
  <c r="C132" i="8"/>
  <c r="D111" i="2"/>
  <c r="D87" i="2"/>
  <c r="V15" i="16" l="1"/>
  <c r="E76" i="3"/>
  <c r="M68" i="3"/>
  <c r="F90" i="3"/>
  <c r="H81" i="3"/>
  <c r="F73" i="3"/>
  <c r="H72" i="3"/>
  <c r="J69" i="3"/>
  <c r="J84" i="2"/>
  <c r="L93" i="3"/>
  <c r="L68" i="3"/>
  <c r="I89" i="2"/>
  <c r="H86" i="2"/>
  <c r="M85" i="2"/>
  <c r="I85" i="2"/>
  <c r="F84" i="2"/>
  <c r="L92" i="3"/>
  <c r="H92" i="3"/>
  <c r="J91" i="3"/>
  <c r="L88" i="3"/>
  <c r="H88" i="3"/>
  <c r="F76" i="3"/>
  <c r="J72" i="3"/>
  <c r="F66" i="3"/>
  <c r="H65" i="3"/>
  <c r="H111" i="2"/>
  <c r="E86" i="2"/>
  <c r="K91" i="2"/>
  <c r="G91" i="2"/>
  <c r="K87" i="2"/>
  <c r="F91" i="3"/>
  <c r="F74" i="3"/>
  <c r="H71" i="3"/>
  <c r="J70" i="3"/>
  <c r="D69" i="3"/>
  <c r="L67" i="3"/>
  <c r="J91" i="2"/>
  <c r="F87" i="2"/>
  <c r="G86" i="2"/>
  <c r="H85" i="2"/>
  <c r="I84" i="2"/>
  <c r="G87" i="2"/>
  <c r="K93" i="3"/>
  <c r="M92" i="3"/>
  <c r="E92" i="3"/>
  <c r="I88" i="3"/>
  <c r="G81" i="3"/>
  <c r="K76" i="3"/>
  <c r="E67" i="3"/>
  <c r="I65" i="3"/>
  <c r="G64" i="3"/>
  <c r="E69" i="3"/>
  <c r="D89" i="2"/>
  <c r="E89" i="2"/>
  <c r="I86" i="2"/>
  <c r="G84" i="2"/>
  <c r="D68" i="3"/>
  <c r="D85" i="2"/>
  <c r="E85" i="2"/>
  <c r="D91" i="2"/>
  <c r="E111" i="2"/>
  <c r="H87" i="2"/>
  <c r="F89" i="2"/>
  <c r="L87" i="2"/>
  <c r="M86" i="2"/>
  <c r="F85" i="2"/>
  <c r="D88" i="3"/>
  <c r="D92" i="3"/>
  <c r="I111" i="2"/>
  <c r="J85" i="2"/>
  <c r="D86" i="2"/>
  <c r="D84" i="2"/>
  <c r="J111" i="2"/>
  <c r="K111" i="2"/>
  <c r="G111" i="2"/>
  <c r="F111" i="2"/>
  <c r="I91" i="2"/>
  <c r="E91" i="2"/>
  <c r="K89" i="2"/>
  <c r="G89" i="2"/>
  <c r="M87" i="2"/>
  <c r="I87" i="2"/>
  <c r="E87" i="2"/>
  <c r="J86" i="2"/>
  <c r="F86" i="2"/>
  <c r="K85" i="2"/>
  <c r="G85" i="2"/>
  <c r="L84" i="2"/>
  <c r="H84" i="2"/>
  <c r="H91" i="2"/>
  <c r="J89" i="2"/>
  <c r="K84" i="2"/>
  <c r="F91" i="2"/>
  <c r="H89" i="2"/>
  <c r="J87" i="2"/>
  <c r="K86" i="2"/>
  <c r="L85" i="2"/>
  <c r="M84" i="2"/>
  <c r="E84" i="2"/>
  <c r="L107" i="3"/>
  <c r="H107" i="3"/>
  <c r="D107" i="3"/>
  <c r="H93" i="3"/>
  <c r="J92" i="3"/>
  <c r="F92" i="3"/>
  <c r="L91" i="3"/>
  <c r="H91" i="3"/>
  <c r="D91" i="3"/>
  <c r="J90" i="3"/>
  <c r="J88" i="3"/>
  <c r="F88" i="3"/>
  <c r="L81" i="3"/>
  <c r="D81" i="3"/>
  <c r="L79" i="3"/>
  <c r="H79" i="3"/>
  <c r="D79" i="3"/>
  <c r="L76" i="3"/>
  <c r="H76" i="3"/>
  <c r="L74" i="3"/>
  <c r="H74" i="3"/>
  <c r="D74" i="3"/>
  <c r="J73" i="3"/>
  <c r="L72" i="3"/>
  <c r="D72" i="3"/>
  <c r="J71" i="3"/>
  <c r="F71" i="3"/>
  <c r="L70" i="3"/>
  <c r="H70" i="3"/>
  <c r="D70" i="3"/>
  <c r="F69" i="3"/>
  <c r="H68" i="3"/>
  <c r="J67" i="3"/>
  <c r="F67" i="3"/>
  <c r="G67" i="3"/>
  <c r="L66" i="3"/>
  <c r="H66" i="3"/>
  <c r="D66" i="3"/>
  <c r="J65" i="3"/>
  <c r="F65" i="3"/>
  <c r="L64" i="3"/>
  <c r="H64" i="3"/>
  <c r="D64" i="3"/>
  <c r="D76" i="3"/>
  <c r="K107" i="3"/>
  <c r="E93" i="3"/>
  <c r="G107" i="3"/>
  <c r="G93" i="3"/>
  <c r="I92" i="3"/>
  <c r="K91" i="3"/>
  <c r="G91" i="3"/>
  <c r="M90" i="3"/>
  <c r="I90" i="3"/>
  <c r="E90" i="3"/>
  <c r="M88" i="3"/>
  <c r="E88" i="3"/>
  <c r="K81" i="3"/>
  <c r="K79" i="3"/>
  <c r="G79" i="3"/>
  <c r="G76" i="3"/>
  <c r="K74" i="3"/>
  <c r="G74" i="3"/>
  <c r="M73" i="3"/>
  <c r="I73" i="3"/>
  <c r="E73" i="3"/>
  <c r="K72" i="3"/>
  <c r="G72" i="3"/>
  <c r="M71" i="3"/>
  <c r="I71" i="3"/>
  <c r="E71" i="3"/>
  <c r="K70" i="3"/>
  <c r="G70" i="3"/>
  <c r="M69" i="3"/>
  <c r="I69" i="3"/>
  <c r="K68" i="3"/>
  <c r="G68" i="3"/>
  <c r="M67" i="3"/>
  <c r="I67" i="3"/>
  <c r="K66" i="3"/>
  <c r="G66" i="3"/>
  <c r="M65" i="3"/>
  <c r="E65" i="3"/>
  <c r="K64" i="3"/>
  <c r="D93" i="3"/>
  <c r="I72" i="3"/>
  <c r="J93" i="3"/>
  <c r="F93" i="3"/>
  <c r="L90" i="3"/>
  <c r="H90" i="3"/>
  <c r="D90" i="3"/>
  <c r="J81" i="3"/>
  <c r="F81" i="3"/>
  <c r="J79" i="3"/>
  <c r="F79" i="3"/>
  <c r="J76" i="3"/>
  <c r="J74" i="3"/>
  <c r="L73" i="3"/>
  <c r="H73" i="3"/>
  <c r="F72" i="3"/>
  <c r="L71" i="3"/>
  <c r="D71" i="3"/>
  <c r="F70" i="3"/>
  <c r="L69" i="3"/>
  <c r="H69" i="3"/>
  <c r="J68" i="3"/>
  <c r="F68" i="3"/>
  <c r="H67" i="3"/>
  <c r="D67" i="3"/>
  <c r="J66" i="3"/>
  <c r="L65" i="3"/>
  <c r="J64" i="3"/>
  <c r="F64" i="3"/>
  <c r="M93" i="3"/>
  <c r="I93" i="3"/>
  <c r="K92" i="3"/>
  <c r="G92" i="3"/>
  <c r="M91" i="3"/>
  <c r="I91" i="3"/>
  <c r="E91" i="3"/>
  <c r="K90" i="3"/>
  <c r="G90" i="3"/>
  <c r="K88" i="3"/>
  <c r="G88" i="3"/>
  <c r="M81" i="3"/>
  <c r="I81" i="3"/>
  <c r="E81" i="3"/>
  <c r="M79" i="3"/>
  <c r="I79" i="3"/>
  <c r="E79" i="3"/>
  <c r="M76" i="3"/>
  <c r="I76" i="3"/>
  <c r="K71" i="3"/>
  <c r="D65" i="3"/>
  <c r="D73" i="3"/>
  <c r="M74" i="3"/>
  <c r="I74" i="3"/>
  <c r="E74" i="3"/>
  <c r="K73" i="3"/>
  <c r="G73" i="3"/>
  <c r="M72" i="3"/>
  <c r="E72" i="3"/>
  <c r="G71" i="3"/>
  <c r="M70" i="3"/>
  <c r="I70" i="3"/>
  <c r="E70" i="3"/>
  <c r="K69" i="3"/>
  <c r="G69" i="3"/>
  <c r="I68" i="3"/>
  <c r="K67" i="3"/>
  <c r="M66" i="3"/>
  <c r="I66" i="3"/>
  <c r="E66" i="3"/>
  <c r="K65" i="3"/>
  <c r="G65" i="3"/>
  <c r="M64" i="3"/>
  <c r="E64" i="3"/>
  <c r="E68" i="3"/>
  <c r="I64" i="3"/>
  <c r="C4" i="9"/>
  <c r="C51" i="9" s="1"/>
  <c r="D4" i="9"/>
  <c r="D51" i="9" s="1"/>
  <c r="E4" i="9"/>
  <c r="E51" i="9" s="1"/>
  <c r="F4" i="9"/>
  <c r="F51" i="9" s="1"/>
  <c r="G4" i="9"/>
  <c r="G51" i="9" s="1"/>
  <c r="H4" i="9"/>
  <c r="H51" i="9" s="1"/>
  <c r="I4" i="9"/>
  <c r="I51" i="9" s="1"/>
  <c r="J4" i="9"/>
  <c r="J51" i="9" s="1"/>
  <c r="K4" i="9"/>
  <c r="K51" i="9" s="1"/>
  <c r="L4" i="9"/>
  <c r="L51" i="9" s="1"/>
  <c r="M4" i="9"/>
  <c r="M51" i="9" s="1"/>
  <c r="C4" i="8"/>
  <c r="C52" i="8" s="1"/>
  <c r="D4" i="8"/>
  <c r="D52" i="8" s="1"/>
  <c r="E4" i="8"/>
  <c r="E52" i="8" s="1"/>
  <c r="F4" i="8"/>
  <c r="F52" i="8" s="1"/>
  <c r="G4" i="8"/>
  <c r="G52" i="8" s="1"/>
  <c r="H4" i="8"/>
  <c r="H52" i="8" s="1"/>
  <c r="I4" i="8"/>
  <c r="I52" i="8" s="1"/>
  <c r="J4" i="8"/>
  <c r="J52" i="8" s="1"/>
  <c r="K4" i="8"/>
  <c r="K52" i="8" s="1"/>
  <c r="L4" i="8"/>
  <c r="L52" i="8" s="1"/>
  <c r="M4" i="8"/>
  <c r="M52" i="8" s="1"/>
  <c r="C4" i="3"/>
  <c r="D4" i="3"/>
  <c r="E4" i="3"/>
  <c r="F4" i="3"/>
  <c r="G4" i="3"/>
  <c r="H4" i="3"/>
  <c r="I4" i="3"/>
  <c r="J4" i="3"/>
  <c r="K4" i="3"/>
  <c r="L4" i="3"/>
  <c r="M4" i="3"/>
  <c r="E134" i="2"/>
  <c r="F134" i="2"/>
  <c r="G134" i="2"/>
  <c r="H134" i="2"/>
  <c r="I134" i="2"/>
  <c r="J134" i="2"/>
  <c r="K134" i="2"/>
  <c r="L134" i="2"/>
  <c r="M134" i="2"/>
  <c r="C4" i="2"/>
  <c r="C69" i="2" s="1"/>
  <c r="D4" i="2"/>
  <c r="D69" i="2" s="1"/>
  <c r="E4" i="2"/>
  <c r="E69" i="2" s="1"/>
  <c r="F4" i="2"/>
  <c r="F69" i="2" s="1"/>
  <c r="G4" i="2"/>
  <c r="G69" i="2" s="1"/>
  <c r="H4" i="2"/>
  <c r="H69" i="2" s="1"/>
  <c r="I4" i="2"/>
  <c r="I69" i="2" s="1"/>
  <c r="J4" i="2"/>
  <c r="J69" i="2" s="1"/>
  <c r="K4" i="2"/>
  <c r="L4" i="2"/>
  <c r="M4" i="2"/>
  <c r="C71" i="15"/>
  <c r="D71" i="15"/>
  <c r="E71" i="15"/>
  <c r="F71" i="15"/>
  <c r="G71" i="15"/>
  <c r="H71" i="15"/>
  <c r="I71" i="15"/>
  <c r="J71" i="15"/>
  <c r="K71" i="15"/>
  <c r="L71" i="15"/>
  <c r="M71" i="15"/>
  <c r="C4" i="15"/>
  <c r="D4" i="15"/>
  <c r="E4" i="15"/>
  <c r="F4" i="15"/>
  <c r="G4" i="15"/>
  <c r="H4" i="15"/>
  <c r="I4" i="15"/>
  <c r="J4" i="15"/>
  <c r="K4" i="15"/>
  <c r="L4" i="15"/>
  <c r="M4" i="16" s="1"/>
  <c r="M4" i="15"/>
  <c r="N4" i="16" s="1"/>
  <c r="C4" i="14"/>
  <c r="C73" i="14" s="1"/>
  <c r="D4" i="14"/>
  <c r="D73" i="14" s="1"/>
  <c r="E4" i="14"/>
  <c r="E73" i="14" s="1"/>
  <c r="F4" i="14"/>
  <c r="F73" i="14" s="1"/>
  <c r="G4" i="14"/>
  <c r="G73" i="14" s="1"/>
  <c r="H4" i="14"/>
  <c r="H73" i="14" s="1"/>
  <c r="I4" i="14"/>
  <c r="I73" i="14" s="1"/>
  <c r="J4" i="14"/>
  <c r="J73" i="14" s="1"/>
  <c r="K4" i="14"/>
  <c r="L4" i="14"/>
  <c r="M4" i="14"/>
  <c r="C140" i="1"/>
  <c r="E140" i="1"/>
  <c r="F140" i="1"/>
  <c r="G140" i="1"/>
  <c r="H140" i="1"/>
  <c r="I140" i="1"/>
  <c r="J140" i="1"/>
  <c r="K140" i="1"/>
  <c r="L140" i="1"/>
  <c r="M140" i="1"/>
  <c r="C73" i="1"/>
  <c r="E73" i="1"/>
  <c r="F73" i="1"/>
  <c r="G73" i="1"/>
  <c r="H73" i="1"/>
  <c r="I73" i="1"/>
  <c r="J73" i="1"/>
  <c r="K73" i="1"/>
  <c r="L73" i="1"/>
  <c r="M73" i="1"/>
  <c r="M69" i="2" l="1"/>
  <c r="I60" i="3"/>
  <c r="I114" i="3"/>
  <c r="K73" i="14"/>
  <c r="S4" i="16"/>
  <c r="L69" i="2"/>
  <c r="H114" i="3"/>
  <c r="H60" i="3"/>
  <c r="H4" i="16"/>
  <c r="L73" i="14"/>
  <c r="K69" i="2"/>
  <c r="G114" i="3"/>
  <c r="G60" i="3"/>
  <c r="C60" i="3"/>
  <c r="C114" i="3"/>
  <c r="F114" i="3"/>
  <c r="F60" i="3"/>
  <c r="K114" i="3"/>
  <c r="K60" i="3"/>
  <c r="M114" i="3"/>
  <c r="M60" i="3"/>
  <c r="E114" i="3"/>
  <c r="E60" i="3"/>
  <c r="M73" i="14"/>
  <c r="J60" i="3"/>
  <c r="J114" i="3"/>
  <c r="Y4" i="16"/>
  <c r="L114" i="3"/>
  <c r="L60" i="3"/>
  <c r="D114" i="3"/>
  <c r="D60" i="3"/>
  <c r="D134" i="2"/>
  <c r="N75" i="3" l="1"/>
  <c r="Z19" i="16"/>
  <c r="AB19" i="16" s="1"/>
  <c r="N63" i="3" l="1"/>
  <c r="Z7" i="16"/>
  <c r="AB7" i="16" s="1"/>
  <c r="Y19" i="16"/>
  <c r="N78" i="3"/>
  <c r="M75" i="3"/>
  <c r="N62" i="3" l="1"/>
  <c r="Z6" i="16"/>
  <c r="AB6" i="16" s="1"/>
  <c r="Y7" i="16"/>
  <c r="M63" i="3"/>
  <c r="M78" i="3" l="1"/>
  <c r="M62" i="3"/>
  <c r="Y6" i="16"/>
  <c r="D75" i="3"/>
  <c r="E75" i="3"/>
  <c r="E63" i="3" l="1"/>
  <c r="F75" i="3"/>
  <c r="D63" i="3"/>
  <c r="E78" i="3" l="1"/>
  <c r="F63" i="3"/>
  <c r="I75" i="3"/>
  <c r="H75" i="3"/>
  <c r="G75" i="3"/>
  <c r="E62" i="3"/>
  <c r="D62" i="3"/>
  <c r="D78" i="3"/>
  <c r="G63" i="3" l="1"/>
  <c r="F62" i="3"/>
  <c r="J75" i="3"/>
  <c r="H63" i="3"/>
  <c r="F78" i="3"/>
  <c r="I63" i="3"/>
  <c r="H78" i="3" l="1"/>
  <c r="G62" i="3"/>
  <c r="I78" i="3"/>
  <c r="J63" i="3"/>
  <c r="H62" i="3"/>
  <c r="I62" i="3"/>
  <c r="G78" i="3"/>
  <c r="J62" i="3" l="1"/>
  <c r="J78" i="3"/>
  <c r="K75" i="3"/>
  <c r="L75" i="3"/>
  <c r="K63" i="3" l="1"/>
  <c r="L63" i="3"/>
  <c r="K78" i="3" l="1"/>
  <c r="L78" i="3"/>
  <c r="K62" i="3"/>
  <c r="L62" i="3"/>
  <c r="Y35" i="16" l="1"/>
  <c r="Y30" i="16"/>
  <c r="L89" i="3"/>
  <c r="Y28" i="16" l="1"/>
  <c r="L87" i="3"/>
  <c r="Y27" i="16" l="1"/>
  <c r="L86" i="3"/>
  <c r="Y26" i="16" l="1"/>
  <c r="L85" i="3"/>
  <c r="J89" i="3"/>
  <c r="K89" i="3"/>
  <c r="I89" i="3"/>
  <c r="D89" i="3"/>
  <c r="F89" i="3" l="1"/>
  <c r="I87" i="3"/>
  <c r="E89" i="3"/>
  <c r="D87" i="3"/>
  <c r="G89" i="3"/>
  <c r="J87" i="3"/>
  <c r="K87" i="3"/>
  <c r="H89" i="3"/>
  <c r="F87" i="3" l="1"/>
  <c r="H87" i="3"/>
  <c r="D86" i="3"/>
  <c r="J86" i="3"/>
  <c r="K86" i="3"/>
  <c r="G87" i="3"/>
  <c r="I86" i="3"/>
  <c r="Z35" i="16"/>
  <c r="E87" i="3"/>
  <c r="F86" i="3" l="1"/>
  <c r="G86" i="3"/>
  <c r="I85" i="3"/>
  <c r="D85" i="3"/>
  <c r="H86" i="3"/>
  <c r="J85" i="3"/>
  <c r="K85" i="3"/>
  <c r="E86" i="3"/>
  <c r="F85" i="3" l="1"/>
  <c r="H85" i="3"/>
  <c r="E85" i="3"/>
  <c r="G85" i="3"/>
  <c r="N89" i="3" l="1"/>
  <c r="Z30" i="16"/>
  <c r="AB30" i="16" s="1"/>
  <c r="M89" i="3"/>
  <c r="N87" i="3" l="1"/>
  <c r="Z28" i="16"/>
  <c r="AB28" i="16" s="1"/>
  <c r="M87" i="3"/>
  <c r="N86" i="3" l="1"/>
  <c r="Z27" i="16"/>
  <c r="AB27" i="16" s="1"/>
  <c r="M86" i="3"/>
  <c r="N85" i="3" l="1"/>
  <c r="Z26" i="16"/>
  <c r="AB26" i="16" s="1"/>
  <c r="M85" i="3"/>
  <c r="G118" i="2" l="1"/>
  <c r="H118" i="2"/>
  <c r="D118" i="2" l="1"/>
  <c r="F118" i="2" l="1"/>
  <c r="E88" i="2"/>
  <c r="D88" i="2"/>
  <c r="H88" i="2"/>
  <c r="F88" i="2"/>
  <c r="G88" i="2"/>
  <c r="I118" i="2"/>
  <c r="E118" i="2"/>
  <c r="E83" i="2" l="1"/>
  <c r="H83" i="2"/>
  <c r="G83" i="2"/>
  <c r="F83" i="2"/>
  <c r="D83" i="2"/>
  <c r="J118" i="2"/>
  <c r="E74" i="2" l="1"/>
  <c r="I88" i="2"/>
  <c r="I83" i="2" l="1"/>
  <c r="H74" i="2"/>
  <c r="G74" i="2" l="1"/>
  <c r="F74" i="2"/>
  <c r="K118" i="2"/>
  <c r="J88" i="2"/>
  <c r="H75" i="2" l="1"/>
  <c r="D74" i="2"/>
  <c r="H73" i="2"/>
  <c r="D73" i="2"/>
  <c r="E73" i="2"/>
  <c r="K88" i="2"/>
  <c r="G73" i="2"/>
  <c r="F73" i="2"/>
  <c r="E75" i="2"/>
  <c r="J83" i="2"/>
  <c r="T14" i="16"/>
  <c r="G75" i="2" l="1"/>
  <c r="D75" i="2"/>
  <c r="K83" i="2"/>
  <c r="I75" i="2"/>
  <c r="F75" i="2"/>
  <c r="F72" i="2" l="1"/>
  <c r="G72" i="2"/>
  <c r="E72" i="2"/>
  <c r="D72" i="2"/>
  <c r="H72" i="2"/>
  <c r="J74" i="2" l="1"/>
  <c r="G71" i="2"/>
  <c r="D71" i="2"/>
  <c r="F71" i="2"/>
  <c r="H71" i="2"/>
  <c r="E71" i="2"/>
  <c r="K74" i="2"/>
  <c r="I73" i="2"/>
  <c r="I74" i="2"/>
  <c r="J75" i="2"/>
  <c r="I72" i="2" l="1"/>
  <c r="K75" i="2"/>
  <c r="J73" i="2"/>
  <c r="E83" i="3"/>
  <c r="F83" i="3"/>
  <c r="G83" i="3"/>
  <c r="D83" i="3"/>
  <c r="H83" i="3"/>
  <c r="I71" i="2" l="1"/>
  <c r="I83" i="3" l="1"/>
  <c r="J72" i="2"/>
  <c r="K72" i="2" l="1"/>
  <c r="J83" i="3"/>
  <c r="K73" i="2"/>
  <c r="J71" i="2"/>
  <c r="K71" i="2" l="1"/>
  <c r="K83" i="3" l="1"/>
  <c r="H92" i="2" l="1"/>
  <c r="D92" i="2"/>
  <c r="E82" i="2"/>
  <c r="E92" i="2"/>
  <c r="F82" i="2"/>
  <c r="D82" i="2"/>
  <c r="D123" i="2"/>
  <c r="E123" i="2"/>
  <c r="F92" i="2"/>
  <c r="G92" i="2"/>
  <c r="H123" i="2"/>
  <c r="G123" i="2" l="1"/>
  <c r="H82" i="2"/>
  <c r="D103" i="2"/>
  <c r="E103" i="2"/>
  <c r="F103" i="2"/>
  <c r="E104" i="2"/>
  <c r="H90" i="2"/>
  <c r="H79" i="2"/>
  <c r="G103" i="2"/>
  <c r="G81" i="2"/>
  <c r="E81" i="2"/>
  <c r="D104" i="2"/>
  <c r="E79" i="2"/>
  <c r="H103" i="2"/>
  <c r="G90" i="2"/>
  <c r="F81" i="2"/>
  <c r="D90" i="2"/>
  <c r="D79" i="2"/>
  <c r="H81" i="2"/>
  <c r="F104" i="2"/>
  <c r="D81" i="2"/>
  <c r="F123" i="2"/>
  <c r="G82" i="2"/>
  <c r="G79" i="2" l="1"/>
  <c r="F90" i="2"/>
  <c r="H104" i="2"/>
  <c r="E80" i="2"/>
  <c r="G80" i="2"/>
  <c r="G78" i="2"/>
  <c r="E78" i="2"/>
  <c r="F80" i="2"/>
  <c r="H80" i="2"/>
  <c r="D80" i="2"/>
  <c r="H78" i="2"/>
  <c r="I82" i="2"/>
  <c r="I123" i="2"/>
  <c r="D78" i="2"/>
  <c r="I92" i="2"/>
  <c r="F78" i="2"/>
  <c r="E90" i="2"/>
  <c r="G104" i="2"/>
  <c r="F79" i="2"/>
  <c r="E77" i="2" l="1"/>
  <c r="I104" i="2"/>
  <c r="I90" i="2"/>
  <c r="J92" i="2"/>
  <c r="I79" i="2"/>
  <c r="H77" i="2"/>
  <c r="G77" i="2"/>
  <c r="I81" i="2"/>
  <c r="D77" i="2"/>
  <c r="F77" i="2"/>
  <c r="J82" i="2"/>
  <c r="I103" i="2"/>
  <c r="J79" i="2" l="1"/>
  <c r="J104" i="2"/>
  <c r="I80" i="2"/>
  <c r="J103" i="2"/>
  <c r="J123" i="2"/>
  <c r="K82" i="2" l="1"/>
  <c r="J80" i="2"/>
  <c r="K92" i="2"/>
  <c r="K123" i="2"/>
  <c r="J78" i="2"/>
  <c r="I77" i="2"/>
  <c r="J81" i="2"/>
  <c r="J90" i="2"/>
  <c r="I78" i="2"/>
  <c r="K90" i="2" l="1"/>
  <c r="K103" i="2"/>
  <c r="K81" i="2"/>
  <c r="J77" i="2"/>
  <c r="K104" i="2"/>
  <c r="K79" i="2"/>
  <c r="K78" i="2" l="1"/>
  <c r="K80" i="2"/>
  <c r="K77" i="2" l="1"/>
  <c r="K102" i="2" l="1"/>
  <c r="I101" i="2"/>
  <c r="I102" i="2"/>
  <c r="H102" i="2"/>
  <c r="J102" i="2"/>
  <c r="D102" i="2"/>
  <c r="G102" i="2"/>
  <c r="I99" i="2"/>
  <c r="K101" i="2" l="1"/>
  <c r="H99" i="2"/>
  <c r="K96" i="2"/>
  <c r="H101" i="2"/>
  <c r="K99" i="2"/>
  <c r="J101" i="2"/>
  <c r="G99" i="2"/>
  <c r="J96" i="2"/>
  <c r="G101" i="2"/>
  <c r="J99" i="2"/>
  <c r="D96" i="2"/>
  <c r="I96" i="2"/>
  <c r="F96" i="2" l="1"/>
  <c r="F99" i="2"/>
  <c r="H96" i="2"/>
  <c r="F102" i="2"/>
  <c r="E96" i="2"/>
  <c r="E99" i="2"/>
  <c r="G96" i="2"/>
  <c r="E102" i="2"/>
  <c r="D99" i="2"/>
  <c r="D101" i="2"/>
  <c r="F101" i="2" l="1"/>
  <c r="E101" i="2"/>
  <c r="I116" i="2" l="1"/>
  <c r="K116" i="2" l="1"/>
  <c r="J116" i="2"/>
  <c r="D95" i="2" l="1"/>
  <c r="E97" i="2" l="1"/>
  <c r="D97" i="2"/>
  <c r="D100" i="2"/>
  <c r="E95" i="2" l="1"/>
  <c r="E98" i="2"/>
  <c r="D115" i="2"/>
  <c r="D122" i="2"/>
  <c r="D98" i="2"/>
  <c r="E100" i="2"/>
  <c r="C183" i="2" l="1"/>
  <c r="C153" i="2"/>
  <c r="C148" i="2"/>
  <c r="C138" i="2"/>
  <c r="C139" i="2"/>
  <c r="C140" i="2"/>
  <c r="C137" i="2"/>
  <c r="C136" i="2"/>
  <c r="C157" i="2"/>
  <c r="C188" i="2"/>
  <c r="C147" i="2"/>
  <c r="C155" i="2"/>
  <c r="C169" i="2"/>
  <c r="C144" i="2"/>
  <c r="C146" i="2"/>
  <c r="C168" i="2"/>
  <c r="C143" i="2"/>
  <c r="C145" i="2"/>
  <c r="C142" i="2"/>
  <c r="C167" i="2"/>
  <c r="C164" i="2"/>
  <c r="C166" i="2"/>
  <c r="C161" i="2"/>
  <c r="C165" i="2"/>
  <c r="C162" i="2"/>
  <c r="C163" i="2"/>
  <c r="C160" i="2"/>
  <c r="C159" i="2"/>
  <c r="C182" i="2"/>
  <c r="C187" i="2"/>
  <c r="C185" i="2"/>
  <c r="C180" i="2"/>
  <c r="F98" i="2"/>
  <c r="F95" i="2"/>
  <c r="D106" i="3"/>
  <c r="G97" i="2"/>
  <c r="E122" i="2"/>
  <c r="D120" i="2"/>
  <c r="D117" i="2"/>
  <c r="F97" i="2"/>
  <c r="D94" i="2"/>
  <c r="C149" i="2"/>
  <c r="C150" i="2"/>
  <c r="C151" i="2"/>
  <c r="C176" i="2"/>
  <c r="C152" i="2"/>
  <c r="C156" i="2"/>
  <c r="C154" i="2"/>
  <c r="C171" i="2"/>
  <c r="F100" i="2"/>
  <c r="D159" i="2" l="1"/>
  <c r="D182" i="2"/>
  <c r="D185" i="2"/>
  <c r="C179" i="2"/>
  <c r="C181" i="2"/>
  <c r="D183" i="2"/>
  <c r="D153" i="2"/>
  <c r="D148" i="2"/>
  <c r="D139" i="2"/>
  <c r="D140" i="2"/>
  <c r="D138" i="2"/>
  <c r="D137" i="2"/>
  <c r="D136" i="2"/>
  <c r="D147" i="2"/>
  <c r="D157" i="2"/>
  <c r="D188" i="2"/>
  <c r="D169" i="2"/>
  <c r="D144" i="2"/>
  <c r="D146" i="2"/>
  <c r="D168" i="2"/>
  <c r="D155" i="2"/>
  <c r="D145" i="2"/>
  <c r="D143" i="2"/>
  <c r="D142" i="2"/>
  <c r="D167" i="2"/>
  <c r="D161" i="2"/>
  <c r="D166" i="2"/>
  <c r="D164" i="2"/>
  <c r="D160" i="2"/>
  <c r="D162" i="2"/>
  <c r="D165" i="2"/>
  <c r="D180" i="2"/>
  <c r="D187" i="2"/>
  <c r="D163" i="2"/>
  <c r="E106" i="3"/>
  <c r="G98" i="2"/>
  <c r="F122" i="2"/>
  <c r="E117" i="2"/>
  <c r="E115" i="2"/>
  <c r="E94" i="2"/>
  <c r="G100" i="2"/>
  <c r="D149" i="2"/>
  <c r="D156" i="2"/>
  <c r="D176" i="2"/>
  <c r="D106" i="2"/>
  <c r="D171" i="2"/>
  <c r="D150" i="2"/>
  <c r="D151" i="2"/>
  <c r="D154" i="2"/>
  <c r="D152" i="2"/>
  <c r="E180" i="2" l="1"/>
  <c r="E159" i="2"/>
  <c r="E153" i="2"/>
  <c r="E183" i="2"/>
  <c r="E148" i="2"/>
  <c r="E139" i="2"/>
  <c r="E140" i="2"/>
  <c r="E138" i="2"/>
  <c r="E137" i="2"/>
  <c r="E136" i="2"/>
  <c r="E157" i="2"/>
  <c r="E188" i="2"/>
  <c r="E147" i="2"/>
  <c r="E169" i="2"/>
  <c r="E144" i="2"/>
  <c r="E168" i="2"/>
  <c r="E146" i="2"/>
  <c r="E145" i="2"/>
  <c r="E155" i="2"/>
  <c r="E143" i="2"/>
  <c r="E142" i="2"/>
  <c r="E161" i="2"/>
  <c r="E164" i="2"/>
  <c r="E167" i="2"/>
  <c r="E166" i="2"/>
  <c r="E162" i="2"/>
  <c r="E163" i="2"/>
  <c r="E165" i="2"/>
  <c r="E160" i="2"/>
  <c r="E187" i="2"/>
  <c r="E182" i="2"/>
  <c r="H98" i="2"/>
  <c r="F106" i="3"/>
  <c r="H95" i="2"/>
  <c r="E120" i="2"/>
  <c r="E185" i="2"/>
  <c r="D116" i="2"/>
  <c r="D181" i="2"/>
  <c r="E151" i="2"/>
  <c r="E149" i="2"/>
  <c r="E176" i="2"/>
  <c r="E156" i="2"/>
  <c r="E152" i="2"/>
  <c r="E106" i="2"/>
  <c r="E150" i="2"/>
  <c r="E171" i="2"/>
  <c r="E154" i="2"/>
  <c r="F94" i="2"/>
  <c r="H100" i="2"/>
  <c r="G95" i="2"/>
  <c r="H97" i="2"/>
  <c r="F183" i="2" l="1"/>
  <c r="F153" i="2"/>
  <c r="F148" i="2"/>
  <c r="F139" i="2"/>
  <c r="F138" i="2"/>
  <c r="F140" i="2"/>
  <c r="F137" i="2"/>
  <c r="F136" i="2"/>
  <c r="F157" i="2"/>
  <c r="F147" i="2"/>
  <c r="F169" i="2"/>
  <c r="F155" i="2"/>
  <c r="F146" i="2"/>
  <c r="F188" i="2"/>
  <c r="F168" i="2"/>
  <c r="F143" i="2"/>
  <c r="F144" i="2"/>
  <c r="F145" i="2"/>
  <c r="F142" i="2"/>
  <c r="F167" i="2"/>
  <c r="F166" i="2"/>
  <c r="F161" i="2"/>
  <c r="F164" i="2"/>
  <c r="F160" i="2"/>
  <c r="F162" i="2"/>
  <c r="F165" i="2"/>
  <c r="F163" i="2"/>
  <c r="F187" i="2"/>
  <c r="F159" i="2"/>
  <c r="I100" i="2"/>
  <c r="J97" i="2"/>
  <c r="I97" i="2"/>
  <c r="H94" i="2"/>
  <c r="J100" i="2"/>
  <c r="G106" i="3"/>
  <c r="E114" i="2"/>
  <c r="E179" i="2"/>
  <c r="F117" i="2"/>
  <c r="F182" i="2"/>
  <c r="F115" i="2"/>
  <c r="F180" i="2"/>
  <c r="F120" i="2"/>
  <c r="F185" i="2"/>
  <c r="D179" i="2"/>
  <c r="D114" i="2"/>
  <c r="E116" i="2"/>
  <c r="E181" i="2"/>
  <c r="G94" i="2"/>
  <c r="F149" i="2"/>
  <c r="F152" i="2"/>
  <c r="F171" i="2"/>
  <c r="F156" i="2"/>
  <c r="F106" i="2"/>
  <c r="F176" i="2"/>
  <c r="F150" i="2"/>
  <c r="F154" i="2"/>
  <c r="F151" i="2"/>
  <c r="G159" i="2" l="1"/>
  <c r="H117" i="2"/>
  <c r="G183" i="2"/>
  <c r="G153" i="2"/>
  <c r="G148" i="2"/>
  <c r="G139" i="2"/>
  <c r="G140" i="2"/>
  <c r="G138" i="2"/>
  <c r="G137" i="2"/>
  <c r="G136" i="2"/>
  <c r="G188" i="2"/>
  <c r="G157" i="2"/>
  <c r="G168" i="2"/>
  <c r="G155" i="2"/>
  <c r="G146" i="2"/>
  <c r="G144" i="2"/>
  <c r="G147" i="2"/>
  <c r="G145" i="2"/>
  <c r="G143" i="2"/>
  <c r="G169" i="2"/>
  <c r="G142" i="2"/>
  <c r="G167" i="2"/>
  <c r="G164" i="2"/>
  <c r="G166" i="2"/>
  <c r="G161" i="2"/>
  <c r="G162" i="2"/>
  <c r="G163" i="2"/>
  <c r="G165" i="2"/>
  <c r="G160" i="2"/>
  <c r="H106" i="3"/>
  <c r="I95" i="2"/>
  <c r="I98" i="2"/>
  <c r="J95" i="2"/>
  <c r="J98" i="2"/>
  <c r="G117" i="2"/>
  <c r="G182" i="2"/>
  <c r="F114" i="2"/>
  <c r="F179" i="2"/>
  <c r="F116" i="2"/>
  <c r="F181" i="2"/>
  <c r="G151" i="2"/>
  <c r="G154" i="2"/>
  <c r="G171" i="2"/>
  <c r="G156" i="2"/>
  <c r="G150" i="2"/>
  <c r="G176" i="2"/>
  <c r="G106" i="2"/>
  <c r="G149" i="2"/>
  <c r="G152" i="2"/>
  <c r="H120" i="2" l="1"/>
  <c r="H122" i="2"/>
  <c r="H115" i="2"/>
  <c r="H183" i="2"/>
  <c r="H153" i="2"/>
  <c r="H148" i="2"/>
  <c r="H139" i="2"/>
  <c r="H140" i="2"/>
  <c r="H138" i="2"/>
  <c r="H137" i="2"/>
  <c r="H136" i="2"/>
  <c r="H147" i="2"/>
  <c r="H157" i="2"/>
  <c r="H188" i="2"/>
  <c r="H155" i="2"/>
  <c r="H169" i="2"/>
  <c r="H144" i="2"/>
  <c r="H168" i="2"/>
  <c r="H146" i="2"/>
  <c r="H145" i="2"/>
  <c r="H143" i="2"/>
  <c r="H142" i="2"/>
  <c r="H167" i="2"/>
  <c r="H161" i="2"/>
  <c r="H166" i="2"/>
  <c r="H164" i="2"/>
  <c r="H181" i="2"/>
  <c r="H160" i="2"/>
  <c r="H180" i="2"/>
  <c r="H162" i="2"/>
  <c r="H163" i="2"/>
  <c r="H187" i="2"/>
  <c r="H182" i="2"/>
  <c r="H165" i="2"/>
  <c r="H159" i="2"/>
  <c r="H185" i="2"/>
  <c r="H179" i="2"/>
  <c r="K95" i="2"/>
  <c r="J94" i="2"/>
  <c r="I94" i="2"/>
  <c r="G120" i="2"/>
  <c r="G185" i="2"/>
  <c r="K122" i="2"/>
  <c r="K117" i="2"/>
  <c r="K115" i="2"/>
  <c r="G187" i="2"/>
  <c r="G122" i="2"/>
  <c r="G115" i="2"/>
  <c r="G180" i="2"/>
  <c r="K97" i="2"/>
  <c r="K100" i="2"/>
  <c r="H149" i="2"/>
  <c r="H151" i="2"/>
  <c r="H156" i="2"/>
  <c r="H152" i="2"/>
  <c r="H176" i="2"/>
  <c r="H154" i="2"/>
  <c r="H106" i="2"/>
  <c r="H171" i="2"/>
  <c r="H150" i="2"/>
  <c r="J159" i="2" l="1"/>
  <c r="J115" i="2"/>
  <c r="J122" i="2"/>
  <c r="J117" i="2"/>
  <c r="H116" i="2"/>
  <c r="J182" i="2"/>
  <c r="J180" i="2"/>
  <c r="J183" i="2"/>
  <c r="J153" i="2"/>
  <c r="J139" i="2"/>
  <c r="J148" i="2"/>
  <c r="J140" i="2"/>
  <c r="J138" i="2"/>
  <c r="J137" i="2"/>
  <c r="J136" i="2"/>
  <c r="J147" i="2"/>
  <c r="J157" i="2"/>
  <c r="J188" i="2"/>
  <c r="J144" i="2"/>
  <c r="J169" i="2"/>
  <c r="J168" i="2"/>
  <c r="J143" i="2"/>
  <c r="J145" i="2"/>
  <c r="J146" i="2"/>
  <c r="J155" i="2"/>
  <c r="J142" i="2"/>
  <c r="J167" i="2"/>
  <c r="J164" i="2"/>
  <c r="J166" i="2"/>
  <c r="J161" i="2"/>
  <c r="J181" i="2"/>
  <c r="J165" i="2"/>
  <c r="J162" i="2"/>
  <c r="J160" i="2"/>
  <c r="J163" i="2"/>
  <c r="J187" i="2"/>
  <c r="I106" i="3"/>
  <c r="J106" i="3"/>
  <c r="J154" i="2"/>
  <c r="J152" i="2"/>
  <c r="J171" i="2"/>
  <c r="J149" i="2"/>
  <c r="J151" i="2"/>
  <c r="J176" i="2"/>
  <c r="J156" i="2"/>
  <c r="J150" i="2"/>
  <c r="K120" i="2"/>
  <c r="J185" i="2"/>
  <c r="I115" i="2"/>
  <c r="K114" i="2"/>
  <c r="J179" i="2"/>
  <c r="I122" i="2"/>
  <c r="I117" i="2"/>
  <c r="G181" i="2"/>
  <c r="G116" i="2"/>
  <c r="K98" i="2"/>
  <c r="H114" i="2" l="1"/>
  <c r="I182" i="2"/>
  <c r="I183" i="2"/>
  <c r="I153" i="2"/>
  <c r="I148" i="2"/>
  <c r="I140" i="2"/>
  <c r="I138" i="2"/>
  <c r="I139" i="2"/>
  <c r="I137" i="2"/>
  <c r="I136" i="2"/>
  <c r="I157" i="2"/>
  <c r="I147" i="2"/>
  <c r="I188" i="2"/>
  <c r="I168" i="2"/>
  <c r="I146" i="2"/>
  <c r="I169" i="2"/>
  <c r="I155" i="2"/>
  <c r="I144" i="2"/>
  <c r="I145" i="2"/>
  <c r="I143" i="2"/>
  <c r="I142" i="2"/>
  <c r="I167" i="2"/>
  <c r="I166" i="2"/>
  <c r="I164" i="2"/>
  <c r="I161" i="2"/>
  <c r="I181" i="2"/>
  <c r="I165" i="2"/>
  <c r="I162" i="2"/>
  <c r="I163" i="2"/>
  <c r="I160" i="2"/>
  <c r="I159" i="2"/>
  <c r="I180" i="2"/>
  <c r="I187" i="2"/>
  <c r="J106" i="2"/>
  <c r="K106" i="3"/>
  <c r="G114" i="2"/>
  <c r="G179" i="2"/>
  <c r="I152" i="2"/>
  <c r="I171" i="2"/>
  <c r="I106" i="2"/>
  <c r="I149" i="2"/>
  <c r="I176" i="2"/>
  <c r="I154" i="2"/>
  <c r="I156" i="2"/>
  <c r="I150" i="2"/>
  <c r="I151" i="2"/>
  <c r="K94" i="2"/>
  <c r="K159" i="2" l="1"/>
  <c r="J120" i="2"/>
  <c r="J114" i="2"/>
  <c r="K183" i="2"/>
  <c r="K153" i="2"/>
  <c r="K148" i="2"/>
  <c r="K139" i="2"/>
  <c r="K140" i="2"/>
  <c r="K138" i="2"/>
  <c r="K137" i="2"/>
  <c r="K136" i="2"/>
  <c r="K188" i="2"/>
  <c r="K147" i="2"/>
  <c r="K157" i="2"/>
  <c r="K169" i="2"/>
  <c r="K155" i="2"/>
  <c r="K168" i="2"/>
  <c r="K144" i="2"/>
  <c r="K146" i="2"/>
  <c r="K143" i="2"/>
  <c r="K145" i="2"/>
  <c r="K142" i="2"/>
  <c r="K167" i="2"/>
  <c r="K166" i="2"/>
  <c r="K164" i="2"/>
  <c r="K161" i="2"/>
  <c r="K181" i="2"/>
  <c r="K160" i="2"/>
  <c r="K162" i="2"/>
  <c r="K187" i="2"/>
  <c r="K165" i="2"/>
  <c r="K182" i="2"/>
  <c r="K180" i="2"/>
  <c r="K163" i="2"/>
  <c r="K179" i="2"/>
  <c r="K185" i="2"/>
  <c r="I185" i="2"/>
  <c r="I120" i="2"/>
  <c r="I179" i="2"/>
  <c r="I114" i="2"/>
  <c r="K154" i="2"/>
  <c r="K150" i="2"/>
  <c r="K156" i="2"/>
  <c r="K171" i="2"/>
  <c r="K149" i="2"/>
  <c r="K152" i="2"/>
  <c r="K106" i="2"/>
  <c r="K151" i="2"/>
  <c r="K176" i="2"/>
  <c r="G137" i="3" l="1"/>
  <c r="G160" i="3"/>
  <c r="G163" i="3"/>
  <c r="G142" i="3"/>
  <c r="G126" i="3"/>
  <c r="G143" i="3"/>
  <c r="G125" i="3"/>
  <c r="G124" i="3"/>
  <c r="G141" i="3"/>
  <c r="G144" i="3"/>
  <c r="G128" i="3"/>
  <c r="G120" i="3"/>
  <c r="G135" i="3"/>
  <c r="G139" i="3"/>
  <c r="G133" i="3"/>
  <c r="G123" i="3"/>
  <c r="G117" i="3"/>
  <c r="G147" i="3"/>
  <c r="G132" i="3"/>
  <c r="G140" i="3"/>
  <c r="G129" i="3"/>
  <c r="G118" i="3"/>
  <c r="G146" i="3"/>
  <c r="G127" i="3"/>
  <c r="G130" i="3"/>
  <c r="G121" i="3"/>
  <c r="G145" i="3"/>
  <c r="G116" i="3"/>
  <c r="G122" i="3"/>
  <c r="G150" i="3"/>
  <c r="G119" i="3"/>
  <c r="G157" i="3"/>
  <c r="G149" i="3"/>
  <c r="G148" i="3"/>
  <c r="G153" i="3" l="1"/>
  <c r="G190" i="2"/>
  <c r="G154" i="3" l="1"/>
  <c r="G152" i="3" l="1"/>
  <c r="G175" i="2" l="1"/>
  <c r="G177" i="2" l="1"/>
  <c r="G174" i="2"/>
  <c r="G186" i="2" l="1"/>
  <c r="G184" i="2" l="1"/>
  <c r="E137" i="3" l="1"/>
  <c r="E160" i="3"/>
  <c r="J137" i="3"/>
  <c r="J160" i="3"/>
  <c r="I137" i="3"/>
  <c r="I160" i="3"/>
  <c r="K137" i="3"/>
  <c r="K160" i="3"/>
  <c r="F137" i="3"/>
  <c r="F160" i="3"/>
  <c r="G103" i="3"/>
  <c r="D137" i="3"/>
  <c r="D160" i="3"/>
  <c r="I130" i="3"/>
  <c r="I150" i="3"/>
  <c r="I148" i="3"/>
  <c r="I127" i="3"/>
  <c r="I143" i="3"/>
  <c r="I141" i="3"/>
  <c r="I117" i="3"/>
  <c r="I120" i="3"/>
  <c r="I135" i="3"/>
  <c r="I157" i="3"/>
  <c r="I123" i="3"/>
  <c r="I118" i="3"/>
  <c r="I145" i="3"/>
  <c r="I140" i="3"/>
  <c r="I122" i="3"/>
  <c r="I124" i="3"/>
  <c r="I147" i="3"/>
  <c r="I144" i="3"/>
  <c r="I139" i="3"/>
  <c r="I129" i="3"/>
  <c r="I142" i="3"/>
  <c r="I116" i="3"/>
  <c r="I126" i="3"/>
  <c r="I128" i="3"/>
  <c r="I132" i="3"/>
  <c r="I149" i="3"/>
  <c r="I125" i="3"/>
  <c r="I119" i="3"/>
  <c r="I146" i="3"/>
  <c r="I133" i="3"/>
  <c r="I121" i="3"/>
  <c r="J163" i="3"/>
  <c r="F127" i="3"/>
  <c r="F157" i="3"/>
  <c r="F143" i="3"/>
  <c r="F125" i="3"/>
  <c r="F118" i="3"/>
  <c r="F148" i="3"/>
  <c r="F135" i="3"/>
  <c r="F128" i="3"/>
  <c r="F141" i="3"/>
  <c r="F119" i="3"/>
  <c r="F133" i="3"/>
  <c r="F140" i="3"/>
  <c r="F132" i="3"/>
  <c r="F150" i="3"/>
  <c r="F145" i="3"/>
  <c r="F122" i="3"/>
  <c r="F117" i="3"/>
  <c r="F139" i="3"/>
  <c r="F144" i="3"/>
  <c r="F147" i="3"/>
  <c r="F146" i="3"/>
  <c r="F129" i="3"/>
  <c r="F142" i="3"/>
  <c r="F149" i="3"/>
  <c r="F123" i="3"/>
  <c r="F121" i="3"/>
  <c r="F126" i="3"/>
  <c r="F120" i="3"/>
  <c r="F130" i="3"/>
  <c r="F116" i="3"/>
  <c r="F124" i="3"/>
  <c r="F103" i="3"/>
  <c r="L103" i="3"/>
  <c r="K163" i="3"/>
  <c r="K109" i="3"/>
  <c r="D163" i="3"/>
  <c r="E163" i="3"/>
  <c r="E109" i="3"/>
  <c r="E147" i="3"/>
  <c r="E124" i="3"/>
  <c r="E127" i="3"/>
  <c r="E116" i="3"/>
  <c r="E128" i="3"/>
  <c r="E120" i="3"/>
  <c r="E144" i="3"/>
  <c r="E103" i="3"/>
  <c r="E142" i="3"/>
  <c r="E123" i="3"/>
  <c r="E146" i="3"/>
  <c r="E125" i="3"/>
  <c r="E149" i="3"/>
  <c r="E145" i="3"/>
  <c r="E150" i="3"/>
  <c r="E148" i="3"/>
  <c r="E129" i="3"/>
  <c r="E157" i="3"/>
  <c r="E122" i="3"/>
  <c r="E143" i="3"/>
  <c r="E130" i="3"/>
  <c r="E117" i="3"/>
  <c r="E132" i="3"/>
  <c r="E141" i="3"/>
  <c r="E133" i="3"/>
  <c r="E126" i="3"/>
  <c r="E135" i="3"/>
  <c r="E119" i="3"/>
  <c r="E140" i="3"/>
  <c r="E118" i="3"/>
  <c r="E121" i="3"/>
  <c r="E139" i="3"/>
  <c r="J117" i="3"/>
  <c r="J150" i="3"/>
  <c r="J149" i="3"/>
  <c r="J116" i="3"/>
  <c r="J120" i="3"/>
  <c r="J145" i="3"/>
  <c r="J128" i="3"/>
  <c r="J144" i="3"/>
  <c r="J142" i="3"/>
  <c r="J119" i="3"/>
  <c r="J148" i="3"/>
  <c r="J143" i="3"/>
  <c r="J140" i="3"/>
  <c r="J146" i="3"/>
  <c r="J122" i="3"/>
  <c r="J130" i="3"/>
  <c r="J121" i="3"/>
  <c r="J141" i="3"/>
  <c r="J126" i="3"/>
  <c r="J133" i="3"/>
  <c r="J147" i="3"/>
  <c r="J103" i="3"/>
  <c r="J132" i="3"/>
  <c r="J124" i="3"/>
  <c r="J129" i="3"/>
  <c r="J139" i="3"/>
  <c r="J125" i="3"/>
  <c r="J118" i="3"/>
  <c r="J157" i="3"/>
  <c r="J127" i="3"/>
  <c r="J123" i="3"/>
  <c r="J135" i="3"/>
  <c r="K118" i="3"/>
  <c r="K119" i="3"/>
  <c r="K141" i="3"/>
  <c r="K129" i="3"/>
  <c r="K149" i="3"/>
  <c r="K126" i="3"/>
  <c r="K122" i="3"/>
  <c r="K127" i="3"/>
  <c r="K121" i="3"/>
  <c r="K140" i="3"/>
  <c r="K145" i="3"/>
  <c r="K116" i="3"/>
  <c r="K143" i="3"/>
  <c r="K125" i="3"/>
  <c r="K148" i="3"/>
  <c r="K144" i="3"/>
  <c r="K139" i="3"/>
  <c r="K128" i="3"/>
  <c r="K124" i="3"/>
  <c r="K132" i="3"/>
  <c r="K147" i="3"/>
  <c r="K135" i="3"/>
  <c r="K157" i="3"/>
  <c r="K133" i="3"/>
  <c r="K142" i="3"/>
  <c r="K117" i="3"/>
  <c r="K150" i="3"/>
  <c r="K146" i="3"/>
  <c r="K123" i="3"/>
  <c r="K120" i="3"/>
  <c r="K130" i="3"/>
  <c r="K103" i="3"/>
  <c r="D147" i="3"/>
  <c r="D124" i="3"/>
  <c r="D141" i="3"/>
  <c r="D135" i="3"/>
  <c r="D157" i="3"/>
  <c r="D120" i="3"/>
  <c r="D126" i="3"/>
  <c r="D145" i="3"/>
  <c r="D140" i="3"/>
  <c r="D146" i="3"/>
  <c r="D130" i="3"/>
  <c r="D142" i="3"/>
  <c r="D128" i="3"/>
  <c r="D116" i="3"/>
  <c r="D139" i="3"/>
  <c r="D125" i="3"/>
  <c r="D129" i="3"/>
  <c r="D117" i="3"/>
  <c r="D118" i="3"/>
  <c r="D123" i="3"/>
  <c r="D143" i="3"/>
  <c r="D144" i="3"/>
  <c r="D133" i="3"/>
  <c r="D122" i="3"/>
  <c r="D132" i="3"/>
  <c r="D149" i="3"/>
  <c r="D150" i="3"/>
  <c r="D127" i="3"/>
  <c r="D119" i="3"/>
  <c r="D148" i="3"/>
  <c r="D121" i="3"/>
  <c r="N103" i="3" l="1"/>
  <c r="Z42" i="16"/>
  <c r="AB42" i="16" s="1"/>
  <c r="J109" i="3"/>
  <c r="H137" i="3"/>
  <c r="H160" i="3"/>
  <c r="H103" i="3"/>
  <c r="I103" i="3"/>
  <c r="D190" i="2"/>
  <c r="E190" i="2"/>
  <c r="E125" i="2"/>
  <c r="I163" i="3"/>
  <c r="I109" i="3"/>
  <c r="H109" i="3"/>
  <c r="H163" i="3"/>
  <c r="L128" i="3"/>
  <c r="L147" i="3"/>
  <c r="L139" i="3"/>
  <c r="L117" i="3"/>
  <c r="L129" i="3"/>
  <c r="L140" i="3"/>
  <c r="Y42" i="16"/>
  <c r="L127" i="3"/>
  <c r="L130" i="3"/>
  <c r="L146" i="3"/>
  <c r="L123" i="3"/>
  <c r="L145" i="3"/>
  <c r="L133" i="3"/>
  <c r="L125" i="3"/>
  <c r="L119" i="3"/>
  <c r="L126" i="3"/>
  <c r="L122" i="3"/>
  <c r="L132" i="3"/>
  <c r="L142" i="3"/>
  <c r="L118" i="3"/>
  <c r="L149" i="3"/>
  <c r="L135" i="3"/>
  <c r="L157" i="3"/>
  <c r="L148" i="3"/>
  <c r="L116" i="3"/>
  <c r="L120" i="3"/>
  <c r="L143" i="3"/>
  <c r="L144" i="3"/>
  <c r="L150" i="3"/>
  <c r="L141" i="3"/>
  <c r="L121" i="3"/>
  <c r="L124" i="3"/>
  <c r="H122" i="3"/>
  <c r="H127" i="3"/>
  <c r="H148" i="3"/>
  <c r="H125" i="3"/>
  <c r="H142" i="3"/>
  <c r="H144" i="3"/>
  <c r="H141" i="3"/>
  <c r="H129" i="3"/>
  <c r="H119" i="3"/>
  <c r="H130" i="3"/>
  <c r="H147" i="3"/>
  <c r="H132" i="3"/>
  <c r="H140" i="3"/>
  <c r="H157" i="3"/>
  <c r="H117" i="3"/>
  <c r="H139" i="3"/>
  <c r="H120" i="3"/>
  <c r="H121" i="3"/>
  <c r="H146" i="3"/>
  <c r="H126" i="3"/>
  <c r="H143" i="3"/>
  <c r="H133" i="3"/>
  <c r="H123" i="3"/>
  <c r="H145" i="3"/>
  <c r="H128" i="3"/>
  <c r="H135" i="3"/>
  <c r="H124" i="3"/>
  <c r="H150" i="3"/>
  <c r="H116" i="3"/>
  <c r="H118" i="3"/>
  <c r="H149" i="3"/>
  <c r="M123" i="3"/>
  <c r="M125" i="3"/>
  <c r="M130" i="3"/>
  <c r="M144" i="3"/>
  <c r="M127" i="3"/>
  <c r="M135" i="3"/>
  <c r="M124" i="3"/>
  <c r="M145" i="3"/>
  <c r="M133" i="3"/>
  <c r="M103" i="3"/>
  <c r="M132" i="3"/>
  <c r="M146" i="3"/>
  <c r="M119" i="3"/>
  <c r="M128" i="3"/>
  <c r="M122" i="3"/>
  <c r="M118" i="3"/>
  <c r="M148" i="3"/>
  <c r="M157" i="3"/>
  <c r="M150" i="3"/>
  <c r="M147" i="3"/>
  <c r="M126" i="3"/>
  <c r="M116" i="3"/>
  <c r="M129" i="3"/>
  <c r="M142" i="3"/>
  <c r="M120" i="3"/>
  <c r="M149" i="3"/>
  <c r="M143" i="3"/>
  <c r="M117" i="3"/>
  <c r="M139" i="3"/>
  <c r="M121" i="3"/>
  <c r="M141" i="3"/>
  <c r="M140" i="3"/>
  <c r="G109" i="3" l="1"/>
  <c r="E99" i="3"/>
  <c r="E153" i="3"/>
  <c r="D153" i="3"/>
  <c r="K99" i="3"/>
  <c r="K153" i="3"/>
  <c r="J153" i="3"/>
  <c r="AC12" i="16"/>
  <c r="AC20" i="16"/>
  <c r="AC9" i="16"/>
  <c r="AC6" i="16"/>
  <c r="AC19" i="16"/>
  <c r="AC7" i="16"/>
  <c r="AC35" i="16"/>
  <c r="AC16" i="16"/>
  <c r="AC8" i="16"/>
  <c r="AC30" i="16"/>
  <c r="AC11" i="16"/>
  <c r="AC28" i="16"/>
  <c r="AC15" i="16"/>
  <c r="AC42" i="16"/>
  <c r="AC17" i="16"/>
  <c r="AC18" i="16"/>
  <c r="AC14" i="16"/>
  <c r="AC10" i="16"/>
  <c r="AC31" i="16"/>
  <c r="AC33" i="16"/>
  <c r="AC27" i="16"/>
  <c r="AC13" i="16"/>
  <c r="AC26" i="16"/>
  <c r="AC29" i="16"/>
  <c r="AC32" i="16"/>
  <c r="AC34" i="16"/>
  <c r="AC22" i="16"/>
  <c r="F163" i="3"/>
  <c r="F109" i="3"/>
  <c r="K190" i="2"/>
  <c r="K125" i="2"/>
  <c r="J190" i="2"/>
  <c r="J125" i="2" l="1"/>
  <c r="J99" i="3"/>
  <c r="G99" i="3"/>
  <c r="J154" i="3"/>
  <c r="D154" i="3"/>
  <c r="E154" i="3"/>
  <c r="G125" i="2"/>
  <c r="I99" i="3"/>
  <c r="I153" i="3"/>
  <c r="F99" i="3"/>
  <c r="F153" i="3"/>
  <c r="H99" i="3"/>
  <c r="H153" i="3"/>
  <c r="K154" i="3"/>
  <c r="H125" i="2"/>
  <c r="H190" i="2"/>
  <c r="I125" i="2"/>
  <c r="I190" i="2"/>
  <c r="F125" i="2"/>
  <c r="F190" i="2"/>
  <c r="H154" i="3" l="1"/>
  <c r="J152" i="3"/>
  <c r="F154" i="3"/>
  <c r="D152" i="3"/>
  <c r="E152" i="3"/>
  <c r="I154" i="3"/>
  <c r="K152" i="3"/>
  <c r="H152" i="3" l="1"/>
  <c r="I152" i="3"/>
  <c r="F152" i="3"/>
  <c r="K175" i="2"/>
  <c r="K110" i="2"/>
  <c r="J175" i="2"/>
  <c r="E175" i="2"/>
  <c r="E110" i="2"/>
  <c r="D175" i="2"/>
  <c r="J110" i="2" l="1"/>
  <c r="G110" i="2"/>
  <c r="E177" i="2"/>
  <c r="E112" i="2"/>
  <c r="I110" i="2"/>
  <c r="I175" i="2"/>
  <c r="D174" i="2"/>
  <c r="H110" i="2"/>
  <c r="H175" i="2"/>
  <c r="J174" i="2"/>
  <c r="K174" i="2"/>
  <c r="K109" i="2"/>
  <c r="K177" i="2"/>
  <c r="D177" i="2"/>
  <c r="F110" i="2"/>
  <c r="F175" i="2"/>
  <c r="E174" i="2"/>
  <c r="E109" i="2"/>
  <c r="J109" i="2" l="1"/>
  <c r="K112" i="2"/>
  <c r="K121" i="2"/>
  <c r="K186" i="2"/>
  <c r="I177" i="2"/>
  <c r="I112" i="2"/>
  <c r="E186" i="2"/>
  <c r="E121" i="2"/>
  <c r="D186" i="2"/>
  <c r="J186" i="2"/>
  <c r="H109" i="2"/>
  <c r="H174" i="2"/>
  <c r="H177" i="2"/>
  <c r="H112" i="2"/>
  <c r="I174" i="2"/>
  <c r="I109" i="2"/>
  <c r="J177" i="2"/>
  <c r="J112" i="2"/>
  <c r="J121" i="2" l="1"/>
  <c r="G112" i="2"/>
  <c r="G109" i="2"/>
  <c r="C137" i="3"/>
  <c r="C160" i="3"/>
  <c r="D103" i="3"/>
  <c r="C163" i="3"/>
  <c r="D109" i="3"/>
  <c r="D184" i="2"/>
  <c r="K119" i="2"/>
  <c r="K184" i="2"/>
  <c r="E184" i="2"/>
  <c r="E119" i="2"/>
  <c r="H121" i="2"/>
  <c r="H186" i="2"/>
  <c r="I121" i="2"/>
  <c r="I186" i="2"/>
  <c r="J184" i="2"/>
  <c r="C128" i="3"/>
  <c r="C133" i="3"/>
  <c r="C123" i="3"/>
  <c r="C129" i="3"/>
  <c r="C147" i="3"/>
  <c r="C145" i="3"/>
  <c r="C157" i="3"/>
  <c r="C149" i="3"/>
  <c r="C117" i="3"/>
  <c r="C144" i="3"/>
  <c r="C148" i="3"/>
  <c r="C122" i="3"/>
  <c r="C120" i="3"/>
  <c r="C143" i="3"/>
  <c r="C146" i="3"/>
  <c r="C121" i="3"/>
  <c r="C141" i="3"/>
  <c r="C116" i="3"/>
  <c r="C132" i="3"/>
  <c r="C140" i="3"/>
  <c r="C125" i="3"/>
  <c r="C150" i="3"/>
  <c r="C124" i="3"/>
  <c r="C118" i="3"/>
  <c r="C139" i="3"/>
  <c r="C119" i="3"/>
  <c r="C127" i="3"/>
  <c r="C135" i="3"/>
  <c r="C130" i="3"/>
  <c r="C126" i="3"/>
  <c r="C142" i="3"/>
  <c r="F177" i="2"/>
  <c r="F112" i="2"/>
  <c r="F174" i="2"/>
  <c r="F109" i="2"/>
  <c r="J119" i="2" l="1"/>
  <c r="G121" i="2"/>
  <c r="C190" i="2"/>
  <c r="D125" i="2"/>
  <c r="I184" i="2"/>
  <c r="I119" i="2"/>
  <c r="H184" i="2"/>
  <c r="H119" i="2"/>
  <c r="F121" i="2"/>
  <c r="F186" i="2"/>
  <c r="G119" i="2" l="1"/>
  <c r="C153" i="3"/>
  <c r="D99" i="3"/>
  <c r="F184" i="2"/>
  <c r="F119" i="2"/>
  <c r="C154" i="3" l="1"/>
  <c r="C152" i="3" l="1"/>
  <c r="C175" i="2" l="1"/>
  <c r="D110" i="2"/>
  <c r="C177" i="2" l="1"/>
  <c r="D112" i="2"/>
  <c r="C174" i="2"/>
  <c r="D109" i="2"/>
  <c r="C186" i="2" l="1"/>
  <c r="D121" i="2"/>
  <c r="C184" i="2" l="1"/>
  <c r="D119" i="2"/>
  <c r="N111" i="1" l="1"/>
  <c r="C42" i="16"/>
  <c r="E42" i="16" s="1"/>
  <c r="N110" i="1"/>
  <c r="C41" i="16"/>
  <c r="E41" i="16" s="1"/>
  <c r="N79" i="1"/>
  <c r="C10" i="16"/>
  <c r="E10" i="16" s="1"/>
  <c r="N109" i="1" l="1"/>
  <c r="C40" i="16"/>
  <c r="E40" i="16" s="1"/>
  <c r="D79" i="1" l="1"/>
  <c r="H79" i="1"/>
  <c r="J79" i="1"/>
  <c r="K79" i="1"/>
  <c r="E79" i="1"/>
  <c r="F79" i="1"/>
  <c r="G79" i="1"/>
  <c r="I79" i="1"/>
  <c r="B10" i="16" l="1"/>
  <c r="L79" i="1"/>
  <c r="M79" i="1"/>
  <c r="G111" i="1" l="1"/>
  <c r="E111" i="1" l="1"/>
  <c r="F111" i="1"/>
  <c r="H111" i="1"/>
  <c r="K111" i="1" l="1"/>
  <c r="B42" i="16" l="1"/>
  <c r="L111" i="1"/>
  <c r="M111" i="1"/>
  <c r="I111" i="1" l="1"/>
  <c r="J111" i="1"/>
  <c r="G110" i="1" l="1"/>
  <c r="D110" i="1" l="1"/>
  <c r="F110" i="1"/>
  <c r="H110" i="1"/>
  <c r="G109" i="1"/>
  <c r="E110" i="1"/>
  <c r="I110" i="1"/>
  <c r="F109" i="1" l="1"/>
  <c r="E109" i="1"/>
  <c r="H109" i="1"/>
  <c r="D111" i="1"/>
  <c r="I109" i="1"/>
  <c r="D109" i="1" l="1"/>
  <c r="J110" i="1" l="1"/>
  <c r="J109" i="1" l="1"/>
  <c r="B41" i="16" l="1"/>
  <c r="M110" i="1"/>
  <c r="B40" i="16" l="1"/>
  <c r="M109" i="1"/>
  <c r="K110" i="1" l="1"/>
  <c r="L110" i="1"/>
  <c r="K109" i="1" l="1"/>
  <c r="L109" i="1"/>
  <c r="N99" i="1" l="1"/>
  <c r="C30" i="16"/>
  <c r="E30" i="16" s="1"/>
  <c r="D99" i="1" l="1"/>
  <c r="F99" i="1" l="1"/>
  <c r="E99" i="1"/>
  <c r="G99" i="1"/>
  <c r="H99" i="1" l="1"/>
  <c r="K99" i="1" l="1"/>
  <c r="B30" i="16"/>
  <c r="L99" i="1"/>
  <c r="M99" i="1"/>
  <c r="I99" i="1"/>
  <c r="J99" i="1"/>
  <c r="N97" i="1" l="1"/>
  <c r="C28" i="16"/>
  <c r="E28" i="16" s="1"/>
  <c r="B28" i="16" l="1"/>
  <c r="M97" i="1"/>
  <c r="D97" i="1" l="1"/>
  <c r="E97" i="1" l="1"/>
  <c r="F97" i="1" l="1"/>
  <c r="G97" i="1" l="1"/>
  <c r="H97" i="1"/>
  <c r="K97" i="1" l="1"/>
  <c r="L97" i="1"/>
  <c r="I97" i="1" l="1"/>
  <c r="J97" i="1"/>
  <c r="F102" i="1" l="1"/>
  <c r="G102" i="1" l="1"/>
  <c r="D101" i="1" l="1"/>
  <c r="H102" i="1"/>
  <c r="N101" i="1" l="1"/>
  <c r="C32" i="16"/>
  <c r="E32" i="16" s="1"/>
  <c r="E101" i="1"/>
  <c r="I102" i="1"/>
  <c r="D102" i="1" l="1"/>
  <c r="E102" i="1"/>
  <c r="B33" i="16"/>
  <c r="F101" i="1"/>
  <c r="J102" i="1"/>
  <c r="G101" i="1" l="1"/>
  <c r="F100" i="1"/>
  <c r="D100" i="1"/>
  <c r="K102" i="1"/>
  <c r="E100" i="1"/>
  <c r="L102" i="1"/>
  <c r="N102" i="1" l="1"/>
  <c r="C33" i="16"/>
  <c r="E33" i="16" s="1"/>
  <c r="M102" i="1"/>
  <c r="H101" i="1"/>
  <c r="G100" i="1"/>
  <c r="N100" i="1" l="1"/>
  <c r="C31" i="16"/>
  <c r="E31" i="16" s="1"/>
  <c r="I101" i="1"/>
  <c r="H100" i="1"/>
  <c r="J101" i="1" l="1"/>
  <c r="I100" i="1"/>
  <c r="J100" i="1" l="1"/>
  <c r="K101" i="1"/>
  <c r="K100" i="1" l="1"/>
  <c r="B32" i="16"/>
  <c r="L101" i="1"/>
  <c r="M101" i="1"/>
  <c r="B31" i="16" l="1"/>
  <c r="L100" i="1"/>
  <c r="M100" i="1"/>
  <c r="N107" i="1" l="1"/>
  <c r="C38" i="16"/>
  <c r="E38" i="16" s="1"/>
  <c r="I107" i="1"/>
  <c r="K107" i="1"/>
  <c r="G107" i="1"/>
  <c r="D107" i="1"/>
  <c r="F107" i="1"/>
  <c r="H107" i="1"/>
  <c r="E107" i="1"/>
  <c r="M107" i="1"/>
  <c r="L107" i="1"/>
  <c r="B38" i="16"/>
  <c r="J107" i="1"/>
  <c r="N106" i="1" l="1"/>
  <c r="C37" i="16"/>
  <c r="E37" i="16" s="1"/>
  <c r="N105" i="1" l="1"/>
  <c r="C36" i="16"/>
  <c r="E36" i="16" s="1"/>
  <c r="M106" i="1"/>
  <c r="J106" i="1"/>
  <c r="K106" i="1"/>
  <c r="B37" i="16"/>
  <c r="L106" i="1"/>
  <c r="F106" i="1"/>
  <c r="G106" i="1"/>
  <c r="I106" i="1"/>
  <c r="H106" i="1"/>
  <c r="E106" i="1"/>
  <c r="M105" i="1" l="1"/>
  <c r="E105" i="1"/>
  <c r="J105" i="1"/>
  <c r="H105" i="1"/>
  <c r="I105" i="1"/>
  <c r="F105" i="1"/>
  <c r="G105" i="1"/>
  <c r="K105" i="1"/>
  <c r="B36" i="16"/>
  <c r="L105" i="1"/>
  <c r="D106" i="1" l="1"/>
  <c r="D105" i="1" l="1"/>
  <c r="G103" i="1" l="1"/>
  <c r="H103" i="1"/>
  <c r="D103" i="1" l="1"/>
  <c r="E103" i="1"/>
  <c r="F103" i="1"/>
  <c r="N103" i="1" l="1"/>
  <c r="C34" i="16"/>
  <c r="E34" i="16" s="1"/>
  <c r="I103" i="1" l="1"/>
  <c r="J103" i="1" l="1"/>
  <c r="B34" i="16" l="1"/>
  <c r="L103" i="1"/>
  <c r="M103" i="1"/>
  <c r="K103" i="1"/>
  <c r="H108" i="1" l="1"/>
  <c r="D108" i="1"/>
  <c r="F108" i="1"/>
  <c r="G108" i="1"/>
  <c r="E108" i="1"/>
  <c r="N108" i="1" l="1"/>
  <c r="C39" i="16"/>
  <c r="E39" i="16" s="1"/>
  <c r="I108" i="1" l="1"/>
  <c r="J108" i="1"/>
  <c r="K108" i="1" l="1"/>
  <c r="B39" i="16"/>
  <c r="L108" i="1"/>
  <c r="M108" i="1"/>
  <c r="H98" i="1" l="1"/>
  <c r="D98" i="1"/>
  <c r="F98" i="1"/>
  <c r="E98" i="1"/>
  <c r="G98" i="1"/>
  <c r="E96" i="1" l="1"/>
  <c r="H96" i="1"/>
  <c r="G96" i="1"/>
  <c r="F96" i="1"/>
  <c r="D96" i="1"/>
  <c r="N98" i="1" l="1"/>
  <c r="C29" i="16"/>
  <c r="E29" i="16" s="1"/>
  <c r="N96" i="1" l="1"/>
  <c r="C27" i="16"/>
  <c r="E27" i="16" s="1"/>
  <c r="I98" i="1"/>
  <c r="J98" i="1"/>
  <c r="K98" i="1"/>
  <c r="K96" i="1" l="1"/>
  <c r="J96" i="1"/>
  <c r="I96" i="1"/>
  <c r="B29" i="16" l="1"/>
  <c r="L98" i="1"/>
  <c r="M98" i="1"/>
  <c r="B27" i="16" l="1"/>
  <c r="L96" i="1"/>
  <c r="M96" i="1"/>
  <c r="N93" i="1" l="1"/>
  <c r="C24" i="16"/>
  <c r="E24" i="16" s="1"/>
  <c r="N92" i="1"/>
  <c r="C23" i="16"/>
  <c r="E23" i="16" s="1"/>
  <c r="N84" i="1"/>
  <c r="C15" i="16"/>
  <c r="E15" i="16" s="1"/>
  <c r="N86" i="1"/>
  <c r="C17" i="16"/>
  <c r="E17" i="16" s="1"/>
  <c r="N90" i="1"/>
  <c r="C21" i="16"/>
  <c r="E21" i="16" s="1"/>
  <c r="N85" i="1"/>
  <c r="C16" i="16"/>
  <c r="E16" i="16" s="1"/>
  <c r="N83" i="1"/>
  <c r="C14" i="16"/>
  <c r="E14" i="16" s="1"/>
  <c r="N94" i="1"/>
  <c r="C25" i="16"/>
  <c r="E25" i="16" s="1"/>
  <c r="N82" i="1"/>
  <c r="C13" i="16"/>
  <c r="E13" i="16" s="1"/>
  <c r="N89" i="1"/>
  <c r="C20" i="16"/>
  <c r="E20" i="16" s="1"/>
  <c r="N95" i="1"/>
  <c r="C26" i="16"/>
  <c r="E26" i="16" s="1"/>
  <c r="N88" i="1"/>
  <c r="C19" i="16"/>
  <c r="E19" i="16" s="1"/>
  <c r="N87" i="1"/>
  <c r="C18" i="16"/>
  <c r="E18" i="16" s="1"/>
  <c r="N91" i="1"/>
  <c r="C22" i="16"/>
  <c r="E22" i="16" s="1"/>
  <c r="N81" i="1" l="1"/>
  <c r="C12" i="16"/>
  <c r="E12" i="16" s="1"/>
  <c r="N80" i="1" l="1"/>
  <c r="C11" i="16"/>
  <c r="E11" i="16" s="1"/>
  <c r="M61" i="1"/>
  <c r="N130" i="1" l="1"/>
  <c r="C61" i="16"/>
  <c r="E61" i="16" s="1"/>
  <c r="B26" i="16" l="1"/>
  <c r="M95" i="1"/>
  <c r="B20" i="16"/>
  <c r="M89" i="1"/>
  <c r="B23" i="16"/>
  <c r="M92" i="1"/>
  <c r="B13" i="16"/>
  <c r="M82" i="1"/>
  <c r="B17" i="16"/>
  <c r="M86" i="1"/>
  <c r="B16" i="16"/>
  <c r="M85" i="1"/>
  <c r="B15" i="16"/>
  <c r="M84" i="1"/>
  <c r="B24" i="16"/>
  <c r="M93" i="1"/>
  <c r="B14" i="16"/>
  <c r="M83" i="1"/>
  <c r="B18" i="16"/>
  <c r="M87" i="1"/>
  <c r="B19" i="16"/>
  <c r="M88" i="1"/>
  <c r="B21" i="16"/>
  <c r="M90" i="1"/>
  <c r="B25" i="16"/>
  <c r="M94" i="1"/>
  <c r="B22" i="16"/>
  <c r="M91" i="1"/>
  <c r="B12" i="16" l="1"/>
  <c r="M81" i="1"/>
  <c r="B11" i="16" l="1"/>
  <c r="L61" i="1"/>
  <c r="M80" i="1"/>
  <c r="B61" i="16" l="1"/>
  <c r="M130" i="1"/>
  <c r="L85" i="1" l="1"/>
  <c r="L82" i="1"/>
  <c r="L94" i="1"/>
  <c r="L91" i="1"/>
  <c r="L93" i="1"/>
  <c r="L88" i="1"/>
  <c r="L89" i="1"/>
  <c r="L83" i="1"/>
  <c r="L95" i="1"/>
  <c r="L84" i="1"/>
  <c r="L90" i="1"/>
  <c r="L86" i="1"/>
  <c r="L87" i="1"/>
  <c r="L92" i="1"/>
  <c r="G91" i="1" l="1"/>
  <c r="K90" i="1"/>
  <c r="G88" i="1"/>
  <c r="G83" i="1"/>
  <c r="K92" i="1"/>
  <c r="I86" i="1"/>
  <c r="G89" i="1"/>
  <c r="K93" i="1"/>
  <c r="H94" i="1"/>
  <c r="I88" i="1"/>
  <c r="F82" i="1"/>
  <c r="H92" i="1"/>
  <c r="G82" i="1"/>
  <c r="I83" i="1"/>
  <c r="F90" i="1"/>
  <c r="H87" i="1"/>
  <c r="J87" i="1"/>
  <c r="I93" i="1"/>
  <c r="H88" i="1"/>
  <c r="I91" i="1"/>
  <c r="H90" i="1"/>
  <c r="J93" i="1"/>
  <c r="G90" i="1"/>
  <c r="I85" i="1"/>
  <c r="F88" i="1"/>
  <c r="H89" i="1"/>
  <c r="F91" i="1"/>
  <c r="F93" i="1"/>
  <c r="H91" i="1"/>
  <c r="J91" i="1"/>
  <c r="H84" i="1"/>
  <c r="I95" i="1"/>
  <c r="H93" i="1"/>
  <c r="J85" i="1"/>
  <c r="G93" i="1"/>
  <c r="I87" i="1"/>
  <c r="I84" i="1"/>
  <c r="I89" i="1"/>
  <c r="H86" i="1"/>
  <c r="J88" i="1"/>
  <c r="K88" i="1"/>
  <c r="K85" i="1"/>
  <c r="I92" i="1"/>
  <c r="I90" i="1"/>
  <c r="H82" i="1"/>
  <c r="H83" i="1"/>
  <c r="K91" i="1"/>
  <c r="J90" i="1"/>
  <c r="I82" i="1"/>
  <c r="F89" i="1"/>
  <c r="I94" i="1"/>
  <c r="F83" i="1"/>
  <c r="H85" i="1"/>
  <c r="H95" i="1"/>
  <c r="J92" i="1"/>
  <c r="K87" i="1"/>
  <c r="F87" i="1" l="1"/>
  <c r="G87" i="1"/>
  <c r="J86" i="1"/>
  <c r="K86" i="1"/>
  <c r="F86" i="1"/>
  <c r="G86" i="1"/>
  <c r="J89" i="1"/>
  <c r="K89" i="1"/>
  <c r="F95" i="1"/>
  <c r="G95" i="1"/>
  <c r="J84" i="1"/>
  <c r="K84" i="1"/>
  <c r="J95" i="1"/>
  <c r="K95" i="1"/>
  <c r="F94" i="1"/>
  <c r="G94" i="1"/>
  <c r="J82" i="1"/>
  <c r="K82" i="1"/>
  <c r="L81" i="1"/>
  <c r="F92" i="1"/>
  <c r="G92" i="1"/>
  <c r="J94" i="1"/>
  <c r="K94" i="1"/>
  <c r="F84" i="1"/>
  <c r="G84" i="1"/>
  <c r="J83" i="1"/>
  <c r="K83" i="1"/>
  <c r="H81" i="1"/>
  <c r="F85" i="1"/>
  <c r="G85" i="1"/>
  <c r="D82" i="1" l="1"/>
  <c r="E82" i="1"/>
  <c r="D86" i="1"/>
  <c r="E86" i="1"/>
  <c r="D92" i="1"/>
  <c r="E92" i="1"/>
  <c r="I81" i="1"/>
  <c r="D93" i="1"/>
  <c r="E93" i="1"/>
  <c r="D89" i="1"/>
  <c r="E89" i="1"/>
  <c r="D87" i="1"/>
  <c r="E87" i="1"/>
  <c r="G61" i="1"/>
  <c r="D85" i="1"/>
  <c r="E85" i="1"/>
  <c r="D84" i="1"/>
  <c r="E84" i="1"/>
  <c r="D94" i="1"/>
  <c r="E94" i="1"/>
  <c r="D90" i="1"/>
  <c r="E90" i="1"/>
  <c r="K61" i="1"/>
  <c r="L80" i="1"/>
  <c r="D88" i="1"/>
  <c r="E88" i="1"/>
  <c r="C61" i="1"/>
  <c r="D91" i="1"/>
  <c r="E91" i="1"/>
  <c r="D95" i="1"/>
  <c r="E95" i="1"/>
  <c r="D83" i="1"/>
  <c r="E83" i="1"/>
  <c r="H80" i="1"/>
  <c r="H61" i="1"/>
  <c r="K80" i="1" l="1"/>
  <c r="E61" i="1"/>
  <c r="L130" i="1"/>
  <c r="F80" i="1"/>
  <c r="F61" i="1"/>
  <c r="G130" i="1" s="1"/>
  <c r="H130" i="1"/>
  <c r="G80" i="1"/>
  <c r="J81" i="1"/>
  <c r="K81" i="1"/>
  <c r="I80" i="1"/>
  <c r="I61" i="1"/>
  <c r="J80" i="1"/>
  <c r="J61" i="1"/>
  <c r="F81" i="1"/>
  <c r="G81" i="1"/>
  <c r="D81" i="1" l="1"/>
  <c r="E81" i="1"/>
  <c r="J130" i="1"/>
  <c r="I130" i="1"/>
  <c r="F130" i="1"/>
  <c r="K130" i="1"/>
  <c r="D80" i="1" l="1"/>
  <c r="D61" i="1"/>
  <c r="E80" i="1"/>
  <c r="D130" i="1" l="1"/>
  <c r="E130" i="1"/>
  <c r="H104" i="1" l="1"/>
  <c r="F104" i="1"/>
  <c r="G104" i="1"/>
  <c r="E104" i="1"/>
  <c r="N116" i="1" l="1"/>
  <c r="C47" i="16"/>
  <c r="E47" i="16" s="1"/>
  <c r="E115" i="1"/>
  <c r="F115" i="1"/>
  <c r="G115" i="1"/>
  <c r="H115" i="1"/>
  <c r="F116" i="1"/>
  <c r="G116" i="1"/>
  <c r="E116" i="1"/>
  <c r="M116" i="1" l="1"/>
  <c r="H116" i="1"/>
  <c r="B47" i="16"/>
  <c r="I116" i="1"/>
  <c r="D104" i="1" l="1"/>
  <c r="D116" i="1" l="1"/>
  <c r="D115" i="1"/>
  <c r="N104" i="1" l="1"/>
  <c r="C35" i="16"/>
  <c r="E35" i="16" s="1"/>
  <c r="I104" i="1" l="1"/>
  <c r="J104" i="1" l="1"/>
  <c r="I115" i="1"/>
  <c r="N115" i="1" l="1"/>
  <c r="C46" i="16"/>
  <c r="E46" i="16" s="1"/>
  <c r="K104" i="1"/>
  <c r="B35" i="16" l="1"/>
  <c r="L104" i="1"/>
  <c r="M104" i="1"/>
  <c r="B46" i="16" l="1"/>
  <c r="M115" i="1"/>
  <c r="K116" i="1" l="1"/>
  <c r="L116" i="1"/>
  <c r="J116" i="1"/>
  <c r="K115" i="1"/>
  <c r="L115" i="1"/>
  <c r="J115" i="1"/>
  <c r="D112" i="1" l="1"/>
  <c r="E112" i="1"/>
  <c r="J112" i="1"/>
  <c r="G112" i="1"/>
  <c r="H112" i="1"/>
  <c r="I112" i="1"/>
  <c r="F112" i="1"/>
  <c r="B43" i="16" l="1"/>
  <c r="K112" i="1" l="1"/>
  <c r="L112" i="1"/>
  <c r="N112" i="1" l="1"/>
  <c r="C43" i="16"/>
  <c r="E43" i="16" s="1"/>
  <c r="M112" i="1"/>
  <c r="B45" i="16" l="1"/>
  <c r="L114" i="1"/>
  <c r="F114" i="1" l="1"/>
  <c r="D114" i="1"/>
  <c r="I114" i="1"/>
  <c r="E114" i="1"/>
  <c r="J114" i="1"/>
  <c r="K114" i="1"/>
  <c r="G114" i="1" l="1"/>
  <c r="H114" i="1"/>
  <c r="N114" i="1" l="1"/>
  <c r="C45" i="16"/>
  <c r="E45" i="16" s="1"/>
  <c r="M114" i="1"/>
  <c r="K62" i="1" l="1"/>
  <c r="B44" i="16"/>
  <c r="L113" i="1"/>
  <c r="L62" i="1"/>
  <c r="B62" i="16" l="1"/>
  <c r="L131" i="1"/>
  <c r="D113" i="1" l="1"/>
  <c r="D62" i="1"/>
  <c r="C62" i="1"/>
  <c r="J113" i="1"/>
  <c r="J62" i="1"/>
  <c r="K113" i="1"/>
  <c r="I113" i="1"/>
  <c r="I62" i="1"/>
  <c r="H62" i="1"/>
  <c r="F62" i="1"/>
  <c r="F113" i="1" l="1"/>
  <c r="I131" i="1"/>
  <c r="G113" i="1"/>
  <c r="G62" i="1"/>
  <c r="H131" i="1" s="1"/>
  <c r="E113" i="1"/>
  <c r="E62" i="1"/>
  <c r="F131" i="1" s="1"/>
  <c r="H113" i="1"/>
  <c r="D131" i="1"/>
  <c r="J131" i="1"/>
  <c r="K131" i="1"/>
  <c r="G131" i="1" l="1"/>
  <c r="E131" i="1"/>
  <c r="N113" i="1" l="1"/>
  <c r="C44" i="16"/>
  <c r="E44" i="16" s="1"/>
  <c r="M113" i="1"/>
  <c r="M62" i="1"/>
  <c r="N131" i="1" l="1"/>
  <c r="C62" i="16"/>
  <c r="E62" i="16" s="1"/>
  <c r="M131" i="1"/>
  <c r="D77" i="1" l="1"/>
  <c r="H77" i="1"/>
  <c r="I77" i="1"/>
  <c r="J77" i="1"/>
  <c r="H76" i="1" l="1"/>
  <c r="G77" i="1"/>
  <c r="N77" i="1" l="1"/>
  <c r="C8" i="16"/>
  <c r="E8" i="16" s="1"/>
  <c r="E76" i="1"/>
  <c r="D76" i="1"/>
  <c r="F76" i="1"/>
  <c r="G76" i="1"/>
  <c r="J76" i="1" l="1"/>
  <c r="B8" i="16"/>
  <c r="L77" i="1"/>
  <c r="K77" i="1"/>
  <c r="M77" i="1"/>
  <c r="I76" i="1"/>
  <c r="E77" i="1"/>
  <c r="F77" i="1"/>
  <c r="K76" i="1"/>
  <c r="B7" i="16" l="1"/>
  <c r="L76" i="1"/>
  <c r="N76" i="1" l="1"/>
  <c r="C7" i="16"/>
  <c r="E7" i="16" s="1"/>
  <c r="M76" i="1"/>
  <c r="D75" i="1" l="1"/>
  <c r="D60" i="1"/>
  <c r="D78" i="1"/>
  <c r="E78" i="1" l="1"/>
  <c r="C60" i="1"/>
  <c r="D119" i="1"/>
  <c r="E60" i="1" l="1"/>
  <c r="E75" i="1"/>
  <c r="F78" i="1"/>
  <c r="D129" i="1"/>
  <c r="G78" i="1" l="1"/>
  <c r="E129" i="1"/>
  <c r="F75" i="1"/>
  <c r="F60" i="1"/>
  <c r="E119" i="1"/>
  <c r="D190" i="1" l="1"/>
  <c r="F129" i="1"/>
  <c r="F119" i="1"/>
  <c r="G60" i="1"/>
  <c r="G75" i="1"/>
  <c r="H78" i="1"/>
  <c r="G129" i="1" l="1"/>
  <c r="I78" i="1"/>
  <c r="H60" i="1"/>
  <c r="H75" i="1"/>
  <c r="D122" i="1"/>
  <c r="J78" i="1"/>
  <c r="D193" i="1"/>
  <c r="D146" i="1"/>
  <c r="D178" i="1"/>
  <c r="D177" i="1"/>
  <c r="D176" i="1"/>
  <c r="D166" i="1"/>
  <c r="D164" i="1"/>
  <c r="D168" i="1"/>
  <c r="D169" i="1"/>
  <c r="D167" i="1"/>
  <c r="D174" i="1"/>
  <c r="D173" i="1"/>
  <c r="D172" i="1"/>
  <c r="D170" i="1"/>
  <c r="D175" i="1"/>
  <c r="D165" i="1"/>
  <c r="D163" i="1"/>
  <c r="D150" i="1"/>
  <c r="D154" i="1"/>
  <c r="D155" i="1"/>
  <c r="D158" i="1"/>
  <c r="D149" i="1"/>
  <c r="D156" i="1"/>
  <c r="D153" i="1"/>
  <c r="D159" i="1"/>
  <c r="D151" i="1"/>
  <c r="D152" i="1"/>
  <c r="D161" i="1"/>
  <c r="D160" i="1"/>
  <c r="D157" i="1"/>
  <c r="D162" i="1"/>
  <c r="D148" i="1"/>
  <c r="D147" i="1"/>
  <c r="D197" i="1"/>
  <c r="D171" i="1"/>
  <c r="D183" i="1"/>
  <c r="D182" i="1"/>
  <c r="D179" i="1"/>
  <c r="D181" i="1"/>
  <c r="D180" i="1"/>
  <c r="D198" i="1"/>
  <c r="D144" i="1"/>
  <c r="D143" i="1"/>
  <c r="D142" i="1"/>
  <c r="D186" i="1"/>
  <c r="D145" i="1"/>
  <c r="D196" i="1"/>
  <c r="D189" i="1"/>
  <c r="G119" i="1"/>
  <c r="H119" i="1" l="1"/>
  <c r="E122" i="1"/>
  <c r="D123" i="1"/>
  <c r="J60" i="1"/>
  <c r="J75" i="1"/>
  <c r="I60" i="1"/>
  <c r="I75" i="1"/>
  <c r="H129" i="1"/>
  <c r="C190" i="1" l="1"/>
  <c r="I119" i="1"/>
  <c r="C193" i="1"/>
  <c r="C146" i="1"/>
  <c r="C177" i="1"/>
  <c r="C178" i="1"/>
  <c r="C176" i="1"/>
  <c r="C166" i="1"/>
  <c r="C164" i="1"/>
  <c r="C168" i="1"/>
  <c r="C169" i="1"/>
  <c r="C167" i="1"/>
  <c r="C174" i="1"/>
  <c r="C173" i="1"/>
  <c r="C172" i="1"/>
  <c r="C170" i="1"/>
  <c r="C175" i="1"/>
  <c r="C165" i="1"/>
  <c r="C163" i="1"/>
  <c r="C162" i="1"/>
  <c r="C149" i="1"/>
  <c r="C157" i="1"/>
  <c r="C159" i="1"/>
  <c r="C153" i="1"/>
  <c r="C154" i="1"/>
  <c r="C156" i="1"/>
  <c r="C152" i="1"/>
  <c r="C160" i="1"/>
  <c r="C151" i="1"/>
  <c r="C150" i="1"/>
  <c r="C161" i="1"/>
  <c r="C155" i="1"/>
  <c r="C158" i="1"/>
  <c r="C148" i="1"/>
  <c r="C147" i="1"/>
  <c r="C197" i="1"/>
  <c r="C171" i="1"/>
  <c r="C183" i="1"/>
  <c r="C182" i="1"/>
  <c r="C179" i="1"/>
  <c r="C181" i="1"/>
  <c r="C180" i="1"/>
  <c r="C198" i="1"/>
  <c r="C143" i="1"/>
  <c r="C144" i="1"/>
  <c r="C145" i="1"/>
  <c r="C186" i="1"/>
  <c r="C142" i="1"/>
  <c r="C196" i="1"/>
  <c r="D126" i="1"/>
  <c r="C189" i="1"/>
  <c r="I129" i="1"/>
  <c r="J119" i="1"/>
  <c r="F122" i="1"/>
  <c r="E123" i="1"/>
  <c r="K78" i="1"/>
  <c r="J129" i="1"/>
  <c r="E190" i="1" l="1"/>
  <c r="B9" i="16"/>
  <c r="L78" i="1"/>
  <c r="F190" i="1"/>
  <c r="F123" i="1"/>
  <c r="F193" i="1"/>
  <c r="F126" i="1"/>
  <c r="F146" i="1"/>
  <c r="F178" i="1"/>
  <c r="F177" i="1"/>
  <c r="F176" i="1"/>
  <c r="F166" i="1"/>
  <c r="F164" i="1"/>
  <c r="F169" i="1"/>
  <c r="F168" i="1"/>
  <c r="F167" i="1"/>
  <c r="F174" i="1"/>
  <c r="F173" i="1"/>
  <c r="F172" i="1"/>
  <c r="F170" i="1"/>
  <c r="F175" i="1"/>
  <c r="F165" i="1"/>
  <c r="F163" i="1"/>
  <c r="F158" i="1"/>
  <c r="F155" i="1"/>
  <c r="F157" i="1"/>
  <c r="F150" i="1"/>
  <c r="F156" i="1"/>
  <c r="F149" i="1"/>
  <c r="F160" i="1"/>
  <c r="F152" i="1"/>
  <c r="F154" i="1"/>
  <c r="F161" i="1"/>
  <c r="F151" i="1"/>
  <c r="F162" i="1"/>
  <c r="F159" i="1"/>
  <c r="F153" i="1"/>
  <c r="F148" i="1"/>
  <c r="F147" i="1"/>
  <c r="F197" i="1"/>
  <c r="F171" i="1"/>
  <c r="F183" i="1"/>
  <c r="F182" i="1"/>
  <c r="F179" i="1"/>
  <c r="F181" i="1"/>
  <c r="F180" i="1"/>
  <c r="F198" i="1"/>
  <c r="F144" i="1"/>
  <c r="F143" i="1"/>
  <c r="F145" i="1"/>
  <c r="F142" i="1"/>
  <c r="F186" i="1"/>
  <c r="F196" i="1"/>
  <c r="E126" i="1"/>
  <c r="E193" i="1"/>
  <c r="E146" i="1"/>
  <c r="E178" i="1"/>
  <c r="E177" i="1"/>
  <c r="E176" i="1"/>
  <c r="E166" i="1"/>
  <c r="E164" i="1"/>
  <c r="E169" i="1"/>
  <c r="E168" i="1"/>
  <c r="E167" i="1"/>
  <c r="E174" i="1"/>
  <c r="E173" i="1"/>
  <c r="E172" i="1"/>
  <c r="E170" i="1"/>
  <c r="E175" i="1"/>
  <c r="E165" i="1"/>
  <c r="E163" i="1"/>
  <c r="E162" i="1"/>
  <c r="E159" i="1"/>
  <c r="E160" i="1"/>
  <c r="E161" i="1"/>
  <c r="E151" i="1"/>
  <c r="E153" i="1"/>
  <c r="E149" i="1"/>
  <c r="E152" i="1"/>
  <c r="E154" i="1"/>
  <c r="E155" i="1"/>
  <c r="E157" i="1"/>
  <c r="E158" i="1"/>
  <c r="E150" i="1"/>
  <c r="E156" i="1"/>
  <c r="E148" i="1"/>
  <c r="E147" i="1"/>
  <c r="E197" i="1"/>
  <c r="E171" i="1"/>
  <c r="E182" i="1"/>
  <c r="E183" i="1"/>
  <c r="E179" i="1"/>
  <c r="E181" i="1"/>
  <c r="E180" i="1"/>
  <c r="E198" i="1"/>
  <c r="E143" i="1"/>
  <c r="E144" i="1"/>
  <c r="E145" i="1"/>
  <c r="E142" i="1"/>
  <c r="E186" i="1"/>
  <c r="E196" i="1"/>
  <c r="E189" i="1"/>
  <c r="F189" i="1"/>
  <c r="K75" i="1"/>
  <c r="K60" i="1"/>
  <c r="G122" i="1"/>
  <c r="N78" i="1" l="1"/>
  <c r="C9" i="16"/>
  <c r="E9" i="16" s="1"/>
  <c r="K129" i="1"/>
  <c r="L60" i="1"/>
  <c r="L75" i="1"/>
  <c r="B6" i="16"/>
  <c r="G190" i="1"/>
  <c r="G126" i="1"/>
  <c r="G193" i="1"/>
  <c r="G146" i="1"/>
  <c r="G178" i="1"/>
  <c r="G177" i="1"/>
  <c r="G176" i="1"/>
  <c r="G166" i="1"/>
  <c r="G164" i="1"/>
  <c r="G169" i="1"/>
  <c r="G168" i="1"/>
  <c r="G167" i="1"/>
  <c r="G174" i="1"/>
  <c r="G173" i="1"/>
  <c r="G172" i="1"/>
  <c r="G170" i="1"/>
  <c r="G175" i="1"/>
  <c r="G165" i="1"/>
  <c r="G163" i="1"/>
  <c r="G155" i="1"/>
  <c r="G162" i="1"/>
  <c r="G160" i="1"/>
  <c r="G159" i="1"/>
  <c r="G150" i="1"/>
  <c r="G158" i="1"/>
  <c r="G157" i="1"/>
  <c r="G154" i="1"/>
  <c r="G156" i="1"/>
  <c r="G151" i="1"/>
  <c r="G161" i="1"/>
  <c r="G152" i="1"/>
  <c r="G153" i="1"/>
  <c r="G149" i="1"/>
  <c r="G148" i="1"/>
  <c r="G147" i="1"/>
  <c r="G197" i="1"/>
  <c r="G183" i="1"/>
  <c r="G171" i="1"/>
  <c r="G182" i="1"/>
  <c r="G179" i="1"/>
  <c r="G181" i="1"/>
  <c r="G180" i="1"/>
  <c r="G198" i="1"/>
  <c r="G144" i="1"/>
  <c r="G143" i="1"/>
  <c r="G145" i="1"/>
  <c r="G142" i="1"/>
  <c r="G196" i="1"/>
  <c r="G186" i="1"/>
  <c r="M78" i="1"/>
  <c r="G189" i="1"/>
  <c r="H122" i="1"/>
  <c r="K119" i="1"/>
  <c r="G123" i="1"/>
  <c r="N75" i="1" l="1"/>
  <c r="C6" i="16"/>
  <c r="E6" i="16" s="1"/>
  <c r="H190" i="1"/>
  <c r="H123" i="1"/>
  <c r="B60" i="16"/>
  <c r="L129" i="1"/>
  <c r="M75" i="1"/>
  <c r="M60" i="1"/>
  <c r="I122" i="1"/>
  <c r="J122" i="1"/>
  <c r="H193" i="1"/>
  <c r="H126" i="1"/>
  <c r="H146" i="1"/>
  <c r="H178" i="1"/>
  <c r="H177" i="1"/>
  <c r="H176" i="1"/>
  <c r="H166" i="1"/>
  <c r="H164" i="1"/>
  <c r="H169" i="1"/>
  <c r="H168" i="1"/>
  <c r="H167" i="1"/>
  <c r="H174" i="1"/>
  <c r="H173" i="1"/>
  <c r="H172" i="1"/>
  <c r="H170" i="1"/>
  <c r="H175" i="1"/>
  <c r="H165" i="1"/>
  <c r="H163" i="1"/>
  <c r="H159" i="1"/>
  <c r="H158" i="1"/>
  <c r="H162" i="1"/>
  <c r="H149" i="1"/>
  <c r="H151" i="1"/>
  <c r="H153" i="1"/>
  <c r="H155" i="1"/>
  <c r="H150" i="1"/>
  <c r="H160" i="1"/>
  <c r="H156" i="1"/>
  <c r="H161" i="1"/>
  <c r="H154" i="1"/>
  <c r="H157" i="1"/>
  <c r="H152" i="1"/>
  <c r="H148" i="1"/>
  <c r="H147" i="1"/>
  <c r="H197" i="1"/>
  <c r="H171" i="1"/>
  <c r="H182" i="1"/>
  <c r="H183" i="1"/>
  <c r="H179" i="1"/>
  <c r="H181" i="1"/>
  <c r="H180" i="1"/>
  <c r="H198" i="1"/>
  <c r="H144" i="1"/>
  <c r="H143" i="1"/>
  <c r="H145" i="1"/>
  <c r="H142" i="1"/>
  <c r="H186" i="1"/>
  <c r="H196" i="1"/>
  <c r="B50" i="16"/>
  <c r="L119" i="1"/>
  <c r="H189" i="1"/>
  <c r="N119" i="1" l="1"/>
  <c r="C50" i="16"/>
  <c r="E50" i="16" s="1"/>
  <c r="N129" i="1"/>
  <c r="C60" i="16"/>
  <c r="E60" i="16" s="1"/>
  <c r="J193" i="1"/>
  <c r="J146" i="1"/>
  <c r="J178" i="1"/>
  <c r="J177" i="1"/>
  <c r="J176" i="1"/>
  <c r="J166" i="1"/>
  <c r="J164" i="1"/>
  <c r="J169" i="1"/>
  <c r="J168" i="1"/>
  <c r="J167" i="1"/>
  <c r="J174" i="1"/>
  <c r="J173" i="1"/>
  <c r="J172" i="1"/>
  <c r="J170" i="1"/>
  <c r="J175" i="1"/>
  <c r="J165" i="1"/>
  <c r="J163" i="1"/>
  <c r="J160" i="1"/>
  <c r="J159" i="1"/>
  <c r="J158" i="1"/>
  <c r="J155" i="1"/>
  <c r="J154" i="1"/>
  <c r="J152" i="1"/>
  <c r="J157" i="1"/>
  <c r="J150" i="1"/>
  <c r="J162" i="1"/>
  <c r="J156" i="1"/>
  <c r="J151" i="1"/>
  <c r="J153" i="1"/>
  <c r="J161" i="1"/>
  <c r="J149" i="1"/>
  <c r="J148" i="1"/>
  <c r="J147" i="1"/>
  <c r="J197" i="1"/>
  <c r="J171" i="1"/>
  <c r="J182" i="1"/>
  <c r="J183" i="1"/>
  <c r="J179" i="1"/>
  <c r="J181" i="1"/>
  <c r="J180" i="1"/>
  <c r="J198" i="1"/>
  <c r="J144" i="1"/>
  <c r="J143" i="1"/>
  <c r="J145" i="1"/>
  <c r="J142" i="1"/>
  <c r="J196" i="1"/>
  <c r="J186" i="1"/>
  <c r="J123" i="1"/>
  <c r="J190" i="1"/>
  <c r="J189" i="1"/>
  <c r="I123" i="1"/>
  <c r="M129" i="1"/>
  <c r="M119" i="1"/>
  <c r="I190" i="1" l="1"/>
  <c r="I126" i="1"/>
  <c r="I193" i="1"/>
  <c r="I146" i="1"/>
  <c r="I178" i="1"/>
  <c r="I177" i="1"/>
  <c r="I176" i="1"/>
  <c r="I166" i="1"/>
  <c r="I164" i="1"/>
  <c r="I169" i="1"/>
  <c r="I168" i="1"/>
  <c r="I167" i="1"/>
  <c r="I174" i="1"/>
  <c r="I173" i="1"/>
  <c r="I172" i="1"/>
  <c r="I170" i="1"/>
  <c r="I175" i="1"/>
  <c r="I165" i="1"/>
  <c r="I163" i="1"/>
  <c r="I153" i="1"/>
  <c r="I154" i="1"/>
  <c r="I155" i="1"/>
  <c r="I151" i="1"/>
  <c r="I159" i="1"/>
  <c r="I150" i="1"/>
  <c r="I149" i="1"/>
  <c r="I156" i="1"/>
  <c r="I161" i="1"/>
  <c r="I158" i="1"/>
  <c r="I162" i="1"/>
  <c r="I157" i="1"/>
  <c r="I160" i="1"/>
  <c r="I152" i="1"/>
  <c r="I148" i="1"/>
  <c r="I147" i="1"/>
  <c r="I197" i="1"/>
  <c r="I183" i="1"/>
  <c r="I171" i="1"/>
  <c r="I182" i="1"/>
  <c r="I179" i="1"/>
  <c r="I181" i="1"/>
  <c r="I180" i="1"/>
  <c r="I198" i="1"/>
  <c r="I144" i="1"/>
  <c r="I143" i="1"/>
  <c r="I145" i="1"/>
  <c r="I142" i="1"/>
  <c r="I186" i="1"/>
  <c r="I196" i="1"/>
  <c r="I189" i="1"/>
  <c r="K122" i="1"/>
  <c r="J126" i="1"/>
  <c r="K189" i="1" l="1"/>
  <c r="K190" i="1"/>
  <c r="K123" i="1"/>
  <c r="L122" i="1"/>
  <c r="B53" i="16"/>
  <c r="K193" i="1"/>
  <c r="K126" i="1"/>
  <c r="K146" i="1"/>
  <c r="K178" i="1"/>
  <c r="K177" i="1"/>
  <c r="K176" i="1"/>
  <c r="K166" i="1"/>
  <c r="K164" i="1"/>
  <c r="K169" i="1"/>
  <c r="K168" i="1"/>
  <c r="K167" i="1"/>
  <c r="K174" i="1"/>
  <c r="K173" i="1"/>
  <c r="K172" i="1"/>
  <c r="K170" i="1"/>
  <c r="K175" i="1"/>
  <c r="K165" i="1"/>
  <c r="K163" i="1"/>
  <c r="K154" i="1"/>
  <c r="K157" i="1"/>
  <c r="K158" i="1"/>
  <c r="K152" i="1"/>
  <c r="K155" i="1"/>
  <c r="K161" i="1"/>
  <c r="K151" i="1"/>
  <c r="K149" i="1"/>
  <c r="K156" i="1"/>
  <c r="K150" i="1"/>
  <c r="K162" i="1"/>
  <c r="K153" i="1"/>
  <c r="K159" i="1"/>
  <c r="K160" i="1"/>
  <c r="K148" i="1"/>
  <c r="K147" i="1"/>
  <c r="K197" i="1"/>
  <c r="K171" i="1"/>
  <c r="K183" i="1"/>
  <c r="K182" i="1"/>
  <c r="K179" i="1"/>
  <c r="K181" i="1"/>
  <c r="K180" i="1"/>
  <c r="K198" i="1"/>
  <c r="K143" i="1"/>
  <c r="K144" i="1"/>
  <c r="K145" i="1"/>
  <c r="K142" i="1"/>
  <c r="K186" i="1"/>
  <c r="K196" i="1"/>
  <c r="N122" i="1" l="1"/>
  <c r="C53" i="16"/>
  <c r="E53" i="16" s="1"/>
  <c r="M122" i="1"/>
  <c r="B54" i="16"/>
  <c r="L123" i="1"/>
  <c r="N123" i="1" l="1"/>
  <c r="C54" i="16"/>
  <c r="E54" i="16" s="1"/>
  <c r="L190" i="1"/>
  <c r="M123" i="1"/>
  <c r="B57" i="16"/>
  <c r="L193" i="1"/>
  <c r="L146" i="1"/>
  <c r="L178" i="1"/>
  <c r="L177" i="1"/>
  <c r="L176" i="1"/>
  <c r="L166" i="1"/>
  <c r="L164" i="1"/>
  <c r="L169" i="1"/>
  <c r="L168" i="1"/>
  <c r="L167" i="1"/>
  <c r="L174" i="1"/>
  <c r="L173" i="1"/>
  <c r="L172" i="1"/>
  <c r="L170" i="1"/>
  <c r="L175" i="1"/>
  <c r="L165" i="1"/>
  <c r="L163" i="1"/>
  <c r="L154" i="1"/>
  <c r="L159" i="1"/>
  <c r="L153" i="1"/>
  <c r="L160" i="1"/>
  <c r="L162" i="1"/>
  <c r="L161" i="1"/>
  <c r="L152" i="1"/>
  <c r="L155" i="1"/>
  <c r="L149" i="1"/>
  <c r="L150" i="1"/>
  <c r="L156" i="1"/>
  <c r="L158" i="1"/>
  <c r="L151" i="1"/>
  <c r="L157" i="1"/>
  <c r="L148" i="1"/>
  <c r="L147" i="1"/>
  <c r="L197" i="1"/>
  <c r="L183" i="1"/>
  <c r="L171" i="1"/>
  <c r="L182" i="1"/>
  <c r="L179" i="1"/>
  <c r="L181" i="1"/>
  <c r="L180" i="1"/>
  <c r="L198" i="1"/>
  <c r="L144" i="1"/>
  <c r="L143" i="1"/>
  <c r="L145" i="1"/>
  <c r="L142" i="1"/>
  <c r="L196" i="1"/>
  <c r="L186" i="1"/>
  <c r="L189" i="1"/>
  <c r="L126" i="1"/>
  <c r="N126" i="1" l="1"/>
  <c r="C57" i="16"/>
  <c r="E57" i="16" s="1"/>
  <c r="M190" i="1"/>
  <c r="M193" i="1"/>
  <c r="M126" i="1"/>
  <c r="M177" i="1"/>
  <c r="M146" i="1"/>
  <c r="M178" i="1"/>
  <c r="M176" i="1"/>
  <c r="M166" i="1"/>
  <c r="M164" i="1"/>
  <c r="M168" i="1"/>
  <c r="M169" i="1"/>
  <c r="M167" i="1"/>
  <c r="M174" i="1"/>
  <c r="M173" i="1"/>
  <c r="M172" i="1"/>
  <c r="M170" i="1"/>
  <c r="M175" i="1"/>
  <c r="M165" i="1"/>
  <c r="M163" i="1"/>
  <c r="M161" i="1"/>
  <c r="M162" i="1"/>
  <c r="M151" i="1"/>
  <c r="M158" i="1"/>
  <c r="M152" i="1"/>
  <c r="M154" i="1"/>
  <c r="M157" i="1"/>
  <c r="M149" i="1"/>
  <c r="M153" i="1"/>
  <c r="M155" i="1"/>
  <c r="M160" i="1"/>
  <c r="M150" i="1"/>
  <c r="M159" i="1"/>
  <c r="M156" i="1"/>
  <c r="M148" i="1"/>
  <c r="M147" i="1"/>
  <c r="M197" i="1"/>
  <c r="M183" i="1"/>
  <c r="M171" i="1"/>
  <c r="M182" i="1"/>
  <c r="M179" i="1"/>
  <c r="M181" i="1"/>
  <c r="M180" i="1"/>
  <c r="M198" i="1"/>
  <c r="M144" i="1"/>
  <c r="M143" i="1"/>
  <c r="M145" i="1"/>
  <c r="M142" i="1"/>
  <c r="M196" i="1"/>
  <c r="M186" i="1"/>
  <c r="M189" i="1"/>
  <c r="F54" i="16" l="1"/>
  <c r="F57" i="16"/>
  <c r="F42" i="16"/>
  <c r="F10" i="16"/>
  <c r="F41" i="16"/>
  <c r="F40" i="16"/>
  <c r="F30" i="16"/>
  <c r="F28" i="16"/>
  <c r="F32" i="16"/>
  <c r="F33" i="16"/>
  <c r="F31" i="16"/>
  <c r="F38" i="16"/>
  <c r="F37" i="16"/>
  <c r="F36" i="16"/>
  <c r="F34" i="16"/>
  <c r="F39" i="16"/>
  <c r="F29" i="16"/>
  <c r="F27" i="16"/>
  <c r="F20" i="16"/>
  <c r="F23" i="16"/>
  <c r="F25" i="16"/>
  <c r="F14" i="16"/>
  <c r="F21" i="16"/>
  <c r="F24" i="16"/>
  <c r="F19" i="16"/>
  <c r="F16" i="16"/>
  <c r="F17" i="16"/>
  <c r="F18" i="16"/>
  <c r="F13" i="16"/>
  <c r="F22" i="16"/>
  <c r="F15" i="16"/>
  <c r="F26" i="16"/>
  <c r="F12" i="16"/>
  <c r="F11" i="16"/>
  <c r="F61" i="16"/>
  <c r="F47" i="16"/>
  <c r="F35" i="16"/>
  <c r="F46" i="16"/>
  <c r="F43" i="16"/>
  <c r="F45" i="16"/>
  <c r="F44" i="16"/>
  <c r="F62" i="16"/>
  <c r="F8" i="16"/>
  <c r="F7" i="16"/>
  <c r="F9" i="16"/>
  <c r="F6" i="16"/>
  <c r="F60" i="16"/>
  <c r="F50" i="16"/>
  <c r="F53" i="16"/>
  <c r="E106" i="14" l="1"/>
  <c r="G114" i="14"/>
  <c r="E113" i="14"/>
  <c r="D95" i="14"/>
  <c r="D80" i="14"/>
  <c r="F93" i="14"/>
  <c r="F106" i="14"/>
  <c r="E77" i="14"/>
  <c r="E98" i="14"/>
  <c r="F114" i="14"/>
  <c r="E94" i="14"/>
  <c r="G91" i="14"/>
  <c r="G86" i="14"/>
  <c r="E123" i="14"/>
  <c r="E122" i="14"/>
  <c r="G84" i="14"/>
  <c r="E84" i="14"/>
  <c r="D92" i="14"/>
  <c r="D91" i="14" l="1"/>
  <c r="D101" i="14"/>
  <c r="E90" i="14"/>
  <c r="F107" i="14"/>
  <c r="E111" i="14"/>
  <c r="D111" i="14"/>
  <c r="E82" i="14"/>
  <c r="E99" i="14"/>
  <c r="E79" i="14"/>
  <c r="E103" i="14"/>
  <c r="D83" i="14"/>
  <c r="F102" i="14"/>
  <c r="E107" i="14"/>
  <c r="D115" i="14"/>
  <c r="D86" i="14"/>
  <c r="E97" i="14"/>
  <c r="D109" i="14"/>
  <c r="D89" i="14"/>
  <c r="G79" i="14"/>
  <c r="D98" i="14"/>
  <c r="D122" i="14"/>
  <c r="D123" i="14"/>
  <c r="D87" i="14"/>
  <c r="F79" i="14"/>
  <c r="D84" i="14"/>
  <c r="E102" i="14"/>
  <c r="E85" i="14"/>
  <c r="G93" i="14"/>
  <c r="D85" i="14"/>
  <c r="E78" i="14"/>
  <c r="E109" i="14"/>
  <c r="D99" i="14"/>
  <c r="E104" i="14"/>
  <c r="E89" i="14"/>
  <c r="E83" i="14"/>
  <c r="E115" i="14"/>
  <c r="E86" i="14"/>
  <c r="F113" i="14"/>
  <c r="D78" i="14"/>
  <c r="D104" i="14"/>
  <c r="G102" i="14"/>
  <c r="G113" i="14"/>
  <c r="F86" i="14"/>
  <c r="F91" i="14"/>
  <c r="D107" i="14"/>
  <c r="D103" i="14"/>
  <c r="D94" i="14"/>
  <c r="D77" i="14"/>
  <c r="D90" i="14"/>
  <c r="E87" i="14"/>
  <c r="E114" i="14"/>
  <c r="F84" i="14"/>
  <c r="E101" i="14"/>
  <c r="E93" i="14"/>
  <c r="E92" i="14"/>
  <c r="D82" i="14"/>
  <c r="G107" i="14"/>
  <c r="E91" i="14"/>
  <c r="E80" i="14"/>
  <c r="E95" i="14"/>
  <c r="G106" i="14"/>
  <c r="F82" i="14"/>
  <c r="F83" i="14"/>
  <c r="F122" i="14"/>
  <c r="F103" i="14"/>
  <c r="F95" i="14"/>
  <c r="F85" i="14"/>
  <c r="F109" i="14"/>
  <c r="F99" i="14"/>
  <c r="D113" i="14"/>
  <c r="D79" i="14"/>
  <c r="F78" i="14"/>
  <c r="F115" i="14"/>
  <c r="F111" i="14"/>
  <c r="D97" i="14"/>
  <c r="D106" i="14"/>
  <c r="F101" i="14"/>
  <c r="F98" i="14"/>
  <c r="F89" i="14"/>
  <c r="F104" i="14"/>
  <c r="F77" i="14"/>
  <c r="F87" i="14"/>
  <c r="D102" i="14"/>
  <c r="F80" i="14"/>
  <c r="F92" i="14"/>
  <c r="F123" i="14"/>
  <c r="D114" i="14"/>
  <c r="D93" i="14"/>
  <c r="F97" i="14"/>
  <c r="F94" i="14"/>
  <c r="F90" i="14"/>
  <c r="G90" i="15"/>
  <c r="G121" i="15"/>
  <c r="D107" i="15"/>
  <c r="G97" i="15"/>
  <c r="G102" i="15"/>
  <c r="G113" i="15"/>
  <c r="E84" i="15"/>
  <c r="G89" i="15"/>
  <c r="D88" i="15"/>
  <c r="G107" i="15"/>
  <c r="G101" i="15"/>
  <c r="G95" i="15"/>
  <c r="G92" i="15"/>
  <c r="G109" i="15"/>
  <c r="G88" i="15"/>
  <c r="G87" i="15"/>
  <c r="D99" i="15"/>
  <c r="E92" i="15"/>
  <c r="D96" i="15"/>
  <c r="F104" i="15"/>
  <c r="H80" i="14"/>
  <c r="G82" i="15"/>
  <c r="E100" i="15"/>
  <c r="D101" i="15"/>
  <c r="G99" i="15"/>
  <c r="F112" i="15"/>
  <c r="G96" i="15"/>
  <c r="D78" i="15"/>
  <c r="G85" i="15"/>
  <c r="D112" i="15"/>
  <c r="G91" i="15"/>
  <c r="D90" i="15"/>
  <c r="F100" i="15"/>
  <c r="G80" i="15"/>
  <c r="E82" i="15"/>
  <c r="D120" i="15"/>
  <c r="D105" i="15"/>
  <c r="E99" i="15"/>
  <c r="D83" i="15"/>
  <c r="E89" i="15"/>
  <c r="G75" i="15"/>
  <c r="D109" i="15"/>
  <c r="E107" i="15"/>
  <c r="H109" i="14"/>
  <c r="D97" i="15"/>
  <c r="D102" i="15"/>
  <c r="E85" i="15"/>
  <c r="D87" i="15"/>
  <c r="E93" i="15"/>
  <c r="G93" i="15"/>
  <c r="E111" i="15"/>
  <c r="G104" i="15"/>
  <c r="E91" i="15"/>
  <c r="G83" i="15" l="1"/>
  <c r="E101" i="15"/>
  <c r="G122" i="14"/>
  <c r="D92" i="15"/>
  <c r="E95" i="15"/>
  <c r="G77" i="15"/>
  <c r="E88" i="15"/>
  <c r="D75" i="15"/>
  <c r="E102" i="15"/>
  <c r="G99" i="14"/>
  <c r="E76" i="15"/>
  <c r="G78" i="14"/>
  <c r="E97" i="15"/>
  <c r="E81" i="15"/>
  <c r="D113" i="15"/>
  <c r="E83" i="15"/>
  <c r="D80" i="15"/>
  <c r="D121" i="15"/>
  <c r="F84" i="15"/>
  <c r="F105" i="15"/>
  <c r="F78" i="15"/>
  <c r="F102" i="15"/>
  <c r="F76" i="15"/>
  <c r="F120" i="15"/>
  <c r="G90" i="14"/>
  <c r="G98" i="14"/>
  <c r="E96" i="15"/>
  <c r="D104" i="15"/>
  <c r="E109" i="15"/>
  <c r="G120" i="15"/>
  <c r="E105" i="15"/>
  <c r="D89" i="15"/>
  <c r="F82" i="15"/>
  <c r="F107" i="15"/>
  <c r="G77" i="14"/>
  <c r="G85" i="14"/>
  <c r="G80" i="14"/>
  <c r="G112" i="15"/>
  <c r="G78" i="15"/>
  <c r="F77" i="15"/>
  <c r="F87" i="15"/>
  <c r="F83" i="15"/>
  <c r="F88" i="15"/>
  <c r="G94" i="14"/>
  <c r="G83" i="14"/>
  <c r="G89" i="14"/>
  <c r="E75" i="15"/>
  <c r="E80" i="15"/>
  <c r="G81" i="15"/>
  <c r="E87" i="15"/>
  <c r="G84" i="15"/>
  <c r="E120" i="15"/>
  <c r="D76" i="15"/>
  <c r="D111" i="15"/>
  <c r="G87" i="14"/>
  <c r="E113" i="15"/>
  <c r="E112" i="15"/>
  <c r="D100" i="15"/>
  <c r="D82" i="15"/>
  <c r="F93" i="15"/>
  <c r="F92" i="15"/>
  <c r="F121" i="15"/>
  <c r="F85" i="15"/>
  <c r="F96" i="15"/>
  <c r="F109" i="15"/>
  <c r="G97" i="14"/>
  <c r="G104" i="14"/>
  <c r="G95" i="14"/>
  <c r="G101" i="14"/>
  <c r="D77" i="15"/>
  <c r="D81" i="15"/>
  <c r="D91" i="15"/>
  <c r="G76" i="15"/>
  <c r="F91" i="15"/>
  <c r="G100" i="15"/>
  <c r="F89" i="15"/>
  <c r="D93" i="15"/>
  <c r="G103" i="14"/>
  <c r="G109" i="14"/>
  <c r="F81" i="15"/>
  <c r="F111" i="15"/>
  <c r="E121" i="15"/>
  <c r="E78" i="15"/>
  <c r="D95" i="15"/>
  <c r="F75" i="15"/>
  <c r="F95" i="15"/>
  <c r="F90" i="15"/>
  <c r="F99" i="15"/>
  <c r="F113" i="15"/>
  <c r="F97" i="15"/>
  <c r="F101" i="15"/>
  <c r="G123" i="14"/>
  <c r="G115" i="14"/>
  <c r="G111" i="14"/>
  <c r="G111" i="15"/>
  <c r="E77" i="15"/>
  <c r="G105" i="15"/>
  <c r="E104" i="15"/>
  <c r="D85" i="15"/>
  <c r="E90" i="15"/>
  <c r="D84" i="15"/>
  <c r="F80" i="15"/>
  <c r="G92" i="14"/>
  <c r="G82" i="14"/>
  <c r="H98" i="14"/>
  <c r="H91" i="14"/>
  <c r="H122" i="14"/>
  <c r="H104" i="14"/>
  <c r="H78" i="14"/>
  <c r="H115" i="14"/>
  <c r="H84" i="14"/>
  <c r="H114" i="14"/>
  <c r="H99" i="14"/>
  <c r="H89" i="14"/>
  <c r="H111" i="14"/>
  <c r="H92" i="14"/>
  <c r="H90" i="14"/>
  <c r="H93" i="14"/>
  <c r="H101" i="14"/>
  <c r="H86" i="14"/>
  <c r="H97" i="14"/>
  <c r="H95" i="14"/>
  <c r="H102" i="14"/>
  <c r="H83" i="14"/>
  <c r="H103" i="14"/>
  <c r="H94" i="14"/>
  <c r="H82" i="14"/>
  <c r="H87" i="14"/>
  <c r="H85" i="14"/>
  <c r="H106" i="14"/>
  <c r="H79" i="14"/>
  <c r="H123" i="14"/>
  <c r="H107" i="14"/>
  <c r="H77" i="14"/>
  <c r="H113" i="14"/>
  <c r="H96" i="15"/>
  <c r="H99" i="15"/>
  <c r="H113" i="15"/>
  <c r="H111" i="15"/>
  <c r="H87" i="15"/>
  <c r="H95" i="15"/>
  <c r="H104" i="15"/>
  <c r="H100" i="15"/>
  <c r="H78" i="15"/>
  <c r="H75" i="15"/>
  <c r="E76" i="14"/>
  <c r="H77" i="15"/>
  <c r="H107" i="15"/>
  <c r="H112" i="15"/>
  <c r="I80" i="14"/>
  <c r="H88" i="15"/>
  <c r="H80" i="15"/>
  <c r="H93" i="15"/>
  <c r="H121" i="15"/>
  <c r="H81" i="15"/>
  <c r="H91" i="15"/>
  <c r="H90" i="15"/>
  <c r="H102" i="15"/>
  <c r="H101" i="15"/>
  <c r="H120" i="15"/>
  <c r="I109" i="14"/>
  <c r="H89" i="15"/>
  <c r="H82" i="15"/>
  <c r="H97" i="15"/>
  <c r="H83" i="15"/>
  <c r="H84" i="15"/>
  <c r="H105" i="15"/>
  <c r="H76" i="15"/>
  <c r="H109" i="15"/>
  <c r="H92" i="15"/>
  <c r="H85" i="15"/>
  <c r="E112" i="14" l="1"/>
  <c r="D108" i="14"/>
  <c r="D88" i="14"/>
  <c r="G76" i="14"/>
  <c r="D129" i="14"/>
  <c r="F110" i="14"/>
  <c r="E108" i="14"/>
  <c r="D112" i="14"/>
  <c r="F76" i="14"/>
  <c r="E110" i="14"/>
  <c r="E129" i="14"/>
  <c r="D110" i="14"/>
  <c r="E88" i="14"/>
  <c r="D76" i="14"/>
  <c r="G110" i="14"/>
  <c r="I92" i="14"/>
  <c r="I82" i="14"/>
  <c r="I114" i="14"/>
  <c r="I77" i="14"/>
  <c r="I115" i="14"/>
  <c r="I111" i="14"/>
  <c r="I85" i="14"/>
  <c r="F108" i="14"/>
  <c r="F88" i="14"/>
  <c r="I113" i="14"/>
  <c r="I78" i="14"/>
  <c r="I79" i="14"/>
  <c r="I103" i="14"/>
  <c r="I93" i="14"/>
  <c r="I84" i="14"/>
  <c r="I102" i="14"/>
  <c r="I97" i="14"/>
  <c r="I99" i="14"/>
  <c r="F129" i="14"/>
  <c r="I86" i="14"/>
  <c r="I83" i="14"/>
  <c r="I98" i="14"/>
  <c r="I104" i="14"/>
  <c r="I94" i="14"/>
  <c r="I90" i="14"/>
  <c r="I95" i="14"/>
  <c r="I89" i="14"/>
  <c r="I122" i="14"/>
  <c r="I106" i="14"/>
  <c r="I101" i="14"/>
  <c r="I87" i="14"/>
  <c r="I107" i="14"/>
  <c r="F112" i="14"/>
  <c r="I123" i="14"/>
  <c r="I91" i="14"/>
  <c r="H110" i="14"/>
  <c r="I112" i="15"/>
  <c r="I92" i="15"/>
  <c r="I77" i="15"/>
  <c r="I78" i="15"/>
  <c r="I99" i="15"/>
  <c r="I85" i="15"/>
  <c r="I91" i="15"/>
  <c r="I109" i="15"/>
  <c r="I101" i="15"/>
  <c r="I83" i="15"/>
  <c r="I120" i="15"/>
  <c r="I102" i="15"/>
  <c r="G106" i="15"/>
  <c r="I96" i="15"/>
  <c r="I82" i="15"/>
  <c r="I84" i="15"/>
  <c r="I81" i="15"/>
  <c r="I121" i="15"/>
  <c r="I80" i="15"/>
  <c r="G110" i="15"/>
  <c r="I107" i="15"/>
  <c r="I87" i="15"/>
  <c r="I111" i="15"/>
  <c r="I75" i="15"/>
  <c r="J80" i="14"/>
  <c r="G127" i="15"/>
  <c r="I104" i="15"/>
  <c r="I95" i="15"/>
  <c r="I90" i="15"/>
  <c r="I113" i="15"/>
  <c r="I97" i="15"/>
  <c r="I93" i="15"/>
  <c r="D110" i="15"/>
  <c r="I88" i="15"/>
  <c r="J109" i="14"/>
  <c r="I100" i="15"/>
  <c r="I76" i="15"/>
  <c r="E127" i="15"/>
  <c r="H129" i="14"/>
  <c r="E74" i="15"/>
  <c r="G74" i="15"/>
  <c r="I105" i="15"/>
  <c r="I89" i="15"/>
  <c r="G108" i="15" l="1"/>
  <c r="D108" i="15"/>
  <c r="G86" i="15"/>
  <c r="E106" i="15"/>
  <c r="D103" i="15"/>
  <c r="E110" i="15"/>
  <c r="F108" i="15"/>
  <c r="D74" i="15"/>
  <c r="D106" i="15"/>
  <c r="G112" i="14"/>
  <c r="F103" i="15"/>
  <c r="E108" i="15"/>
  <c r="F86" i="15"/>
  <c r="D127" i="15"/>
  <c r="F110" i="15"/>
  <c r="D86" i="15"/>
  <c r="E86" i="15"/>
  <c r="F106" i="15"/>
  <c r="G108" i="14"/>
  <c r="F74" i="15"/>
  <c r="F127" i="15"/>
  <c r="G129" i="14"/>
  <c r="E103" i="15"/>
  <c r="G88" i="14"/>
  <c r="J115" i="14"/>
  <c r="J78" i="14"/>
  <c r="J87" i="14"/>
  <c r="G103" i="15"/>
  <c r="J91" i="14"/>
  <c r="J104" i="14"/>
  <c r="J89" i="14"/>
  <c r="J102" i="14"/>
  <c r="J123" i="14"/>
  <c r="H88" i="14"/>
  <c r="H108" i="14"/>
  <c r="J98" i="14"/>
  <c r="J92" i="14"/>
  <c r="H76" i="14"/>
  <c r="J99" i="14"/>
  <c r="J101" i="14"/>
  <c r="J103" i="14"/>
  <c r="J114" i="14"/>
  <c r="J97" i="14"/>
  <c r="J77" i="14"/>
  <c r="J79" i="14"/>
  <c r="H112" i="14"/>
  <c r="J82" i="14"/>
  <c r="J111" i="14"/>
  <c r="J90" i="14"/>
  <c r="J122" i="14"/>
  <c r="J106" i="14"/>
  <c r="J86" i="14"/>
  <c r="J83" i="14"/>
  <c r="J85" i="14"/>
  <c r="J94" i="14"/>
  <c r="J107" i="14"/>
  <c r="J84" i="14"/>
  <c r="J113" i="14"/>
  <c r="J93" i="14"/>
  <c r="J95" i="14"/>
  <c r="F105" i="14"/>
  <c r="I110" i="14"/>
  <c r="H108" i="15"/>
  <c r="J113" i="15"/>
  <c r="J90" i="15"/>
  <c r="J87" i="15"/>
  <c r="J101" i="15"/>
  <c r="H86" i="15"/>
  <c r="J82" i="15"/>
  <c r="J120" i="15"/>
  <c r="J75" i="15"/>
  <c r="J80" i="15"/>
  <c r="J121" i="15"/>
  <c r="J81" i="15"/>
  <c r="J84" i="15"/>
  <c r="K80" i="14"/>
  <c r="J105" i="15"/>
  <c r="J76" i="15"/>
  <c r="J100" i="15"/>
  <c r="J96" i="15"/>
  <c r="J104" i="15"/>
  <c r="I129" i="14"/>
  <c r="J99" i="15"/>
  <c r="J78" i="15"/>
  <c r="J111" i="15"/>
  <c r="J107" i="15"/>
  <c r="H103" i="15"/>
  <c r="J109" i="15"/>
  <c r="J85" i="15"/>
  <c r="J92" i="15"/>
  <c r="J112" i="15"/>
  <c r="J88" i="15"/>
  <c r="J93" i="15"/>
  <c r="J97" i="15"/>
  <c r="J95" i="15"/>
  <c r="H110" i="15"/>
  <c r="J83" i="15"/>
  <c r="J91" i="15"/>
  <c r="J102" i="15"/>
  <c r="H127" i="15"/>
  <c r="K109" i="14"/>
  <c r="J77" i="15"/>
  <c r="J89" i="15"/>
  <c r="H74" i="15"/>
  <c r="H106" i="15"/>
  <c r="G105" i="14" l="1"/>
  <c r="D105" i="14"/>
  <c r="E105" i="14"/>
  <c r="K107" i="14"/>
  <c r="K106" i="14"/>
  <c r="K95" i="14"/>
  <c r="K94" i="14"/>
  <c r="K86" i="14"/>
  <c r="K84" i="14"/>
  <c r="K93" i="14"/>
  <c r="K104" i="14"/>
  <c r="K97" i="14"/>
  <c r="K87" i="14"/>
  <c r="K79" i="14"/>
  <c r="K92" i="14"/>
  <c r="K122" i="14"/>
  <c r="I88" i="14"/>
  <c r="K89" i="14"/>
  <c r="K115" i="14"/>
  <c r="H105" i="14"/>
  <c r="K91" i="14"/>
  <c r="K98" i="14"/>
  <c r="K99" i="14"/>
  <c r="K102" i="14"/>
  <c r="K83" i="14"/>
  <c r="K77" i="14"/>
  <c r="K90" i="14"/>
  <c r="K111" i="14"/>
  <c r="K78" i="14"/>
  <c r="I76" i="14"/>
  <c r="K114" i="14"/>
  <c r="K113" i="14"/>
  <c r="K123" i="14"/>
  <c r="K103" i="14"/>
  <c r="K85" i="14"/>
  <c r="K82" i="14"/>
  <c r="K101" i="14"/>
  <c r="I112" i="14"/>
  <c r="I108" i="14"/>
  <c r="I103" i="15"/>
  <c r="J110" i="14"/>
  <c r="I108" i="15"/>
  <c r="K88" i="15"/>
  <c r="K76" i="15"/>
  <c r="J129" i="14"/>
  <c r="K99" i="15"/>
  <c r="K104" i="15"/>
  <c r="K97" i="15"/>
  <c r="K92" i="15"/>
  <c r="K109" i="15"/>
  <c r="K107" i="15"/>
  <c r="K111" i="15"/>
  <c r="K89" i="15"/>
  <c r="K77" i="15"/>
  <c r="K84" i="15"/>
  <c r="K121" i="15"/>
  <c r="I127" i="15"/>
  <c r="K120" i="15"/>
  <c r="I86" i="15"/>
  <c r="K87" i="15"/>
  <c r="K90" i="15"/>
  <c r="I106" i="15"/>
  <c r="K85" i="15"/>
  <c r="K105" i="15"/>
  <c r="K81" i="15"/>
  <c r="K80" i="15"/>
  <c r="K75" i="15"/>
  <c r="K101" i="15"/>
  <c r="K113" i="15"/>
  <c r="K93" i="15"/>
  <c r="K112" i="15"/>
  <c r="K96" i="15"/>
  <c r="K100" i="15"/>
  <c r="I74" i="15"/>
  <c r="K102" i="15"/>
  <c r="K82" i="15"/>
  <c r="K78" i="15"/>
  <c r="K91" i="15"/>
  <c r="K83" i="15"/>
  <c r="I110" i="15"/>
  <c r="K95" i="15"/>
  <c r="H40" i="16" l="1"/>
  <c r="L109" i="14"/>
  <c r="H11" i="16"/>
  <c r="L80" i="14"/>
  <c r="J88" i="14"/>
  <c r="I105" i="14"/>
  <c r="J108" i="14"/>
  <c r="J112" i="14"/>
  <c r="J76" i="14"/>
  <c r="K110" i="14"/>
  <c r="J108" i="15"/>
  <c r="J74" i="15"/>
  <c r="J86" i="15"/>
  <c r="K129" i="14"/>
  <c r="J110" i="15"/>
  <c r="J106" i="15"/>
  <c r="J103" i="15"/>
  <c r="J127" i="15"/>
  <c r="K105" i="14" l="1"/>
  <c r="J105" i="14"/>
  <c r="M33" i="16"/>
  <c r="L100" i="15"/>
  <c r="I11" i="16"/>
  <c r="M80" i="14"/>
  <c r="M24" i="16"/>
  <c r="L91" i="15"/>
  <c r="M34" i="16"/>
  <c r="L101" i="15"/>
  <c r="M38" i="16"/>
  <c r="L105" i="15"/>
  <c r="M10" i="16"/>
  <c r="L77" i="15"/>
  <c r="M21" i="16"/>
  <c r="L88" i="15"/>
  <c r="M37" i="16"/>
  <c r="L104" i="15"/>
  <c r="M8" i="16"/>
  <c r="L75" i="15"/>
  <c r="H8" i="16"/>
  <c r="L77" i="14"/>
  <c r="H53" i="16"/>
  <c r="L122" i="14"/>
  <c r="H44" i="16"/>
  <c r="L113" i="14"/>
  <c r="H42" i="16"/>
  <c r="L111" i="14"/>
  <c r="L115" i="14"/>
  <c r="H46" i="16"/>
  <c r="H16" i="16"/>
  <c r="L85" i="14"/>
  <c r="H37" i="16"/>
  <c r="L106" i="14"/>
  <c r="M18" i="16"/>
  <c r="L85" i="15"/>
  <c r="M46" i="16"/>
  <c r="L113" i="15"/>
  <c r="M22" i="16"/>
  <c r="L89" i="15"/>
  <c r="M29" i="16"/>
  <c r="L96" i="15"/>
  <c r="M35" i="16"/>
  <c r="L102" i="15"/>
  <c r="M11" i="16"/>
  <c r="L78" i="15"/>
  <c r="I40" i="16"/>
  <c r="M109" i="14"/>
  <c r="M16" i="16"/>
  <c r="L83" i="15"/>
  <c r="H32" i="16"/>
  <c r="L101" i="14"/>
  <c r="H24" i="16"/>
  <c r="L93" i="14"/>
  <c r="H38" i="16"/>
  <c r="L107" i="14"/>
  <c r="H14" i="16"/>
  <c r="L83" i="14"/>
  <c r="L94" i="14"/>
  <c r="H25" i="16"/>
  <c r="L91" i="14"/>
  <c r="H22" i="16"/>
  <c r="H26" i="16"/>
  <c r="L95" i="14"/>
  <c r="L102" i="14"/>
  <c r="H33" i="16"/>
  <c r="H10" i="16"/>
  <c r="L79" i="14"/>
  <c r="M9" i="16"/>
  <c r="L76" i="15"/>
  <c r="M17" i="16"/>
  <c r="L84" i="15"/>
  <c r="M32" i="16"/>
  <c r="L99" i="15"/>
  <c r="M40" i="16"/>
  <c r="L107" i="15"/>
  <c r="M28" i="16"/>
  <c r="L95" i="15"/>
  <c r="M54" i="16"/>
  <c r="L121" i="15"/>
  <c r="M44" i="16"/>
  <c r="L111" i="15"/>
  <c r="M14" i="16"/>
  <c r="L81" i="15"/>
  <c r="H23" i="16"/>
  <c r="L92" i="14"/>
  <c r="H13" i="16"/>
  <c r="L82" i="14"/>
  <c r="H20" i="16"/>
  <c r="L89" i="14"/>
  <c r="H29" i="16"/>
  <c r="L98" i="14"/>
  <c r="L86" i="14"/>
  <c r="H17" i="16"/>
  <c r="L84" i="14"/>
  <c r="H15" i="16"/>
  <c r="H21" i="16"/>
  <c r="L90" i="14"/>
  <c r="M25" i="16"/>
  <c r="L92" i="15"/>
  <c r="M26" i="16"/>
  <c r="L93" i="15"/>
  <c r="M45" i="16"/>
  <c r="L112" i="15"/>
  <c r="M15" i="16"/>
  <c r="L82" i="15"/>
  <c r="M53" i="16"/>
  <c r="L120" i="15"/>
  <c r="M23" i="16"/>
  <c r="L90" i="15"/>
  <c r="M42" i="16"/>
  <c r="L109" i="15"/>
  <c r="M20" i="16"/>
  <c r="L87" i="15"/>
  <c r="M13" i="16"/>
  <c r="L80" i="15"/>
  <c r="M30" i="16"/>
  <c r="L97" i="15"/>
  <c r="H18" i="16"/>
  <c r="L87" i="14"/>
  <c r="H45" i="16"/>
  <c r="L114" i="14"/>
  <c r="H35" i="16"/>
  <c r="L104" i="14"/>
  <c r="H54" i="16"/>
  <c r="L123" i="14"/>
  <c r="H30" i="16"/>
  <c r="L99" i="14"/>
  <c r="H28" i="16"/>
  <c r="L97" i="14"/>
  <c r="H9" i="16"/>
  <c r="L78" i="14"/>
  <c r="H34" i="16"/>
  <c r="L103" i="14"/>
  <c r="K108" i="14"/>
  <c r="K112" i="14"/>
  <c r="K88" i="14"/>
  <c r="K76" i="14"/>
  <c r="K108" i="15"/>
  <c r="K127" i="15"/>
  <c r="K110" i="15"/>
  <c r="K106" i="15"/>
  <c r="K86" i="15"/>
  <c r="K103" i="15"/>
  <c r="K74" i="15"/>
  <c r="N14" i="16" l="1"/>
  <c r="M81" i="15"/>
  <c r="H60" i="16"/>
  <c r="L129" i="14"/>
  <c r="N28" i="16"/>
  <c r="M95" i="15"/>
  <c r="H36" i="16"/>
  <c r="L105" i="14"/>
  <c r="N18" i="16"/>
  <c r="M85" i="15"/>
  <c r="N10" i="16"/>
  <c r="M77" i="15"/>
  <c r="N38" i="16"/>
  <c r="M105" i="15"/>
  <c r="I24" i="16"/>
  <c r="M93" i="14"/>
  <c r="I35" i="16"/>
  <c r="M104" i="14"/>
  <c r="I23" i="16"/>
  <c r="M92" i="14"/>
  <c r="I16" i="16"/>
  <c r="M85" i="14"/>
  <c r="I26" i="16"/>
  <c r="M95" i="14"/>
  <c r="I8" i="16"/>
  <c r="M77" i="14"/>
  <c r="I18" i="16"/>
  <c r="M87" i="14"/>
  <c r="I30" i="16"/>
  <c r="M99" i="14"/>
  <c r="N44" i="16"/>
  <c r="M111" i="15"/>
  <c r="N17" i="16"/>
  <c r="M84" i="15"/>
  <c r="N26" i="16"/>
  <c r="M93" i="15"/>
  <c r="N37" i="16"/>
  <c r="M104" i="15"/>
  <c r="I54" i="16"/>
  <c r="M123" i="14"/>
  <c r="I17" i="16"/>
  <c r="M86" i="14"/>
  <c r="I15" i="16"/>
  <c r="M84" i="14"/>
  <c r="I53" i="16"/>
  <c r="M122" i="14"/>
  <c r="I10" i="16"/>
  <c r="M79" i="14"/>
  <c r="I22" i="16"/>
  <c r="M91" i="14"/>
  <c r="J40" i="16"/>
  <c r="K40" i="16" s="1"/>
  <c r="N109" i="14"/>
  <c r="N46" i="16"/>
  <c r="M113" i="15"/>
  <c r="J11" i="16"/>
  <c r="K11" i="16" s="1"/>
  <c r="N80" i="14"/>
  <c r="N9" i="16"/>
  <c r="M76" i="15"/>
  <c r="N30" i="16"/>
  <c r="M97" i="15"/>
  <c r="N34" i="16"/>
  <c r="M101" i="15"/>
  <c r="N15" i="16"/>
  <c r="M82" i="15"/>
  <c r="N33" i="16"/>
  <c r="M100" i="15"/>
  <c r="N53" i="16"/>
  <c r="M120" i="15"/>
  <c r="N23" i="16"/>
  <c r="M90" i="15"/>
  <c r="N42" i="16"/>
  <c r="M109" i="15"/>
  <c r="N20" i="16"/>
  <c r="M87" i="15"/>
  <c r="N29" i="16"/>
  <c r="M96" i="15"/>
  <c r="N24" i="16"/>
  <c r="M91" i="15"/>
  <c r="I46" i="16"/>
  <c r="M115" i="14"/>
  <c r="I42" i="16"/>
  <c r="M111" i="14"/>
  <c r="I33" i="16"/>
  <c r="M102" i="14"/>
  <c r="I14" i="16"/>
  <c r="M83" i="14"/>
  <c r="I37" i="16"/>
  <c r="M106" i="14"/>
  <c r="I13" i="16"/>
  <c r="M82" i="14"/>
  <c r="I44" i="16"/>
  <c r="M113" i="14"/>
  <c r="I9" i="16"/>
  <c r="M78" i="14"/>
  <c r="N13" i="16"/>
  <c r="M80" i="15"/>
  <c r="N22" i="16"/>
  <c r="M89" i="15"/>
  <c r="N32" i="16"/>
  <c r="M99" i="15"/>
  <c r="N16" i="16"/>
  <c r="M83" i="15"/>
  <c r="N40" i="16"/>
  <c r="M107" i="15"/>
  <c r="N35" i="16"/>
  <c r="M102" i="15"/>
  <c r="N11" i="16"/>
  <c r="M78" i="15"/>
  <c r="N21" i="16"/>
  <c r="M88" i="15"/>
  <c r="N45" i="16"/>
  <c r="M112" i="15"/>
  <c r="N8" i="16"/>
  <c r="M75" i="15"/>
  <c r="N25" i="16"/>
  <c r="M92" i="15"/>
  <c r="N54" i="16"/>
  <c r="M121" i="15"/>
  <c r="I34" i="16"/>
  <c r="M103" i="14"/>
  <c r="I25" i="16"/>
  <c r="M94" i="14"/>
  <c r="I38" i="16"/>
  <c r="M107" i="14"/>
  <c r="I29" i="16"/>
  <c r="M98" i="14"/>
  <c r="I21" i="16"/>
  <c r="M90" i="14"/>
  <c r="I32" i="16"/>
  <c r="M101" i="14"/>
  <c r="I20" i="16"/>
  <c r="M89" i="14"/>
  <c r="I28" i="16"/>
  <c r="M97" i="14"/>
  <c r="I45" i="16"/>
  <c r="M114" i="14"/>
  <c r="M129" i="14"/>
  <c r="O40" i="16" l="1"/>
  <c r="N107" i="15"/>
  <c r="H41" i="16"/>
  <c r="L110" i="14"/>
  <c r="J34" i="16"/>
  <c r="K34" i="16" s="1"/>
  <c r="N103" i="14"/>
  <c r="J10" i="16"/>
  <c r="K10" i="16" s="1"/>
  <c r="N79" i="14"/>
  <c r="J13" i="16"/>
  <c r="K13" i="16" s="1"/>
  <c r="N82" i="14"/>
  <c r="J35" i="16"/>
  <c r="K35" i="16" s="1"/>
  <c r="N104" i="14"/>
  <c r="J38" i="16"/>
  <c r="K38" i="16" s="1"/>
  <c r="N107" i="14"/>
  <c r="J15" i="16"/>
  <c r="K15" i="16" s="1"/>
  <c r="N84" i="14"/>
  <c r="J54" i="16"/>
  <c r="K54" i="16" s="1"/>
  <c r="N123" i="14"/>
  <c r="H43" i="16"/>
  <c r="L112" i="14"/>
  <c r="O14" i="16"/>
  <c r="N81" i="15"/>
  <c r="O28" i="16"/>
  <c r="N95" i="15"/>
  <c r="M19" i="16"/>
  <c r="L86" i="15"/>
  <c r="O38" i="16"/>
  <c r="N105" i="15"/>
  <c r="O34" i="16"/>
  <c r="N101" i="15"/>
  <c r="O29" i="16"/>
  <c r="N96" i="15"/>
  <c r="O21" i="16"/>
  <c r="N88" i="15"/>
  <c r="O16" i="16"/>
  <c r="N83" i="15"/>
  <c r="M41" i="16"/>
  <c r="L108" i="15"/>
  <c r="O10" i="16"/>
  <c r="N77" i="15"/>
  <c r="M7" i="16"/>
  <c r="L74" i="15"/>
  <c r="O46" i="16"/>
  <c r="N113" i="15"/>
  <c r="J37" i="16"/>
  <c r="K37" i="16" s="1"/>
  <c r="N106" i="14"/>
  <c r="H39" i="16"/>
  <c r="L108" i="14"/>
  <c r="J16" i="16"/>
  <c r="K16" i="16" s="1"/>
  <c r="N85" i="14"/>
  <c r="J18" i="16"/>
  <c r="K18" i="16" s="1"/>
  <c r="N87" i="14"/>
  <c r="J28" i="16"/>
  <c r="K28" i="16" s="1"/>
  <c r="N97" i="14"/>
  <c r="J45" i="16"/>
  <c r="K45" i="16" s="1"/>
  <c r="N114" i="14"/>
  <c r="J44" i="16"/>
  <c r="K44" i="16" s="1"/>
  <c r="N113" i="14"/>
  <c r="J24" i="16"/>
  <c r="K24" i="16" s="1"/>
  <c r="N93" i="14"/>
  <c r="J53" i="16"/>
  <c r="K53" i="16" s="1"/>
  <c r="N122" i="14"/>
  <c r="O30" i="16"/>
  <c r="N97" i="15"/>
  <c r="O26" i="16"/>
  <c r="N93" i="15"/>
  <c r="I36" i="16"/>
  <c r="M105" i="14"/>
  <c r="O25" i="16"/>
  <c r="N92" i="15"/>
  <c r="O23" i="16"/>
  <c r="N90" i="15"/>
  <c r="O44" i="16"/>
  <c r="N111" i="15"/>
  <c r="O17" i="16"/>
  <c r="N84" i="15"/>
  <c r="O35" i="16"/>
  <c r="N102" i="15"/>
  <c r="O22" i="16"/>
  <c r="N89" i="15"/>
  <c r="J30" i="16"/>
  <c r="K30" i="16" s="1"/>
  <c r="N99" i="14"/>
  <c r="J8" i="16"/>
  <c r="K8" i="16" s="1"/>
  <c r="N77" i="14"/>
  <c r="J17" i="16"/>
  <c r="K17" i="16" s="1"/>
  <c r="N86" i="14"/>
  <c r="H19" i="16"/>
  <c r="L88" i="14"/>
  <c r="J23" i="16"/>
  <c r="K23" i="16" s="1"/>
  <c r="N92" i="14"/>
  <c r="J42" i="16"/>
  <c r="K42" i="16" s="1"/>
  <c r="N111" i="14"/>
  <c r="J9" i="16"/>
  <c r="K9" i="16" s="1"/>
  <c r="N78" i="14"/>
  <c r="J21" i="16"/>
  <c r="K21" i="16" s="1"/>
  <c r="N90" i="14"/>
  <c r="J14" i="16"/>
  <c r="K14" i="16" s="1"/>
  <c r="N83" i="14"/>
  <c r="M36" i="16"/>
  <c r="L103" i="15"/>
  <c r="M60" i="16"/>
  <c r="L127" i="15"/>
  <c r="M39" i="16"/>
  <c r="L106" i="15"/>
  <c r="O53" i="16"/>
  <c r="N120" i="15"/>
  <c r="O33" i="16"/>
  <c r="N100" i="15"/>
  <c r="O24" i="16"/>
  <c r="N91" i="15"/>
  <c r="O54" i="16"/>
  <c r="N121" i="15"/>
  <c r="O37" i="16"/>
  <c r="N104" i="15"/>
  <c r="M43" i="16"/>
  <c r="L110" i="15"/>
  <c r="O20" i="16"/>
  <c r="N87" i="15"/>
  <c r="O13" i="16"/>
  <c r="N80" i="15"/>
  <c r="O18" i="16"/>
  <c r="N85" i="15"/>
  <c r="O45" i="16"/>
  <c r="N112" i="15"/>
  <c r="J29" i="16"/>
  <c r="K29" i="16" s="1"/>
  <c r="N98" i="14"/>
  <c r="J32" i="16"/>
  <c r="K32" i="16" s="1"/>
  <c r="N101" i="14"/>
  <c r="J33" i="16"/>
  <c r="K33" i="16" s="1"/>
  <c r="N102" i="14"/>
  <c r="J25" i="16"/>
  <c r="K25" i="16" s="1"/>
  <c r="N94" i="14"/>
  <c r="H7" i="16"/>
  <c r="L76" i="14"/>
  <c r="J46" i="16"/>
  <c r="K46" i="16" s="1"/>
  <c r="N115" i="14"/>
  <c r="J20" i="16"/>
  <c r="K20" i="16" s="1"/>
  <c r="N89" i="14"/>
  <c r="J26" i="16"/>
  <c r="K26" i="16" s="1"/>
  <c r="N95" i="14"/>
  <c r="J22" i="16"/>
  <c r="K22" i="16" s="1"/>
  <c r="N91" i="14"/>
  <c r="O15" i="16"/>
  <c r="N82" i="15"/>
  <c r="O32" i="16"/>
  <c r="N99" i="15"/>
  <c r="O42" i="16"/>
  <c r="N109" i="15"/>
  <c r="O8" i="16"/>
  <c r="N75" i="15"/>
  <c r="O9" i="16"/>
  <c r="N76" i="15"/>
  <c r="O11" i="16"/>
  <c r="N78" i="15"/>
  <c r="N129" i="14"/>
  <c r="I41" i="16" l="1"/>
  <c r="M110" i="14"/>
  <c r="N41" i="16"/>
  <c r="M108" i="15"/>
  <c r="N7" i="16"/>
  <c r="M74" i="15"/>
  <c r="I39" i="16"/>
  <c r="M108" i="14"/>
  <c r="I19" i="16"/>
  <c r="M88" i="14"/>
  <c r="N19" i="16"/>
  <c r="M86" i="15"/>
  <c r="I7" i="16"/>
  <c r="M76" i="14"/>
  <c r="N43" i="16"/>
  <c r="M110" i="15"/>
  <c r="N60" i="16"/>
  <c r="M127" i="15"/>
  <c r="N39" i="16"/>
  <c r="M106" i="15"/>
  <c r="I43" i="16"/>
  <c r="M112" i="14"/>
  <c r="J36" i="16"/>
  <c r="K36" i="16" s="1"/>
  <c r="N105" i="14"/>
  <c r="N36" i="16"/>
  <c r="M103" i="15"/>
  <c r="J41" i="16" l="1"/>
  <c r="K41" i="16" s="1"/>
  <c r="N110" i="14"/>
  <c r="O36" i="16"/>
  <c r="N103" i="15"/>
  <c r="O19" i="16"/>
  <c r="N86" i="15"/>
  <c r="O41" i="16"/>
  <c r="N108" i="15"/>
  <c r="O39" i="16"/>
  <c r="N106" i="15"/>
  <c r="J19" i="16"/>
  <c r="K19" i="16" s="1"/>
  <c r="N88" i="14"/>
  <c r="O43" i="16"/>
  <c r="N110" i="15"/>
  <c r="J43" i="16"/>
  <c r="K43" i="16" s="1"/>
  <c r="N112" i="14"/>
  <c r="J7" i="16"/>
  <c r="K7" i="16" s="1"/>
  <c r="N76" i="14"/>
  <c r="O7" i="16"/>
  <c r="N74" i="15"/>
  <c r="J39" i="16"/>
  <c r="K39" i="16" s="1"/>
  <c r="N108" i="14"/>
  <c r="O60" i="16"/>
  <c r="N127" i="15"/>
  <c r="G116" i="14" l="1"/>
  <c r="E116" i="14"/>
  <c r="F116" i="14"/>
  <c r="D116" i="14"/>
  <c r="E114" i="15" l="1"/>
  <c r="G114" i="15"/>
  <c r="F114" i="15"/>
  <c r="H116" i="14"/>
  <c r="H114" i="15"/>
  <c r="D114" i="15"/>
  <c r="I116" i="14" l="1"/>
  <c r="I114" i="15"/>
  <c r="J116" i="14" l="1"/>
  <c r="J114" i="15"/>
  <c r="K116" i="14" l="1"/>
  <c r="K114" i="15"/>
  <c r="M47" i="16" l="1"/>
  <c r="L114" i="15"/>
  <c r="H47" i="16"/>
  <c r="L116" i="14"/>
  <c r="I47" i="16" l="1"/>
  <c r="M116" i="14"/>
  <c r="N47" i="16"/>
  <c r="M114" i="15"/>
  <c r="J47" i="16" l="1"/>
  <c r="K47" i="16" s="1"/>
  <c r="N116" i="14"/>
  <c r="O47" i="16"/>
  <c r="N114" i="15"/>
  <c r="F131" i="14" l="1"/>
  <c r="E131" i="14" l="1"/>
  <c r="G131" i="14"/>
  <c r="D131" i="14"/>
  <c r="H131" i="14"/>
  <c r="E129" i="15"/>
  <c r="D129" i="15" l="1"/>
  <c r="F129" i="15"/>
  <c r="G129" i="15"/>
  <c r="H129" i="15"/>
  <c r="I131" i="14"/>
  <c r="J131" i="14" l="1"/>
  <c r="I129" i="15"/>
  <c r="J129" i="15" l="1"/>
  <c r="K131" i="14"/>
  <c r="K129" i="15" l="1"/>
  <c r="H62" i="16" l="1"/>
  <c r="L131" i="14"/>
  <c r="M62" i="16" l="1"/>
  <c r="L129" i="15"/>
  <c r="M131" i="14"/>
  <c r="N131" i="14" l="1"/>
  <c r="N62" i="16"/>
  <c r="M129" i="15"/>
  <c r="O62" i="16" l="1"/>
  <c r="N129" i="15"/>
  <c r="D100" i="14" l="1"/>
  <c r="E100" i="14"/>
  <c r="F100" i="14"/>
  <c r="G98" i="15"/>
  <c r="H100" i="14"/>
  <c r="D96" i="14"/>
  <c r="E98" i="15" l="1"/>
  <c r="E96" i="14"/>
  <c r="D98" i="15"/>
  <c r="F98" i="15"/>
  <c r="G100" i="14"/>
  <c r="F96" i="14"/>
  <c r="I100" i="14"/>
  <c r="H98" i="15"/>
  <c r="H96" i="14"/>
  <c r="G94" i="15" l="1"/>
  <c r="F94" i="15"/>
  <c r="E94" i="15"/>
  <c r="D94" i="15"/>
  <c r="G96" i="14"/>
  <c r="H94" i="15"/>
  <c r="I98" i="15"/>
  <c r="I96" i="14"/>
  <c r="J100" i="14"/>
  <c r="D81" i="14"/>
  <c r="G130" i="14" l="1"/>
  <c r="D130" i="14"/>
  <c r="E130" i="14"/>
  <c r="E81" i="14"/>
  <c r="F130" i="14"/>
  <c r="F81" i="14"/>
  <c r="H130" i="14"/>
  <c r="J96" i="14"/>
  <c r="I94" i="15"/>
  <c r="G79" i="15"/>
  <c r="H81" i="14"/>
  <c r="K100" i="14"/>
  <c r="J98" i="15"/>
  <c r="G128" i="15" l="1"/>
  <c r="F128" i="15"/>
  <c r="E75" i="14"/>
  <c r="E79" i="15"/>
  <c r="D75" i="14"/>
  <c r="G81" i="14"/>
  <c r="E128" i="15"/>
  <c r="F79" i="15"/>
  <c r="D79" i="15"/>
  <c r="D128" i="15"/>
  <c r="F75" i="14"/>
  <c r="H79" i="15"/>
  <c r="K98" i="15"/>
  <c r="H128" i="15"/>
  <c r="J94" i="15"/>
  <c r="I130" i="14"/>
  <c r="I81" i="14"/>
  <c r="H75" i="14"/>
  <c r="G119" i="14"/>
  <c r="K96" i="14"/>
  <c r="E119" i="14" l="1"/>
  <c r="G73" i="15"/>
  <c r="G75" i="14"/>
  <c r="E73" i="15"/>
  <c r="F73" i="15"/>
  <c r="H31" i="16"/>
  <c r="L100" i="14"/>
  <c r="F119" i="14"/>
  <c r="D73" i="15"/>
  <c r="D119" i="14"/>
  <c r="K94" i="15"/>
  <c r="I75" i="14"/>
  <c r="G117" i="15"/>
  <c r="H119" i="14"/>
  <c r="H73" i="15"/>
  <c r="J81" i="14"/>
  <c r="D126" i="14"/>
  <c r="I128" i="15"/>
  <c r="I79" i="15"/>
  <c r="J130" i="14"/>
  <c r="G126" i="14" l="1"/>
  <c r="E117" i="15"/>
  <c r="H27" i="16"/>
  <c r="L96" i="14"/>
  <c r="E126" i="14"/>
  <c r="D117" i="15"/>
  <c r="F126" i="14"/>
  <c r="F117" i="15"/>
  <c r="M31" i="16"/>
  <c r="L98" i="15"/>
  <c r="I31" i="16"/>
  <c r="M100" i="14"/>
  <c r="J128" i="15"/>
  <c r="J75" i="14"/>
  <c r="J79" i="15"/>
  <c r="H117" i="15"/>
  <c r="G124" i="15"/>
  <c r="K130" i="14"/>
  <c r="K81" i="14"/>
  <c r="I119" i="14"/>
  <c r="I73" i="15"/>
  <c r="E124" i="15" l="1"/>
  <c r="D124" i="15"/>
  <c r="F124" i="15"/>
  <c r="J31" i="16"/>
  <c r="K31" i="16" s="1"/>
  <c r="N100" i="14"/>
  <c r="N31" i="16"/>
  <c r="M98" i="15"/>
  <c r="M27" i="16"/>
  <c r="L94" i="15"/>
  <c r="I27" i="16"/>
  <c r="M96" i="14"/>
  <c r="H126" i="14"/>
  <c r="K79" i="15"/>
  <c r="J73" i="15"/>
  <c r="K75" i="14"/>
  <c r="J119" i="14"/>
  <c r="K128" i="15"/>
  <c r="H124" i="15"/>
  <c r="I117" i="15"/>
  <c r="I126" i="14"/>
  <c r="O31" i="16" l="1"/>
  <c r="N98" i="15"/>
  <c r="N27" i="16"/>
  <c r="M94" i="15"/>
  <c r="H12" i="16"/>
  <c r="L81" i="14"/>
  <c r="H61" i="16"/>
  <c r="L130" i="14"/>
  <c r="J27" i="16"/>
  <c r="K27" i="16" s="1"/>
  <c r="N96" i="14"/>
  <c r="K73" i="15"/>
  <c r="I124" i="15"/>
  <c r="J126" i="14"/>
  <c r="J117" i="15"/>
  <c r="K119" i="14"/>
  <c r="M12" i="16" l="1"/>
  <c r="L79" i="15"/>
  <c r="M61" i="16"/>
  <c r="L128" i="15"/>
  <c r="I12" i="16"/>
  <c r="M81" i="14"/>
  <c r="M130" i="14"/>
  <c r="O27" i="16"/>
  <c r="N94" i="15"/>
  <c r="H6" i="16"/>
  <c r="L75" i="14"/>
  <c r="K117" i="15"/>
  <c r="J124" i="15"/>
  <c r="I6" i="16" l="1"/>
  <c r="M75" i="14"/>
  <c r="N12" i="16"/>
  <c r="M79" i="15"/>
  <c r="M6" i="16"/>
  <c r="L73" i="15"/>
  <c r="K126" i="14"/>
  <c r="N130" i="14"/>
  <c r="N61" i="16"/>
  <c r="M128" i="15"/>
  <c r="H50" i="16"/>
  <c r="L119" i="14"/>
  <c r="J12" i="16"/>
  <c r="K12" i="16" s="1"/>
  <c r="N81" i="14"/>
  <c r="K124" i="15"/>
  <c r="H57" i="16" l="1"/>
  <c r="L126" i="14"/>
  <c r="J6" i="16"/>
  <c r="K6" i="16" s="1"/>
  <c r="N75" i="14"/>
  <c r="N6" i="16"/>
  <c r="M73" i="15"/>
  <c r="O61" i="16"/>
  <c r="N128" i="15"/>
  <c r="I50" i="16"/>
  <c r="M119" i="14"/>
  <c r="M50" i="16"/>
  <c r="L117" i="15"/>
  <c r="O12" i="16"/>
  <c r="N79" i="15"/>
  <c r="H58" i="16"/>
  <c r="N50" i="16" l="1"/>
  <c r="M117" i="15"/>
  <c r="J50" i="16"/>
  <c r="K50" i="16" s="1"/>
  <c r="N119" i="14"/>
  <c r="M126" i="14"/>
  <c r="O6" i="16"/>
  <c r="N73" i="15"/>
  <c r="M57" i="16"/>
  <c r="L124" i="15"/>
  <c r="N126" i="14"/>
  <c r="O50" i="16" l="1"/>
  <c r="N117" i="15"/>
  <c r="I58" i="16"/>
  <c r="N57" i="16"/>
  <c r="M124" i="15"/>
  <c r="O57" i="16" l="1"/>
  <c r="N124" i="15"/>
  <c r="J58" i="16"/>
  <c r="H91" i="8" l="1"/>
  <c r="I91" i="8" l="1"/>
  <c r="K91" i="8"/>
  <c r="M91" i="8"/>
  <c r="J91" i="8"/>
  <c r="D91" i="8"/>
  <c r="L91" i="8"/>
  <c r="F91" i="8"/>
  <c r="N91" i="8"/>
  <c r="E91" i="8"/>
  <c r="G91" i="8"/>
  <c r="U18" i="16" l="1"/>
  <c r="T18" i="16" l="1"/>
  <c r="V18" i="16" s="1"/>
  <c r="N89" i="2"/>
  <c r="N91" i="2"/>
  <c r="S18" i="16" l="1"/>
  <c r="L89" i="2"/>
  <c r="M89" i="2"/>
  <c r="L91" i="2"/>
  <c r="M91" i="2"/>
  <c r="U17" i="16" l="1"/>
  <c r="U8" i="16" l="1"/>
  <c r="U7" i="16" l="1"/>
  <c r="U6" i="16" l="1"/>
  <c r="N137" i="3"/>
  <c r="AA24" i="16"/>
  <c r="AC24" i="16" l="1"/>
  <c r="U26" i="16" l="1"/>
  <c r="U12" i="16"/>
  <c r="U13" i="16" l="1"/>
  <c r="U11" i="16"/>
  <c r="U19" i="16"/>
  <c r="U10" i="16" l="1"/>
  <c r="N118" i="2" l="1"/>
  <c r="L118" i="2" l="1"/>
  <c r="M118" i="2"/>
  <c r="S17" i="16" l="1"/>
  <c r="L88" i="2"/>
  <c r="T17" i="16"/>
  <c r="V17" i="16" s="1"/>
  <c r="M88" i="2"/>
  <c r="N88" i="2"/>
  <c r="U14" i="16" l="1"/>
  <c r="V14" i="16" s="1"/>
  <c r="M83" i="2"/>
  <c r="N83" i="2"/>
  <c r="S14" i="16"/>
  <c r="L83" i="2"/>
  <c r="N74" i="2" l="1"/>
  <c r="M74" i="2"/>
  <c r="T8" i="16"/>
  <c r="V8" i="16" s="1"/>
  <c r="N75" i="2" l="1"/>
  <c r="M75" i="2"/>
  <c r="L117" i="2"/>
  <c r="L75" i="2"/>
  <c r="M73" i="2"/>
  <c r="N117" i="2"/>
  <c r="M117" i="2"/>
  <c r="L74" i="2"/>
  <c r="N73" i="2"/>
  <c r="S8" i="16" l="1"/>
  <c r="L73" i="2"/>
  <c r="T7" i="16"/>
  <c r="V7" i="16" s="1"/>
  <c r="T6" i="16" l="1"/>
  <c r="V6" i="16" s="1"/>
  <c r="N72" i="2"/>
  <c r="M72" i="2"/>
  <c r="S7" i="16"/>
  <c r="L72" i="2"/>
  <c r="S6" i="16" l="1"/>
  <c r="L71" i="2"/>
  <c r="N71" i="2"/>
  <c r="M71" i="2"/>
  <c r="L83" i="3" l="1"/>
  <c r="Y24" i="16"/>
  <c r="L137" i="3"/>
  <c r="Z24" i="16"/>
  <c r="AB24" i="16" s="1"/>
  <c r="M83" i="3"/>
  <c r="M137" i="3"/>
  <c r="N83" i="3"/>
  <c r="N100" i="2" l="1"/>
  <c r="L100" i="2" l="1"/>
  <c r="M100" i="2"/>
  <c r="L82" i="2" l="1"/>
  <c r="L97" i="2"/>
  <c r="N97" i="2"/>
  <c r="M97" i="2"/>
  <c r="N82" i="2"/>
  <c r="M82" i="2"/>
  <c r="N92" i="2" l="1"/>
  <c r="M92" i="2"/>
  <c r="M79" i="2"/>
  <c r="L123" i="2"/>
  <c r="N123" i="2"/>
  <c r="M123" i="2"/>
  <c r="M103" i="2"/>
  <c r="T12" i="16"/>
  <c r="V12" i="16" s="1"/>
  <c r="N79" i="2"/>
  <c r="L92" i="2"/>
  <c r="L81" i="2"/>
  <c r="T26" i="16"/>
  <c r="V26" i="16" s="1"/>
  <c r="N103" i="2"/>
  <c r="N81" i="2"/>
  <c r="M81" i="2"/>
  <c r="T11" i="16" l="1"/>
  <c r="V11" i="16" s="1"/>
  <c r="M78" i="2"/>
  <c r="N78" i="2"/>
  <c r="S26" i="16"/>
  <c r="L103" i="2"/>
  <c r="M90" i="2"/>
  <c r="T19" i="16"/>
  <c r="V19" i="16" s="1"/>
  <c r="N90" i="2"/>
  <c r="S13" i="16"/>
  <c r="L80" i="2"/>
  <c r="S12" i="16"/>
  <c r="L79" i="2"/>
  <c r="S19" i="16"/>
  <c r="L90" i="2"/>
  <c r="S11" i="16"/>
  <c r="L78" i="2"/>
  <c r="M80" i="2"/>
  <c r="T13" i="16"/>
  <c r="V13" i="16" s="1"/>
  <c r="N80" i="2"/>
  <c r="S10" i="16" l="1"/>
  <c r="L77" i="2"/>
  <c r="M77" i="2"/>
  <c r="T10" i="16"/>
  <c r="V10" i="16" s="1"/>
  <c r="N77" i="2"/>
  <c r="U27" i="16" l="1"/>
  <c r="T27" i="16" l="1"/>
  <c r="V27" i="16" s="1"/>
  <c r="N104" i="2"/>
  <c r="S27" i="16" l="1"/>
  <c r="L104" i="2"/>
  <c r="M104" i="2"/>
  <c r="L111" i="2" l="1"/>
  <c r="L122" i="2" l="1"/>
  <c r="S25" i="16" l="1"/>
  <c r="L102" i="2"/>
  <c r="S24" i="16" l="1"/>
  <c r="L101" i="2"/>
  <c r="L110" i="2" l="1"/>
  <c r="L96" i="2" l="1"/>
  <c r="L109" i="2"/>
  <c r="L99" i="2"/>
  <c r="S23" i="16" l="1"/>
  <c r="L98" i="2"/>
  <c r="L95" i="2"/>
  <c r="S22" i="16"/>
  <c r="Y39" i="16" l="1"/>
  <c r="L154" i="3"/>
  <c r="L153" i="3"/>
  <c r="Y38" i="16"/>
  <c r="L99" i="3"/>
  <c r="L94" i="2"/>
  <c r="S21" i="16"/>
  <c r="L152" i="3" l="1"/>
  <c r="Y37" i="16"/>
  <c r="L171" i="2"/>
  <c r="L106" i="2"/>
  <c r="L152" i="2"/>
  <c r="L151" i="2"/>
  <c r="L150" i="2"/>
  <c r="L149" i="2"/>
  <c r="S29" i="16"/>
  <c r="L154" i="2"/>
  <c r="L156" i="2"/>
  <c r="L183" i="2"/>
  <c r="L153" i="2"/>
  <c r="L148" i="2"/>
  <c r="L140" i="2"/>
  <c r="L182" i="2"/>
  <c r="L139" i="2"/>
  <c r="L138" i="2"/>
  <c r="L137" i="2"/>
  <c r="L136" i="2"/>
  <c r="L165" i="2"/>
  <c r="L162" i="2"/>
  <c r="L147" i="2"/>
  <c r="L157" i="2"/>
  <c r="L188" i="2"/>
  <c r="L146" i="2"/>
  <c r="L155" i="2"/>
  <c r="L145" i="2"/>
  <c r="L144" i="2"/>
  <c r="L143" i="2"/>
  <c r="L168" i="2"/>
  <c r="L142" i="2"/>
  <c r="L169" i="2"/>
  <c r="L176" i="2"/>
  <c r="L187" i="2"/>
  <c r="L167" i="2"/>
  <c r="L166" i="2"/>
  <c r="L175" i="2"/>
  <c r="L164" i="2"/>
  <c r="L174" i="2"/>
  <c r="L161" i="2"/>
  <c r="L163" i="2"/>
  <c r="L160" i="2"/>
  <c r="N111" i="2"/>
  <c r="M111" i="2"/>
  <c r="L159" i="2"/>
  <c r="L177" i="2" l="1"/>
  <c r="L112" i="2"/>
  <c r="Y45" i="16"/>
  <c r="L106" i="3"/>
  <c r="L160" i="3"/>
  <c r="L186" i="2" l="1"/>
  <c r="L121" i="2"/>
  <c r="L115" i="2"/>
  <c r="L180" i="2"/>
  <c r="L116" i="2"/>
  <c r="L181" i="2"/>
  <c r="L190" i="2"/>
  <c r="L125" i="2"/>
  <c r="L163" i="3"/>
  <c r="Y47" i="16"/>
  <c r="L109" i="3"/>
  <c r="L120" i="2" l="1"/>
  <c r="L185" i="2"/>
  <c r="L119" i="2"/>
  <c r="L184" i="2"/>
  <c r="L114" i="2"/>
  <c r="L179" i="2"/>
  <c r="N110" i="2" l="1"/>
  <c r="M110" i="2"/>
  <c r="N102" i="2"/>
  <c r="U25" i="16"/>
  <c r="N109" i="2" l="1"/>
  <c r="M109" i="2"/>
  <c r="N101" i="2"/>
  <c r="N122" i="2"/>
  <c r="M122" i="2"/>
  <c r="M96" i="2"/>
  <c r="T25" i="16"/>
  <c r="V25" i="16" s="1"/>
  <c r="M102" i="2"/>
  <c r="M99" i="2"/>
  <c r="U24" i="16"/>
  <c r="T22" i="16" l="1"/>
  <c r="M95" i="2"/>
  <c r="T24" i="16"/>
  <c r="V24" i="16" s="1"/>
  <c r="M101" i="2"/>
  <c r="T23" i="16"/>
  <c r="M98" i="2"/>
  <c r="N99" i="2" l="1"/>
  <c r="N96" i="2"/>
  <c r="M94" i="2"/>
  <c r="T21" i="16"/>
  <c r="U23" i="16" l="1"/>
  <c r="V23" i="16" s="1"/>
  <c r="N98" i="2"/>
  <c r="M106" i="2"/>
  <c r="M151" i="2"/>
  <c r="M149" i="2"/>
  <c r="M171" i="2"/>
  <c r="T29" i="16"/>
  <c r="M152" i="2"/>
  <c r="M150" i="2"/>
  <c r="M156" i="2"/>
  <c r="M154" i="2"/>
  <c r="M183" i="2"/>
  <c r="M153" i="2"/>
  <c r="M148" i="2"/>
  <c r="M139" i="2"/>
  <c r="M140" i="2"/>
  <c r="M182" i="2"/>
  <c r="M138" i="2"/>
  <c r="M137" i="2"/>
  <c r="M136" i="2"/>
  <c r="M165" i="2"/>
  <c r="M147" i="2"/>
  <c r="M162" i="2"/>
  <c r="M146" i="2"/>
  <c r="M188" i="2"/>
  <c r="M168" i="2"/>
  <c r="M144" i="2"/>
  <c r="M157" i="2"/>
  <c r="M145" i="2"/>
  <c r="M143" i="2"/>
  <c r="M155" i="2"/>
  <c r="M142" i="2"/>
  <c r="M169" i="2"/>
  <c r="M176" i="2"/>
  <c r="M175" i="2"/>
  <c r="M187" i="2"/>
  <c r="M174" i="2"/>
  <c r="M167" i="2"/>
  <c r="M161" i="2"/>
  <c r="M164" i="2"/>
  <c r="M166" i="2"/>
  <c r="M163" i="2"/>
  <c r="M160" i="2"/>
  <c r="M159" i="2"/>
  <c r="U22" i="16"/>
  <c r="V22" i="16" s="1"/>
  <c r="N95" i="2"/>
  <c r="Z39" i="16" l="1"/>
  <c r="M154" i="3"/>
  <c r="AA38" i="16"/>
  <c r="AB38" i="16" s="1"/>
  <c r="N153" i="3"/>
  <c r="N99" i="3"/>
  <c r="U21" i="16"/>
  <c r="V21" i="16" s="1"/>
  <c r="N94" i="2"/>
  <c r="Z38" i="16"/>
  <c r="M153" i="3"/>
  <c r="M99" i="3"/>
  <c r="N154" i="3"/>
  <c r="AA39" i="16"/>
  <c r="AC39" i="16" s="1"/>
  <c r="Z45" i="16"/>
  <c r="M106" i="3"/>
  <c r="M160" i="3"/>
  <c r="M112" i="2"/>
  <c r="M177" i="2"/>
  <c r="N171" i="2" l="1"/>
  <c r="U29" i="16"/>
  <c r="V29" i="16" s="1"/>
  <c r="N149" i="2"/>
  <c r="N151" i="2"/>
  <c r="N150" i="2"/>
  <c r="N152" i="2"/>
  <c r="N106" i="2"/>
  <c r="N154" i="2"/>
  <c r="N156" i="2"/>
  <c r="N183" i="2"/>
  <c r="N153" i="2"/>
  <c r="N148" i="2"/>
  <c r="N140" i="2"/>
  <c r="N139" i="2"/>
  <c r="N182" i="2"/>
  <c r="N138" i="2"/>
  <c r="N137" i="2"/>
  <c r="N136" i="2"/>
  <c r="N165" i="2"/>
  <c r="N162" i="2"/>
  <c r="N147" i="2"/>
  <c r="N144" i="2"/>
  <c r="N168" i="2"/>
  <c r="N146" i="2"/>
  <c r="N157" i="2"/>
  <c r="N188" i="2"/>
  <c r="N155" i="2"/>
  <c r="N143" i="2"/>
  <c r="N145" i="2"/>
  <c r="N142" i="2"/>
  <c r="N169" i="2"/>
  <c r="N176" i="2"/>
  <c r="N187" i="2"/>
  <c r="N175" i="2"/>
  <c r="N167" i="2"/>
  <c r="N174" i="2"/>
  <c r="N166" i="2"/>
  <c r="N161" i="2"/>
  <c r="N164" i="2"/>
  <c r="N163" i="2"/>
  <c r="N160" i="2"/>
  <c r="W21" i="16"/>
  <c r="N180" i="2"/>
  <c r="N159" i="2"/>
  <c r="AC38" i="16"/>
  <c r="M125" i="2"/>
  <c r="M190" i="2"/>
  <c r="Z47" i="16"/>
  <c r="M163" i="3"/>
  <c r="M109" i="3"/>
  <c r="N152" i="3"/>
  <c r="AA37" i="16"/>
  <c r="AC37" i="16" s="1"/>
  <c r="Z37" i="16"/>
  <c r="M152" i="3"/>
  <c r="W15" i="16" l="1"/>
  <c r="W29" i="16"/>
  <c r="W16" i="16"/>
  <c r="W18" i="16"/>
  <c r="W17" i="16"/>
  <c r="W8" i="16"/>
  <c r="W7" i="16"/>
  <c r="W6" i="16"/>
  <c r="W26" i="16"/>
  <c r="W12" i="16"/>
  <c r="W13" i="16"/>
  <c r="W11" i="16"/>
  <c r="W19" i="16"/>
  <c r="W10" i="16"/>
  <c r="W14" i="16"/>
  <c r="W27" i="16"/>
  <c r="W25" i="16"/>
  <c r="W24" i="16"/>
  <c r="W23" i="16"/>
  <c r="W22" i="16"/>
  <c r="N181" i="2"/>
  <c r="AA45" i="16"/>
  <c r="AB45" i="16" s="1"/>
  <c r="N160" i="3"/>
  <c r="N106" i="3"/>
  <c r="N177" i="2"/>
  <c r="N112" i="2"/>
  <c r="N186" i="2"/>
  <c r="N184" i="2" l="1"/>
  <c r="N163" i="3"/>
  <c r="AA47" i="16"/>
  <c r="AB47" i="16" s="1"/>
  <c r="N109" i="3"/>
  <c r="AC45" i="16"/>
  <c r="N179" i="2"/>
  <c r="N115" i="2"/>
  <c r="M115" i="2"/>
  <c r="M180" i="2"/>
  <c r="N190" i="2"/>
  <c r="N125" i="2"/>
  <c r="N185" i="2"/>
  <c r="N121" i="2" l="1"/>
  <c r="M121" i="2"/>
  <c r="M186" i="2"/>
  <c r="AC47" i="16"/>
  <c r="N116" i="2"/>
  <c r="M116" i="2"/>
  <c r="M181" i="2"/>
  <c r="N114" i="2"/>
  <c r="M114" i="2"/>
  <c r="M179" i="2"/>
  <c r="N120" i="2"/>
  <c r="M120" i="2"/>
  <c r="M185" i="2"/>
  <c r="N119" i="2" l="1"/>
  <c r="M119" i="2"/>
  <c r="M184" i="2"/>
  <c r="M90" i="9" l="1"/>
  <c r="N90" i="9" l="1"/>
  <c r="G67" i="8" l="1"/>
  <c r="D67" i="8"/>
  <c r="E67" i="8" l="1"/>
  <c r="F67" i="8"/>
  <c r="G65" i="9"/>
  <c r="H67" i="8"/>
  <c r="D65" i="9" l="1"/>
  <c r="E65" i="9"/>
  <c r="F65" i="9"/>
  <c r="H65" i="9"/>
  <c r="I67" i="8"/>
  <c r="I65" i="9" l="1"/>
  <c r="J67" i="8"/>
  <c r="J65" i="9" l="1"/>
  <c r="K67" i="8"/>
  <c r="K65" i="9" l="1"/>
  <c r="L67" i="8"/>
  <c r="L65" i="9" l="1"/>
  <c r="M67" i="8"/>
  <c r="M65" i="9" l="1"/>
  <c r="N67" i="8"/>
  <c r="N65" i="9" l="1"/>
  <c r="G57" i="8" l="1"/>
  <c r="E76" i="8"/>
  <c r="E75" i="8"/>
  <c r="F77" i="8"/>
  <c r="F64" i="8"/>
  <c r="F61" i="8" l="1"/>
  <c r="G76" i="8"/>
  <c r="F75" i="8"/>
  <c r="D75" i="8"/>
  <c r="F74" i="8"/>
  <c r="D62" i="8"/>
  <c r="E74" i="8"/>
  <c r="D72" i="8"/>
  <c r="G77" i="8"/>
  <c r="E57" i="8"/>
  <c r="F81" i="8"/>
  <c r="G74" i="8"/>
  <c r="E64" i="8"/>
  <c r="D63" i="8"/>
  <c r="F76" i="8"/>
  <c r="D76" i="8"/>
  <c r="G81" i="8"/>
  <c r="F57" i="8"/>
  <c r="E61" i="8"/>
  <c r="D74" i="8"/>
  <c r="E62" i="8"/>
  <c r="D57" i="8"/>
  <c r="E80" i="8"/>
  <c r="G61" i="8"/>
  <c r="G75" i="8"/>
  <c r="E81" i="8"/>
  <c r="E66" i="8"/>
  <c r="E72" i="8"/>
  <c r="E63" i="8"/>
  <c r="D66" i="8"/>
  <c r="G64" i="8"/>
  <c r="D61" i="8"/>
  <c r="F62" i="8"/>
  <c r="D64" i="8"/>
  <c r="D81" i="8"/>
  <c r="F72" i="8"/>
  <c r="D80" i="8"/>
  <c r="F66" i="8"/>
  <c r="F80" i="8"/>
  <c r="F63" i="8"/>
  <c r="G84" i="9"/>
  <c r="D65" i="8"/>
  <c r="E59" i="9"/>
  <c r="E75" i="9"/>
  <c r="H76" i="8"/>
  <c r="D60" i="9"/>
  <c r="G64" i="9"/>
  <c r="D74" i="9"/>
  <c r="F59" i="9"/>
  <c r="G60" i="9"/>
  <c r="D84" i="9"/>
  <c r="D71" i="9"/>
  <c r="F74" i="9"/>
  <c r="E76" i="9"/>
  <c r="G76" i="9"/>
  <c r="H75" i="8"/>
  <c r="G75" i="9"/>
  <c r="E55" i="9"/>
  <c r="G55" i="9"/>
  <c r="F80" i="9"/>
  <c r="F73" i="9"/>
  <c r="H74" i="8"/>
  <c r="E62" i="9"/>
  <c r="G79" i="9" l="1"/>
  <c r="G61" i="9"/>
  <c r="D79" i="9"/>
  <c r="G80" i="8"/>
  <c r="E59" i="8"/>
  <c r="E70" i="8"/>
  <c r="E58" i="8"/>
  <c r="E80" i="9"/>
  <c r="F71" i="9"/>
  <c r="D59" i="8"/>
  <c r="G82" i="9"/>
  <c r="D61" i="9"/>
  <c r="E73" i="9"/>
  <c r="F62" i="9"/>
  <c r="G71" i="9"/>
  <c r="F75" i="9"/>
  <c r="D77" i="8"/>
  <c r="G59" i="9"/>
  <c r="E71" i="9"/>
  <c r="D73" i="9"/>
  <c r="E79" i="9"/>
  <c r="D62" i="9"/>
  <c r="D76" i="9"/>
  <c r="E77" i="8"/>
  <c r="E56" i="8"/>
  <c r="F65" i="8"/>
  <c r="G74" i="9"/>
  <c r="D64" i="9"/>
  <c r="E64" i="9"/>
  <c r="G66" i="8"/>
  <c r="D56" i="8"/>
  <c r="G62" i="9"/>
  <c r="E84" i="9"/>
  <c r="E61" i="9"/>
  <c r="F64" i="9"/>
  <c r="F60" i="9"/>
  <c r="G73" i="9"/>
  <c r="G80" i="9"/>
  <c r="E82" i="8"/>
  <c r="E74" i="9"/>
  <c r="D55" i="9"/>
  <c r="D82" i="8"/>
  <c r="D75" i="9"/>
  <c r="G63" i="8"/>
  <c r="E65" i="8"/>
  <c r="F84" i="9"/>
  <c r="G62" i="8"/>
  <c r="D82" i="9"/>
  <c r="E60" i="9"/>
  <c r="E82" i="9"/>
  <c r="D59" i="9"/>
  <c r="F61" i="9"/>
  <c r="D80" i="9"/>
  <c r="D70" i="8"/>
  <c r="F76" i="9"/>
  <c r="D58" i="8"/>
  <c r="G65" i="8"/>
  <c r="F82" i="9"/>
  <c r="F55" i="9"/>
  <c r="F79" i="9"/>
  <c r="G72" i="8"/>
  <c r="H64" i="8"/>
  <c r="F58" i="8"/>
  <c r="H57" i="8"/>
  <c r="H72" i="8"/>
  <c r="F82" i="8"/>
  <c r="H62" i="8"/>
  <c r="H66" i="8"/>
  <c r="H61" i="8"/>
  <c r="F56" i="8"/>
  <c r="G78" i="8"/>
  <c r="F59" i="8"/>
  <c r="H63" i="8"/>
  <c r="H80" i="8"/>
  <c r="H77" i="8"/>
  <c r="H81" i="8"/>
  <c r="F70" i="8"/>
  <c r="H62" i="9"/>
  <c r="H61" i="9"/>
  <c r="I76" i="8"/>
  <c r="H84" i="9"/>
  <c r="H71" i="9"/>
  <c r="H75" i="9"/>
  <c r="H79" i="9"/>
  <c r="I74" i="8"/>
  <c r="I75" i="8"/>
  <c r="H82" i="9"/>
  <c r="H55" i="9"/>
  <c r="H59" i="9"/>
  <c r="E57" i="9"/>
  <c r="G57" i="9"/>
  <c r="H80" i="9"/>
  <c r="G56" i="9"/>
  <c r="H76" i="9"/>
  <c r="H73" i="9"/>
  <c r="G54" i="9"/>
  <c r="H74" i="9"/>
  <c r="H60" i="9"/>
  <c r="H59" i="8"/>
  <c r="H64" i="9"/>
  <c r="F63" i="9" l="1"/>
  <c r="D55" i="8"/>
  <c r="F78" i="8"/>
  <c r="D56" i="9"/>
  <c r="F55" i="8"/>
  <c r="G77" i="9"/>
  <c r="D54" i="9"/>
  <c r="F81" i="9"/>
  <c r="D63" i="9"/>
  <c r="D81" i="9"/>
  <c r="D57" i="9"/>
  <c r="E77" i="9"/>
  <c r="G68" i="8"/>
  <c r="E55" i="8"/>
  <c r="G63" i="9"/>
  <c r="E68" i="8"/>
  <c r="E56" i="9"/>
  <c r="E78" i="8"/>
  <c r="G59" i="8"/>
  <c r="G70" i="8"/>
  <c r="E63" i="9"/>
  <c r="F68" i="8"/>
  <c r="F57" i="9"/>
  <c r="F77" i="9"/>
  <c r="G55" i="8"/>
  <c r="E81" i="9"/>
  <c r="G82" i="8"/>
  <c r="G58" i="8"/>
  <c r="G56" i="8"/>
  <c r="D78" i="8"/>
  <c r="E54" i="9"/>
  <c r="F56" i="9"/>
  <c r="F54" i="9"/>
  <c r="D77" i="9"/>
  <c r="F79" i="8"/>
  <c r="G81" i="9"/>
  <c r="E67" i="9"/>
  <c r="I61" i="8"/>
  <c r="H82" i="8"/>
  <c r="I57" i="8"/>
  <c r="I66" i="8"/>
  <c r="H78" i="8"/>
  <c r="G79" i="8"/>
  <c r="E79" i="8"/>
  <c r="I77" i="8"/>
  <c r="H56" i="8"/>
  <c r="I62" i="8"/>
  <c r="I80" i="8"/>
  <c r="I63" i="8"/>
  <c r="I64" i="8"/>
  <c r="D68" i="8"/>
  <c r="H58" i="8"/>
  <c r="H65" i="8"/>
  <c r="H70" i="8"/>
  <c r="I72" i="8"/>
  <c r="I81" i="8"/>
  <c r="F69" i="9"/>
  <c r="F67" i="9"/>
  <c r="D78" i="9"/>
  <c r="G78" i="9"/>
  <c r="E78" i="9"/>
  <c r="H79" i="8"/>
  <c r="G83" i="9"/>
  <c r="I61" i="9"/>
  <c r="I55" i="9"/>
  <c r="I60" i="9"/>
  <c r="H77" i="9"/>
  <c r="J75" i="8"/>
  <c r="H55" i="8"/>
  <c r="I59" i="9"/>
  <c r="I71" i="9"/>
  <c r="H54" i="9"/>
  <c r="I75" i="9"/>
  <c r="H56" i="9"/>
  <c r="H57" i="9"/>
  <c r="I76" i="9"/>
  <c r="I62" i="9"/>
  <c r="I73" i="9"/>
  <c r="J76" i="8"/>
  <c r="I82" i="9"/>
  <c r="I64" i="9"/>
  <c r="E53" i="9"/>
  <c r="H81" i="9"/>
  <c r="I80" i="9"/>
  <c r="F66" i="9"/>
  <c r="I59" i="8"/>
  <c r="D66" i="9"/>
  <c r="I74" i="9"/>
  <c r="J74" i="8"/>
  <c r="I84" i="9"/>
  <c r="H63" i="9"/>
  <c r="I79" i="9"/>
  <c r="E83" i="9" l="1"/>
  <c r="G69" i="9"/>
  <c r="F53" i="9"/>
  <c r="D69" i="9"/>
  <c r="F78" i="9"/>
  <c r="G66" i="9"/>
  <c r="G53" i="9"/>
  <c r="G67" i="9"/>
  <c r="F83" i="9"/>
  <c r="D53" i="9"/>
  <c r="D83" i="9"/>
  <c r="D79" i="8"/>
  <c r="E66" i="9"/>
  <c r="E69" i="9"/>
  <c r="D67" i="9"/>
  <c r="J81" i="8"/>
  <c r="J64" i="8"/>
  <c r="I82" i="8"/>
  <c r="I65" i="8"/>
  <c r="H69" i="9"/>
  <c r="H67" i="9"/>
  <c r="H68" i="8"/>
  <c r="J57" i="8"/>
  <c r="I58" i="8"/>
  <c r="I56" i="8"/>
  <c r="J61" i="8"/>
  <c r="I70" i="8"/>
  <c r="J72" i="8"/>
  <c r="J77" i="8"/>
  <c r="I78" i="8"/>
  <c r="J66" i="8"/>
  <c r="J63" i="8"/>
  <c r="J80" i="8"/>
  <c r="J62" i="8"/>
  <c r="H78" i="9"/>
  <c r="I79" i="8"/>
  <c r="H83" i="9"/>
  <c r="J74" i="9"/>
  <c r="J59" i="9"/>
  <c r="I81" i="9"/>
  <c r="I55" i="8"/>
  <c r="J75" i="9"/>
  <c r="H66" i="9"/>
  <c r="J82" i="9"/>
  <c r="K74" i="8"/>
  <c r="J76" i="9"/>
  <c r="I56" i="9"/>
  <c r="J71" i="9"/>
  <c r="J61" i="9"/>
  <c r="H53" i="9"/>
  <c r="J79" i="9"/>
  <c r="I63" i="9"/>
  <c r="I57" i="9"/>
  <c r="I77" i="9"/>
  <c r="K76" i="8"/>
  <c r="I54" i="9"/>
  <c r="J60" i="9"/>
  <c r="K75" i="8"/>
  <c r="J73" i="9"/>
  <c r="J62" i="9"/>
  <c r="J59" i="8"/>
  <c r="J80" i="9"/>
  <c r="J64" i="9"/>
  <c r="J55" i="9"/>
  <c r="J84" i="9"/>
  <c r="E60" i="8" l="1"/>
  <c r="G60" i="8"/>
  <c r="F60" i="8"/>
  <c r="D60" i="8"/>
  <c r="K57" i="8"/>
  <c r="K66" i="8"/>
  <c r="K62" i="8"/>
  <c r="I67" i="9"/>
  <c r="I69" i="9"/>
  <c r="J58" i="8"/>
  <c r="L57" i="8"/>
  <c r="J56" i="8"/>
  <c r="L75" i="8"/>
  <c r="J78" i="8"/>
  <c r="K64" i="8"/>
  <c r="L76" i="8"/>
  <c r="I68" i="8"/>
  <c r="J70" i="8"/>
  <c r="L74" i="8"/>
  <c r="K61" i="8"/>
  <c r="K80" i="8"/>
  <c r="K72" i="8"/>
  <c r="L61" i="8"/>
  <c r="J82" i="8"/>
  <c r="K63" i="8"/>
  <c r="J65" i="8"/>
  <c r="K77" i="8"/>
  <c r="K81" i="8"/>
  <c r="M57" i="8"/>
  <c r="M77" i="8"/>
  <c r="M64" i="8"/>
  <c r="M62" i="8"/>
  <c r="M81" i="8"/>
  <c r="I78" i="9"/>
  <c r="J79" i="8"/>
  <c r="I83" i="9"/>
  <c r="K74" i="9"/>
  <c r="I66" i="9"/>
  <c r="K55" i="9"/>
  <c r="K80" i="9"/>
  <c r="K73" i="9"/>
  <c r="K61" i="9"/>
  <c r="J63" i="9"/>
  <c r="K76" i="9"/>
  <c r="J57" i="9"/>
  <c r="J81" i="9"/>
  <c r="K59" i="9"/>
  <c r="I53" i="9"/>
  <c r="K82" i="9"/>
  <c r="K60" i="9"/>
  <c r="J77" i="9"/>
  <c r="K59" i="8"/>
  <c r="K75" i="9"/>
  <c r="K64" i="9"/>
  <c r="K62" i="9"/>
  <c r="K79" i="9"/>
  <c r="J55" i="8"/>
  <c r="J56" i="9"/>
  <c r="J54" i="9"/>
  <c r="K84" i="9"/>
  <c r="K71" i="9"/>
  <c r="M80" i="8" l="1"/>
  <c r="M63" i="8"/>
  <c r="D58" i="9"/>
  <c r="L66" i="8"/>
  <c r="G58" i="9"/>
  <c r="L59" i="9"/>
  <c r="L63" i="8"/>
  <c r="L79" i="9"/>
  <c r="L62" i="8"/>
  <c r="L73" i="9"/>
  <c r="L61" i="9"/>
  <c r="L64" i="8"/>
  <c r="L60" i="9"/>
  <c r="L62" i="9"/>
  <c r="L82" i="9"/>
  <c r="L80" i="8"/>
  <c r="L77" i="8"/>
  <c r="L81" i="8"/>
  <c r="L76" i="9"/>
  <c r="L80" i="9"/>
  <c r="L84" i="9"/>
  <c r="L55" i="9"/>
  <c r="F58" i="9"/>
  <c r="M66" i="8"/>
  <c r="L74" i="9"/>
  <c r="E58" i="9"/>
  <c r="M61" i="8"/>
  <c r="L64" i="9"/>
  <c r="L75" i="9"/>
  <c r="K78" i="8"/>
  <c r="K65" i="8"/>
  <c r="J68" i="8"/>
  <c r="K56" i="8"/>
  <c r="M75" i="9"/>
  <c r="M76" i="8"/>
  <c r="M73" i="9"/>
  <c r="M74" i="8"/>
  <c r="L59" i="8"/>
  <c r="H60" i="8"/>
  <c r="M74" i="9"/>
  <c r="M75" i="8"/>
  <c r="K58" i="8"/>
  <c r="K82" i="8"/>
  <c r="J67" i="9"/>
  <c r="J69" i="9"/>
  <c r="K70" i="8"/>
  <c r="M82" i="9"/>
  <c r="M64" i="9"/>
  <c r="M79" i="9"/>
  <c r="M60" i="9"/>
  <c r="M55" i="9"/>
  <c r="M80" i="9"/>
  <c r="M61" i="9"/>
  <c r="M76" i="9"/>
  <c r="M84" i="9"/>
  <c r="M62" i="9"/>
  <c r="M59" i="9"/>
  <c r="N81" i="8"/>
  <c r="N80" i="8"/>
  <c r="N62" i="8"/>
  <c r="N64" i="8"/>
  <c r="N63" i="8"/>
  <c r="N77" i="8"/>
  <c r="N66" i="8"/>
  <c r="M65" i="8"/>
  <c r="M59" i="8"/>
  <c r="M58" i="8"/>
  <c r="M82" i="8"/>
  <c r="M70" i="8"/>
  <c r="J78" i="9"/>
  <c r="I60" i="8"/>
  <c r="H58" i="9"/>
  <c r="J83" i="9"/>
  <c r="J66" i="9"/>
  <c r="K56" i="9"/>
  <c r="K77" i="9"/>
  <c r="K81" i="9"/>
  <c r="K63" i="9"/>
  <c r="J53" i="9"/>
  <c r="K57" i="9"/>
  <c r="K54" i="9"/>
  <c r="K55" i="8"/>
  <c r="L65" i="8" l="1"/>
  <c r="M56" i="8"/>
  <c r="L58" i="8"/>
  <c r="L70" i="8"/>
  <c r="L82" i="8"/>
  <c r="L56" i="8"/>
  <c r="L81" i="9"/>
  <c r="L56" i="9"/>
  <c r="L54" i="9"/>
  <c r="L63" i="9"/>
  <c r="L57" i="9"/>
  <c r="K68" i="8"/>
  <c r="N55" i="9"/>
  <c r="N57" i="8"/>
  <c r="L55" i="8"/>
  <c r="K78" i="9"/>
  <c r="K79" i="8"/>
  <c r="L68" i="8"/>
  <c r="N59" i="9"/>
  <c r="N61" i="8"/>
  <c r="N74" i="9"/>
  <c r="N75" i="8"/>
  <c r="N73" i="9"/>
  <c r="N74" i="8"/>
  <c r="N75" i="9"/>
  <c r="N76" i="8"/>
  <c r="K67" i="9"/>
  <c r="K69" i="9"/>
  <c r="L77" i="9"/>
  <c r="L78" i="8"/>
  <c r="L79" i="8"/>
  <c r="N82" i="9"/>
  <c r="N84" i="9"/>
  <c r="M63" i="9"/>
  <c r="N80" i="9"/>
  <c r="N62" i="9"/>
  <c r="M56" i="9"/>
  <c r="M54" i="9"/>
  <c r="N76" i="9"/>
  <c r="N60" i="9"/>
  <c r="N64" i="9"/>
  <c r="M81" i="9"/>
  <c r="N79" i="9"/>
  <c r="M57" i="9"/>
  <c r="N61" i="9"/>
  <c r="N70" i="8"/>
  <c r="N82" i="8"/>
  <c r="N56" i="8"/>
  <c r="N58" i="8"/>
  <c r="N59" i="8"/>
  <c r="N65" i="8"/>
  <c r="M68" i="8"/>
  <c r="J60" i="8"/>
  <c r="I58" i="9"/>
  <c r="K83" i="9"/>
  <c r="K66" i="9"/>
  <c r="K53" i="9"/>
  <c r="L78" i="9" l="1"/>
  <c r="L69" i="9"/>
  <c r="L53" i="9"/>
  <c r="L66" i="9"/>
  <c r="L67" i="9"/>
  <c r="M77" i="9"/>
  <c r="M78" i="8"/>
  <c r="M53" i="9"/>
  <c r="M55" i="8"/>
  <c r="L83" i="9"/>
  <c r="M78" i="9"/>
  <c r="M79" i="8"/>
  <c r="M67" i="9"/>
  <c r="M69" i="9"/>
  <c r="N57" i="9"/>
  <c r="M66" i="9"/>
  <c r="N56" i="9"/>
  <c r="N54" i="9"/>
  <c r="N63" i="9"/>
  <c r="N81" i="9"/>
  <c r="N68" i="8"/>
  <c r="K60" i="8"/>
  <c r="J58" i="9"/>
  <c r="N69" i="9" l="1"/>
  <c r="N67" i="9"/>
  <c r="M83" i="9"/>
  <c r="N53" i="9"/>
  <c r="N55" i="8"/>
  <c r="N78" i="9"/>
  <c r="N79" i="8"/>
  <c r="N77" i="9"/>
  <c r="N78" i="8"/>
  <c r="N66" i="9"/>
  <c r="K58" i="9"/>
  <c r="N83" i="9" l="1"/>
  <c r="L58" i="9"/>
  <c r="L60" i="8"/>
  <c r="M58" i="9" l="1"/>
  <c r="M60" i="8"/>
  <c r="N58" i="9" l="1"/>
  <c r="N60" i="8"/>
  <c r="G54" i="8" l="1"/>
  <c r="E54" i="8"/>
  <c r="F54" i="8" l="1"/>
  <c r="D54" i="8"/>
  <c r="H54" i="8"/>
  <c r="I54" i="8" l="1"/>
  <c r="F90" i="9" l="1"/>
  <c r="E90" i="9"/>
  <c r="G90" i="9"/>
  <c r="D90" i="9"/>
  <c r="J54" i="8"/>
  <c r="H90" i="9"/>
  <c r="K54" i="8" l="1"/>
  <c r="I90" i="9"/>
  <c r="L54" i="8" l="1"/>
  <c r="J90" i="9"/>
  <c r="M54" i="8" l="1"/>
  <c r="K90" i="9" l="1"/>
  <c r="L90" i="9"/>
  <c r="N54" i="8"/>
  <c r="L72" i="8" l="1"/>
  <c r="L71" i="9"/>
  <c r="M72" i="8" l="1"/>
  <c r="M71" i="9"/>
  <c r="N72" i="8" l="1"/>
  <c r="N71" i="9"/>
</calcChain>
</file>

<file path=xl/sharedStrings.xml><?xml version="1.0" encoding="utf-8"?>
<sst xmlns="http://schemas.openxmlformats.org/spreadsheetml/2006/main" count="1722" uniqueCount="359">
  <si>
    <t>（単位：百万円）</t>
  </si>
  <si>
    <t>（単位：％）</t>
  </si>
  <si>
    <t xml:space="preserve">― </t>
  </si>
  <si>
    <t>　　　　　区　　　　　分</t>
  </si>
  <si>
    <t>　１ 民間最終消費支出</t>
  </si>
  <si>
    <t>　 (1) 家計最終消費支出</t>
  </si>
  <si>
    <t>　 (1) 総固定資本形成</t>
  </si>
  <si>
    <t>　(2) 雇主の社会負担</t>
  </si>
  <si>
    <t>　　ａ 雇主の現実社会負担</t>
  </si>
  <si>
    <t>　　ａ 非金融法人企業</t>
  </si>
  <si>
    <t>　　ｂ 金融機関</t>
  </si>
  <si>
    <t>　(2) 家計</t>
  </si>
  <si>
    <t>　(1) 賃金・俸給</t>
  </si>
  <si>
    <t>　(3) 対家計民間非営利団体</t>
  </si>
  <si>
    <t>　　ｂ 雇主の帰属社会負担</t>
  </si>
  <si>
    <t>　④賃貸料（受取）</t>
  </si>
  <si>
    <t>　②配当（受取）</t>
  </si>
  <si>
    <t>　①利子</t>
  </si>
  <si>
    <t xml:space="preserve"> ２ 財産所得（非企業部門）</t>
  </si>
  <si>
    <t>　(3)個人企業</t>
  </si>
  <si>
    <t>　(2)公的企業</t>
  </si>
  <si>
    <t>　(1) 非金融法人企業および金融機関</t>
  </si>
  <si>
    <t>　(3) 家計（個人企業含む）</t>
  </si>
  <si>
    <t>　(4) 対家計民間非営利団体</t>
  </si>
  <si>
    <t>　　　ａ　民間</t>
  </si>
  <si>
    <t>　　　(ａ) 住宅</t>
  </si>
  <si>
    <t>　　　(ｂ) 企業設備</t>
  </si>
  <si>
    <t>　　　ｂ　公的</t>
  </si>
  <si>
    <t>　　　ａ　民間企業</t>
  </si>
  <si>
    <t>　　ｂ　支払</t>
  </si>
  <si>
    <t>　　ａ 農林水産業</t>
  </si>
  <si>
    <t>　　ａ　受取</t>
  </si>
  <si>
    <t>　　（再掲）</t>
  </si>
  <si>
    <t>（実数）</t>
  </si>
  <si>
    <t xml:space="preserve"> （単位：百万円）</t>
  </si>
  <si>
    <t xml:space="preserve"> （単位：％）</t>
  </si>
  <si>
    <t>項目</t>
    <rPh sb="0" eb="2">
      <t>コウモク</t>
    </rPh>
    <phoneticPr fontId="3"/>
  </si>
  <si>
    <t>(1)</t>
    <phoneticPr fontId="3"/>
  </si>
  <si>
    <t>(2)</t>
    <phoneticPr fontId="3"/>
  </si>
  <si>
    <t>(3)</t>
    <phoneticPr fontId="3"/>
  </si>
  <si>
    <t>食</t>
    <rPh sb="0" eb="1">
      <t>ショク</t>
    </rPh>
    <phoneticPr fontId="3"/>
  </si>
  <si>
    <t>繊</t>
    <rPh sb="0" eb="1">
      <t>セン</t>
    </rPh>
    <phoneticPr fontId="3"/>
  </si>
  <si>
    <t>化</t>
    <rPh sb="0" eb="1">
      <t>カ</t>
    </rPh>
    <phoneticPr fontId="3"/>
  </si>
  <si>
    <t>石</t>
    <rPh sb="0" eb="1">
      <t>イシ</t>
    </rPh>
    <phoneticPr fontId="3"/>
  </si>
  <si>
    <t>窯</t>
    <rPh sb="0" eb="1">
      <t>カマ</t>
    </rPh>
    <phoneticPr fontId="3"/>
  </si>
  <si>
    <t>金</t>
    <rPh sb="0" eb="1">
      <t>キン</t>
    </rPh>
    <phoneticPr fontId="3"/>
  </si>
  <si>
    <t>電</t>
    <rPh sb="0" eb="1">
      <t>デン</t>
    </rPh>
    <phoneticPr fontId="3"/>
  </si>
  <si>
    <t>輸</t>
    <rPh sb="0" eb="1">
      <t>ユ</t>
    </rPh>
    <phoneticPr fontId="3"/>
  </si>
  <si>
    <t>他</t>
    <rPh sb="0" eb="1">
      <t>ホカ</t>
    </rPh>
    <phoneticPr fontId="3"/>
  </si>
  <si>
    <t>(4)</t>
    <phoneticPr fontId="3"/>
  </si>
  <si>
    <t>農</t>
    <rPh sb="0" eb="1">
      <t>ノウ</t>
    </rPh>
    <phoneticPr fontId="3"/>
  </si>
  <si>
    <t>林</t>
    <rPh sb="0" eb="1">
      <t>リン</t>
    </rPh>
    <phoneticPr fontId="3"/>
  </si>
  <si>
    <t>水</t>
    <rPh sb="0" eb="1">
      <t>スイ</t>
    </rPh>
    <phoneticPr fontId="3"/>
  </si>
  <si>
    <t xml:space="preserve"> （参　考）</t>
    <rPh sb="2" eb="3">
      <t>サン</t>
    </rPh>
    <rPh sb="4" eb="5">
      <t>コウ</t>
    </rPh>
    <phoneticPr fontId="3"/>
  </si>
  <si>
    <t>　第１次産業</t>
    <rPh sb="1" eb="2">
      <t>ダイ</t>
    </rPh>
    <rPh sb="3" eb="4">
      <t>ジ</t>
    </rPh>
    <rPh sb="4" eb="6">
      <t>サンギョウ</t>
    </rPh>
    <phoneticPr fontId="3"/>
  </si>
  <si>
    <t>　第２次産業</t>
    <rPh sb="1" eb="2">
      <t>ダイ</t>
    </rPh>
    <rPh sb="3" eb="4">
      <t>ジ</t>
    </rPh>
    <rPh sb="4" eb="6">
      <t>サンギョウ</t>
    </rPh>
    <phoneticPr fontId="3"/>
  </si>
  <si>
    <t>　第３次産業</t>
    <rPh sb="1" eb="2">
      <t>ダイ</t>
    </rPh>
    <rPh sb="3" eb="4">
      <t>ジ</t>
    </rPh>
    <rPh sb="4" eb="6">
      <t>サンギョウ</t>
    </rPh>
    <phoneticPr fontId="3"/>
  </si>
  <si>
    <t>（参　考）</t>
    <rPh sb="1" eb="2">
      <t>サン</t>
    </rPh>
    <rPh sb="3" eb="4">
      <t>コウ</t>
    </rPh>
    <phoneticPr fontId="3"/>
  </si>
  <si>
    <t>（１）－１　経済活動別県内総生産（名目）</t>
    <rPh sb="17" eb="19">
      <t>メイモク</t>
    </rPh>
    <phoneticPr fontId="3"/>
  </si>
  <si>
    <t>（１）－３　経済活動別県内総生産（デフレーター：連鎖方式）</t>
    <rPh sb="6" eb="8">
      <t>ケイザイ</t>
    </rPh>
    <rPh sb="8" eb="10">
      <t>カツドウ</t>
    </rPh>
    <rPh sb="10" eb="11">
      <t>ベツ</t>
    </rPh>
    <rPh sb="11" eb="13">
      <t>ケンナイ</t>
    </rPh>
    <rPh sb="13" eb="16">
      <t>ソウセイサン</t>
    </rPh>
    <rPh sb="24" eb="26">
      <t>レンサ</t>
    </rPh>
    <rPh sb="26" eb="28">
      <t>ホウシキ</t>
    </rPh>
    <phoneticPr fontId="3"/>
  </si>
  <si>
    <t>（２）　県民所得および県民可処分所得の分配</t>
    <rPh sb="11" eb="13">
      <t>ケンミン</t>
    </rPh>
    <rPh sb="13" eb="16">
      <t>カショブン</t>
    </rPh>
    <rPh sb="16" eb="18">
      <t>ショトク</t>
    </rPh>
    <rPh sb="19" eb="21">
      <t>ブンパイ</t>
    </rPh>
    <phoneticPr fontId="3"/>
  </si>
  <si>
    <t>（３）－１　県内総生産 （支出側、名目）</t>
    <rPh sb="9" eb="11">
      <t>セイサン</t>
    </rPh>
    <rPh sb="13" eb="15">
      <t>シシュツ</t>
    </rPh>
    <rPh sb="15" eb="16">
      <t>ガワ</t>
    </rPh>
    <rPh sb="17" eb="18">
      <t>ナ</t>
    </rPh>
    <rPh sb="18" eb="19">
      <t>メ</t>
    </rPh>
    <phoneticPr fontId="4"/>
  </si>
  <si>
    <t>２　主 要 系 列 表</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</si>
  <si>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</si>
  <si>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</si>
  <si>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</si>
  <si>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</si>
  <si>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</si>
  <si>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</si>
  <si>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</si>
  <si>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</si>
  <si>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</si>
  <si>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</si>
  <si>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 xml:space="preserve"> </t>
    <phoneticPr fontId="3"/>
  </si>
  <si>
    <t>①</t>
    <phoneticPr fontId="3"/>
  </si>
  <si>
    <t>②</t>
    <phoneticPr fontId="3"/>
  </si>
  <si>
    <t>③</t>
    <phoneticPr fontId="3"/>
  </si>
  <si>
    <t>④</t>
    <phoneticPr fontId="3"/>
  </si>
  <si>
    <t>　     b アルコール飲料・たばこ</t>
  </si>
  <si>
    <t xml:space="preserve">     　c 被服・履物</t>
  </si>
  <si>
    <t>　     d 住居・電気・ガス・水道</t>
  </si>
  <si>
    <t xml:space="preserve">     　e 家具・家庭用機器・家事サービス</t>
  </si>
  <si>
    <t>　     f 保健・医療</t>
  </si>
  <si>
    <t>　     g 交通</t>
  </si>
  <si>
    <t>　　（再掲）</t>
    <rPh sb="3" eb="5">
      <t>サイケイ</t>
    </rPh>
    <phoneticPr fontId="3"/>
  </si>
  <si>
    <t>　　　家計最終消費支出（除く持ち家の帰属家賃）</t>
    <rPh sb="3" eb="5">
      <t>カケイ</t>
    </rPh>
    <rPh sb="5" eb="7">
      <t>サイシュウ</t>
    </rPh>
    <rPh sb="7" eb="9">
      <t>ショウヒ</t>
    </rPh>
    <rPh sb="9" eb="11">
      <t>シシュツ</t>
    </rPh>
    <rPh sb="12" eb="13">
      <t>ノゾ</t>
    </rPh>
    <rPh sb="14" eb="15">
      <t>モ</t>
    </rPh>
    <rPh sb="16" eb="17">
      <t>イエ</t>
    </rPh>
    <rPh sb="18" eb="20">
      <t>キゾク</t>
    </rPh>
    <rPh sb="20" eb="22">
      <t>ヤチン</t>
    </rPh>
    <phoneticPr fontId="3"/>
  </si>
  <si>
    <t>　　　持ち家の帰属家賃</t>
    <rPh sb="3" eb="4">
      <t>モ</t>
    </rPh>
    <rPh sb="5" eb="6">
      <t>イエ</t>
    </rPh>
    <rPh sb="7" eb="9">
      <t>キゾク</t>
    </rPh>
    <rPh sb="9" eb="11">
      <t>ヤチン</t>
    </rPh>
    <phoneticPr fontId="3"/>
  </si>
  <si>
    <t>k</t>
    <phoneticPr fontId="3"/>
  </si>
  <si>
    <t>l</t>
    <phoneticPr fontId="3"/>
  </si>
  <si>
    <t>　(1)民間法人企業</t>
    <phoneticPr fontId="3"/>
  </si>
  <si>
    <t xml:space="preserve"> （注）　 第１次産業：農林水産業</t>
    <rPh sb="2" eb="3">
      <t>チュウ</t>
    </rPh>
    <rPh sb="6" eb="7">
      <t>ダイ</t>
    </rPh>
    <rPh sb="8" eb="9">
      <t>ジ</t>
    </rPh>
    <rPh sb="9" eb="11">
      <t>サンギョウ</t>
    </rPh>
    <rPh sb="12" eb="14">
      <t>ノウリン</t>
    </rPh>
    <rPh sb="14" eb="17">
      <t>スイサンギョウ</t>
    </rPh>
    <phoneticPr fontId="3"/>
  </si>
  <si>
    <t>　　　　  第２次産業：鉱業、製造業、建設業</t>
    <rPh sb="6" eb="7">
      <t>ダイ</t>
    </rPh>
    <rPh sb="8" eb="9">
      <t>ジ</t>
    </rPh>
    <rPh sb="9" eb="11">
      <t>サンギョウ</t>
    </rPh>
    <rPh sb="12" eb="14">
      <t>コウギョウ</t>
    </rPh>
    <rPh sb="15" eb="18">
      <t>セイゾウギョウ</t>
    </rPh>
    <rPh sb="19" eb="22">
      <t>ケンセツギョウ</t>
    </rPh>
    <phoneticPr fontId="3"/>
  </si>
  <si>
    <t>(2)</t>
    <phoneticPr fontId="3"/>
  </si>
  <si>
    <t>(1)</t>
    <phoneticPr fontId="3"/>
  </si>
  <si>
    <t>a</t>
    <phoneticPr fontId="3"/>
  </si>
  <si>
    <t>(a)</t>
    <phoneticPr fontId="3"/>
  </si>
  <si>
    <t>(b)</t>
    <phoneticPr fontId="3"/>
  </si>
  <si>
    <t>b</t>
    <phoneticPr fontId="3"/>
  </si>
  <si>
    <t>　(実数）</t>
    <phoneticPr fontId="3"/>
  </si>
  <si>
    <t>　(構成比）</t>
    <phoneticPr fontId="3"/>
  </si>
  <si>
    <t xml:space="preserve"> （単位：％）</t>
    <phoneticPr fontId="3"/>
  </si>
  <si>
    <t>（構成比）</t>
    <phoneticPr fontId="3"/>
  </si>
  <si>
    <t>　　　　　　　</t>
    <phoneticPr fontId="3"/>
  </si>
  <si>
    <t>　４ 財貨・サービスの移出入（純）・統計上の不突合</t>
    <phoneticPr fontId="3"/>
  </si>
  <si>
    <t>　５ 県内総生産（支出側）　（１＋２＋３＋４）　</t>
    <rPh sb="6" eb="8">
      <t>セイサン</t>
    </rPh>
    <rPh sb="9" eb="11">
      <t>シシュツ</t>
    </rPh>
    <rPh sb="11" eb="12">
      <t>ガワ</t>
    </rPh>
    <phoneticPr fontId="3"/>
  </si>
  <si>
    <t xml:space="preserve"> ４ 県民所得（要素費用表示）　（１＋２＋３）　</t>
    <phoneticPr fontId="3"/>
  </si>
  <si>
    <t xml:space="preserve"> </t>
    <phoneticPr fontId="3"/>
  </si>
  <si>
    <t xml:space="preserve"> ８ 県民可処分所得　（６＋７）</t>
    <phoneticPr fontId="3"/>
  </si>
  <si>
    <t>　 (2) 対家計民間非営利団体最終消費支出</t>
    <phoneticPr fontId="3"/>
  </si>
  <si>
    <t>平成２３年度</t>
    <rPh sb="0" eb="2">
      <t>ヘイセイ</t>
    </rPh>
    <rPh sb="4" eb="6">
      <t>ネンド</t>
    </rPh>
    <phoneticPr fontId="3"/>
  </si>
  <si>
    <t>（対前年度増加率）</t>
  </si>
  <si>
    <t>（対前年度増加率）</t>
    <phoneticPr fontId="3"/>
  </si>
  <si>
    <t>(対前年度増加率)</t>
  </si>
  <si>
    <t>　（対前年度増加率)</t>
  </si>
  <si>
    <t>平成２４年度</t>
    <rPh sb="0" eb="2">
      <t>ヘイセイ</t>
    </rPh>
    <rPh sb="4" eb="6">
      <t>ネンド</t>
    </rPh>
    <phoneticPr fontId="3"/>
  </si>
  <si>
    <t/>
  </si>
  <si>
    <t>　　ｂ　支払（消費者負債利子）</t>
    <rPh sb="7" eb="10">
      <t>ショウヒシャ</t>
    </rPh>
    <rPh sb="10" eb="12">
      <t>フサイ</t>
    </rPh>
    <rPh sb="12" eb="14">
      <t>リシ</t>
    </rPh>
    <phoneticPr fontId="3"/>
  </si>
  <si>
    <t>平成２５年度</t>
    <rPh sb="0" eb="2">
      <t>ヘイセイ</t>
    </rPh>
    <rPh sb="4" eb="6">
      <t>ネンド</t>
    </rPh>
    <phoneticPr fontId="3"/>
  </si>
  <si>
    <t>　 (2) 統計上の不突合</t>
    <rPh sb="6" eb="9">
      <t>トウケイジョウ</t>
    </rPh>
    <rPh sb="10" eb="11">
      <t>フ</t>
    </rPh>
    <rPh sb="11" eb="12">
      <t>トツ</t>
    </rPh>
    <rPh sb="12" eb="13">
      <t>ゴウ</t>
    </rPh>
    <phoneticPr fontId="3"/>
  </si>
  <si>
    <t>　 (1) 財貨・サービスの移出入（純）</t>
    <rPh sb="6" eb="8">
      <t>ザイカ</t>
    </rPh>
    <rPh sb="14" eb="16">
      <t>イシュツ</t>
    </rPh>
    <rPh sb="16" eb="17">
      <t>ニュウ</t>
    </rPh>
    <rPh sb="18" eb="19">
      <t>ジュン</t>
    </rPh>
    <phoneticPr fontId="3"/>
  </si>
  <si>
    <t>パ</t>
  </si>
  <si>
    <t>　　　　　第２次産業：鉱業、製造業、建設業</t>
    <rPh sb="5" eb="6">
      <t>ダイ</t>
    </rPh>
    <rPh sb="7" eb="8">
      <t>ジ</t>
    </rPh>
    <rPh sb="8" eb="10">
      <t>サンギョウ</t>
    </rPh>
    <rPh sb="11" eb="13">
      <t>コウギョウ</t>
    </rPh>
    <rPh sb="14" eb="17">
      <t>セイゾウギョウ</t>
    </rPh>
    <rPh sb="18" eb="21">
      <t>ケンセツギョウ</t>
    </rPh>
    <phoneticPr fontId="3"/>
  </si>
  <si>
    <t>平成２６年度</t>
    <rPh sb="0" eb="2">
      <t>ヘイセイ</t>
    </rPh>
    <rPh sb="4" eb="6">
      <t>ネンド</t>
    </rPh>
    <phoneticPr fontId="3"/>
  </si>
  <si>
    <t>平成２７年度</t>
    <rPh sb="0" eb="2">
      <t>ヘイセイ</t>
    </rPh>
    <rPh sb="4" eb="6">
      <t>ネンド</t>
    </rPh>
    <phoneticPr fontId="3"/>
  </si>
  <si>
    <t xml:space="preserve"> 1 農林水産業</t>
    <phoneticPr fontId="3"/>
  </si>
  <si>
    <t xml:space="preserve"> 2 鉱業</t>
    <rPh sb="3" eb="5">
      <t>コウギョウ</t>
    </rPh>
    <phoneticPr fontId="3"/>
  </si>
  <si>
    <t xml:space="preserve"> 3 製造業</t>
    <rPh sb="3" eb="5">
      <t>セイゾウ</t>
    </rPh>
    <rPh sb="5" eb="6">
      <t>ギョウ</t>
    </rPh>
    <phoneticPr fontId="3"/>
  </si>
  <si>
    <t xml:space="preserve">    (1)農業</t>
    <phoneticPr fontId="3"/>
  </si>
  <si>
    <t xml:space="preserve">    (2)林業</t>
    <phoneticPr fontId="3"/>
  </si>
  <si>
    <t xml:space="preserve">    (3)水産業</t>
    <phoneticPr fontId="3"/>
  </si>
  <si>
    <t xml:space="preserve">    (1)食料品</t>
    <phoneticPr fontId="3"/>
  </si>
  <si>
    <t xml:space="preserve">    (4)化学</t>
    <phoneticPr fontId="3"/>
  </si>
  <si>
    <t xml:space="preserve">    (5)石油・石炭製品</t>
    <phoneticPr fontId="3"/>
  </si>
  <si>
    <t xml:space="preserve">    (6)窯業・土石製品</t>
    <phoneticPr fontId="3"/>
  </si>
  <si>
    <t xml:space="preserve">    (8)金属製品</t>
    <phoneticPr fontId="3"/>
  </si>
  <si>
    <t xml:space="preserve">    (9)はん用・生産用・業務用機械</t>
    <rPh sb="9" eb="10">
      <t>ヨウ</t>
    </rPh>
    <rPh sb="11" eb="14">
      <t>セイサンヨウ</t>
    </rPh>
    <rPh sb="15" eb="18">
      <t>ギョウムヨウ</t>
    </rPh>
    <rPh sb="18" eb="20">
      <t>キカイ</t>
    </rPh>
    <phoneticPr fontId="3"/>
  </si>
  <si>
    <t xml:space="preserve">    (10)電子部品・デバイス</t>
    <rPh sb="8" eb="10">
      <t>デンシ</t>
    </rPh>
    <rPh sb="10" eb="12">
      <t>ブヒン</t>
    </rPh>
    <phoneticPr fontId="3"/>
  </si>
  <si>
    <t xml:space="preserve">    (11)電気機械</t>
    <phoneticPr fontId="3"/>
  </si>
  <si>
    <t xml:space="preserve">    (12)情報・通信機器</t>
    <rPh sb="8" eb="10">
      <t>ジョウホウ</t>
    </rPh>
    <rPh sb="11" eb="13">
      <t>ツウシン</t>
    </rPh>
    <rPh sb="13" eb="15">
      <t>キキ</t>
    </rPh>
    <phoneticPr fontId="3"/>
  </si>
  <si>
    <t xml:space="preserve">    (13)輸送用機械</t>
    <phoneticPr fontId="3"/>
  </si>
  <si>
    <t xml:space="preserve">    (15)その他の製造業</t>
    <rPh sb="12" eb="15">
      <t>セイゾウギョウ</t>
    </rPh>
    <phoneticPr fontId="3"/>
  </si>
  <si>
    <t>10 金融・保険業</t>
    <phoneticPr fontId="3"/>
  </si>
  <si>
    <t>11 不動産業</t>
    <phoneticPr fontId="3"/>
  </si>
  <si>
    <t xml:space="preserve"> 9 情報通信業</t>
    <rPh sb="3" eb="5">
      <t>ジョウホウ</t>
    </rPh>
    <rPh sb="5" eb="7">
      <t>ツウシン</t>
    </rPh>
    <phoneticPr fontId="3"/>
  </si>
  <si>
    <t xml:space="preserve"> 8 宿泊・飲食サービス業</t>
    <rPh sb="3" eb="5">
      <t>シュクハク</t>
    </rPh>
    <rPh sb="6" eb="8">
      <t>インショク</t>
    </rPh>
    <rPh sb="12" eb="13">
      <t>ギョウ</t>
    </rPh>
    <phoneticPr fontId="3"/>
  </si>
  <si>
    <t>13 公務</t>
    <rPh sb="3" eb="5">
      <t>コウム</t>
    </rPh>
    <phoneticPr fontId="3"/>
  </si>
  <si>
    <t>12 専門・科学技術、業務支援サービス業</t>
    <rPh sb="3" eb="5">
      <t>センモン</t>
    </rPh>
    <rPh sb="6" eb="8">
      <t>カガク</t>
    </rPh>
    <rPh sb="8" eb="10">
      <t>ギジュツ</t>
    </rPh>
    <rPh sb="11" eb="13">
      <t>ギョウム</t>
    </rPh>
    <rPh sb="13" eb="15">
      <t>シエン</t>
    </rPh>
    <rPh sb="19" eb="20">
      <t>ギョウ</t>
    </rPh>
    <phoneticPr fontId="3"/>
  </si>
  <si>
    <t>14 教育</t>
    <rPh sb="3" eb="5">
      <t>キョウイク</t>
    </rPh>
    <phoneticPr fontId="3"/>
  </si>
  <si>
    <t>15 保健衛生・社会事業</t>
    <rPh sb="3" eb="5">
      <t>ホケン</t>
    </rPh>
    <rPh sb="5" eb="7">
      <t>エイセイ</t>
    </rPh>
    <rPh sb="8" eb="10">
      <t>シャカイ</t>
    </rPh>
    <rPh sb="10" eb="12">
      <t>ジギョウ</t>
    </rPh>
    <phoneticPr fontId="3"/>
  </si>
  <si>
    <t>16 その他のサービス</t>
    <rPh sb="5" eb="6">
      <t>タ</t>
    </rPh>
    <phoneticPr fontId="3"/>
  </si>
  <si>
    <t>18 輸入品に課される税・関税</t>
    <phoneticPr fontId="3"/>
  </si>
  <si>
    <t>19 (控除)総資本形成に係る消費税</t>
    <phoneticPr fontId="3"/>
  </si>
  <si>
    <t>20 県内総生産（17+18-19）</t>
    <phoneticPr fontId="3"/>
  </si>
  <si>
    <t xml:space="preserve"> １ 雇用者報酬</t>
    <rPh sb="3" eb="6">
      <t>コヨウシャ</t>
    </rPh>
    <phoneticPr fontId="3"/>
  </si>
  <si>
    <t>　③その他の投資所得（受取）</t>
    <phoneticPr fontId="3"/>
  </si>
  <si>
    <t>　　ｃ 持ち家</t>
    <phoneticPr fontId="3"/>
  </si>
  <si>
    <t>　　ｂ その他の産業（非農林水産・非金融）</t>
    <phoneticPr fontId="3"/>
  </si>
  <si>
    <t>　３ 県内総資本形成</t>
    <phoneticPr fontId="3"/>
  </si>
  <si>
    <t>　 (2) 在庫変動</t>
    <phoneticPr fontId="3"/>
  </si>
  <si>
    <t>(1)</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</si>
  <si>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</si>
  <si>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</si>
  <si>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</si>
  <si>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</si>
  <si>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</si>
  <si>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</si>
  <si>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</si>
  <si>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</si>
  <si>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</si>
  <si>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</si>
  <si>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</si>
  <si>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</si>
  <si>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(2)</t>
    <phoneticPr fontId="3"/>
  </si>
  <si>
    <t>(a)</t>
    <phoneticPr fontId="3"/>
  </si>
  <si>
    <t>(b)</t>
    <phoneticPr fontId="3"/>
  </si>
  <si>
    <t>　　　　　　　</t>
    <phoneticPr fontId="3"/>
  </si>
  <si>
    <t>　(対前年度増加率）</t>
    <phoneticPr fontId="3"/>
  </si>
  <si>
    <t xml:space="preserve">    (7)一次金属</t>
    <rPh sb="7" eb="9">
      <t>イチジ</t>
    </rPh>
    <rPh sb="9" eb="11">
      <t>キンゾク</t>
    </rPh>
    <phoneticPr fontId="4"/>
  </si>
  <si>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</si>
  <si>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</si>
  <si>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</si>
  <si>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</si>
  <si>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</si>
  <si>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</si>
  <si>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</si>
  <si>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</si>
  <si>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</si>
  <si>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</si>
  <si>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</si>
  <si>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</si>
  <si>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</si>
  <si>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</si>
  <si>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</si>
  <si>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</si>
  <si>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印</t>
    <rPh sb="0" eb="1">
      <t>イン</t>
    </rPh>
    <phoneticPr fontId="3"/>
  </si>
  <si>
    <t>情</t>
    <rPh sb="0" eb="1">
      <t>ジョウ</t>
    </rPh>
    <phoneticPr fontId="3"/>
  </si>
  <si>
    <t>気</t>
    <rPh sb="0" eb="1">
      <t>キ</t>
    </rPh>
    <phoneticPr fontId="3"/>
  </si>
  <si>
    <t>子</t>
    <rPh sb="0" eb="1">
      <t>コ</t>
    </rPh>
    <phoneticPr fontId="3"/>
  </si>
  <si>
    <t>は</t>
    <phoneticPr fontId="3"/>
  </si>
  <si>
    <t>一</t>
    <rPh sb="0" eb="1">
      <t>１</t>
    </rPh>
    <phoneticPr fontId="3"/>
  </si>
  <si>
    <t>ガ</t>
    <phoneticPr fontId="3"/>
  </si>
  <si>
    <t>卸</t>
    <rPh sb="0" eb="1">
      <t>オロシ</t>
    </rPh>
    <phoneticPr fontId="3"/>
  </si>
  <si>
    <t>小</t>
    <rPh sb="0" eb="1">
      <t>ショウ</t>
    </rPh>
    <phoneticPr fontId="3"/>
  </si>
  <si>
    <t>通</t>
    <rPh sb="0" eb="1">
      <t>ツウ</t>
    </rPh>
    <phoneticPr fontId="3"/>
  </si>
  <si>
    <t>住</t>
    <rPh sb="0" eb="1">
      <t>スミ</t>
    </rPh>
    <phoneticPr fontId="3"/>
  </si>
  <si>
    <t>他</t>
    <phoneticPr fontId="3"/>
  </si>
  <si>
    <t>18</t>
    <phoneticPr fontId="3"/>
  </si>
  <si>
    <t>19</t>
    <phoneticPr fontId="3"/>
  </si>
  <si>
    <t>20</t>
    <phoneticPr fontId="3"/>
  </si>
  <si>
    <t xml:space="preserve"> 4 電気・ガス・水道・廃棄物処理業</t>
    <rPh sb="12" eb="15">
      <t>ハイキブツ</t>
    </rPh>
    <rPh sb="15" eb="17">
      <t>ショリ</t>
    </rPh>
    <phoneticPr fontId="3"/>
  </si>
  <si>
    <t xml:space="preserve"> 6 卸売・小売業</t>
    <phoneticPr fontId="3"/>
  </si>
  <si>
    <t>　４ 財貨・サービスの移出入（純）・統計上の不突合・開差</t>
    <rPh sb="26" eb="27">
      <t>カイ</t>
    </rPh>
    <rPh sb="27" eb="28">
      <t>サ</t>
    </rPh>
    <phoneticPr fontId="3"/>
  </si>
  <si>
    <t>21　開　差（20-17-18+19）</t>
    <rPh sb="3" eb="4">
      <t>カイ</t>
    </rPh>
    <rPh sb="5" eb="6">
      <t>サ</t>
    </rPh>
    <phoneticPr fontId="3"/>
  </si>
  <si>
    <t xml:space="preserve"> 5 建設業</t>
    <phoneticPr fontId="3"/>
  </si>
  <si>
    <t xml:space="preserve"> 7 運輸・郵便業</t>
    <rPh sb="6" eb="8">
      <t>ユウビン</t>
    </rPh>
    <rPh sb="8" eb="9">
      <t>ギョウ</t>
    </rPh>
    <phoneticPr fontId="3"/>
  </si>
  <si>
    <t>平成２８年度</t>
    <rPh sb="0" eb="2">
      <t>ヘイセイ</t>
    </rPh>
    <rPh sb="4" eb="6">
      <t>ネンド</t>
    </rPh>
    <phoneticPr fontId="3"/>
  </si>
  <si>
    <t xml:space="preserve">    (2)繊維製品</t>
    <rPh sb="9" eb="11">
      <t>セイヒン</t>
    </rPh>
    <phoneticPr fontId="3"/>
  </si>
  <si>
    <t xml:space="preserve">    (3)パルプ・紙・紙加工品</t>
    <rPh sb="13" eb="14">
      <t>カミ</t>
    </rPh>
    <rPh sb="14" eb="16">
      <t>カコウ</t>
    </rPh>
    <rPh sb="16" eb="17">
      <t>ヒン</t>
    </rPh>
    <phoneticPr fontId="3"/>
  </si>
  <si>
    <t>平成２９年度</t>
    <rPh sb="0" eb="2">
      <t>ヘイセイ</t>
    </rPh>
    <rPh sb="4" eb="6">
      <t>ネンド</t>
    </rPh>
    <phoneticPr fontId="3"/>
  </si>
  <si>
    <t>　　　    第３次産業：電気・ガス・水道・廃棄物処理業、卸売・小売業～その他のサービス</t>
    <rPh sb="7" eb="8">
      <t>ダイ</t>
    </rPh>
    <rPh sb="9" eb="10">
      <t>ジ</t>
    </rPh>
    <rPh sb="10" eb="12">
      <t>サンギョウ</t>
    </rPh>
    <rPh sb="13" eb="15">
      <t>デンキ</t>
    </rPh>
    <rPh sb="19" eb="21">
      <t>スイドウ</t>
    </rPh>
    <rPh sb="22" eb="25">
      <t>ハイキブツ</t>
    </rPh>
    <rPh sb="25" eb="27">
      <t>ショリ</t>
    </rPh>
    <rPh sb="27" eb="28">
      <t>ギョウ</t>
    </rPh>
    <rPh sb="38" eb="39">
      <t>タ</t>
    </rPh>
    <phoneticPr fontId="3"/>
  </si>
  <si>
    <t>17 小計</t>
    <phoneticPr fontId="3"/>
  </si>
  <si>
    <t>17 小計</t>
    <phoneticPr fontId="3"/>
  </si>
  <si>
    <t>20 県内総生産</t>
    <phoneticPr fontId="3"/>
  </si>
  <si>
    <t>平成３０年度</t>
    <rPh sb="0" eb="2">
      <t>ヘイセイ</t>
    </rPh>
    <rPh sb="4" eb="6">
      <t>ネンド</t>
    </rPh>
    <phoneticPr fontId="3"/>
  </si>
  <si>
    <t>令和元年度</t>
    <rPh sb="0" eb="2">
      <t>レイワ</t>
    </rPh>
    <rPh sb="2" eb="4">
      <t>ガンネン</t>
    </rPh>
    <rPh sb="4" eb="5">
      <t>ド</t>
    </rPh>
    <phoneticPr fontId="3"/>
  </si>
  <si>
    <t xml:space="preserve">    (14)印刷業</t>
    <rPh sb="8" eb="10">
      <t>インサツ</t>
    </rPh>
    <rPh sb="10" eb="11">
      <t>ギョウ</t>
    </rPh>
    <phoneticPr fontId="3"/>
  </si>
  <si>
    <t xml:space="preserve"> ３ 企業所得</t>
    <phoneticPr fontId="3"/>
  </si>
  <si>
    <t xml:space="preserve"> ７ 経常移転の受取（純）</t>
    <rPh sb="8" eb="10">
      <t>ウケトリ</t>
    </rPh>
    <phoneticPr fontId="3"/>
  </si>
  <si>
    <t>　(2) 一般政府（地方政府等）</t>
    <rPh sb="10" eb="12">
      <t>チホウ</t>
    </rPh>
    <rPh sb="12" eb="14">
      <t>セイフ</t>
    </rPh>
    <rPh sb="14" eb="15">
      <t>トウ</t>
    </rPh>
    <phoneticPr fontId="3"/>
  </si>
  <si>
    <t>　(2) 一般政府（地方政府等）</t>
    <rPh sb="10" eb="15">
      <t>チホウセイフトウ</t>
    </rPh>
    <phoneticPr fontId="3"/>
  </si>
  <si>
    <t>　県民総所得（市場価格表示）</t>
    <rPh sb="1" eb="3">
      <t>ケンミン</t>
    </rPh>
    <rPh sb="3" eb="6">
      <t>ソウショトク</t>
    </rPh>
    <rPh sb="7" eb="9">
      <t>シジョウ</t>
    </rPh>
    <rPh sb="9" eb="11">
      <t>カカク</t>
    </rPh>
    <rPh sb="11" eb="13">
      <t>ヒョウジ</t>
    </rPh>
    <phoneticPr fontId="3"/>
  </si>
  <si>
    <t>（注）2 企業所得は、営業余剰・混合所得に財産所得の受取を加え、財産所得の支払を控除したもの。</t>
    <phoneticPr fontId="3"/>
  </si>
  <si>
    <t xml:space="preserve">（注）4「市場価格表示」とは、市場で取引される価格による評価方法であり、市場における財貨・サービスの取引に係る要素全般で構成する価格構造を反映した表示である。
</t>
    <phoneticPr fontId="3"/>
  </si>
  <si>
    <t>　(3) 家計（個人企業を含む）</t>
    <phoneticPr fontId="3"/>
  </si>
  <si>
    <t>　(1) 一般政府（地方政府等）</t>
    <rPh sb="10" eb="14">
      <t>チホウセイフ</t>
    </rPh>
    <rPh sb="14" eb="15">
      <t>トウ</t>
    </rPh>
    <phoneticPr fontId="3"/>
  </si>
  <si>
    <t>(1)</t>
  </si>
  <si>
    <t>(2)</t>
  </si>
  <si>
    <t>　     a 食料・非アルコール</t>
    <phoneticPr fontId="3"/>
  </si>
  <si>
    <t>　     h 情報・通信</t>
    <rPh sb="8" eb="10">
      <t>ジョウホウ</t>
    </rPh>
    <phoneticPr fontId="3"/>
  </si>
  <si>
    <t>　     i 娯楽・スポーツ・文化</t>
    <phoneticPr fontId="3"/>
  </si>
  <si>
    <t xml:space="preserve">     　j 教育サービス</t>
    <phoneticPr fontId="3"/>
  </si>
  <si>
    <t xml:space="preserve">     　k 外食・宿泊サービス</t>
    <phoneticPr fontId="3"/>
  </si>
  <si>
    <t>　     l 保険・金融サービス</t>
    <rPh sb="8" eb="10">
      <t>ホケン</t>
    </rPh>
    <rPh sb="11" eb="13">
      <t>キンユウ</t>
    </rPh>
    <phoneticPr fontId="3"/>
  </si>
  <si>
    <t>　２ 地方政府等最終消費支出</t>
    <rPh sb="3" eb="5">
      <t>チホウ</t>
    </rPh>
    <rPh sb="5" eb="7">
      <t>セイフ</t>
    </rPh>
    <rPh sb="7" eb="8">
      <t>トウ</t>
    </rPh>
    <phoneticPr fontId="3"/>
  </si>
  <si>
    <t>　　　(ｃ) 一般政府（中央政府等、地方政府等）</t>
    <rPh sb="12" eb="16">
      <t>チュウオウセイフ</t>
    </rPh>
    <rPh sb="16" eb="17">
      <t>トウ</t>
    </rPh>
    <rPh sb="18" eb="23">
      <t>チホウセイフトウ</t>
    </rPh>
    <phoneticPr fontId="3"/>
  </si>
  <si>
    <t>　県民総所得（市場価格表示）</t>
    <rPh sb="11" eb="13">
      <t>ヒョウジ</t>
    </rPh>
    <phoneticPr fontId="3"/>
  </si>
  <si>
    <t>　域外からの要素所得（純）</t>
    <rPh sb="1" eb="2">
      <t>イキ</t>
    </rPh>
    <rPh sb="6" eb="8">
      <t>ヨウソ</t>
    </rPh>
    <phoneticPr fontId="3"/>
  </si>
  <si>
    <t>　　　ｂ　公的（公的企業・一般政府（中央政府等、地方政府等））</t>
    <phoneticPr fontId="3"/>
  </si>
  <si>
    <t>m</t>
    <phoneticPr fontId="3"/>
  </si>
  <si>
    <t>（注）1  「中央政府等」は、中央政府と全国社会保障基金である。</t>
    <phoneticPr fontId="3"/>
  </si>
  <si>
    <t>（注）2  「地方政府等」は、地方政府と地方社会保障基金である。</t>
    <phoneticPr fontId="3"/>
  </si>
  <si>
    <t>（注） 実質では、４．は開差を含め、「財貨・サービスの移出入（純）・統計上の不突合・開差」と表章し、（再掲）及び（参考）は表章しない。</t>
    <phoneticPr fontId="3"/>
  </si>
  <si>
    <t>（３）－２　県内総生産 （支出側、実質：連鎖方式） ＜平成２７暦年基準＞</t>
    <rPh sb="6" eb="8">
      <t>ケンナイ</t>
    </rPh>
    <rPh sb="9" eb="11">
      <t>セイサン</t>
    </rPh>
    <rPh sb="13" eb="15">
      <t>シシュツ</t>
    </rPh>
    <rPh sb="15" eb="16">
      <t>ガワ</t>
    </rPh>
    <rPh sb="17" eb="19">
      <t>ジッシツ</t>
    </rPh>
    <rPh sb="20" eb="22">
      <t>レンサ</t>
    </rPh>
    <rPh sb="22" eb="24">
      <t>ホウシキ</t>
    </rPh>
    <rPh sb="27" eb="29">
      <t>ヘイセイ</t>
    </rPh>
    <rPh sb="31" eb="32">
      <t>レキ</t>
    </rPh>
    <rPh sb="32" eb="33">
      <t>ネン</t>
    </rPh>
    <rPh sb="33" eb="35">
      <t>キジュン</t>
    </rPh>
    <phoneticPr fontId="4"/>
  </si>
  <si>
    <t>（３）－３　県内総生産（支出側、デフレーター）＜平成２７暦年基準＞</t>
    <rPh sb="6" eb="8">
      <t>ケンナイ</t>
    </rPh>
    <rPh sb="8" eb="11">
      <t>ソウセイサン</t>
    </rPh>
    <rPh sb="12" eb="14">
      <t>シシュツ</t>
    </rPh>
    <rPh sb="14" eb="15">
      <t>ガワ</t>
    </rPh>
    <phoneticPr fontId="3"/>
  </si>
  <si>
    <t>　５ 県内総生産（支出側）</t>
    <phoneticPr fontId="3"/>
  </si>
  <si>
    <t>（３）－３　県内総生産（支出側、デフレーター：連鎖方式）＜平成２７暦年基準＞</t>
    <rPh sb="6" eb="8">
      <t>ケンナイ</t>
    </rPh>
    <rPh sb="8" eb="11">
      <t>ソウセイサン</t>
    </rPh>
    <rPh sb="12" eb="14">
      <t>シシュツ</t>
    </rPh>
    <rPh sb="14" eb="15">
      <t>ガワ</t>
    </rPh>
    <rPh sb="23" eb="25">
      <t>レンサ</t>
    </rPh>
    <rPh sb="25" eb="27">
      <t>ホウシキ</t>
    </rPh>
    <phoneticPr fontId="3"/>
  </si>
  <si>
    <t>令和２年度</t>
    <rPh sb="0" eb="2">
      <t>レイワ</t>
    </rPh>
    <rPh sb="3" eb="5">
      <t>ネンド</t>
    </rPh>
    <rPh sb="4" eb="5">
      <t>ド</t>
    </rPh>
    <phoneticPr fontId="3"/>
  </si>
  <si>
    <t xml:space="preserve"> 1 農林水産業</t>
  </si>
  <si>
    <t xml:space="preserve">    (1)農業</t>
  </si>
  <si>
    <t xml:space="preserve">    (2)林業</t>
  </si>
  <si>
    <t xml:space="preserve">    (3)水産業</t>
  </si>
  <si>
    <t xml:space="preserve">    (1)食料品</t>
  </si>
  <si>
    <t xml:space="preserve">    (4)化学</t>
  </si>
  <si>
    <t xml:space="preserve">    (5)石油・石炭製品</t>
  </si>
  <si>
    <t xml:space="preserve">    (6)窯業・土石製品</t>
  </si>
  <si>
    <t xml:space="preserve">    (8)金属製品</t>
  </si>
  <si>
    <t xml:space="preserve">    (11)電気機械</t>
  </si>
  <si>
    <t xml:space="preserve">    (13)輸送用機械</t>
  </si>
  <si>
    <t xml:space="preserve"> 5 建設業</t>
  </si>
  <si>
    <t xml:space="preserve"> 6 卸売・小売業</t>
  </si>
  <si>
    <t>10 金融・保険業</t>
  </si>
  <si>
    <t>11 不動産業</t>
  </si>
  <si>
    <t>15 保健衛生・社会事業</t>
  </si>
  <si>
    <t>16 その他のサービス</t>
  </si>
  <si>
    <t>　　　    第３次産業：電気・ガス・水道・廃棄物処理業、卸売・小売業～その他のサービス</t>
  </si>
  <si>
    <t xml:space="preserve"> １ 雇用者報酬</t>
  </si>
  <si>
    <t>　(1) 一般政府（地方政府等）</t>
  </si>
  <si>
    <t>　　ｂ　支払（消費者負債利子）</t>
  </si>
  <si>
    <t>　③その他の投資所得（受取）</t>
  </si>
  <si>
    <t xml:space="preserve"> ３ 企業所得</t>
  </si>
  <si>
    <t>　(1)民間法人企業</t>
  </si>
  <si>
    <t>　　ｂ その他の産業（非農林水産・非金融）</t>
  </si>
  <si>
    <t>　　ｃ 持ち家</t>
  </si>
  <si>
    <t xml:space="preserve"> ４ 県民所得（要素費用表示）　（１＋２＋３）　</t>
  </si>
  <si>
    <t xml:space="preserve"> ７ 経常移転の受取（純）</t>
  </si>
  <si>
    <t>　(2) 一般政府（地方政府等）</t>
  </si>
  <si>
    <t>　(3) 家計（個人企業を含む）</t>
  </si>
  <si>
    <t xml:space="preserve"> ８ 県民可処分所得　（６＋７）</t>
  </si>
  <si>
    <t>（参　考）</t>
  </si>
  <si>
    <t>　県民総所得（市場価格表示）</t>
  </si>
  <si>
    <t>（注）1 県民総所得（市場価格表示）＝県民所得（要素費用表示）＋固定資本減耗＋生産・輸入品に課される税（控除）補助金（中央政府、地方政府）</t>
  </si>
  <si>
    <t>（注）2 企業所得は、営業余剰・混合所得に財産所得の受取を加え、財産所得の支払を控除したもの。</t>
  </si>
  <si>
    <t xml:space="preserve">（注）4「市場価格表示」とは、市場で取引される価格による評価方法であり、市場における財貨・サービスの取引に係る要素全般で構成する価格構造を反映した表示である。
</t>
  </si>
  <si>
    <t>　     a 食料・非アルコール</t>
  </si>
  <si>
    <t>　     h 情報・通信</t>
  </si>
  <si>
    <t>　     i 娯楽・スポーツ・文化</t>
  </si>
  <si>
    <t xml:space="preserve">     　j 教育サービス</t>
  </si>
  <si>
    <t xml:space="preserve">     　k 外食・宿泊サービス</t>
  </si>
  <si>
    <t>　     l 保険・金融サービス</t>
  </si>
  <si>
    <t>　　　家計最終消費支出（除く持ち家の帰属家賃）</t>
  </si>
  <si>
    <t>　　　持ち家の帰属家賃</t>
  </si>
  <si>
    <t>　 (2) 対家計民間非営利団体最終消費支出</t>
  </si>
  <si>
    <t>　２ 地方政府等最終消費支出</t>
  </si>
  <si>
    <t>　３ 県内総資本形成</t>
  </si>
  <si>
    <t>　　　(ｃ) 一般政府（中央政府等、地方政府等）</t>
  </si>
  <si>
    <t>　 (2) 在庫変動</t>
  </si>
  <si>
    <t>　　　ｂ　公的（公的企業・一般政府（中央政府等、地方政府等））</t>
  </si>
  <si>
    <t>　４ 財貨・サービスの移出入（純）・統計上の不突合</t>
  </si>
  <si>
    <t>　 (1) 財貨・サービスの移出入（純）</t>
  </si>
  <si>
    <t>　 (2) 統計上の不突合</t>
  </si>
  <si>
    <t>　　　　　　　</t>
  </si>
  <si>
    <t>　５ 県内総生産（支出側）　（１＋２＋３＋４）　</t>
  </si>
  <si>
    <t>　域外からの要素所得（純）</t>
  </si>
  <si>
    <t>　４ 財貨・サービスの移出入（純）・統計上の不突合・開差</t>
  </si>
  <si>
    <t>（注） 実質では、４．は開差を含め、「財貨・サービスの移出入（純）・統計上の不突合・開差」と表章し、（再掲）及び（参考）は表章しない。</t>
  </si>
  <si>
    <t>　５ 県内総生産（支出側）</t>
  </si>
  <si>
    <t>令和３年度</t>
    <rPh sb="0" eb="2">
      <t>レイワ</t>
    </rPh>
    <rPh sb="3" eb="5">
      <t>ネンド</t>
    </rPh>
    <rPh sb="4" eb="5">
      <t>ド</t>
    </rPh>
    <phoneticPr fontId="3"/>
  </si>
  <si>
    <t>（１）－２　経済活動別県内総生産（実質：連鎖方式）　平成２７暦年連鎖価格</t>
    <rPh sb="17" eb="19">
      <t>ジッシツ</t>
    </rPh>
    <rPh sb="20" eb="22">
      <t>レンサ</t>
    </rPh>
    <rPh sb="22" eb="24">
      <t>ホウシキ</t>
    </rPh>
    <rPh sb="26" eb="28">
      <t>ヘイセイ</t>
    </rPh>
    <rPh sb="30" eb="32">
      <t>レキネン</t>
    </rPh>
    <rPh sb="32" eb="34">
      <t>レンサ</t>
    </rPh>
    <rPh sb="34" eb="36">
      <t>カカク</t>
    </rPh>
    <phoneticPr fontId="3"/>
  </si>
  <si>
    <t xml:space="preserve"> （平成27暦年＝100）</t>
    <rPh sb="2" eb="4">
      <t>ヘイセイ</t>
    </rPh>
    <rPh sb="6" eb="8">
      <t>レキネン</t>
    </rPh>
    <phoneticPr fontId="3"/>
  </si>
  <si>
    <t>（単位：百万円）</t>
    <rPh sb="1" eb="3">
      <t>タンイ</t>
    </rPh>
    <rPh sb="4" eb="7">
      <t>ヒャクマンエン</t>
    </rPh>
    <phoneticPr fontId="3"/>
  </si>
  <si>
    <t>※連鎖方式では理論上加法整合性がないため、開差項目を設けている。</t>
    <rPh sb="1" eb="3">
      <t>レンサ</t>
    </rPh>
    <rPh sb="3" eb="5">
      <t>ホウシキ</t>
    </rPh>
    <rPh sb="7" eb="9">
      <t>リロン</t>
    </rPh>
    <rPh sb="9" eb="10">
      <t>ジョウ</t>
    </rPh>
    <rPh sb="10" eb="12">
      <t>カホウ</t>
    </rPh>
    <rPh sb="12" eb="15">
      <t>セイゴウセイ</t>
    </rPh>
    <rPh sb="21" eb="23">
      <t>カイサ</t>
    </rPh>
    <rPh sb="23" eb="25">
      <t>コウモク</t>
    </rPh>
    <rPh sb="26" eb="27">
      <t>モウ</t>
    </rPh>
    <phoneticPr fontId="3"/>
  </si>
  <si>
    <t>(再掲：加法整合性はない。）</t>
    <rPh sb="1" eb="3">
      <t>サイケイ</t>
    </rPh>
    <rPh sb="4" eb="6">
      <t>カホウ</t>
    </rPh>
    <rPh sb="6" eb="9">
      <t>セイゴウセイ</t>
    </rPh>
    <phoneticPr fontId="3"/>
  </si>
  <si>
    <t>（単位：千円）</t>
    <rPh sb="1" eb="3">
      <t>タンイ</t>
    </rPh>
    <rPh sb="4" eb="5">
      <t>セン</t>
    </rPh>
    <rPh sb="5" eb="6">
      <t>エン</t>
    </rPh>
    <phoneticPr fontId="3"/>
  </si>
  <si>
    <t xml:space="preserve"> 一人当たり県民所得</t>
    <rPh sb="1" eb="3">
      <t>ヒトリ</t>
    </rPh>
    <phoneticPr fontId="3"/>
  </si>
  <si>
    <t>Ⅲ　統 計 表</t>
    <phoneticPr fontId="31"/>
  </si>
  <si>
    <t>主要系列表</t>
    <phoneticPr fontId="31"/>
  </si>
  <si>
    <t>実数</t>
    <rPh sb="0" eb="2">
      <t>ジッスウ</t>
    </rPh>
    <phoneticPr fontId="31"/>
  </si>
  <si>
    <t>構成比（％）</t>
    <rPh sb="0" eb="3">
      <t>コウセイヒ</t>
    </rPh>
    <phoneticPr fontId="31"/>
  </si>
  <si>
    <t>対前年度
増加率（％）</t>
    <rPh sb="0" eb="4">
      <t>タイゼンネンド</t>
    </rPh>
    <rPh sb="5" eb="8">
      <t>ゾウカリツ</t>
    </rPh>
    <phoneticPr fontId="31"/>
  </si>
  <si>
    <r>
      <t>　　　区　　　分　</t>
    </r>
    <r>
      <rPr>
        <sz val="12"/>
        <rFont val="BIZ UDPゴシック"/>
        <family val="3"/>
        <charset val="128"/>
      </rPr>
      <t>　</t>
    </r>
    <phoneticPr fontId="3"/>
  </si>
  <si>
    <r>
      <t xml:space="preserve">17 小計
</t>
    </r>
    <r>
      <rPr>
        <sz val="12"/>
        <rFont val="BIZ UD明朝 Medium"/>
        <family val="1"/>
        <charset val="128"/>
      </rPr>
      <t>（1+2+3+4+5+6+7+8+9+10+11+12+13+14+15+16）</t>
    </r>
    <phoneticPr fontId="3"/>
  </si>
  <si>
    <t>(c)</t>
    <phoneticPr fontId="3"/>
  </si>
  <si>
    <t>　     m 個別ケア・社会保護・その他</t>
    <rPh sb="8" eb="10">
      <t>コベツ</t>
    </rPh>
    <rPh sb="13" eb="15">
      <t>シャカイ</t>
    </rPh>
    <rPh sb="15" eb="17">
      <t>ホゴ</t>
    </rPh>
    <phoneticPr fontId="3"/>
  </si>
  <si>
    <t>　     m 個別ケア・社会保護・その他</t>
    <phoneticPr fontId="3"/>
  </si>
  <si>
    <t xml:space="preserve">    (1)電気業</t>
    <rPh sb="7" eb="9">
      <t>デンキ</t>
    </rPh>
    <rPh sb="9" eb="10">
      <t>ギョウ</t>
    </rPh>
    <phoneticPr fontId="3"/>
  </si>
  <si>
    <t xml:space="preserve">    (2)ガス・水道・廃棄物処理業</t>
    <rPh sb="10" eb="12">
      <t>スイドウ</t>
    </rPh>
    <rPh sb="13" eb="16">
      <t>ハイキブツ</t>
    </rPh>
    <rPh sb="16" eb="18">
      <t>ショリ</t>
    </rPh>
    <rPh sb="18" eb="19">
      <t>ギョウ</t>
    </rPh>
    <phoneticPr fontId="3"/>
  </si>
  <si>
    <t xml:space="preserve">    (1)通信・放送業</t>
    <rPh sb="7" eb="9">
      <t>ツウシン</t>
    </rPh>
    <rPh sb="10" eb="13">
      <t>ホウソウギョウ</t>
    </rPh>
    <phoneticPr fontId="3"/>
  </si>
  <si>
    <t xml:space="preserve">    (2)情報サービス、映像音声文字情報制作業</t>
    <rPh sb="7" eb="9">
      <t>ジョウホウ</t>
    </rPh>
    <rPh sb="16" eb="18">
      <t>オンセイ</t>
    </rPh>
    <phoneticPr fontId="3"/>
  </si>
  <si>
    <t xml:space="preserve">    (1)住宅賃貸業</t>
  </si>
  <si>
    <t xml:space="preserve">    (1)住宅賃貸業</t>
    <phoneticPr fontId="3"/>
  </si>
  <si>
    <t xml:space="preserve">    (2)その他の不動産業</t>
    <rPh sb="9" eb="10">
      <t>タ</t>
    </rPh>
    <rPh sb="11" eb="14">
      <t>フドウサン</t>
    </rPh>
    <rPh sb="14" eb="15">
      <t>ギョウ</t>
    </rPh>
    <phoneticPr fontId="3"/>
  </si>
  <si>
    <t xml:space="preserve">    (1)卸売業</t>
    <phoneticPr fontId="3"/>
  </si>
  <si>
    <t xml:space="preserve">    (2)小売業</t>
    <rPh sb="7" eb="8">
      <t>ショウ</t>
    </rPh>
    <phoneticPr fontId="3"/>
  </si>
  <si>
    <t xml:space="preserve">    (1)卸売業</t>
    <phoneticPr fontId="3"/>
  </si>
  <si>
    <t>　(1) 非金融法人企業および金融機関</t>
    <phoneticPr fontId="3"/>
  </si>
  <si>
    <t>　(1)生産・輸入品に課される税</t>
    <rPh sb="4" eb="6">
      <t>セイサン</t>
    </rPh>
    <rPh sb="7" eb="10">
      <t>ユニュウヒン</t>
    </rPh>
    <rPh sb="11" eb="12">
      <t>カ</t>
    </rPh>
    <rPh sb="15" eb="16">
      <t>ゼイ</t>
    </rPh>
    <phoneticPr fontId="3"/>
  </si>
  <si>
    <t>　(2)（控除）補助金</t>
    <rPh sb="5" eb="7">
      <t>コウジョ</t>
    </rPh>
    <rPh sb="8" eb="11">
      <t>ホジョキン</t>
    </rPh>
    <phoneticPr fontId="3"/>
  </si>
  <si>
    <t>（注）3「地方政府等」は、地方政府と地方社会保障基金である。</t>
    <phoneticPr fontId="3"/>
  </si>
  <si>
    <t xml:space="preserve"> 　    m 個別ケア・社会保護・その他</t>
    <phoneticPr fontId="3"/>
  </si>
  <si>
    <t>　     m 個別ケア・社会保護・その他</t>
    <phoneticPr fontId="3"/>
  </si>
  <si>
    <t>（注）3「地方政府等」は、地方政府と地方社会保障基金である。</t>
    <phoneticPr fontId="3"/>
  </si>
  <si>
    <t>-</t>
    <phoneticPr fontId="31"/>
  </si>
  <si>
    <t>令和４年度</t>
    <rPh sb="0" eb="2">
      <t>レイワ</t>
    </rPh>
    <rPh sb="3" eb="5">
      <t>ネンド</t>
    </rPh>
    <rPh sb="4" eb="5">
      <t>ド</t>
    </rPh>
    <phoneticPr fontId="3"/>
  </si>
  <si>
    <t>令和４年度</t>
    <phoneticPr fontId="31"/>
  </si>
  <si>
    <t xml:space="preserve">  ６ 県民所得（第１次所得バランス）　（４＋５）　</t>
    <rPh sb="9" eb="10">
      <t>ダイ</t>
    </rPh>
    <rPh sb="11" eb="12">
      <t>ジ</t>
    </rPh>
    <rPh sb="12" eb="14">
      <t>ショトク</t>
    </rPh>
    <phoneticPr fontId="3"/>
  </si>
  <si>
    <t xml:space="preserve">  ５ 生産・輸入品に課される税（控除）補助金（地方政府）</t>
    <rPh sb="24" eb="26">
      <t>チホウ</t>
    </rPh>
    <rPh sb="26" eb="28">
      <t>セイフ</t>
    </rPh>
    <phoneticPr fontId="3"/>
  </si>
  <si>
    <t xml:space="preserve">  ５ 生産・輸入品に課される税（控除）補助金（地方政府）</t>
    <phoneticPr fontId="3"/>
  </si>
  <si>
    <t xml:space="preserve">  ６ 県民所得（第１次所得バランス）　（４＋５）　</t>
    <phoneticPr fontId="3"/>
  </si>
  <si>
    <t>（注）1 県民総所得（市場価格表示）＝県民所得（要素費用表示）＋1基本勘定(1)統合勘定(1)-1表(3固定資本減耗＋4生産・輸入品に課される税（控除）補助金（中央政府、地方政府）－5（控除）補助金（中央政府、地方政府））</t>
    <rPh sb="15" eb="17">
      <t>ヒョウジ</t>
    </rPh>
    <rPh sb="33" eb="35">
      <t>キホン</t>
    </rPh>
    <rPh sb="35" eb="37">
      <t>カンジョウ</t>
    </rPh>
    <rPh sb="40" eb="42">
      <t>トウゴウ</t>
    </rPh>
    <rPh sb="42" eb="44">
      <t>カンジョウ</t>
    </rPh>
    <rPh sb="49" eb="50">
      <t>ヒョウ</t>
    </rPh>
    <rPh sb="80" eb="82">
      <t>チュウオウ</t>
    </rPh>
    <rPh sb="82" eb="84">
      <t>セイフ</t>
    </rPh>
    <rPh sb="85" eb="87">
      <t>チホウ</t>
    </rPh>
    <rPh sb="87" eb="89">
      <t>セイフ</t>
    </rPh>
    <rPh sb="93" eb="95">
      <t>コウジョ</t>
    </rPh>
    <rPh sb="96" eb="99">
      <t>ホジョキン</t>
    </rPh>
    <rPh sb="100" eb="102">
      <t>チュウオウ</t>
    </rPh>
    <rPh sb="102" eb="104">
      <t>セイフ</t>
    </rPh>
    <rPh sb="105" eb="107">
      <t>チホウ</t>
    </rPh>
    <rPh sb="107" eb="109">
      <t>セイフ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</si>
</sst>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quot;¥&quot;#,##0.00_);[Red]\(&quot;¥&quot;#,##0.00\)"/>
    <numFmt numFmtId="178" formatCode="#,##0.0_ "/>
    <numFmt numFmtId="179" formatCode="#,##0.0;&quot;▲ &quot;#,##0.0"/>
    <numFmt numFmtId="180" formatCode="0.0;&quot;▲ &quot;0.0"/>
    <numFmt numFmtId="181" formatCode="#,##0;&quot;▲ &quot;#,##0"/>
    <numFmt numFmtId="182" formatCode="#,##0.0"/>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明朝"/>
      <family val="1"/>
      <charset val="128"/>
    </font>
    <font>
      <b/>
      <sz val="14"/>
      <name val="ＭＳ Ｐゴシック"/>
      <family val="3"/>
      <charset val="128"/>
    </font>
    <font>
      <sz val="14"/>
      <name val="ＭＳ Ｐゴシック"/>
      <family val="3"/>
      <charset val="128"/>
    </font>
    <font>
      <u/>
      <sz val="8.25"/>
      <color indexed="12"/>
      <name val="明朝"/>
      <family val="1"/>
      <charset val="128"/>
    </font>
    <font>
      <u/>
      <sz val="8.25"/>
      <color indexed="36"/>
      <name val="明朝"/>
      <family val="1"/>
      <charset val="128"/>
    </font>
    <font>
      <sz val="16"/>
      <name val="ＭＳ Ｐゴシック"/>
      <family val="3"/>
      <charset val="128"/>
    </font>
    <font>
      <sz val="14"/>
      <name val="ＭＳ Ｐ明朝"/>
      <family val="1"/>
      <charset val="128"/>
    </font>
    <font>
      <sz val="13"/>
      <name val="ＭＳ Ｐ明朝"/>
      <family val="1"/>
      <charset val="128"/>
    </font>
    <font>
      <sz val="13"/>
      <name val="ＭＳ Ｐゴシック"/>
      <family val="3"/>
      <charset val="128"/>
    </font>
    <font>
      <sz val="16"/>
      <name val="ＭＳ Ｐ明朝"/>
      <family val="1"/>
      <charset val="128"/>
    </font>
    <font>
      <sz val="14"/>
      <color theme="2" tint="-0.249977111117893"/>
      <name val="ＭＳ Ｐ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明朝"/>
      <family val="1"/>
      <charset val="128"/>
    </font>
    <font>
      <sz val="11"/>
      <name val="ＭＳ 明朝"/>
      <family val="1"/>
      <charset val="128"/>
    </font>
    <font>
      <sz val="11"/>
      <name val="ＭＳ ゴシック"/>
      <family val="3"/>
      <charset val="128"/>
    </font>
    <font>
      <b/>
      <sz val="11"/>
      <name val="ＭＳ 明朝"/>
      <family val="1"/>
      <charset val="128"/>
    </font>
    <font>
      <b/>
      <sz val="11"/>
      <name val="ＭＳ ゴシック"/>
      <family val="3"/>
      <charset val="128"/>
    </font>
    <font>
      <b/>
      <sz val="18"/>
      <name val="BIZ UDPゴシック"/>
      <family val="3"/>
      <charset val="128"/>
    </font>
    <font>
      <sz val="16"/>
      <name val="BIZ UDPゴシック"/>
      <family val="3"/>
      <charset val="128"/>
    </font>
    <font>
      <sz val="14"/>
      <name val="BIZ UDPゴシック"/>
      <family val="3"/>
      <charset val="128"/>
    </font>
    <font>
      <sz val="12"/>
      <name val="BIZ UDPゴシック"/>
      <family val="3"/>
      <charset val="128"/>
    </font>
    <font>
      <sz val="14"/>
      <name val="BIZ UD明朝 Medium"/>
      <family val="1"/>
      <charset val="128"/>
    </font>
    <font>
      <sz val="12"/>
      <name val="BIZ UD明朝 Medium"/>
      <family val="1"/>
      <charset val="128"/>
    </font>
    <font>
      <sz val="13"/>
      <name val="BIZ UD明朝 Medium"/>
      <family val="1"/>
      <charset val="128"/>
    </font>
    <font>
      <sz val="16"/>
      <name val="BIZ UDゴシック"/>
      <family val="3"/>
      <charset val="128"/>
    </font>
    <font>
      <sz val="11"/>
      <name val="BIZ UDゴシック"/>
      <family val="3"/>
      <charset val="128"/>
    </font>
    <font>
      <sz val="11"/>
      <name val="BIZ UD明朝 Medium"/>
      <family val="1"/>
      <charset val="128"/>
    </font>
    <font>
      <sz val="9"/>
      <name val="BIZ UDゴシック"/>
      <family val="3"/>
      <charset val="128"/>
    </font>
    <font>
      <sz val="10"/>
      <name val="BIZ UDゴシック"/>
      <family val="3"/>
      <charset val="128"/>
    </font>
    <font>
      <b/>
      <sz val="11"/>
      <name val="BIZ UD明朝 Medium"/>
      <family val="1"/>
      <charset val="128"/>
    </font>
    <font>
      <b/>
      <sz val="8"/>
      <name val="BIZ UD明朝 Medium"/>
      <family val="1"/>
      <charset val="128"/>
    </font>
    <font>
      <b/>
      <sz val="10"/>
      <name val="BIZ UD明朝 Medium"/>
      <family val="1"/>
      <charset val="128"/>
    </font>
    <font>
      <sz val="14"/>
      <name val="BIZ UDP明朝 Medium"/>
      <family val="1"/>
      <charset val="128"/>
    </font>
    <font>
      <sz val="11"/>
      <name val="BIZ UDP明朝 Medium"/>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9">
    <xf numFmtId="0" fontId="0" fillId="0" borderId="0" applyNumberFormat="0" applyFont="0" applyBorder="0" applyAlignment="0" applyProtection="0"/>
    <xf numFmtId="0" fontId="7" fillId="0" borderId="0" applyNumberFormat="0" applyFill="0" applyBorder="0" applyAlignment="0" applyProtection="0">
      <alignment vertical="top"/>
      <protection locked="0"/>
    </xf>
    <xf numFmtId="38" fontId="2" fillId="0" borderId="0" applyFont="0" applyFill="0" applyBorder="0" applyAlignment="0" applyProtection="0"/>
    <xf numFmtId="0" fontId="8" fillId="0" borderId="0" applyNumberFormat="0" applyFill="0" applyBorder="0" applyAlignment="0" applyProtection="0">
      <alignment vertical="top"/>
      <protection locked="0"/>
    </xf>
    <xf numFmtId="40" fontId="2" fillId="0" borderId="0" applyFont="0" applyFill="0" applyBorder="0" applyAlignment="0" applyProtection="0">
      <alignment vertical="center"/>
    </xf>
    <xf numFmtId="177" fontId="2" fillId="0" borderId="0" applyFont="0" applyFill="0" applyBorder="0" applyAlignment="0" applyProtection="0">
      <alignment vertical="center"/>
    </xf>
    <xf numFmtId="176"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2"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2" fillId="5" borderId="15" applyNumberFormat="0" applyAlignment="0" applyProtection="0">
      <alignment vertical="center"/>
    </xf>
    <xf numFmtId="0" fontId="23" fillId="6" borderId="16" applyNumberFormat="0" applyAlignment="0" applyProtection="0">
      <alignment vertical="center"/>
    </xf>
    <xf numFmtId="0" fontId="24" fillId="6" borderId="15" applyNumberFormat="0" applyAlignment="0" applyProtection="0">
      <alignment vertical="center"/>
    </xf>
    <xf numFmtId="0" fontId="25" fillId="0" borderId="17" applyNumberFormat="0" applyFill="0" applyAlignment="0" applyProtection="0">
      <alignment vertical="center"/>
    </xf>
    <xf numFmtId="0" fontId="26" fillId="7" borderId="18" applyNumberFormat="0" applyAlignment="0" applyProtection="0">
      <alignment vertical="center"/>
    </xf>
    <xf numFmtId="0" fontId="27" fillId="0" borderId="0" applyNumberFormat="0" applyFill="0" applyBorder="0" applyAlignment="0" applyProtection="0">
      <alignment vertical="center"/>
    </xf>
    <xf numFmtId="0" fontId="2" fillId="8" borderId="19" applyNumberFormat="0" applyFont="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30" fillId="32" borderId="0" applyNumberFormat="0" applyBorder="0" applyAlignment="0" applyProtection="0">
      <alignment vertical="center"/>
    </xf>
  </cellStyleXfs>
  <cellXfs count="313">
    <xf numFmtId="0" fontId="0" fillId="0" borderId="0" xfId="0"/>
    <xf numFmtId="0" fontId="6" fillId="0" borderId="0" xfId="0" applyFont="1" applyFill="1"/>
    <xf numFmtId="0" fontId="5" fillId="0" borderId="0" xfId="0" applyFont="1" applyFill="1"/>
    <xf numFmtId="0" fontId="6" fillId="0" borderId="0" xfId="0" applyFont="1" applyFill="1" applyAlignment="1">
      <alignment horizontal="right"/>
    </xf>
    <xf numFmtId="0" fontId="6" fillId="0" borderId="0" xfId="0" applyFont="1" applyFill="1" applyAlignment="1">
      <alignment vertical="center"/>
    </xf>
    <xf numFmtId="0" fontId="6" fillId="0" borderId="1" xfId="0" applyFont="1" applyFill="1" applyBorder="1"/>
    <xf numFmtId="0" fontId="6" fillId="0" borderId="1" xfId="0" applyFont="1" applyFill="1" applyBorder="1" applyAlignment="1">
      <alignment horizontal="right"/>
    </xf>
    <xf numFmtId="0" fontId="10" fillId="0" borderId="0" xfId="0" applyFont="1" applyFill="1"/>
    <xf numFmtId="0" fontId="10" fillId="0" borderId="4" xfId="0" applyFont="1" applyFill="1" applyBorder="1"/>
    <xf numFmtId="0" fontId="10" fillId="0" borderId="5" xfId="0" applyFont="1" applyFill="1" applyBorder="1"/>
    <xf numFmtId="181" fontId="10" fillId="0" borderId="6" xfId="0" applyNumberFormat="1" applyFont="1" applyFill="1" applyBorder="1"/>
    <xf numFmtId="0" fontId="10" fillId="0" borderId="7" xfId="0" applyFont="1" applyFill="1" applyBorder="1"/>
    <xf numFmtId="181" fontId="10" fillId="0" borderId="0" xfId="0" applyNumberFormat="1" applyFont="1" applyFill="1" applyBorder="1"/>
    <xf numFmtId="0" fontId="6" fillId="0" borderId="0" xfId="0" applyFont="1" applyFill="1" applyBorder="1"/>
    <xf numFmtId="0" fontId="6" fillId="0" borderId="0" xfId="0" applyFont="1" applyFill="1" applyBorder="1" applyAlignment="1">
      <alignment horizontal="right"/>
    </xf>
    <xf numFmtId="0" fontId="10" fillId="0" borderId="0" xfId="0" applyFont="1" applyFill="1" applyAlignment="1">
      <alignment vertical="center"/>
    </xf>
    <xf numFmtId="180" fontId="10" fillId="0" borderId="1" xfId="0" applyNumberFormat="1" applyFont="1" applyFill="1" applyBorder="1"/>
    <xf numFmtId="0" fontId="10" fillId="0" borderId="0" xfId="0" applyFont="1" applyFill="1" applyBorder="1"/>
    <xf numFmtId="0" fontId="10" fillId="0" borderId="6" xfId="0" applyFont="1" applyFill="1" applyBorder="1"/>
    <xf numFmtId="180" fontId="10" fillId="0" borderId="0" xfId="0" applyNumberFormat="1" applyFont="1" applyFill="1"/>
    <xf numFmtId="180" fontId="10" fillId="0" borderId="0" xfId="0" applyNumberFormat="1" applyFont="1" applyFill="1" applyBorder="1"/>
    <xf numFmtId="180" fontId="10" fillId="0" borderId="6" xfId="0" applyNumberFormat="1" applyFont="1" applyFill="1" applyBorder="1"/>
    <xf numFmtId="0" fontId="9" fillId="0" borderId="0" xfId="0" applyFont="1" applyFill="1"/>
    <xf numFmtId="0" fontId="11" fillId="0" borderId="0" xfId="0" applyFont="1" applyFill="1"/>
    <xf numFmtId="0" fontId="12" fillId="0" borderId="0" xfId="0" applyFont="1" applyFill="1"/>
    <xf numFmtId="0" fontId="9" fillId="0" borderId="0" xfId="0" applyFont="1" applyFill="1" applyBorder="1"/>
    <xf numFmtId="0" fontId="9" fillId="0" borderId="0" xfId="0" applyFont="1" applyFill="1" applyBorder="1" applyAlignment="1">
      <alignment horizontal="right"/>
    </xf>
    <xf numFmtId="180" fontId="11" fillId="0" borderId="0" xfId="0" applyNumberFormat="1" applyFont="1" applyFill="1"/>
    <xf numFmtId="181" fontId="10" fillId="0" borderId="9" xfId="0" applyNumberFormat="1" applyFont="1" applyFill="1" applyBorder="1" applyAlignment="1">
      <alignment horizontal="center"/>
    </xf>
    <xf numFmtId="181" fontId="10" fillId="0" borderId="0" xfId="0" applyNumberFormat="1" applyFont="1" applyFill="1"/>
    <xf numFmtId="181" fontId="10" fillId="0" borderId="10" xfId="0" applyNumberFormat="1" applyFont="1" applyFill="1" applyBorder="1" applyAlignment="1">
      <alignment horizontal="center"/>
    </xf>
    <xf numFmtId="181" fontId="10" fillId="0" borderId="11" xfId="0" applyNumberFormat="1" applyFont="1" applyFill="1" applyBorder="1" applyAlignment="1">
      <alignment horizontal="center"/>
    </xf>
    <xf numFmtId="181" fontId="10" fillId="0" borderId="0" xfId="0" applyNumberFormat="1" applyFont="1" applyFill="1" applyBorder="1" applyAlignment="1"/>
    <xf numFmtId="179" fontId="10" fillId="0" borderId="0" xfId="0" applyNumberFormat="1" applyFont="1" applyFill="1" applyAlignment="1"/>
    <xf numFmtId="179" fontId="10" fillId="0" borderId="1" xfId="0" applyNumberFormat="1" applyFont="1" applyFill="1" applyBorder="1" applyAlignment="1"/>
    <xf numFmtId="179" fontId="10" fillId="0" borderId="6" xfId="0" applyNumberFormat="1" applyFont="1" applyFill="1" applyBorder="1" applyAlignment="1"/>
    <xf numFmtId="179" fontId="10" fillId="0" borderId="0" xfId="0" applyNumberFormat="1" applyFont="1" applyFill="1" applyBorder="1" applyAlignment="1"/>
    <xf numFmtId="0" fontId="10" fillId="0" borderId="10" xfId="0" applyFont="1" applyFill="1" applyBorder="1"/>
    <xf numFmtId="0" fontId="11" fillId="0" borderId="0" xfId="0" applyFont="1" applyFill="1" applyBorder="1"/>
    <xf numFmtId="179" fontId="10" fillId="0" borderId="0" xfId="0" applyNumberFormat="1" applyFont="1" applyFill="1"/>
    <xf numFmtId="179" fontId="10" fillId="0" borderId="1" xfId="0" applyNumberFormat="1" applyFont="1" applyFill="1" applyBorder="1"/>
    <xf numFmtId="179" fontId="10" fillId="0" borderId="6" xfId="0" applyNumberFormat="1" applyFont="1" applyFill="1" applyBorder="1"/>
    <xf numFmtId="0" fontId="10" fillId="0" borderId="5" xfId="0" applyFont="1" applyFill="1" applyBorder="1" applyAlignment="1">
      <alignment horizontal="right"/>
    </xf>
    <xf numFmtId="3" fontId="6" fillId="0" borderId="0" xfId="0" applyNumberFormat="1" applyFont="1" applyFill="1" applyBorder="1"/>
    <xf numFmtId="0" fontId="6" fillId="0" borderId="1" xfId="0" applyFont="1" applyFill="1" applyBorder="1" applyAlignment="1">
      <alignment horizontal="left"/>
    </xf>
    <xf numFmtId="178" fontId="6" fillId="0" borderId="0" xfId="0" applyNumberFormat="1" applyFont="1" applyFill="1" applyBorder="1"/>
    <xf numFmtId="0" fontId="9" fillId="0" borderId="0" xfId="0" applyFont="1" applyFill="1" applyBorder="1" applyAlignment="1">
      <alignment horizontal="center"/>
    </xf>
    <xf numFmtId="0" fontId="12" fillId="0" borderId="0" xfId="0" applyFont="1" applyFill="1" applyBorder="1" applyAlignment="1">
      <alignment horizontal="center"/>
    </xf>
    <xf numFmtId="181" fontId="11" fillId="0" borderId="9" xfId="0" applyNumberFormat="1" applyFont="1" applyFill="1" applyBorder="1" applyAlignment="1">
      <alignment horizontal="center"/>
    </xf>
    <xf numFmtId="0" fontId="11" fillId="0" borderId="0" xfId="0" applyFont="1" applyFill="1" applyBorder="1" applyAlignment="1">
      <alignment horizontal="center"/>
    </xf>
    <xf numFmtId="181" fontId="11" fillId="0" borderId="0" xfId="0" quotePrefix="1" applyNumberFormat="1" applyFont="1" applyFill="1" applyBorder="1" applyAlignment="1">
      <alignment horizontal="center"/>
    </xf>
    <xf numFmtId="181" fontId="11" fillId="0" borderId="10" xfId="0" applyNumberFormat="1" applyFont="1" applyFill="1" applyBorder="1" applyAlignment="1">
      <alignment horizontal="center"/>
    </xf>
    <xf numFmtId="181" fontId="11" fillId="0" borderId="11" xfId="0" applyNumberFormat="1" applyFont="1" applyFill="1" applyBorder="1" applyAlignment="1">
      <alignment horizontal="center"/>
    </xf>
    <xf numFmtId="181" fontId="11" fillId="0" borderId="0" xfId="0" applyNumberFormat="1" applyFont="1" applyFill="1" applyBorder="1" applyAlignment="1">
      <alignment horizontal="center"/>
    </xf>
    <xf numFmtId="3" fontId="9" fillId="0" borderId="0" xfId="0" applyNumberFormat="1" applyFont="1" applyFill="1" applyBorder="1"/>
    <xf numFmtId="178" fontId="9" fillId="0" borderId="0" xfId="0" applyNumberFormat="1" applyFont="1" applyFill="1" applyBorder="1"/>
    <xf numFmtId="0" fontId="10" fillId="0" borderId="4" xfId="0" applyFont="1" applyFill="1" applyBorder="1" applyAlignment="1">
      <alignment horizontal="right"/>
    </xf>
    <xf numFmtId="0" fontId="12" fillId="0" borderId="0" xfId="0" applyFont="1" applyFill="1" applyAlignment="1">
      <alignment horizontal="center"/>
    </xf>
    <xf numFmtId="0" fontId="12" fillId="0" borderId="1" xfId="0" applyFont="1" applyFill="1" applyBorder="1" applyAlignment="1">
      <alignment horizontal="center"/>
    </xf>
    <xf numFmtId="0" fontId="9" fillId="0" borderId="0" xfId="0" applyFont="1" applyFill="1" applyAlignment="1">
      <alignment horizontal="center"/>
    </xf>
    <xf numFmtId="0" fontId="6" fillId="0" borderId="0" xfId="0" applyFont="1" applyFill="1" applyBorder="1" applyAlignment="1">
      <alignment vertical="top"/>
    </xf>
    <xf numFmtId="181" fontId="6" fillId="0" borderId="0" xfId="0" applyNumberFormat="1" applyFont="1" applyFill="1" applyBorder="1"/>
    <xf numFmtId="0" fontId="10" fillId="0" borderId="0" xfId="0" applyFont="1" applyFill="1" applyBorder="1" applyAlignment="1">
      <alignment vertical="center"/>
    </xf>
    <xf numFmtId="181" fontId="12" fillId="0" borderId="0" xfId="0" applyNumberFormat="1" applyFont="1" applyFill="1" applyBorder="1" applyAlignment="1">
      <alignment horizontal="center"/>
    </xf>
    <xf numFmtId="49" fontId="10" fillId="0" borderId="0" xfId="0" applyNumberFormat="1" applyFont="1" applyFill="1" applyBorder="1"/>
    <xf numFmtId="0" fontId="13" fillId="0" borderId="0" xfId="0" applyFont="1" applyFill="1"/>
    <xf numFmtId="0" fontId="10" fillId="0" borderId="4" xfId="0" applyFont="1" applyFill="1" applyBorder="1" applyAlignment="1">
      <alignment wrapText="1"/>
    </xf>
    <xf numFmtId="181" fontId="10" fillId="0" borderId="0" xfId="0" applyNumberFormat="1" applyFont="1" applyFill="1" applyBorder="1" applyAlignment="1">
      <alignment horizontal="center"/>
    </xf>
    <xf numFmtId="0" fontId="11" fillId="0" borderId="6" xfId="0" applyFont="1" applyFill="1" applyBorder="1" applyAlignment="1">
      <alignment horizontal="center"/>
    </xf>
    <xf numFmtId="38" fontId="10" fillId="0" borderId="0" xfId="0" applyNumberFormat="1" applyFont="1" applyFill="1" applyBorder="1"/>
    <xf numFmtId="179" fontId="10" fillId="0" borderId="0" xfId="0" applyNumberFormat="1" applyFont="1" applyFill="1" applyBorder="1"/>
    <xf numFmtId="0" fontId="6" fillId="0" borderId="6" xfId="0" applyFont="1" applyFill="1" applyBorder="1"/>
    <xf numFmtId="181" fontId="6" fillId="0" borderId="6" xfId="0" applyNumberFormat="1" applyFont="1" applyFill="1" applyBorder="1"/>
    <xf numFmtId="181" fontId="12" fillId="0" borderId="6" xfId="0" applyNumberFormat="1" applyFont="1" applyFill="1" applyBorder="1" applyAlignment="1">
      <alignment horizontal="center"/>
    </xf>
    <xf numFmtId="0" fontId="10" fillId="0" borderId="2" xfId="0" applyFont="1" applyFill="1" applyBorder="1"/>
    <xf numFmtId="0" fontId="10" fillId="0" borderId="9" xfId="0" applyFont="1" applyFill="1" applyBorder="1"/>
    <xf numFmtId="181" fontId="10" fillId="0" borderId="8" xfId="0" applyNumberFormat="1" applyFont="1" applyFill="1" applyBorder="1" applyAlignment="1">
      <alignment horizontal="center"/>
    </xf>
    <xf numFmtId="0" fontId="13" fillId="0" borderId="0" xfId="0" applyFont="1" applyFill="1" applyBorder="1"/>
    <xf numFmtId="49" fontId="10" fillId="0" borderId="0" xfId="0" applyNumberFormat="1" applyFont="1" applyFill="1"/>
    <xf numFmtId="49" fontId="13" fillId="0" borderId="0" xfId="0" applyNumberFormat="1" applyFont="1" applyFill="1"/>
    <xf numFmtId="49" fontId="10" fillId="0" borderId="9" xfId="0" applyNumberFormat="1" applyFont="1" applyFill="1" applyBorder="1" applyAlignment="1">
      <alignment horizontal="center"/>
    </xf>
    <xf numFmtId="49" fontId="10" fillId="0" borderId="10" xfId="0" applyNumberFormat="1" applyFont="1" applyFill="1" applyBorder="1" applyAlignment="1">
      <alignment horizontal="center"/>
    </xf>
    <xf numFmtId="49" fontId="10" fillId="0" borderId="11" xfId="0" applyNumberFormat="1" applyFont="1" applyFill="1" applyBorder="1" applyAlignment="1">
      <alignment horizontal="center"/>
    </xf>
    <xf numFmtId="49" fontId="11" fillId="0" borderId="0" xfId="0" applyNumberFormat="1" applyFont="1" applyFill="1" applyBorder="1"/>
    <xf numFmtId="49" fontId="13" fillId="0" borderId="0" xfId="0" applyNumberFormat="1" applyFont="1" applyFill="1" applyBorder="1"/>
    <xf numFmtId="49" fontId="10" fillId="0" borderId="10" xfId="0" applyNumberFormat="1" applyFont="1" applyFill="1" applyBorder="1"/>
    <xf numFmtId="49" fontId="11" fillId="0" borderId="0" xfId="0" applyNumberFormat="1" applyFont="1" applyFill="1"/>
    <xf numFmtId="49" fontId="10" fillId="0" borderId="0" xfId="0" applyNumberFormat="1" applyFont="1" applyFill="1" applyBorder="1" applyAlignment="1">
      <alignment horizontal="right" vertical="center"/>
    </xf>
    <xf numFmtId="0" fontId="10" fillId="0" borderId="0" xfId="0" applyFont="1" applyFill="1" applyBorder="1" applyAlignment="1">
      <alignment horizontal="right"/>
    </xf>
    <xf numFmtId="0" fontId="10" fillId="0" borderId="6" xfId="0" applyFont="1" applyFill="1" applyBorder="1" applyAlignment="1">
      <alignment horizontal="right"/>
    </xf>
    <xf numFmtId="181" fontId="11" fillId="0" borderId="6" xfId="0" applyNumberFormat="1" applyFont="1" applyFill="1" applyBorder="1" applyAlignment="1">
      <alignment horizontal="center"/>
    </xf>
    <xf numFmtId="180" fontId="11" fillId="0" borderId="0" xfId="0" applyNumberFormat="1" applyFont="1" applyFill="1" applyBorder="1"/>
    <xf numFmtId="38" fontId="14" fillId="0" borderId="0" xfId="0" applyNumberFormat="1" applyFont="1" applyFill="1" applyBorder="1"/>
    <xf numFmtId="179" fontId="10" fillId="0" borderId="0" xfId="0" applyNumberFormat="1" applyFont="1" applyFill="1" applyBorder="1" applyAlignment="1">
      <alignment horizontal="right"/>
    </xf>
    <xf numFmtId="179" fontId="10" fillId="0" borderId="0" xfId="0" applyNumberFormat="1" applyFont="1" applyFill="1" applyAlignment="1">
      <alignment horizontal="right"/>
    </xf>
    <xf numFmtId="179" fontId="10" fillId="0" borderId="1" xfId="0" applyNumberFormat="1" applyFont="1" applyFill="1" applyBorder="1" applyAlignment="1">
      <alignment horizontal="right"/>
    </xf>
    <xf numFmtId="179" fontId="10" fillId="0" borderId="6" xfId="0" applyNumberFormat="1" applyFont="1" applyFill="1" applyBorder="1" applyAlignment="1">
      <alignment horizontal="right"/>
    </xf>
    <xf numFmtId="0" fontId="10" fillId="0" borderId="0" xfId="0" applyFont="1" applyFill="1" applyBorder="1" applyAlignment="1"/>
    <xf numFmtId="181" fontId="10" fillId="0" borderId="6" xfId="0" applyNumberFormat="1" applyFont="1" applyFill="1" applyBorder="1" applyAlignment="1">
      <alignment horizontal="right"/>
    </xf>
    <xf numFmtId="181" fontId="10" fillId="0" borderId="1" xfId="0" applyNumberFormat="1" applyFont="1" applyFill="1" applyBorder="1" applyAlignment="1">
      <alignment horizontal="right"/>
    </xf>
    <xf numFmtId="181" fontId="10" fillId="0" borderId="0" xfId="0" applyNumberFormat="1" applyFont="1" applyFill="1" applyBorder="1" applyAlignment="1">
      <alignment horizontal="right"/>
    </xf>
    <xf numFmtId="179" fontId="10" fillId="0" borderId="11" xfId="0" applyNumberFormat="1" applyFont="1" applyFill="1" applyBorder="1"/>
    <xf numFmtId="181" fontId="10" fillId="0" borderId="11" xfId="0" applyNumberFormat="1" applyFont="1" applyFill="1" applyBorder="1"/>
    <xf numFmtId="49" fontId="6" fillId="0" borderId="0" xfId="0" applyNumberFormat="1" applyFont="1" applyFill="1" applyBorder="1"/>
    <xf numFmtId="179" fontId="10" fillId="0" borderId="4" xfId="0" applyNumberFormat="1" applyFont="1" applyFill="1" applyBorder="1"/>
    <xf numFmtId="181" fontId="11" fillId="0" borderId="1" xfId="0" applyNumberFormat="1" applyFont="1" applyFill="1" applyBorder="1" applyAlignment="1">
      <alignment horizontal="center"/>
    </xf>
    <xf numFmtId="181" fontId="10" fillId="0" borderId="4" xfId="0" applyNumberFormat="1" applyFont="1" applyFill="1" applyBorder="1"/>
    <xf numFmtId="181" fontId="10" fillId="0" borderId="7" xfId="0" applyNumberFormat="1" applyFont="1" applyFill="1" applyBorder="1"/>
    <xf numFmtId="181" fontId="10" fillId="0" borderId="9" xfId="0" applyNumberFormat="1" applyFont="1" applyFill="1" applyBorder="1"/>
    <xf numFmtId="179" fontId="10" fillId="0" borderId="7" xfId="0" applyNumberFormat="1" applyFont="1" applyFill="1" applyBorder="1"/>
    <xf numFmtId="181" fontId="10" fillId="0" borderId="1" xfId="0" applyNumberFormat="1" applyFont="1" applyFill="1" applyBorder="1"/>
    <xf numFmtId="181" fontId="10" fillId="0" borderId="5" xfId="0" applyNumberFormat="1" applyFont="1" applyFill="1" applyBorder="1"/>
    <xf numFmtId="0" fontId="32" fillId="0" borderId="4" xfId="0" applyFont="1" applyFill="1" applyBorder="1"/>
    <xf numFmtId="0" fontId="5" fillId="0" borderId="0" xfId="0" applyFont="1" applyFill="1" applyBorder="1" applyAlignment="1">
      <alignment vertical="top"/>
    </xf>
    <xf numFmtId="0" fontId="33" fillId="0" borderId="0" xfId="0" applyFont="1" applyFill="1"/>
    <xf numFmtId="0" fontId="35" fillId="0" borderId="0" xfId="0" applyFont="1" applyFill="1"/>
    <xf numFmtId="0" fontId="35" fillId="0" borderId="0" xfId="0" applyFont="1" applyFill="1" applyBorder="1" applyAlignment="1">
      <alignment vertical="center"/>
    </xf>
    <xf numFmtId="49" fontId="34" fillId="0" borderId="27" xfId="0" applyNumberFormat="1" applyFont="1" applyFill="1" applyBorder="1" applyAlignment="1">
      <alignment horizontal="centerContinuous"/>
    </xf>
    <xf numFmtId="49" fontId="32" fillId="0" borderId="0" xfId="0" applyNumberFormat="1" applyFont="1" applyFill="1"/>
    <xf numFmtId="0" fontId="32" fillId="0" borderId="0" xfId="0" applyFont="1" applyFill="1"/>
    <xf numFmtId="0" fontId="32" fillId="0" borderId="5" xfId="0" applyFont="1" applyFill="1" applyBorder="1" applyAlignment="1">
      <alignment horizontal="center"/>
    </xf>
    <xf numFmtId="0" fontId="32" fillId="0" borderId="23" xfId="0" applyFont="1" applyFill="1" applyBorder="1"/>
    <xf numFmtId="0" fontId="32" fillId="0" borderId="22" xfId="0" applyFont="1" applyFill="1" applyBorder="1"/>
    <xf numFmtId="0" fontId="32" fillId="0" borderId="5" xfId="0" applyFont="1" applyFill="1" applyBorder="1"/>
    <xf numFmtId="49" fontId="32" fillId="0" borderId="1" xfId="0" applyNumberFormat="1" applyFont="1" applyFill="1" applyBorder="1"/>
    <xf numFmtId="49" fontId="32" fillId="0" borderId="22" xfId="0" applyNumberFormat="1" applyFont="1" applyFill="1" applyBorder="1"/>
    <xf numFmtId="49" fontId="32" fillId="0" borderId="25" xfId="0" applyNumberFormat="1" applyFont="1" applyFill="1" applyBorder="1"/>
    <xf numFmtId="49" fontId="34" fillId="0" borderId="29" xfId="0" applyNumberFormat="1" applyFont="1" applyFill="1" applyBorder="1"/>
    <xf numFmtId="49" fontId="32" fillId="0" borderId="5" xfId="0" applyNumberFormat="1" applyFont="1" applyFill="1" applyBorder="1"/>
    <xf numFmtId="0" fontId="32" fillId="0" borderId="1" xfId="0" applyFont="1" applyFill="1" applyBorder="1"/>
    <xf numFmtId="181" fontId="32" fillId="0" borderId="0" xfId="0" applyNumberFormat="1" applyFont="1" applyFill="1"/>
    <xf numFmtId="181" fontId="34" fillId="0" borderId="0" xfId="0" applyNumberFormat="1" applyFont="1" applyFill="1"/>
    <xf numFmtId="180" fontId="34" fillId="0" borderId="0" xfId="0" applyNumberFormat="1" applyFont="1" applyFill="1"/>
    <xf numFmtId="182" fontId="34" fillId="0" borderId="0" xfId="0" applyNumberFormat="1" applyFont="1" applyFill="1"/>
    <xf numFmtId="180" fontId="32" fillId="0" borderId="0" xfId="0" applyNumberFormat="1" applyFont="1" applyFill="1"/>
    <xf numFmtId="49" fontId="32" fillId="0" borderId="4" xfId="0" applyNumberFormat="1" applyFont="1" applyFill="1" applyBorder="1"/>
    <xf numFmtId="179" fontId="34" fillId="0" borderId="0" xfId="0" applyNumberFormat="1" applyFont="1" applyFill="1"/>
    <xf numFmtId="181" fontId="32" fillId="0" borderId="1" xfId="0" applyNumberFormat="1" applyFont="1" applyFill="1" applyBorder="1"/>
    <xf numFmtId="181" fontId="34" fillId="0" borderId="1" xfId="0" applyNumberFormat="1" applyFont="1" applyFill="1" applyBorder="1"/>
    <xf numFmtId="180" fontId="34" fillId="0" borderId="1" xfId="0" applyNumberFormat="1" applyFont="1" applyFill="1" applyBorder="1"/>
    <xf numFmtId="181" fontId="32" fillId="0" borderId="9" xfId="0" applyNumberFormat="1" applyFont="1" applyFill="1" applyBorder="1"/>
    <xf numFmtId="0" fontId="32" fillId="0" borderId="10" xfId="0" applyFont="1" applyFill="1" applyBorder="1"/>
    <xf numFmtId="0" fontId="34" fillId="0" borderId="1" xfId="0" applyFont="1" applyFill="1" applyBorder="1"/>
    <xf numFmtId="0" fontId="32" fillId="0" borderId="0" xfId="0" applyFont="1" applyFill="1" applyBorder="1"/>
    <xf numFmtId="0" fontId="34" fillId="0" borderId="0" xfId="0" applyFont="1" applyFill="1"/>
    <xf numFmtId="181" fontId="32" fillId="0" borderId="0" xfId="0" applyNumberFormat="1" applyFont="1" applyFill="1" applyBorder="1"/>
    <xf numFmtId="181" fontId="34" fillId="0" borderId="0" xfId="0" applyNumberFormat="1" applyFont="1" applyFill="1" applyBorder="1"/>
    <xf numFmtId="180" fontId="32" fillId="0" borderId="0" xfId="0" applyNumberFormat="1" applyFont="1" applyFill="1" applyBorder="1"/>
    <xf numFmtId="182" fontId="32" fillId="0" borderId="0" xfId="0" applyNumberFormat="1" applyFont="1" applyFill="1" applyBorder="1"/>
    <xf numFmtId="0" fontId="32" fillId="0" borderId="4" xfId="0" applyFont="1" applyFill="1" applyBorder="1" applyAlignment="1">
      <alignment horizontal="left"/>
    </xf>
    <xf numFmtId="49" fontId="32" fillId="0" borderId="7" xfId="0" applyNumberFormat="1" applyFont="1" applyFill="1" applyBorder="1"/>
    <xf numFmtId="181" fontId="32" fillId="0" borderId="6" xfId="0" applyNumberFormat="1" applyFont="1" applyFill="1" applyBorder="1"/>
    <xf numFmtId="181" fontId="34" fillId="0" borderId="6" xfId="0" applyNumberFormat="1" applyFont="1" applyFill="1" applyBorder="1"/>
    <xf numFmtId="180" fontId="34" fillId="0" borderId="6" xfId="0" applyNumberFormat="1" applyFont="1" applyFill="1" applyBorder="1"/>
    <xf numFmtId="179" fontId="34" fillId="0" borderId="6" xfId="0" applyNumberFormat="1" applyFont="1" applyFill="1" applyBorder="1"/>
    <xf numFmtId="180" fontId="34" fillId="0" borderId="0" xfId="0" applyNumberFormat="1" applyFont="1" applyFill="1" applyBorder="1"/>
    <xf numFmtId="0" fontId="34" fillId="0" borderId="6" xfId="0" applyFont="1" applyFill="1" applyBorder="1"/>
    <xf numFmtId="0" fontId="34" fillId="0" borderId="0" xfId="0" applyFont="1" applyFill="1" applyBorder="1"/>
    <xf numFmtId="0" fontId="32" fillId="0" borderId="9" xfId="0" applyFont="1" applyFill="1" applyBorder="1"/>
    <xf numFmtId="0" fontId="32" fillId="0" borderId="7" xfId="0" applyFont="1" applyFill="1" applyBorder="1" applyAlignment="1">
      <alignment horizontal="left"/>
    </xf>
    <xf numFmtId="0" fontId="32" fillId="0" borderId="6" xfId="0" applyFont="1" applyFill="1" applyBorder="1"/>
    <xf numFmtId="0" fontId="32" fillId="0" borderId="11" xfId="0" applyFont="1" applyFill="1" applyBorder="1"/>
    <xf numFmtId="0" fontId="32" fillId="0" borderId="7" xfId="0" applyFont="1" applyFill="1" applyBorder="1"/>
    <xf numFmtId="0" fontId="32" fillId="0" borderId="5" xfId="0" applyFont="1" applyFill="1" applyBorder="1" applyAlignment="1">
      <alignment horizontal="left"/>
    </xf>
    <xf numFmtId="180" fontId="32" fillId="0" borderId="1" xfId="0" applyNumberFormat="1" applyFont="1" applyFill="1" applyBorder="1"/>
    <xf numFmtId="181" fontId="32" fillId="0" borderId="11" xfId="0" applyNumberFormat="1" applyFont="1" applyFill="1" applyBorder="1"/>
    <xf numFmtId="0" fontId="36" fillId="0" borderId="0" xfId="0" applyFont="1" applyFill="1" applyAlignment="1">
      <alignment vertical="top"/>
    </xf>
    <xf numFmtId="0" fontId="37" fillId="0" borderId="0" xfId="0" applyFont="1" applyFill="1" applyAlignment="1">
      <alignment vertical="center"/>
    </xf>
    <xf numFmtId="0" fontId="38" fillId="0" borderId="1" xfId="0" applyFont="1" applyFill="1" applyBorder="1"/>
    <xf numFmtId="0" fontId="38" fillId="0" borderId="1" xfId="0" applyFont="1" applyFill="1" applyBorder="1" applyAlignment="1">
      <alignment horizontal="right"/>
    </xf>
    <xf numFmtId="49" fontId="38" fillId="0" borderId="2" xfId="0" applyNumberFormat="1" applyFont="1" applyFill="1" applyBorder="1" applyAlignment="1">
      <alignment vertical="center"/>
    </xf>
    <xf numFmtId="49" fontId="40" fillId="0" borderId="3" xfId="0" applyNumberFormat="1" applyFont="1" applyFill="1" applyBorder="1" applyAlignment="1">
      <alignment horizontal="center" vertical="center"/>
    </xf>
    <xf numFmtId="49" fontId="40" fillId="0" borderId="8" xfId="0" applyNumberFormat="1" applyFont="1" applyFill="1" applyBorder="1" applyAlignment="1">
      <alignment horizontal="right" vertical="center"/>
    </xf>
    <xf numFmtId="0" fontId="40" fillId="0" borderId="4" xfId="0" applyFont="1" applyFill="1" applyBorder="1"/>
    <xf numFmtId="181" fontId="40" fillId="0" borderId="0" xfId="0" applyNumberFormat="1" applyFont="1" applyFill="1"/>
    <xf numFmtId="49" fontId="40" fillId="0" borderId="9" xfId="0" quotePrefix="1" applyNumberFormat="1" applyFont="1" applyFill="1" applyBorder="1" applyAlignment="1">
      <alignment horizontal="center"/>
    </xf>
    <xf numFmtId="49" fontId="40" fillId="0" borderId="9" xfId="0" applyNumberFormat="1" applyFont="1" applyFill="1" applyBorder="1" applyAlignment="1">
      <alignment horizontal="center"/>
    </xf>
    <xf numFmtId="0" fontId="40" fillId="0" borderId="4" xfId="0" applyFont="1" applyFill="1" applyBorder="1" applyAlignment="1">
      <alignment wrapText="1"/>
    </xf>
    <xf numFmtId="181" fontId="40" fillId="0" borderId="0" xfId="0" applyNumberFormat="1" applyFont="1" applyFill="1" applyBorder="1"/>
    <xf numFmtId="0" fontId="40" fillId="0" borderId="5" xfId="0" applyFont="1" applyFill="1" applyBorder="1"/>
    <xf numFmtId="181" fontId="40" fillId="0" borderId="1" xfId="0" applyNumberFormat="1" applyFont="1" applyFill="1" applyBorder="1"/>
    <xf numFmtId="0" fontId="42" fillId="0" borderId="0" xfId="0" applyFont="1" applyFill="1" applyBorder="1"/>
    <xf numFmtId="0" fontId="37" fillId="0" borderId="0" xfId="0" applyFont="1" applyFill="1" applyBorder="1" applyAlignment="1">
      <alignment vertical="center"/>
    </xf>
    <xf numFmtId="0" fontId="38" fillId="0" borderId="0" xfId="0" applyFont="1" applyFill="1"/>
    <xf numFmtId="0" fontId="38" fillId="0" borderId="0" xfId="0" applyFont="1" applyFill="1" applyBorder="1" applyAlignment="1">
      <alignment horizontal="right"/>
    </xf>
    <xf numFmtId="49" fontId="40" fillId="0" borderId="3" xfId="0" applyNumberFormat="1" applyFont="1" applyFill="1" applyBorder="1" applyAlignment="1">
      <alignment horizontal="right" vertical="center"/>
    </xf>
    <xf numFmtId="179" fontId="40" fillId="0" borderId="0" xfId="0" applyNumberFormat="1" applyFont="1" applyFill="1" applyAlignment="1">
      <alignment horizontal="right"/>
    </xf>
    <xf numFmtId="179" fontId="40" fillId="0" borderId="0" xfId="0" applyNumberFormat="1" applyFont="1" applyFill="1"/>
    <xf numFmtId="179" fontId="40" fillId="0" borderId="0" xfId="0" applyNumberFormat="1" applyFont="1" applyFill="1" applyBorder="1" applyAlignment="1">
      <alignment horizontal="right"/>
    </xf>
    <xf numFmtId="179" fontId="40" fillId="0" borderId="0" xfId="0" applyNumberFormat="1" applyFont="1" applyFill="1" applyBorder="1"/>
    <xf numFmtId="179" fontId="40" fillId="0" borderId="1" xfId="0" applyNumberFormat="1" applyFont="1" applyFill="1" applyBorder="1" applyAlignment="1">
      <alignment horizontal="right"/>
    </xf>
    <xf numFmtId="179" fontId="40" fillId="0" borderId="1" xfId="0" applyNumberFormat="1" applyFont="1" applyFill="1" applyBorder="1"/>
    <xf numFmtId="180" fontId="40" fillId="0" borderId="0" xfId="0" applyNumberFormat="1" applyFont="1" applyFill="1"/>
    <xf numFmtId="180" fontId="40" fillId="0" borderId="0" xfId="0" applyNumberFormat="1" applyFont="1" applyFill="1" applyBorder="1"/>
    <xf numFmtId="180" fontId="40" fillId="0" borderId="1" xfId="0" applyNumberFormat="1" applyFont="1" applyFill="1" applyBorder="1"/>
    <xf numFmtId="0" fontId="42" fillId="0" borderId="0" xfId="0" applyFont="1" applyFill="1"/>
    <xf numFmtId="0" fontId="37" fillId="0" borderId="0" xfId="0" applyFont="1" applyFill="1" applyAlignment="1">
      <alignment vertical="top"/>
    </xf>
    <xf numFmtId="181" fontId="40" fillId="0" borderId="9" xfId="0" applyNumberFormat="1" applyFont="1" applyFill="1" applyBorder="1" applyAlignment="1">
      <alignment horizontal="center"/>
    </xf>
    <xf numFmtId="181" fontId="40" fillId="0" borderId="5" xfId="0" applyNumberFormat="1" applyFont="1" applyFill="1" applyBorder="1"/>
    <xf numFmtId="0" fontId="37" fillId="0" borderId="0" xfId="0" applyFont="1" applyFill="1" applyBorder="1" applyAlignment="1">
      <alignment vertical="top"/>
    </xf>
    <xf numFmtId="179" fontId="40" fillId="0" borderId="0" xfId="0" applyNumberFormat="1" applyFont="1" applyFill="1" applyBorder="1" applyAlignment="1"/>
    <xf numFmtId="180" fontId="40" fillId="0" borderId="1" xfId="0" applyNumberFormat="1" applyFont="1" applyFill="1" applyBorder="1" applyAlignment="1">
      <alignment horizontal="right"/>
    </xf>
    <xf numFmtId="179" fontId="40" fillId="0" borderId="1" xfId="0" applyNumberFormat="1" applyFont="1" applyFill="1" applyBorder="1" applyAlignment="1"/>
    <xf numFmtId="0" fontId="38" fillId="0" borderId="0" xfId="0" applyFont="1" applyFill="1" applyBorder="1" applyAlignment="1">
      <alignment horizontal="left"/>
    </xf>
    <xf numFmtId="179" fontId="40" fillId="0" borderId="0" xfId="0" applyNumberFormat="1" applyFont="1" applyFill="1" applyAlignment="1"/>
    <xf numFmtId="49" fontId="40" fillId="0" borderId="2" xfId="0" applyNumberFormat="1" applyFont="1" applyFill="1" applyBorder="1" applyAlignment="1">
      <alignment vertical="center"/>
    </xf>
    <xf numFmtId="49" fontId="42" fillId="0" borderId="8" xfId="0" applyNumberFormat="1" applyFont="1" applyFill="1" applyBorder="1" applyAlignment="1">
      <alignment horizontal="center" vertical="center"/>
    </xf>
    <xf numFmtId="181" fontId="42" fillId="0" borderId="9" xfId="0" applyNumberFormat="1" applyFont="1" applyFill="1" applyBorder="1" applyAlignment="1">
      <alignment horizontal="center"/>
    </xf>
    <xf numFmtId="181" fontId="42" fillId="0" borderId="9" xfId="0" quotePrefix="1" applyNumberFormat="1" applyFont="1" applyFill="1" applyBorder="1" applyAlignment="1">
      <alignment horizontal="center"/>
    </xf>
    <xf numFmtId="0" fontId="40" fillId="0" borderId="4" xfId="0" applyFont="1" applyFill="1" applyBorder="1" applyAlignment="1">
      <alignment horizontal="left" indent="1"/>
    </xf>
    <xf numFmtId="0" fontId="40" fillId="0" borderId="7" xfId="0" applyFont="1" applyFill="1" applyBorder="1"/>
    <xf numFmtId="181" fontId="40" fillId="0" borderId="6" xfId="0" applyNumberFormat="1" applyFont="1" applyFill="1" applyBorder="1"/>
    <xf numFmtId="181" fontId="42" fillId="0" borderId="11" xfId="0" applyNumberFormat="1" applyFont="1" applyFill="1" applyBorder="1" applyAlignment="1">
      <alignment horizontal="center"/>
    </xf>
    <xf numFmtId="181" fontId="42" fillId="0" borderId="10" xfId="0" quotePrefix="1" applyNumberFormat="1" applyFont="1" applyFill="1" applyBorder="1" applyAlignment="1">
      <alignment horizontal="center"/>
    </xf>
    <xf numFmtId="181" fontId="40" fillId="0" borderId="7" xfId="0" applyNumberFormat="1" applyFont="1" applyFill="1" applyBorder="1"/>
    <xf numFmtId="181" fontId="42" fillId="0" borderId="0" xfId="0" applyNumberFormat="1" applyFont="1" applyFill="1" applyBorder="1" applyAlignment="1">
      <alignment horizontal="center"/>
    </xf>
    <xf numFmtId="181" fontId="40" fillId="0" borderId="4" xfId="0" applyNumberFormat="1" applyFont="1" applyFill="1" applyBorder="1"/>
    <xf numFmtId="181" fontId="42" fillId="0" borderId="0" xfId="0" quotePrefix="1" applyNumberFormat="1" applyFont="1" applyFill="1" applyBorder="1" applyAlignment="1">
      <alignment horizontal="center"/>
    </xf>
    <xf numFmtId="181" fontId="42" fillId="0" borderId="1" xfId="0" quotePrefix="1" applyNumberFormat="1" applyFont="1" applyFill="1" applyBorder="1" applyAlignment="1">
      <alignment horizontal="center"/>
    </xf>
    <xf numFmtId="0" fontId="40" fillId="0" borderId="6" xfId="0" applyFont="1" applyFill="1" applyBorder="1" applyAlignment="1">
      <alignment horizontal="left"/>
    </xf>
    <xf numFmtId="0" fontId="40" fillId="0" borderId="0" xfId="0" applyFont="1" applyFill="1" applyBorder="1" applyAlignment="1">
      <alignment vertical="top"/>
    </xf>
    <xf numFmtId="0" fontId="40" fillId="0" borderId="0" xfId="0" applyFont="1" applyFill="1" applyBorder="1"/>
    <xf numFmtId="0" fontId="40" fillId="0" borderId="0" xfId="0" applyFont="1" applyFill="1" applyBorder="1" applyAlignment="1"/>
    <xf numFmtId="179" fontId="40" fillId="0" borderId="6" xfId="0" applyNumberFormat="1" applyFont="1" applyFill="1" applyBorder="1" applyAlignment="1">
      <alignment horizontal="right"/>
    </xf>
    <xf numFmtId="179" fontId="40" fillId="0" borderId="6" xfId="0" applyNumberFormat="1" applyFont="1" applyFill="1" applyBorder="1"/>
    <xf numFmtId="0" fontId="40" fillId="0" borderId="0" xfId="0" applyFont="1" applyFill="1"/>
    <xf numFmtId="0" fontId="42" fillId="0" borderId="0" xfId="0" applyFont="1" applyFill="1" applyBorder="1" applyAlignment="1">
      <alignment horizontal="center"/>
    </xf>
    <xf numFmtId="0" fontId="38" fillId="0" borderId="1" xfId="0" applyFont="1" applyFill="1" applyBorder="1" applyAlignment="1">
      <alignment horizontal="left"/>
    </xf>
    <xf numFmtId="179" fontId="40" fillId="0" borderId="4" xfId="0" applyNumberFormat="1" applyFont="1" applyFill="1" applyBorder="1"/>
    <xf numFmtId="179" fontId="40" fillId="0" borderId="10" xfId="0" applyNumberFormat="1" applyFont="1" applyFill="1" applyBorder="1"/>
    <xf numFmtId="179" fontId="40" fillId="0" borderId="5" xfId="0" applyNumberFormat="1" applyFont="1" applyFill="1" applyBorder="1"/>
    <xf numFmtId="0" fontId="38" fillId="0" borderId="1" xfId="0" applyFont="1" applyFill="1" applyBorder="1" applyAlignment="1"/>
    <xf numFmtId="0" fontId="42" fillId="0" borderId="9" xfId="0" applyFont="1" applyFill="1" applyBorder="1" applyAlignment="1">
      <alignment horizontal="center"/>
    </xf>
    <xf numFmtId="0" fontId="38" fillId="0" borderId="0" xfId="0" applyFont="1" applyFill="1" applyBorder="1" applyAlignment="1"/>
    <xf numFmtId="0" fontId="38" fillId="0" borderId="0" xfId="0" applyFont="1" applyFill="1" applyBorder="1"/>
    <xf numFmtId="0" fontId="44" fillId="0" borderId="0" xfId="0" applyFont="1" applyFill="1"/>
    <xf numFmtId="0" fontId="44" fillId="0" borderId="0" xfId="0" applyFont="1" applyFill="1" applyBorder="1"/>
    <xf numFmtId="0" fontId="45" fillId="0" borderId="0" xfId="0" applyFont="1" applyFill="1" applyAlignment="1">
      <alignment horizontal="right"/>
    </xf>
    <xf numFmtId="0" fontId="46" fillId="0" borderId="0" xfId="0" applyFont="1" applyFill="1"/>
    <xf numFmtId="0" fontId="45" fillId="0" borderId="0" xfId="0" applyFont="1" applyFill="1" applyAlignment="1">
      <alignment horizontal="left"/>
    </xf>
    <xf numFmtId="0" fontId="47" fillId="0" borderId="0" xfId="0" applyFont="1" applyFill="1"/>
    <xf numFmtId="0" fontId="44" fillId="0" borderId="0" xfId="0" applyFont="1" applyFill="1" applyAlignment="1">
      <alignment horizontal="right"/>
    </xf>
    <xf numFmtId="49" fontId="45" fillId="0" borderId="7" xfId="0" applyNumberFormat="1" applyFont="1" applyFill="1" applyBorder="1" applyAlignment="1"/>
    <xf numFmtId="49" fontId="45" fillId="0" borderId="21" xfId="0" applyNumberFormat="1" applyFont="1" applyFill="1" applyBorder="1" applyAlignment="1">
      <alignment horizontal="center"/>
    </xf>
    <xf numFmtId="49" fontId="48" fillId="0" borderId="26" xfId="0" applyNumberFormat="1" applyFont="1" applyFill="1" applyBorder="1" applyAlignment="1">
      <alignment horizontal="centerContinuous"/>
    </xf>
    <xf numFmtId="181" fontId="45" fillId="0" borderId="21" xfId="0" applyNumberFormat="1" applyFont="1" applyFill="1" applyBorder="1" applyAlignment="1">
      <alignment horizontal="center"/>
    </xf>
    <xf numFmtId="0" fontId="45" fillId="0" borderId="7" xfId="0" applyFont="1" applyFill="1" applyBorder="1" applyAlignment="1"/>
    <xf numFmtId="0" fontId="45" fillId="0" borderId="24" xfId="0" applyFont="1" applyFill="1" applyBorder="1" applyAlignment="1">
      <alignment horizontal="center"/>
    </xf>
    <xf numFmtId="0" fontId="48" fillId="0" borderId="28" xfId="0" applyFont="1" applyFill="1" applyBorder="1" applyAlignment="1">
      <alignment horizontal="center"/>
    </xf>
    <xf numFmtId="49" fontId="45" fillId="0" borderId="6" xfId="0" applyNumberFormat="1" applyFont="1" applyFill="1" applyBorder="1" applyAlignment="1">
      <alignment horizontal="center"/>
    </xf>
    <xf numFmtId="0" fontId="48" fillId="0" borderId="23" xfId="0" applyFont="1" applyFill="1" applyBorder="1" applyAlignment="1">
      <alignment horizontal="center" vertical="center" wrapText="1"/>
    </xf>
    <xf numFmtId="0" fontId="49" fillId="0" borderId="25" xfId="0" applyFont="1" applyFill="1" applyBorder="1" applyAlignment="1">
      <alignment horizontal="center" vertical="center" wrapText="1"/>
    </xf>
    <xf numFmtId="0" fontId="50" fillId="0" borderId="29" xfId="0" applyFont="1" applyFill="1" applyBorder="1" applyAlignment="1">
      <alignment horizontal="center" vertical="center" wrapText="1"/>
    </xf>
    <xf numFmtId="49" fontId="48" fillId="0" borderId="23" xfId="0" applyNumberFormat="1" applyFont="1" applyFill="1" applyBorder="1" applyAlignment="1">
      <alignment horizontal="center" vertical="center" wrapText="1"/>
    </xf>
    <xf numFmtId="49" fontId="49" fillId="0" borderId="25" xfId="0" applyNumberFormat="1" applyFont="1" applyFill="1" applyBorder="1" applyAlignment="1">
      <alignment horizontal="center" vertical="center" wrapText="1"/>
    </xf>
    <xf numFmtId="49" fontId="50" fillId="0" borderId="29" xfId="0"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0" fontId="45" fillId="0" borderId="4" xfId="0" applyFont="1" applyFill="1" applyBorder="1"/>
    <xf numFmtId="181" fontId="45" fillId="0" borderId="0" xfId="0" applyNumberFormat="1" applyFont="1" applyFill="1"/>
    <xf numFmtId="181" fontId="48" fillId="0" borderId="0" xfId="0" applyNumberFormat="1" applyFont="1" applyFill="1"/>
    <xf numFmtId="180" fontId="48" fillId="0" borderId="0" xfId="0" applyNumberFormat="1" applyFont="1" applyFill="1"/>
    <xf numFmtId="182" fontId="48" fillId="0" borderId="0" xfId="0" applyNumberFormat="1" applyFont="1" applyFill="1"/>
    <xf numFmtId="0" fontId="45" fillId="0" borderId="4" xfId="0" applyNumberFormat="1" applyFont="1" applyFill="1" applyBorder="1"/>
    <xf numFmtId="180" fontId="45" fillId="0" borderId="0" xfId="0" applyNumberFormat="1" applyFont="1" applyFill="1"/>
    <xf numFmtId="49" fontId="45" fillId="0" borderId="4" xfId="0" applyNumberFormat="1" applyFont="1" applyFill="1" applyBorder="1"/>
    <xf numFmtId="179" fontId="48" fillId="0" borderId="0" xfId="0" applyNumberFormat="1" applyFont="1" applyFill="1"/>
    <xf numFmtId="49" fontId="45" fillId="0" borderId="4" xfId="0" applyNumberFormat="1" applyFont="1" applyFill="1" applyBorder="1" applyAlignment="1">
      <alignment shrinkToFit="1"/>
    </xf>
    <xf numFmtId="0" fontId="45" fillId="0" borderId="4" xfId="0" applyFont="1" applyFill="1" applyBorder="1" applyAlignment="1">
      <alignment horizontal="left" indent="1"/>
    </xf>
    <xf numFmtId="0" fontId="45" fillId="0" borderId="4" xfId="0" applyFont="1" applyFill="1" applyBorder="1" applyAlignment="1">
      <alignment shrinkToFit="1"/>
    </xf>
    <xf numFmtId="0" fontId="45" fillId="0" borderId="4" xfId="0" applyNumberFormat="1" applyFont="1" applyFill="1" applyBorder="1" applyAlignment="1">
      <alignment shrinkToFit="1"/>
    </xf>
    <xf numFmtId="0" fontId="45" fillId="0" borderId="4" xfId="0" applyFont="1" applyFill="1" applyBorder="1" applyAlignment="1">
      <alignment horizontal="left" indent="1" shrinkToFit="1"/>
    </xf>
    <xf numFmtId="0" fontId="45" fillId="0" borderId="5" xfId="0" applyFont="1" applyFill="1" applyBorder="1"/>
    <xf numFmtId="181" fontId="45" fillId="0" borderId="1" xfId="0" applyNumberFormat="1" applyFont="1" applyFill="1" applyBorder="1"/>
    <xf numFmtId="181" fontId="48" fillId="0" borderId="1" xfId="0" applyNumberFormat="1" applyFont="1" applyFill="1" applyBorder="1"/>
    <xf numFmtId="180" fontId="48" fillId="0" borderId="1" xfId="0" applyNumberFormat="1" applyFont="1" applyFill="1" applyBorder="1"/>
    <xf numFmtId="182" fontId="48" fillId="0" borderId="1" xfId="0" applyNumberFormat="1" applyFont="1" applyFill="1" applyBorder="1"/>
    <xf numFmtId="0" fontId="45" fillId="0" borderId="0" xfId="0" applyFont="1" applyFill="1" applyBorder="1" applyAlignment="1">
      <alignment shrinkToFit="1"/>
    </xf>
    <xf numFmtId="181" fontId="45" fillId="0" borderId="9" xfId="0" applyNumberFormat="1" applyFont="1" applyFill="1" applyBorder="1"/>
    <xf numFmtId="49" fontId="45" fillId="0" borderId="4" xfId="0" applyNumberFormat="1" applyFont="1" applyFill="1" applyBorder="1" applyAlignment="1">
      <alignment horizontal="left" indent="1"/>
    </xf>
    <xf numFmtId="182" fontId="45" fillId="0" borderId="0" xfId="0" applyNumberFormat="1" applyFont="1" applyFill="1" applyAlignment="1">
      <alignment horizontal="right"/>
    </xf>
    <xf numFmtId="0" fontId="45" fillId="0" borderId="0" xfId="0" applyFont="1" applyFill="1" applyBorder="1"/>
    <xf numFmtId="181" fontId="45" fillId="0" borderId="0" xfId="0" applyNumberFormat="1" applyFont="1" applyFill="1" applyBorder="1"/>
    <xf numFmtId="181" fontId="48" fillId="0" borderId="0" xfId="0" applyNumberFormat="1" applyFont="1" applyFill="1" applyBorder="1"/>
    <xf numFmtId="0" fontId="45" fillId="0" borderId="4" xfId="0" applyFont="1" applyFill="1" applyBorder="1" applyAlignment="1">
      <alignment horizontal="left"/>
    </xf>
    <xf numFmtId="179" fontId="48" fillId="0" borderId="0" xfId="0" applyNumberFormat="1" applyFont="1" applyFill="1" applyBorder="1"/>
    <xf numFmtId="49" fontId="45" fillId="0" borderId="7" xfId="0" applyNumberFormat="1" applyFont="1" applyFill="1" applyBorder="1"/>
    <xf numFmtId="49" fontId="45" fillId="0" borderId="0" xfId="0" applyNumberFormat="1" applyFont="1" applyFill="1"/>
    <xf numFmtId="0" fontId="45" fillId="0" borderId="4" xfId="0" applyFont="1" applyFill="1" applyBorder="1" applyAlignment="1">
      <alignment horizontal="left" shrinkToFit="1"/>
    </xf>
    <xf numFmtId="182" fontId="48" fillId="0" borderId="0" xfId="0" applyNumberFormat="1" applyFont="1" applyFill="1" applyBorder="1"/>
    <xf numFmtId="180" fontId="45" fillId="0" borderId="0" xfId="0" applyNumberFormat="1" applyFont="1" applyFill="1" applyBorder="1"/>
    <xf numFmtId="181" fontId="45" fillId="0" borderId="4" xfId="0" applyNumberFormat="1" applyFont="1" applyFill="1" applyBorder="1"/>
    <xf numFmtId="181" fontId="45" fillId="0" borderId="5" xfId="0" applyNumberFormat="1" applyFont="1" applyFill="1" applyBorder="1"/>
    <xf numFmtId="0" fontId="45" fillId="0" borderId="5" xfId="0" applyFont="1" applyFill="1" applyBorder="1" applyAlignment="1">
      <alignment horizontal="left"/>
    </xf>
    <xf numFmtId="180" fontId="45" fillId="0" borderId="1" xfId="0" applyNumberFormat="1" applyFont="1" applyFill="1" applyBorder="1"/>
    <xf numFmtId="0" fontId="45" fillId="0" borderId="0" xfId="0" applyFont="1" applyFill="1"/>
    <xf numFmtId="0" fontId="40" fillId="0" borderId="4" xfId="0" applyFont="1" applyFill="1" applyBorder="1" applyAlignment="1">
      <alignment shrinkToFit="1"/>
    </xf>
    <xf numFmtId="0" fontId="51" fillId="0" borderId="4" xfId="0" applyFont="1" applyFill="1" applyBorder="1" applyAlignment="1">
      <alignment shrinkToFit="1"/>
    </xf>
    <xf numFmtId="20" fontId="43" fillId="0" borderId="0" xfId="0" applyNumberFormat="1" applyFont="1" applyFill="1"/>
    <xf numFmtId="0" fontId="51" fillId="0" borderId="4" xfId="0" applyFont="1" applyFill="1" applyBorder="1"/>
    <xf numFmtId="49" fontId="52" fillId="0" borderId="4" xfId="0" applyNumberFormat="1" applyFont="1" applyFill="1" applyBorder="1" applyAlignment="1">
      <alignment horizontal="left" indent="3" shrinkToFit="1"/>
    </xf>
    <xf numFmtId="49" fontId="52" fillId="0" borderId="4" xfId="0" applyNumberFormat="1" applyFont="1" applyFill="1" applyBorder="1" applyAlignment="1">
      <alignment shrinkToFit="1"/>
    </xf>
    <xf numFmtId="180" fontId="48" fillId="0" borderId="0" xfId="0" applyNumberFormat="1" applyFont="1" applyFill="1" applyAlignment="1">
      <alignment horizontal="right"/>
    </xf>
    <xf numFmtId="0" fontId="45" fillId="0" borderId="28" xfId="0" applyFont="1" applyFill="1" applyBorder="1" applyAlignment="1">
      <alignment horizontal="center"/>
    </xf>
    <xf numFmtId="49" fontId="49" fillId="0" borderId="29" xfId="0" applyNumberFormat="1" applyFont="1" applyFill="1" applyBorder="1" applyAlignment="1">
      <alignment horizontal="center" vertical="center" wrapText="1"/>
    </xf>
    <xf numFmtId="181" fontId="45" fillId="0" borderId="10" xfId="0" applyNumberFormat="1" applyFont="1" applyFill="1" applyBorder="1"/>
    <xf numFmtId="181" fontId="40" fillId="0" borderId="10" xfId="0" applyNumberFormat="1" applyFont="1" applyFill="1" applyBorder="1"/>
    <xf numFmtId="181" fontId="11" fillId="0" borderId="9" xfId="0" quotePrefix="1" applyNumberFormat="1" applyFont="1" applyFill="1" applyBorder="1" applyAlignment="1">
      <alignment horizontal="center"/>
    </xf>
    <xf numFmtId="0" fontId="45" fillId="0" borderId="0" xfId="0" applyNumberFormat="1" applyFont="1" applyFill="1" applyBorder="1"/>
    <xf numFmtId="49" fontId="45" fillId="0" borderId="30" xfId="0" applyNumberFormat="1" applyFont="1" applyFill="1" applyBorder="1" applyAlignment="1">
      <alignment horizontal="center"/>
    </xf>
    <xf numFmtId="49" fontId="32" fillId="0" borderId="31" xfId="0" applyNumberFormat="1" applyFont="1" applyFill="1" applyBorder="1"/>
    <xf numFmtId="179" fontId="40" fillId="0" borderId="9" xfId="0" applyNumberFormat="1" applyFont="1" applyFill="1" applyBorder="1"/>
    <xf numFmtId="49" fontId="48" fillId="0" borderId="26" xfId="0" applyNumberFormat="1" applyFont="1" applyFill="1" applyBorder="1" applyAlignment="1">
      <alignment horizontal="center"/>
    </xf>
    <xf numFmtId="0" fontId="0" fillId="0" borderId="27" xfId="0" applyBorder="1" applyAlignment="1"/>
  </cellXfs>
  <cellStyles count="49">
    <cellStyle name="20% - アクセント 1" xfId="26" builtinId="30" hidden="1"/>
    <cellStyle name="20% - アクセント 2" xfId="30" builtinId="34" hidden="1"/>
    <cellStyle name="20% - アクセント 3" xfId="34" builtinId="38" hidden="1"/>
    <cellStyle name="20% - アクセント 4" xfId="38" builtinId="42" hidden="1"/>
    <cellStyle name="20% - アクセント 5" xfId="42" builtinId="46" hidden="1"/>
    <cellStyle name="20% - アクセント 6" xfId="46" builtinId="50" hidden="1"/>
    <cellStyle name="40% - アクセント 1" xfId="27" builtinId="31" hidden="1"/>
    <cellStyle name="40% - アクセント 2" xfId="31" builtinId="35" hidden="1"/>
    <cellStyle name="40% - アクセント 3" xfId="35" builtinId="39" hidden="1"/>
    <cellStyle name="40% - アクセント 4" xfId="39" builtinId="43" hidden="1"/>
    <cellStyle name="40% - アクセント 5" xfId="43" builtinId="47" hidden="1"/>
    <cellStyle name="40% - アクセント 6" xfId="47" builtinId="51" hidden="1"/>
    <cellStyle name="60% - アクセント 1" xfId="28" builtinId="32" hidden="1"/>
    <cellStyle name="60% - アクセント 2" xfId="32" builtinId="36" hidden="1"/>
    <cellStyle name="60% - アクセント 3" xfId="36" builtinId="40" hidden="1"/>
    <cellStyle name="60% - アクセント 4" xfId="40" builtinId="44" hidden="1"/>
    <cellStyle name="60% - アクセント 5" xfId="44" builtinId="48" hidden="1"/>
    <cellStyle name="60% - アクセント 6" xfId="48" builtinId="52" hidden="1"/>
    <cellStyle name="アクセント 1" xfId="25" builtinId="29" hidden="1"/>
    <cellStyle name="アクセント 2" xfId="29" builtinId="33" hidden="1"/>
    <cellStyle name="アクセント 3" xfId="33" builtinId="37" hidden="1"/>
    <cellStyle name="アクセント 4" xfId="37" builtinId="41" hidden="1"/>
    <cellStyle name="アクセント 5" xfId="41" builtinId="45" hidden="1"/>
    <cellStyle name="アクセント 6" xfId="45" builtinId="49" hidden="1"/>
    <cellStyle name="タイトル" xfId="8" builtinId="15" hidden="1"/>
    <cellStyle name="チェック セル" xfId="20" builtinId="23" hidden="1"/>
    <cellStyle name="どちらでもない" xfId="15" builtinId="28" hidden="1"/>
    <cellStyle name="パーセント" xfId="7" builtinId="5" hidden="1"/>
    <cellStyle name="ハイパーリンク" xfId="1" builtinId="8" hidden="1" customBuiltin="1"/>
    <cellStyle name="メモ" xfId="22" builtinId="10" hidden="1"/>
    <cellStyle name="リンク セル" xfId="19" builtinId="24" hidden="1"/>
    <cellStyle name="悪い" xfId="14" builtinId="27" hidden="1"/>
    <cellStyle name="計算" xfId="18" builtinId="22" hidden="1"/>
    <cellStyle name="警告文" xfId="21" builtinId="11" hidden="1"/>
    <cellStyle name="桁区切り" xfId="2" builtinId="6" hidden="1"/>
    <cellStyle name="桁区切り [0.00]" xfId="4" builtinId="3" hidden="1"/>
    <cellStyle name="見出し 1" xfId="9" builtinId="16" hidden="1"/>
    <cellStyle name="見出し 2" xfId="10" builtinId="17" hidden="1"/>
    <cellStyle name="見出し 3" xfId="11" builtinId="18" hidden="1"/>
    <cellStyle name="見出し 4" xfId="12" builtinId="19" hidden="1"/>
    <cellStyle name="集計" xfId="24" builtinId="25" hidden="1"/>
    <cellStyle name="出力" xfId="17" builtinId="21" hidden="1"/>
    <cellStyle name="説明文" xfId="23" builtinId="53" hidden="1"/>
    <cellStyle name="通貨" xfId="6" builtinId="7" hidden="1"/>
    <cellStyle name="通貨 [0.00]" xfId="5" builtinId="4" hidden="1"/>
    <cellStyle name="入力" xfId="16" builtinId="20" hidden="1"/>
    <cellStyle name="標準" xfId="0" builtinId="0" customBuiltin="1"/>
    <cellStyle name="表示済みのハイパーリンク" xfId="3" builtinId="9" hidden="1" customBuiltin="1"/>
    <cellStyle name="良い" xfId="13" builtinId="26" hidden="1"/>
  </cellStyles>
  <dxfs count="0"/>
  <tableStyles count="0" defaultTableStyle="TableStyleMedium9" defaultPivotStyle="PivotStyleLight16"/>
  <colors>
    <mruColors>
      <color rgb="FF0000FF"/>
      <color rgb="FFFF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O202"/>
  <sheetViews>
    <sheetView showGridLines="0" zoomScaleNormal="100" zoomScaleSheetLayoutView="100" workbookViewId="0">
      <pane xSplit="2" ySplit="4" topLeftCell="E5" activePane="bottomRight" state="frozen"/>
      <selection pane="topRight"/>
      <selection pane="bottomLeft"/>
      <selection pane="bottomRight" activeCell="E16" sqref="E16:E17"/>
    </sheetView>
  </sheetViews>
  <sheetFormatPr defaultRowHeight="17.25"/>
  <cols>
    <col min="1" max="1" width="3.875" style="1" customWidth="1"/>
    <col min="2" max="2" width="56" style="1" customWidth="1"/>
    <col min="3" max="6" width="15.875" style="1" customWidth="1"/>
    <col min="7" max="14" width="15.875" style="13" customWidth="1"/>
    <col min="15" max="15" width="6.875" style="78" bestFit="1" customWidth="1"/>
    <col min="16" max="16384" width="9" style="1"/>
  </cols>
  <sheetData>
    <row r="1" spans="2:15" ht="21">
      <c r="B1" s="166" t="s">
        <v>62</v>
      </c>
    </row>
    <row r="2" spans="2:15" s="22" customFormat="1" ht="30" customHeight="1">
      <c r="B2" s="167" t="s">
        <v>58</v>
      </c>
      <c r="G2" s="25"/>
      <c r="H2" s="25"/>
      <c r="I2" s="25"/>
      <c r="J2" s="25"/>
      <c r="K2" s="25"/>
      <c r="L2" s="25"/>
      <c r="M2" s="25"/>
      <c r="N2" s="25"/>
      <c r="O2" s="79"/>
    </row>
    <row r="3" spans="2:15">
      <c r="B3" s="5"/>
      <c r="C3" s="168" t="s">
        <v>33</v>
      </c>
      <c r="D3" s="6"/>
      <c r="E3" s="6"/>
      <c r="F3" s="6"/>
      <c r="G3" s="6"/>
      <c r="H3" s="6"/>
      <c r="I3" s="6"/>
      <c r="J3" s="6"/>
      <c r="K3" s="6"/>
      <c r="L3" s="6"/>
      <c r="M3" s="169"/>
      <c r="N3" s="169" t="s">
        <v>34</v>
      </c>
    </row>
    <row r="4" spans="2:15" ht="30" customHeight="1">
      <c r="B4" s="170" t="s">
        <v>329</v>
      </c>
      <c r="C4" s="171" t="s">
        <v>109</v>
      </c>
      <c r="D4" s="171" t="s">
        <v>114</v>
      </c>
      <c r="E4" s="171" t="s">
        <v>117</v>
      </c>
      <c r="F4" s="171" t="s">
        <v>122</v>
      </c>
      <c r="G4" s="171" t="s">
        <v>123</v>
      </c>
      <c r="H4" s="171" t="s">
        <v>215</v>
      </c>
      <c r="I4" s="171" t="s">
        <v>218</v>
      </c>
      <c r="J4" s="171" t="s">
        <v>223</v>
      </c>
      <c r="K4" s="171" t="s">
        <v>224</v>
      </c>
      <c r="L4" s="171" t="s">
        <v>256</v>
      </c>
      <c r="M4" s="171" t="s">
        <v>316</v>
      </c>
      <c r="N4" s="171" t="s">
        <v>352</v>
      </c>
      <c r="O4" s="172" t="s">
        <v>36</v>
      </c>
    </row>
    <row r="5" spans="2:15">
      <c r="B5" s="8"/>
      <c r="C5" s="29"/>
      <c r="D5" s="29"/>
      <c r="E5" s="29"/>
      <c r="F5" s="29"/>
      <c r="G5" s="12"/>
      <c r="H5" s="12"/>
      <c r="I5" s="12"/>
      <c r="J5" s="12"/>
      <c r="K5" s="12"/>
      <c r="L5" s="12"/>
      <c r="M5" s="12"/>
      <c r="N5" s="12"/>
      <c r="O5" s="80"/>
    </row>
    <row r="6" spans="2:15">
      <c r="B6" s="173" t="s">
        <v>124</v>
      </c>
      <c r="C6" s="174">
        <v>83141</v>
      </c>
      <c r="D6" s="174">
        <v>85278</v>
      </c>
      <c r="E6" s="174">
        <v>78697</v>
      </c>
      <c r="F6" s="174">
        <v>74377</v>
      </c>
      <c r="G6" s="174">
        <v>82492</v>
      </c>
      <c r="H6" s="174">
        <v>87562</v>
      </c>
      <c r="I6" s="174">
        <v>88503</v>
      </c>
      <c r="J6" s="174">
        <v>80304</v>
      </c>
      <c r="K6" s="174">
        <v>78751</v>
      </c>
      <c r="L6" s="174">
        <v>72734</v>
      </c>
      <c r="M6" s="174">
        <v>73313</v>
      </c>
      <c r="N6" s="174">
        <v>76032</v>
      </c>
      <c r="O6" s="175">
        <v>1</v>
      </c>
    </row>
    <row r="7" spans="2:15">
      <c r="B7" s="173" t="s">
        <v>127</v>
      </c>
      <c r="C7" s="174">
        <v>54812</v>
      </c>
      <c r="D7" s="174">
        <v>56849</v>
      </c>
      <c r="E7" s="174">
        <v>52843</v>
      </c>
      <c r="F7" s="174">
        <v>46043</v>
      </c>
      <c r="G7" s="174">
        <v>50781</v>
      </c>
      <c r="H7" s="174">
        <v>55775</v>
      </c>
      <c r="I7" s="174">
        <v>56799</v>
      </c>
      <c r="J7" s="174">
        <v>52979</v>
      </c>
      <c r="K7" s="174">
        <v>53358</v>
      </c>
      <c r="L7" s="174">
        <v>50929</v>
      </c>
      <c r="M7" s="174">
        <v>50065</v>
      </c>
      <c r="N7" s="174">
        <v>50977</v>
      </c>
      <c r="O7" s="176" t="s">
        <v>50</v>
      </c>
    </row>
    <row r="8" spans="2:15">
      <c r="B8" s="173" t="s">
        <v>128</v>
      </c>
      <c r="C8" s="174">
        <v>4220</v>
      </c>
      <c r="D8" s="174">
        <v>3964</v>
      </c>
      <c r="E8" s="174">
        <v>4165</v>
      </c>
      <c r="F8" s="174">
        <v>4674</v>
      </c>
      <c r="G8" s="174">
        <v>4305</v>
      </c>
      <c r="H8" s="174">
        <v>4357</v>
      </c>
      <c r="I8" s="174">
        <v>4323</v>
      </c>
      <c r="J8" s="174">
        <v>4175</v>
      </c>
      <c r="K8" s="174">
        <v>4179</v>
      </c>
      <c r="L8" s="174">
        <v>3973</v>
      </c>
      <c r="M8" s="174">
        <v>4868</v>
      </c>
      <c r="N8" s="174">
        <v>7365</v>
      </c>
      <c r="O8" s="176" t="s">
        <v>51</v>
      </c>
    </row>
    <row r="9" spans="2:15">
      <c r="B9" s="173" t="s">
        <v>129</v>
      </c>
      <c r="C9" s="174">
        <v>24109</v>
      </c>
      <c r="D9" s="174">
        <v>24465</v>
      </c>
      <c r="E9" s="174">
        <v>21689</v>
      </c>
      <c r="F9" s="174">
        <v>23660</v>
      </c>
      <c r="G9" s="174">
        <v>27406</v>
      </c>
      <c r="H9" s="174">
        <v>27430</v>
      </c>
      <c r="I9" s="174">
        <v>27381</v>
      </c>
      <c r="J9" s="174">
        <v>23150</v>
      </c>
      <c r="K9" s="174">
        <v>21214</v>
      </c>
      <c r="L9" s="174">
        <v>17832</v>
      </c>
      <c r="M9" s="174">
        <v>18380</v>
      </c>
      <c r="N9" s="174">
        <v>17690</v>
      </c>
      <c r="O9" s="176" t="s">
        <v>52</v>
      </c>
    </row>
    <row r="10" spans="2:15">
      <c r="B10" s="173" t="s">
        <v>125</v>
      </c>
      <c r="C10" s="174">
        <v>7642</v>
      </c>
      <c r="D10" s="174">
        <v>7410</v>
      </c>
      <c r="E10" s="174">
        <v>8710</v>
      </c>
      <c r="F10" s="174">
        <v>9711</v>
      </c>
      <c r="G10" s="174">
        <v>9863</v>
      </c>
      <c r="H10" s="174">
        <v>8698</v>
      </c>
      <c r="I10" s="174">
        <v>9124</v>
      </c>
      <c r="J10" s="174">
        <v>8990</v>
      </c>
      <c r="K10" s="174">
        <v>8870</v>
      </c>
      <c r="L10" s="174">
        <v>8803</v>
      </c>
      <c r="M10" s="174">
        <v>8302</v>
      </c>
      <c r="N10" s="174">
        <v>10067</v>
      </c>
      <c r="O10" s="175" t="s">
        <v>178</v>
      </c>
    </row>
    <row r="11" spans="2:15">
      <c r="B11" s="173" t="s">
        <v>126</v>
      </c>
      <c r="C11" s="174">
        <v>2662757</v>
      </c>
      <c r="D11" s="174">
        <v>2671593</v>
      </c>
      <c r="E11" s="174">
        <v>2881519</v>
      </c>
      <c r="F11" s="174">
        <v>2801927</v>
      </c>
      <c r="G11" s="174">
        <v>2898259</v>
      </c>
      <c r="H11" s="174">
        <v>3115463</v>
      </c>
      <c r="I11" s="174">
        <v>3295524</v>
      </c>
      <c r="J11" s="174">
        <v>3422617</v>
      </c>
      <c r="K11" s="174">
        <v>2902107</v>
      </c>
      <c r="L11" s="174">
        <v>3317896</v>
      </c>
      <c r="M11" s="174">
        <v>3411359</v>
      </c>
      <c r="N11" s="174">
        <v>3283739</v>
      </c>
      <c r="O11" s="176" t="s">
        <v>179</v>
      </c>
    </row>
    <row r="12" spans="2:15">
      <c r="B12" s="173" t="s">
        <v>130</v>
      </c>
      <c r="C12" s="174">
        <v>175571</v>
      </c>
      <c r="D12" s="174">
        <v>149144</v>
      </c>
      <c r="E12" s="174">
        <v>152684</v>
      </c>
      <c r="F12" s="174">
        <v>148770</v>
      </c>
      <c r="G12" s="174">
        <v>180522</v>
      </c>
      <c r="H12" s="174">
        <v>188070</v>
      </c>
      <c r="I12" s="174">
        <v>203956</v>
      </c>
      <c r="J12" s="174">
        <v>218086</v>
      </c>
      <c r="K12" s="174">
        <v>213275</v>
      </c>
      <c r="L12" s="174">
        <v>236159</v>
      </c>
      <c r="M12" s="174">
        <v>207865</v>
      </c>
      <c r="N12" s="174">
        <v>226768</v>
      </c>
      <c r="O12" s="176" t="s">
        <v>40</v>
      </c>
    </row>
    <row r="13" spans="2:15">
      <c r="B13" s="173" t="s">
        <v>216</v>
      </c>
      <c r="C13" s="174">
        <v>14273</v>
      </c>
      <c r="D13" s="174">
        <v>15245</v>
      </c>
      <c r="E13" s="174">
        <v>12735</v>
      </c>
      <c r="F13" s="174">
        <v>13764</v>
      </c>
      <c r="G13" s="174">
        <v>20542</v>
      </c>
      <c r="H13" s="174">
        <v>12893</v>
      </c>
      <c r="I13" s="174">
        <v>19247</v>
      </c>
      <c r="J13" s="174">
        <v>9472</v>
      </c>
      <c r="K13" s="174">
        <v>15070</v>
      </c>
      <c r="L13" s="174">
        <v>20857</v>
      </c>
      <c r="M13" s="174">
        <v>15937</v>
      </c>
      <c r="N13" s="174">
        <v>18060</v>
      </c>
      <c r="O13" s="176" t="s">
        <v>41</v>
      </c>
    </row>
    <row r="14" spans="2:15">
      <c r="B14" s="173" t="s">
        <v>217</v>
      </c>
      <c r="C14" s="174">
        <v>22011</v>
      </c>
      <c r="D14" s="174">
        <v>21040</v>
      </c>
      <c r="E14" s="174">
        <v>17273</v>
      </c>
      <c r="F14" s="174">
        <v>20635</v>
      </c>
      <c r="G14" s="174">
        <v>24768</v>
      </c>
      <c r="H14" s="174">
        <v>20788</v>
      </c>
      <c r="I14" s="174">
        <v>22275</v>
      </c>
      <c r="J14" s="174">
        <v>21082</v>
      </c>
      <c r="K14" s="174">
        <v>23850</v>
      </c>
      <c r="L14" s="174">
        <v>21096</v>
      </c>
      <c r="M14" s="174">
        <v>23711</v>
      </c>
      <c r="N14" s="174">
        <v>22490</v>
      </c>
      <c r="O14" s="176" t="s">
        <v>120</v>
      </c>
    </row>
    <row r="15" spans="2:15">
      <c r="B15" s="173" t="s">
        <v>131</v>
      </c>
      <c r="C15" s="174">
        <v>308346</v>
      </c>
      <c r="D15" s="174">
        <v>423107</v>
      </c>
      <c r="E15" s="174">
        <v>419743</v>
      </c>
      <c r="F15" s="174">
        <v>436947</v>
      </c>
      <c r="G15" s="174">
        <v>427546</v>
      </c>
      <c r="H15" s="174">
        <v>450107</v>
      </c>
      <c r="I15" s="174">
        <v>373746</v>
      </c>
      <c r="J15" s="174">
        <v>386349</v>
      </c>
      <c r="K15" s="174">
        <v>464975</v>
      </c>
      <c r="L15" s="174">
        <v>549183</v>
      </c>
      <c r="M15" s="174">
        <v>428124</v>
      </c>
      <c r="N15" s="174">
        <v>376960</v>
      </c>
      <c r="O15" s="176" t="s">
        <v>42</v>
      </c>
    </row>
    <row r="16" spans="2:15">
      <c r="B16" s="173" t="s">
        <v>132</v>
      </c>
      <c r="C16" s="174">
        <v>12772</v>
      </c>
      <c r="D16" s="174">
        <v>33244</v>
      </c>
      <c r="E16" s="174">
        <v>100281</v>
      </c>
      <c r="F16" s="174">
        <v>137706</v>
      </c>
      <c r="G16" s="174">
        <v>176258</v>
      </c>
      <c r="H16" s="174">
        <v>128433</v>
      </c>
      <c r="I16" s="174">
        <v>147938</v>
      </c>
      <c r="J16" s="174">
        <v>166416</v>
      </c>
      <c r="K16" s="174">
        <v>134766</v>
      </c>
      <c r="L16" s="174">
        <v>296271</v>
      </c>
      <c r="M16" s="174">
        <v>260762</v>
      </c>
      <c r="N16" s="174">
        <v>211249</v>
      </c>
      <c r="O16" s="176" t="s">
        <v>43</v>
      </c>
    </row>
    <row r="17" spans="2:15">
      <c r="B17" s="173" t="s">
        <v>133</v>
      </c>
      <c r="C17" s="174">
        <v>133876</v>
      </c>
      <c r="D17" s="174">
        <v>124435</v>
      </c>
      <c r="E17" s="174">
        <v>100645</v>
      </c>
      <c r="F17" s="174">
        <v>93413</v>
      </c>
      <c r="G17" s="174">
        <v>93371</v>
      </c>
      <c r="H17" s="174">
        <v>111883</v>
      </c>
      <c r="I17" s="174">
        <v>116157</v>
      </c>
      <c r="J17" s="174">
        <v>120644</v>
      </c>
      <c r="K17" s="174">
        <v>118052</v>
      </c>
      <c r="L17" s="174">
        <v>99108</v>
      </c>
      <c r="M17" s="174">
        <v>100639</v>
      </c>
      <c r="N17" s="174">
        <v>101623</v>
      </c>
      <c r="O17" s="176" t="s">
        <v>44</v>
      </c>
    </row>
    <row r="18" spans="2:15">
      <c r="B18" s="173" t="s">
        <v>177</v>
      </c>
      <c r="C18" s="174">
        <v>108831</v>
      </c>
      <c r="D18" s="174">
        <v>72503</v>
      </c>
      <c r="E18" s="174">
        <v>70310</v>
      </c>
      <c r="F18" s="174">
        <v>64179</v>
      </c>
      <c r="G18" s="174">
        <v>80517</v>
      </c>
      <c r="H18" s="174">
        <v>67390</v>
      </c>
      <c r="I18" s="174">
        <v>101078</v>
      </c>
      <c r="J18" s="174">
        <v>85978</v>
      </c>
      <c r="K18" s="174">
        <v>100218</v>
      </c>
      <c r="L18" s="174">
        <v>111087</v>
      </c>
      <c r="M18" s="174">
        <v>138983</v>
      </c>
      <c r="N18" s="174">
        <v>94633</v>
      </c>
      <c r="O18" s="176" t="s">
        <v>199</v>
      </c>
    </row>
    <row r="19" spans="2:15">
      <c r="B19" s="173" t="s">
        <v>134</v>
      </c>
      <c r="C19" s="174">
        <v>113958</v>
      </c>
      <c r="D19" s="174">
        <v>111344</v>
      </c>
      <c r="E19" s="174">
        <v>107808</v>
      </c>
      <c r="F19" s="174">
        <v>122372</v>
      </c>
      <c r="G19" s="174">
        <v>197067</v>
      </c>
      <c r="H19" s="174">
        <v>150547</v>
      </c>
      <c r="I19" s="174">
        <v>141457</v>
      </c>
      <c r="J19" s="174">
        <v>192534</v>
      </c>
      <c r="K19" s="174">
        <v>157740</v>
      </c>
      <c r="L19" s="174">
        <v>161907</v>
      </c>
      <c r="M19" s="174">
        <v>146041</v>
      </c>
      <c r="N19" s="174">
        <v>176489</v>
      </c>
      <c r="O19" s="176" t="s">
        <v>45</v>
      </c>
    </row>
    <row r="20" spans="2:15">
      <c r="B20" s="173" t="s">
        <v>135</v>
      </c>
      <c r="C20" s="174">
        <v>265819</v>
      </c>
      <c r="D20" s="174">
        <v>256249</v>
      </c>
      <c r="E20" s="174">
        <v>269704</v>
      </c>
      <c r="F20" s="174">
        <v>269323</v>
      </c>
      <c r="G20" s="174">
        <v>291292</v>
      </c>
      <c r="H20" s="174">
        <v>286370</v>
      </c>
      <c r="I20" s="174">
        <v>316901</v>
      </c>
      <c r="J20" s="174">
        <v>327119</v>
      </c>
      <c r="K20" s="174">
        <v>302746</v>
      </c>
      <c r="L20" s="174">
        <v>278003</v>
      </c>
      <c r="M20" s="174">
        <v>319379</v>
      </c>
      <c r="N20" s="174">
        <v>303559</v>
      </c>
      <c r="O20" s="176" t="s">
        <v>198</v>
      </c>
    </row>
    <row r="21" spans="2:15">
      <c r="B21" s="173" t="s">
        <v>136</v>
      </c>
      <c r="C21" s="174">
        <v>461753</v>
      </c>
      <c r="D21" s="174">
        <v>390737</v>
      </c>
      <c r="E21" s="174">
        <v>513024</v>
      </c>
      <c r="F21" s="174">
        <v>457401</v>
      </c>
      <c r="G21" s="174">
        <v>323261</v>
      </c>
      <c r="H21" s="174">
        <v>464078</v>
      </c>
      <c r="I21" s="174">
        <v>728262</v>
      </c>
      <c r="J21" s="174">
        <v>735139</v>
      </c>
      <c r="K21" s="174">
        <v>285033</v>
      </c>
      <c r="L21" s="174">
        <v>431126</v>
      </c>
      <c r="M21" s="174">
        <v>689442</v>
      </c>
      <c r="N21" s="174">
        <v>567912</v>
      </c>
      <c r="O21" s="176" t="s">
        <v>197</v>
      </c>
    </row>
    <row r="22" spans="2:15">
      <c r="B22" s="173" t="s">
        <v>137</v>
      </c>
      <c r="C22" s="174">
        <v>80517</v>
      </c>
      <c r="D22" s="174">
        <v>129897</v>
      </c>
      <c r="E22" s="174">
        <v>144426</v>
      </c>
      <c r="F22" s="174">
        <v>137828</v>
      </c>
      <c r="G22" s="174">
        <v>127348</v>
      </c>
      <c r="H22" s="174">
        <v>137762</v>
      </c>
      <c r="I22" s="174">
        <v>159632</v>
      </c>
      <c r="J22" s="174">
        <v>207932</v>
      </c>
      <c r="K22" s="174">
        <v>186467</v>
      </c>
      <c r="L22" s="174">
        <v>217679</v>
      </c>
      <c r="M22" s="174">
        <v>226007</v>
      </c>
      <c r="N22" s="174">
        <v>239211</v>
      </c>
      <c r="O22" s="176" t="s">
        <v>196</v>
      </c>
    </row>
    <row r="23" spans="2:15">
      <c r="B23" s="173" t="s">
        <v>138</v>
      </c>
      <c r="C23" s="174">
        <v>92478</v>
      </c>
      <c r="D23" s="174">
        <v>72567</v>
      </c>
      <c r="E23" s="174">
        <v>131325</v>
      </c>
      <c r="F23" s="174">
        <v>84486</v>
      </c>
      <c r="G23" s="174">
        <v>41959</v>
      </c>
      <c r="H23" s="174">
        <v>55681</v>
      </c>
      <c r="I23" s="174">
        <v>62563</v>
      </c>
      <c r="J23" s="174">
        <v>64911</v>
      </c>
      <c r="K23" s="174">
        <v>63895</v>
      </c>
      <c r="L23" s="174">
        <v>15927</v>
      </c>
      <c r="M23" s="174">
        <v>17131</v>
      </c>
      <c r="N23" s="174">
        <v>13065</v>
      </c>
      <c r="O23" s="176" t="s">
        <v>195</v>
      </c>
    </row>
    <row r="24" spans="2:15">
      <c r="B24" s="173" t="s">
        <v>139</v>
      </c>
      <c r="C24" s="174">
        <v>629729</v>
      </c>
      <c r="D24" s="174">
        <v>641534</v>
      </c>
      <c r="E24" s="174">
        <v>577233</v>
      </c>
      <c r="F24" s="174">
        <v>542419</v>
      </c>
      <c r="G24" s="174">
        <v>605824</v>
      </c>
      <c r="H24" s="174">
        <v>729636</v>
      </c>
      <c r="I24" s="174">
        <v>585972</v>
      </c>
      <c r="J24" s="174">
        <v>552937</v>
      </c>
      <c r="K24" s="174">
        <v>503567</v>
      </c>
      <c r="L24" s="174">
        <v>549134</v>
      </c>
      <c r="M24" s="174">
        <v>557096</v>
      </c>
      <c r="N24" s="174">
        <v>619420</v>
      </c>
      <c r="O24" s="176" t="s">
        <v>47</v>
      </c>
    </row>
    <row r="25" spans="2:15">
      <c r="B25" s="173" t="s">
        <v>225</v>
      </c>
      <c r="C25" s="174">
        <v>18637</v>
      </c>
      <c r="D25" s="174">
        <v>15899</v>
      </c>
      <c r="E25" s="174">
        <v>17040</v>
      </c>
      <c r="F25" s="174">
        <v>17434</v>
      </c>
      <c r="G25" s="174">
        <v>15208</v>
      </c>
      <c r="H25" s="174">
        <v>13788</v>
      </c>
      <c r="I25" s="174">
        <v>13921</v>
      </c>
      <c r="J25" s="174">
        <v>13114</v>
      </c>
      <c r="K25" s="174">
        <v>12049</v>
      </c>
      <c r="L25" s="174">
        <v>12883</v>
      </c>
      <c r="M25" s="174">
        <v>12665</v>
      </c>
      <c r="N25" s="174">
        <v>13287</v>
      </c>
      <c r="O25" s="176" t="s">
        <v>194</v>
      </c>
    </row>
    <row r="26" spans="2:15">
      <c r="B26" s="173" t="s">
        <v>140</v>
      </c>
      <c r="C26" s="174">
        <v>224186</v>
      </c>
      <c r="D26" s="174">
        <v>214648</v>
      </c>
      <c r="E26" s="174">
        <v>247288</v>
      </c>
      <c r="F26" s="174">
        <v>255250</v>
      </c>
      <c r="G26" s="174">
        <v>292776</v>
      </c>
      <c r="H26" s="174">
        <v>298037</v>
      </c>
      <c r="I26" s="174">
        <v>302419</v>
      </c>
      <c r="J26" s="174">
        <v>320904</v>
      </c>
      <c r="K26" s="174">
        <v>320404</v>
      </c>
      <c r="L26" s="174">
        <v>317476</v>
      </c>
      <c r="M26" s="174">
        <v>267577</v>
      </c>
      <c r="N26" s="174">
        <v>299013</v>
      </c>
      <c r="O26" s="176" t="s">
        <v>48</v>
      </c>
    </row>
    <row r="27" spans="2:15">
      <c r="B27" s="173" t="s">
        <v>209</v>
      </c>
      <c r="C27" s="174">
        <v>214011</v>
      </c>
      <c r="D27" s="174">
        <v>212988</v>
      </c>
      <c r="E27" s="174">
        <v>207265</v>
      </c>
      <c r="F27" s="174">
        <v>244319</v>
      </c>
      <c r="G27" s="174">
        <v>304715</v>
      </c>
      <c r="H27" s="174">
        <v>275293</v>
      </c>
      <c r="I27" s="174">
        <v>294001</v>
      </c>
      <c r="J27" s="174">
        <v>276155</v>
      </c>
      <c r="K27" s="174">
        <v>277838</v>
      </c>
      <c r="L27" s="174">
        <v>276988</v>
      </c>
      <c r="M27" s="174">
        <v>197749</v>
      </c>
      <c r="N27" s="174">
        <v>187903</v>
      </c>
      <c r="O27" s="176" t="s">
        <v>180</v>
      </c>
    </row>
    <row r="28" spans="2:15">
      <c r="B28" s="173" t="s">
        <v>334</v>
      </c>
      <c r="C28" s="174">
        <v>120549</v>
      </c>
      <c r="D28" s="174">
        <v>120758</v>
      </c>
      <c r="E28" s="174">
        <v>108313</v>
      </c>
      <c r="F28" s="174">
        <v>149563</v>
      </c>
      <c r="G28" s="174">
        <v>205649</v>
      </c>
      <c r="H28" s="174">
        <v>175397</v>
      </c>
      <c r="I28" s="174">
        <v>191826</v>
      </c>
      <c r="J28" s="174">
        <v>171058</v>
      </c>
      <c r="K28" s="174">
        <v>169580</v>
      </c>
      <c r="L28" s="174">
        <v>170676</v>
      </c>
      <c r="M28" s="174">
        <v>84298</v>
      </c>
      <c r="N28" s="174">
        <v>78113</v>
      </c>
      <c r="O28" s="176" t="s">
        <v>46</v>
      </c>
    </row>
    <row r="29" spans="2:15">
      <c r="B29" s="173" t="s">
        <v>335</v>
      </c>
      <c r="C29" s="174">
        <v>93462</v>
      </c>
      <c r="D29" s="174">
        <v>92230</v>
      </c>
      <c r="E29" s="174">
        <v>98952</v>
      </c>
      <c r="F29" s="174">
        <v>94756</v>
      </c>
      <c r="G29" s="174">
        <v>99066</v>
      </c>
      <c r="H29" s="174">
        <v>99896</v>
      </c>
      <c r="I29" s="174">
        <v>102175</v>
      </c>
      <c r="J29" s="174">
        <v>105097</v>
      </c>
      <c r="K29" s="174">
        <v>108258</v>
      </c>
      <c r="L29" s="174">
        <v>106312</v>
      </c>
      <c r="M29" s="174">
        <v>113451</v>
      </c>
      <c r="N29" s="174">
        <v>109790</v>
      </c>
      <c r="O29" s="175" t="s">
        <v>200</v>
      </c>
    </row>
    <row r="30" spans="2:15">
      <c r="B30" s="173" t="s">
        <v>213</v>
      </c>
      <c r="C30" s="174">
        <v>303842</v>
      </c>
      <c r="D30" s="174">
        <v>319432</v>
      </c>
      <c r="E30" s="174">
        <v>364366</v>
      </c>
      <c r="F30" s="174">
        <v>342164</v>
      </c>
      <c r="G30" s="174">
        <v>370311</v>
      </c>
      <c r="H30" s="174">
        <v>409657</v>
      </c>
      <c r="I30" s="174">
        <v>442283</v>
      </c>
      <c r="J30" s="174">
        <v>411646</v>
      </c>
      <c r="K30" s="174">
        <v>388070</v>
      </c>
      <c r="L30" s="174">
        <v>377747</v>
      </c>
      <c r="M30" s="174">
        <v>422628</v>
      </c>
      <c r="N30" s="174">
        <v>418660</v>
      </c>
      <c r="O30" s="176" t="s">
        <v>181</v>
      </c>
    </row>
    <row r="31" spans="2:15">
      <c r="B31" s="173" t="s">
        <v>210</v>
      </c>
      <c r="C31" s="174">
        <v>580827</v>
      </c>
      <c r="D31" s="174">
        <v>601491</v>
      </c>
      <c r="E31" s="174">
        <v>628630</v>
      </c>
      <c r="F31" s="174">
        <v>623017</v>
      </c>
      <c r="G31" s="174">
        <v>630215</v>
      </c>
      <c r="H31" s="174">
        <v>629805</v>
      </c>
      <c r="I31" s="174">
        <v>648440</v>
      </c>
      <c r="J31" s="174">
        <v>640417</v>
      </c>
      <c r="K31" s="174">
        <v>627277</v>
      </c>
      <c r="L31" s="174">
        <v>588400</v>
      </c>
      <c r="M31" s="174">
        <v>616460</v>
      </c>
      <c r="N31" s="174">
        <v>642108</v>
      </c>
      <c r="O31" s="175" t="s">
        <v>182</v>
      </c>
    </row>
    <row r="32" spans="2:15">
      <c r="B32" s="173" t="s">
        <v>341</v>
      </c>
      <c r="C32" s="174">
        <v>203072</v>
      </c>
      <c r="D32" s="174">
        <v>197306</v>
      </c>
      <c r="E32" s="174">
        <v>198047</v>
      </c>
      <c r="F32" s="174">
        <v>193872</v>
      </c>
      <c r="G32" s="174">
        <v>191818</v>
      </c>
      <c r="H32" s="174">
        <v>184298</v>
      </c>
      <c r="I32" s="174">
        <v>193404</v>
      </c>
      <c r="J32" s="174">
        <v>195720</v>
      </c>
      <c r="K32" s="174">
        <v>185468</v>
      </c>
      <c r="L32" s="174">
        <v>167760</v>
      </c>
      <c r="M32" s="174">
        <v>187059</v>
      </c>
      <c r="N32" s="174">
        <v>199465</v>
      </c>
      <c r="O32" s="176" t="s">
        <v>201</v>
      </c>
    </row>
    <row r="33" spans="2:15">
      <c r="B33" s="173" t="s">
        <v>342</v>
      </c>
      <c r="C33" s="174">
        <v>377755</v>
      </c>
      <c r="D33" s="174">
        <v>404185</v>
      </c>
      <c r="E33" s="174">
        <v>430583</v>
      </c>
      <c r="F33" s="174">
        <v>429145</v>
      </c>
      <c r="G33" s="174">
        <v>438397</v>
      </c>
      <c r="H33" s="174">
        <v>445507</v>
      </c>
      <c r="I33" s="174">
        <v>455036</v>
      </c>
      <c r="J33" s="174">
        <v>444697</v>
      </c>
      <c r="K33" s="174">
        <v>441809</v>
      </c>
      <c r="L33" s="174">
        <v>420640</v>
      </c>
      <c r="M33" s="174">
        <v>429401</v>
      </c>
      <c r="N33" s="174">
        <v>442643</v>
      </c>
      <c r="O33" s="175" t="s">
        <v>202</v>
      </c>
    </row>
    <row r="34" spans="2:15">
      <c r="B34" s="173" t="s">
        <v>214</v>
      </c>
      <c r="C34" s="174">
        <v>443296</v>
      </c>
      <c r="D34" s="174">
        <v>437774</v>
      </c>
      <c r="E34" s="174">
        <v>436937</v>
      </c>
      <c r="F34" s="174">
        <v>449126</v>
      </c>
      <c r="G34" s="174">
        <v>455975</v>
      </c>
      <c r="H34" s="174">
        <v>461383</v>
      </c>
      <c r="I34" s="174">
        <v>488121</v>
      </c>
      <c r="J34" s="174">
        <v>503494</v>
      </c>
      <c r="K34" s="174">
        <v>526469</v>
      </c>
      <c r="L34" s="174">
        <v>422081</v>
      </c>
      <c r="M34" s="174">
        <v>446586</v>
      </c>
      <c r="N34" s="174">
        <v>459215</v>
      </c>
      <c r="O34" s="175" t="s">
        <v>183</v>
      </c>
    </row>
    <row r="35" spans="2:15">
      <c r="B35" s="173" t="s">
        <v>144</v>
      </c>
      <c r="C35" s="174">
        <v>173231</v>
      </c>
      <c r="D35" s="174">
        <v>164089</v>
      </c>
      <c r="E35" s="174">
        <v>172879</v>
      </c>
      <c r="F35" s="174">
        <v>173118</v>
      </c>
      <c r="G35" s="174">
        <v>171440</v>
      </c>
      <c r="H35" s="174">
        <v>191406</v>
      </c>
      <c r="I35" s="174">
        <v>197124</v>
      </c>
      <c r="J35" s="174">
        <v>196781</v>
      </c>
      <c r="K35" s="174">
        <v>185026</v>
      </c>
      <c r="L35" s="174">
        <v>112612</v>
      </c>
      <c r="M35" s="174">
        <v>97522</v>
      </c>
      <c r="N35" s="174">
        <v>128272</v>
      </c>
      <c r="O35" s="176" t="s">
        <v>184</v>
      </c>
    </row>
    <row r="36" spans="2:15">
      <c r="B36" s="173" t="s">
        <v>143</v>
      </c>
      <c r="C36" s="174">
        <v>172683</v>
      </c>
      <c r="D36" s="174">
        <v>172559</v>
      </c>
      <c r="E36" s="174">
        <v>175285</v>
      </c>
      <c r="F36" s="174">
        <v>172149</v>
      </c>
      <c r="G36" s="174">
        <v>171891</v>
      </c>
      <c r="H36" s="174">
        <v>171190</v>
      </c>
      <c r="I36" s="174">
        <v>168879</v>
      </c>
      <c r="J36" s="174">
        <v>170526</v>
      </c>
      <c r="K36" s="174">
        <v>162648</v>
      </c>
      <c r="L36" s="174">
        <v>168745</v>
      </c>
      <c r="M36" s="174">
        <v>160880</v>
      </c>
      <c r="N36" s="174">
        <v>154989</v>
      </c>
      <c r="O36" s="176" t="s">
        <v>185</v>
      </c>
    </row>
    <row r="37" spans="2:15">
      <c r="B37" s="173" t="s">
        <v>336</v>
      </c>
      <c r="C37" s="174">
        <v>133593</v>
      </c>
      <c r="D37" s="174">
        <v>134296</v>
      </c>
      <c r="E37" s="174">
        <v>138476</v>
      </c>
      <c r="F37" s="174">
        <v>134706</v>
      </c>
      <c r="G37" s="174">
        <v>134843</v>
      </c>
      <c r="H37" s="174">
        <v>135695</v>
      </c>
      <c r="I37" s="174">
        <v>133588</v>
      </c>
      <c r="J37" s="174">
        <v>134622</v>
      </c>
      <c r="K37" s="174">
        <v>125565</v>
      </c>
      <c r="L37" s="174">
        <v>132584</v>
      </c>
      <c r="M37" s="174">
        <v>124164</v>
      </c>
      <c r="N37" s="174">
        <v>116882</v>
      </c>
      <c r="O37" s="176" t="s">
        <v>203</v>
      </c>
    </row>
    <row r="38" spans="2:15">
      <c r="B38" s="295" t="s">
        <v>337</v>
      </c>
      <c r="C38" s="174">
        <v>39090</v>
      </c>
      <c r="D38" s="174">
        <v>38263</v>
      </c>
      <c r="E38" s="174">
        <v>36809</v>
      </c>
      <c r="F38" s="174">
        <v>37443</v>
      </c>
      <c r="G38" s="174">
        <v>37048</v>
      </c>
      <c r="H38" s="174">
        <v>35495</v>
      </c>
      <c r="I38" s="174">
        <v>35291</v>
      </c>
      <c r="J38" s="174">
        <v>35904</v>
      </c>
      <c r="K38" s="174">
        <v>37083</v>
      </c>
      <c r="L38" s="174">
        <v>36161</v>
      </c>
      <c r="M38" s="174">
        <v>36716</v>
      </c>
      <c r="N38" s="174">
        <v>38107</v>
      </c>
      <c r="O38" s="175" t="s">
        <v>195</v>
      </c>
    </row>
    <row r="39" spans="2:15">
      <c r="B39" s="173" t="s">
        <v>141</v>
      </c>
      <c r="C39" s="174">
        <v>265436</v>
      </c>
      <c r="D39" s="174">
        <v>253220</v>
      </c>
      <c r="E39" s="174">
        <v>257650</v>
      </c>
      <c r="F39" s="174">
        <v>257111</v>
      </c>
      <c r="G39" s="174">
        <v>256587</v>
      </c>
      <c r="H39" s="174">
        <v>244623</v>
      </c>
      <c r="I39" s="174">
        <v>242862</v>
      </c>
      <c r="J39" s="174">
        <v>248569</v>
      </c>
      <c r="K39" s="174">
        <v>263803</v>
      </c>
      <c r="L39" s="174">
        <v>254236</v>
      </c>
      <c r="M39" s="174">
        <v>269322</v>
      </c>
      <c r="N39" s="174">
        <v>289998</v>
      </c>
      <c r="O39" s="175" t="s">
        <v>186</v>
      </c>
    </row>
    <row r="40" spans="2:15">
      <c r="B40" s="173" t="s">
        <v>142</v>
      </c>
      <c r="C40" s="174">
        <v>711289</v>
      </c>
      <c r="D40" s="174">
        <v>722411</v>
      </c>
      <c r="E40" s="174">
        <v>737813</v>
      </c>
      <c r="F40" s="174">
        <v>741009</v>
      </c>
      <c r="G40" s="174">
        <v>736723</v>
      </c>
      <c r="H40" s="174">
        <v>729707</v>
      </c>
      <c r="I40" s="174">
        <v>727315</v>
      </c>
      <c r="J40" s="174">
        <v>716994</v>
      </c>
      <c r="K40" s="174">
        <v>711855</v>
      </c>
      <c r="L40" s="174">
        <v>705896</v>
      </c>
      <c r="M40" s="174">
        <v>691506</v>
      </c>
      <c r="N40" s="174">
        <v>679168</v>
      </c>
      <c r="O40" s="176" t="s">
        <v>187</v>
      </c>
    </row>
    <row r="41" spans="2:15">
      <c r="B41" s="173" t="s">
        <v>339</v>
      </c>
      <c r="C41" s="174">
        <v>633225</v>
      </c>
      <c r="D41" s="174">
        <v>638482</v>
      </c>
      <c r="E41" s="174">
        <v>645043</v>
      </c>
      <c r="F41" s="174">
        <v>637248</v>
      </c>
      <c r="G41" s="174">
        <v>630075</v>
      </c>
      <c r="H41" s="174">
        <v>622273</v>
      </c>
      <c r="I41" s="174">
        <v>620138</v>
      </c>
      <c r="J41" s="174">
        <v>612041</v>
      </c>
      <c r="K41" s="174">
        <v>606565</v>
      </c>
      <c r="L41" s="174">
        <v>603729</v>
      </c>
      <c r="M41" s="174">
        <v>595541</v>
      </c>
      <c r="N41" s="174">
        <v>585274</v>
      </c>
      <c r="O41" s="176" t="s">
        <v>204</v>
      </c>
    </row>
    <row r="42" spans="2:15">
      <c r="B42" s="173" t="s">
        <v>340</v>
      </c>
      <c r="C42" s="174">
        <v>78064</v>
      </c>
      <c r="D42" s="174">
        <v>83929</v>
      </c>
      <c r="E42" s="174">
        <v>92770</v>
      </c>
      <c r="F42" s="174">
        <v>103761</v>
      </c>
      <c r="G42" s="174">
        <v>106648</v>
      </c>
      <c r="H42" s="174">
        <v>107434</v>
      </c>
      <c r="I42" s="174">
        <v>107177</v>
      </c>
      <c r="J42" s="174">
        <v>104953</v>
      </c>
      <c r="K42" s="174">
        <v>105290</v>
      </c>
      <c r="L42" s="174">
        <v>102167</v>
      </c>
      <c r="M42" s="174">
        <v>95965</v>
      </c>
      <c r="N42" s="174">
        <v>93894</v>
      </c>
      <c r="O42" s="175" t="s">
        <v>205</v>
      </c>
    </row>
    <row r="43" spans="2:15">
      <c r="B43" s="173" t="s">
        <v>146</v>
      </c>
      <c r="C43" s="174">
        <v>331042</v>
      </c>
      <c r="D43" s="174">
        <v>328607</v>
      </c>
      <c r="E43" s="174">
        <v>337804</v>
      </c>
      <c r="F43" s="174">
        <v>337330</v>
      </c>
      <c r="G43" s="174">
        <v>346444</v>
      </c>
      <c r="H43" s="174">
        <v>362329</v>
      </c>
      <c r="I43" s="174">
        <v>364922</v>
      </c>
      <c r="J43" s="174">
        <v>377538</v>
      </c>
      <c r="K43" s="174">
        <v>390386</v>
      </c>
      <c r="L43" s="174">
        <v>406256</v>
      </c>
      <c r="M43" s="174">
        <v>421320</v>
      </c>
      <c r="N43" s="174">
        <v>422946</v>
      </c>
      <c r="O43" s="175" t="s">
        <v>188</v>
      </c>
    </row>
    <row r="44" spans="2:15">
      <c r="B44" s="173" t="s">
        <v>145</v>
      </c>
      <c r="C44" s="174">
        <v>407058</v>
      </c>
      <c r="D44" s="174">
        <v>406059</v>
      </c>
      <c r="E44" s="174">
        <v>394656</v>
      </c>
      <c r="F44" s="174">
        <v>402090</v>
      </c>
      <c r="G44" s="174">
        <v>410763</v>
      </c>
      <c r="H44" s="174">
        <v>409385</v>
      </c>
      <c r="I44" s="174">
        <v>420269</v>
      </c>
      <c r="J44" s="174">
        <v>424997</v>
      </c>
      <c r="K44" s="174">
        <v>430700</v>
      </c>
      <c r="L44" s="174">
        <v>415654</v>
      </c>
      <c r="M44" s="174">
        <v>425307</v>
      </c>
      <c r="N44" s="174">
        <v>431748</v>
      </c>
      <c r="O44" s="175" t="s">
        <v>189</v>
      </c>
    </row>
    <row r="45" spans="2:15">
      <c r="B45" s="173" t="s">
        <v>147</v>
      </c>
      <c r="C45" s="174">
        <v>277341</v>
      </c>
      <c r="D45" s="174">
        <v>272101</v>
      </c>
      <c r="E45" s="174">
        <v>269339</v>
      </c>
      <c r="F45" s="174">
        <v>273736</v>
      </c>
      <c r="G45" s="174">
        <v>274371</v>
      </c>
      <c r="H45" s="174">
        <v>272407</v>
      </c>
      <c r="I45" s="174">
        <v>272678</v>
      </c>
      <c r="J45" s="174">
        <v>270115</v>
      </c>
      <c r="K45" s="174">
        <v>268929</v>
      </c>
      <c r="L45" s="174">
        <v>275993</v>
      </c>
      <c r="M45" s="174">
        <v>276571</v>
      </c>
      <c r="N45" s="174">
        <v>275905</v>
      </c>
      <c r="O45" s="176" t="s">
        <v>190</v>
      </c>
    </row>
    <row r="46" spans="2:15">
      <c r="B46" s="173" t="s">
        <v>148</v>
      </c>
      <c r="C46" s="174">
        <v>483399</v>
      </c>
      <c r="D46" s="174">
        <v>509649</v>
      </c>
      <c r="E46" s="174">
        <v>525245</v>
      </c>
      <c r="F46" s="174">
        <v>526390</v>
      </c>
      <c r="G46" s="174">
        <v>561396</v>
      </c>
      <c r="H46" s="174">
        <v>574174</v>
      </c>
      <c r="I46" s="174">
        <v>571323</v>
      </c>
      <c r="J46" s="174">
        <v>576437</v>
      </c>
      <c r="K46" s="174">
        <v>591398</v>
      </c>
      <c r="L46" s="174">
        <v>589210</v>
      </c>
      <c r="M46" s="174">
        <v>603730</v>
      </c>
      <c r="N46" s="174">
        <v>619139</v>
      </c>
      <c r="O46" s="175" t="s">
        <v>191</v>
      </c>
    </row>
    <row r="47" spans="2:15">
      <c r="B47" s="173" t="s">
        <v>149</v>
      </c>
      <c r="C47" s="174">
        <v>338259</v>
      </c>
      <c r="D47" s="174">
        <v>340999</v>
      </c>
      <c r="E47" s="174">
        <v>331919</v>
      </c>
      <c r="F47" s="174">
        <v>325600</v>
      </c>
      <c r="G47" s="174">
        <v>326121</v>
      </c>
      <c r="H47" s="174">
        <v>329976</v>
      </c>
      <c r="I47" s="174">
        <v>337687</v>
      </c>
      <c r="J47" s="174">
        <v>329614</v>
      </c>
      <c r="K47" s="174">
        <v>328916</v>
      </c>
      <c r="L47" s="174">
        <v>299194</v>
      </c>
      <c r="M47" s="174">
        <v>309925</v>
      </c>
      <c r="N47" s="174">
        <v>307737</v>
      </c>
      <c r="O47" s="176" t="s">
        <v>192</v>
      </c>
    </row>
    <row r="48" spans="2:15">
      <c r="B48" s="9"/>
      <c r="C48" s="110"/>
      <c r="D48" s="110"/>
      <c r="E48" s="110"/>
      <c r="F48" s="110"/>
      <c r="G48" s="110"/>
      <c r="H48" s="110"/>
      <c r="I48" s="110"/>
      <c r="J48" s="110"/>
      <c r="K48" s="110"/>
      <c r="L48" s="110"/>
      <c r="M48" s="110"/>
      <c r="N48" s="110"/>
      <c r="O48" s="81"/>
    </row>
    <row r="49" spans="2:15">
      <c r="B49" s="8"/>
      <c r="C49" s="10"/>
      <c r="D49" s="10"/>
      <c r="E49" s="10"/>
      <c r="F49" s="10"/>
      <c r="G49" s="10"/>
      <c r="H49" s="10"/>
      <c r="I49" s="10"/>
      <c r="J49" s="10"/>
      <c r="K49" s="10"/>
      <c r="L49" s="10"/>
      <c r="M49" s="10"/>
      <c r="N49" s="10"/>
      <c r="O49" s="82"/>
    </row>
    <row r="50" spans="2:15" ht="31.5">
      <c r="B50" s="177" t="s">
        <v>330</v>
      </c>
      <c r="C50" s="174">
        <v>7455254</v>
      </c>
      <c r="D50" s="174">
        <v>7505660</v>
      </c>
      <c r="E50" s="174">
        <v>7808714</v>
      </c>
      <c r="F50" s="174">
        <v>7753174</v>
      </c>
      <c r="G50" s="174">
        <v>8007566</v>
      </c>
      <c r="H50" s="174">
        <v>8273058</v>
      </c>
      <c r="I50" s="174">
        <v>8569055</v>
      </c>
      <c r="J50" s="174">
        <v>8655194</v>
      </c>
      <c r="K50" s="174">
        <v>8143043</v>
      </c>
      <c r="L50" s="174">
        <v>8292445</v>
      </c>
      <c r="M50" s="174">
        <v>8432480</v>
      </c>
      <c r="N50" s="174">
        <v>8387626</v>
      </c>
      <c r="O50" s="176" t="s">
        <v>193</v>
      </c>
    </row>
    <row r="51" spans="2:15">
      <c r="B51" s="9"/>
      <c r="C51" s="110"/>
      <c r="D51" s="110"/>
      <c r="E51" s="110"/>
      <c r="F51" s="110"/>
      <c r="G51" s="110"/>
      <c r="H51" s="110"/>
      <c r="I51" s="110"/>
      <c r="J51" s="110"/>
      <c r="K51" s="110"/>
      <c r="L51" s="110"/>
      <c r="M51" s="110"/>
      <c r="N51" s="110"/>
      <c r="O51" s="81"/>
    </row>
    <row r="52" spans="2:15">
      <c r="B52" s="8"/>
      <c r="C52" s="29"/>
      <c r="D52" s="29"/>
      <c r="E52" s="29"/>
      <c r="F52" s="29"/>
      <c r="G52" s="29"/>
      <c r="H52" s="29"/>
      <c r="I52" s="29"/>
      <c r="J52" s="29"/>
      <c r="K52" s="29"/>
      <c r="L52" s="29"/>
      <c r="M52" s="29"/>
      <c r="N52" s="29"/>
      <c r="O52" s="80"/>
    </row>
    <row r="53" spans="2:15">
      <c r="B53" s="173" t="s">
        <v>150</v>
      </c>
      <c r="C53" s="174">
        <v>92101</v>
      </c>
      <c r="D53" s="174">
        <v>93779</v>
      </c>
      <c r="E53" s="174">
        <v>106119</v>
      </c>
      <c r="F53" s="174">
        <v>138031</v>
      </c>
      <c r="G53" s="174">
        <v>138271</v>
      </c>
      <c r="H53" s="174">
        <v>124658</v>
      </c>
      <c r="I53" s="174">
        <v>141291</v>
      </c>
      <c r="J53" s="174">
        <v>152963</v>
      </c>
      <c r="K53" s="174">
        <v>141902</v>
      </c>
      <c r="L53" s="174">
        <v>147067</v>
      </c>
      <c r="M53" s="174">
        <v>174423</v>
      </c>
      <c r="N53" s="174">
        <v>222835</v>
      </c>
      <c r="O53" s="176" t="s">
        <v>206</v>
      </c>
    </row>
    <row r="54" spans="2:15">
      <c r="B54" s="173" t="s">
        <v>151</v>
      </c>
      <c r="C54" s="174">
        <v>39799</v>
      </c>
      <c r="D54" s="174">
        <v>46874</v>
      </c>
      <c r="E54" s="174">
        <v>46776</v>
      </c>
      <c r="F54" s="174">
        <v>68327</v>
      </c>
      <c r="G54" s="174">
        <v>78763</v>
      </c>
      <c r="H54" s="174">
        <v>85267</v>
      </c>
      <c r="I54" s="174">
        <v>96008</v>
      </c>
      <c r="J54" s="174">
        <v>122731</v>
      </c>
      <c r="K54" s="174">
        <v>102869</v>
      </c>
      <c r="L54" s="174">
        <v>108928</v>
      </c>
      <c r="M54" s="174">
        <v>109594</v>
      </c>
      <c r="N54" s="174">
        <v>119860</v>
      </c>
      <c r="O54" s="176" t="s">
        <v>207</v>
      </c>
    </row>
    <row r="55" spans="2:15">
      <c r="B55" s="9"/>
      <c r="C55" s="110"/>
      <c r="D55" s="110"/>
      <c r="E55" s="110"/>
      <c r="F55" s="110"/>
      <c r="G55" s="110"/>
      <c r="H55" s="110"/>
      <c r="I55" s="110"/>
      <c r="J55" s="110"/>
      <c r="K55" s="110"/>
      <c r="L55" s="110"/>
      <c r="M55" s="110"/>
      <c r="N55" s="110"/>
      <c r="O55" s="81"/>
    </row>
    <row r="56" spans="2:15">
      <c r="B56" s="11"/>
      <c r="C56" s="10"/>
      <c r="D56" s="10"/>
      <c r="E56" s="10"/>
      <c r="F56" s="10"/>
      <c r="G56" s="10"/>
      <c r="H56" s="10"/>
      <c r="I56" s="10"/>
      <c r="J56" s="10"/>
      <c r="K56" s="10"/>
      <c r="L56" s="10"/>
      <c r="M56" s="10"/>
      <c r="N56" s="10"/>
      <c r="O56" s="82"/>
    </row>
    <row r="57" spans="2:15">
      <c r="B57" s="173" t="s">
        <v>152</v>
      </c>
      <c r="C57" s="178">
        <v>7507556</v>
      </c>
      <c r="D57" s="178">
        <v>7552565</v>
      </c>
      <c r="E57" s="178">
        <v>7868057</v>
      </c>
      <c r="F57" s="178">
        <v>7822878</v>
      </c>
      <c r="G57" s="178">
        <v>8067074</v>
      </c>
      <c r="H57" s="178">
        <v>8312449</v>
      </c>
      <c r="I57" s="178">
        <v>8614338</v>
      </c>
      <c r="J57" s="178">
        <v>8685426</v>
      </c>
      <c r="K57" s="178">
        <v>8182076</v>
      </c>
      <c r="L57" s="178">
        <v>8330584</v>
      </c>
      <c r="M57" s="178">
        <v>8497309</v>
      </c>
      <c r="N57" s="178">
        <v>8490601</v>
      </c>
      <c r="O57" s="176" t="s">
        <v>208</v>
      </c>
    </row>
    <row r="58" spans="2:15">
      <c r="B58" s="9"/>
      <c r="C58" s="110"/>
      <c r="D58" s="110"/>
      <c r="E58" s="110"/>
      <c r="F58" s="110"/>
      <c r="G58" s="110"/>
      <c r="H58" s="110"/>
      <c r="I58" s="110"/>
      <c r="J58" s="110"/>
      <c r="K58" s="110"/>
      <c r="L58" s="110"/>
      <c r="M58" s="110"/>
      <c r="N58" s="110"/>
      <c r="O58" s="81"/>
    </row>
    <row r="59" spans="2:15">
      <c r="B59" s="173" t="s">
        <v>53</v>
      </c>
      <c r="C59" s="12"/>
      <c r="D59" s="12"/>
      <c r="E59" s="12"/>
      <c r="F59" s="12"/>
      <c r="G59" s="12"/>
      <c r="H59" s="12"/>
      <c r="I59" s="12"/>
      <c r="J59" s="12"/>
      <c r="K59" s="12"/>
      <c r="L59" s="12"/>
      <c r="M59" s="12"/>
      <c r="N59" s="12"/>
      <c r="O59" s="80"/>
    </row>
    <row r="60" spans="2:15">
      <c r="B60" s="173" t="s">
        <v>54</v>
      </c>
      <c r="C60" s="178">
        <f>C6</f>
        <v>83141</v>
      </c>
      <c r="D60" s="178">
        <f>D6</f>
        <v>85278</v>
      </c>
      <c r="E60" s="178">
        <f t="shared" ref="E60:M60" si="0">E6</f>
        <v>78697</v>
      </c>
      <c r="F60" s="178">
        <f t="shared" si="0"/>
        <v>74377</v>
      </c>
      <c r="G60" s="178">
        <f t="shared" si="0"/>
        <v>82492</v>
      </c>
      <c r="H60" s="178">
        <f t="shared" si="0"/>
        <v>87562</v>
      </c>
      <c r="I60" s="178">
        <f t="shared" si="0"/>
        <v>88503</v>
      </c>
      <c r="J60" s="178">
        <f t="shared" si="0"/>
        <v>80304</v>
      </c>
      <c r="K60" s="178">
        <f t="shared" si="0"/>
        <v>78751</v>
      </c>
      <c r="L60" s="178">
        <f t="shared" si="0"/>
        <v>72734</v>
      </c>
      <c r="M60" s="178">
        <f t="shared" si="0"/>
        <v>73313</v>
      </c>
      <c r="N60" s="178">
        <f t="shared" ref="N60" si="1">N6</f>
        <v>76032</v>
      </c>
      <c r="O60" s="80"/>
    </row>
    <row r="61" spans="2:15">
      <c r="B61" s="173" t="s">
        <v>55</v>
      </c>
      <c r="C61" s="178">
        <f>C10+C11+C30</f>
        <v>2974241</v>
      </c>
      <c r="D61" s="178">
        <f>D10+D11+D30</f>
        <v>2998435</v>
      </c>
      <c r="E61" s="178">
        <f t="shared" ref="E61:M61" si="2">E10+E11+E30</f>
        <v>3254595</v>
      </c>
      <c r="F61" s="178">
        <f t="shared" si="2"/>
        <v>3153802</v>
      </c>
      <c r="G61" s="178">
        <f t="shared" si="2"/>
        <v>3278433</v>
      </c>
      <c r="H61" s="178">
        <f t="shared" si="2"/>
        <v>3533818</v>
      </c>
      <c r="I61" s="178">
        <f t="shared" si="2"/>
        <v>3746931</v>
      </c>
      <c r="J61" s="178">
        <f t="shared" si="2"/>
        <v>3843253</v>
      </c>
      <c r="K61" s="178">
        <f t="shared" si="2"/>
        <v>3299047</v>
      </c>
      <c r="L61" s="178">
        <f t="shared" si="2"/>
        <v>3704446</v>
      </c>
      <c r="M61" s="178">
        <f t="shared" si="2"/>
        <v>3842289</v>
      </c>
      <c r="N61" s="178">
        <f t="shared" ref="N61" si="3">N10+N11+N30</f>
        <v>3712466</v>
      </c>
      <c r="O61" s="80"/>
    </row>
    <row r="62" spans="2:15">
      <c r="B62" s="179" t="s">
        <v>56</v>
      </c>
      <c r="C62" s="180">
        <f>C27+C31+C34+C35+C36+C39+C40+C43+C44+C45+C46+C47</f>
        <v>4397872</v>
      </c>
      <c r="D62" s="180">
        <f>D27+D31+D34+D35+D36+D39+D40+D43+D44+D45+D46+D47</f>
        <v>4421947</v>
      </c>
      <c r="E62" s="180">
        <f t="shared" ref="E62:M62" si="4">E27+E31+E34+E35+E36+E39+E40+E43+E44+E45+E46+E47</f>
        <v>4475422</v>
      </c>
      <c r="F62" s="180">
        <f t="shared" si="4"/>
        <v>4524995</v>
      </c>
      <c r="G62" s="180">
        <f t="shared" si="4"/>
        <v>4646641</v>
      </c>
      <c r="H62" s="180">
        <f t="shared" si="4"/>
        <v>4651678</v>
      </c>
      <c r="I62" s="180">
        <f t="shared" si="4"/>
        <v>4733621</v>
      </c>
      <c r="J62" s="180">
        <f t="shared" si="4"/>
        <v>4731637</v>
      </c>
      <c r="K62" s="180">
        <f t="shared" si="4"/>
        <v>4765245</v>
      </c>
      <c r="L62" s="180">
        <f t="shared" si="4"/>
        <v>4515265</v>
      </c>
      <c r="M62" s="180">
        <f t="shared" si="4"/>
        <v>4516878</v>
      </c>
      <c r="N62" s="180">
        <f t="shared" ref="N62" si="5">N27+N31+N34+N35+N36+N39+N40+N43+N44+N45+N46+N47</f>
        <v>4599128</v>
      </c>
      <c r="O62" s="81"/>
    </row>
    <row r="63" spans="2:15">
      <c r="B63" s="17"/>
      <c r="C63" s="7"/>
      <c r="D63" s="7"/>
      <c r="E63" s="7"/>
      <c r="F63" s="7"/>
      <c r="G63" s="17"/>
      <c r="H63" s="17"/>
      <c r="I63" s="17"/>
      <c r="J63" s="17"/>
      <c r="K63" s="17"/>
      <c r="L63" s="17"/>
      <c r="M63" s="17"/>
      <c r="N63" s="17"/>
      <c r="O63" s="64"/>
    </row>
    <row r="64" spans="2:15" s="24" customFormat="1" ht="15">
      <c r="B64" s="181" t="s">
        <v>90</v>
      </c>
      <c r="C64" s="23"/>
      <c r="D64" s="23"/>
      <c r="E64" s="23"/>
      <c r="F64" s="23"/>
      <c r="G64" s="38"/>
      <c r="H64" s="38"/>
      <c r="I64" s="38"/>
      <c r="J64" s="38"/>
      <c r="K64" s="38"/>
      <c r="L64" s="38"/>
      <c r="M64" s="38"/>
      <c r="N64" s="38"/>
      <c r="O64" s="83"/>
    </row>
    <row r="65" spans="2:15" s="24" customFormat="1" ht="15">
      <c r="B65" s="181" t="s">
        <v>91</v>
      </c>
      <c r="C65" s="23"/>
      <c r="D65" s="23"/>
      <c r="E65" s="23"/>
      <c r="F65" s="23"/>
      <c r="G65" s="38"/>
      <c r="H65" s="38"/>
      <c r="I65" s="38"/>
      <c r="J65" s="38"/>
      <c r="K65" s="38"/>
      <c r="L65" s="38"/>
      <c r="M65" s="38"/>
      <c r="N65" s="38"/>
      <c r="O65" s="83"/>
    </row>
    <row r="66" spans="2:15" s="24" customFormat="1" ht="15">
      <c r="B66" s="181" t="s">
        <v>219</v>
      </c>
      <c r="C66" s="23"/>
      <c r="D66" s="23"/>
      <c r="E66" s="23"/>
      <c r="F66" s="23"/>
      <c r="G66" s="38"/>
      <c r="H66" s="38"/>
      <c r="I66" s="38"/>
      <c r="J66" s="38"/>
      <c r="K66" s="38"/>
      <c r="L66" s="38"/>
      <c r="M66" s="38"/>
      <c r="N66" s="38"/>
      <c r="O66" s="83"/>
    </row>
    <row r="67" spans="2:15">
      <c r="B67" s="13"/>
      <c r="O67" s="64"/>
    </row>
    <row r="68" spans="2:15">
      <c r="B68" s="13"/>
      <c r="O68" s="64"/>
    </row>
    <row r="69" spans="2:15">
      <c r="B69" s="13"/>
      <c r="O69" s="64"/>
    </row>
    <row r="70" spans="2:15">
      <c r="B70" s="13"/>
      <c r="O70" s="64"/>
    </row>
    <row r="71" spans="2:15" s="22" customFormat="1" ht="30" customHeight="1">
      <c r="B71" s="182" t="s">
        <v>58</v>
      </c>
      <c r="C71" s="26"/>
      <c r="D71" s="26"/>
      <c r="E71" s="26"/>
      <c r="F71" s="26"/>
      <c r="G71" s="26"/>
      <c r="H71" s="26"/>
      <c r="I71" s="26"/>
      <c r="J71" s="26"/>
      <c r="K71" s="26"/>
      <c r="L71" s="26"/>
      <c r="M71" s="26"/>
      <c r="N71" s="26"/>
      <c r="O71" s="84"/>
    </row>
    <row r="72" spans="2:15">
      <c r="B72" s="13"/>
      <c r="C72" s="183" t="s">
        <v>111</v>
      </c>
      <c r="D72" s="3"/>
      <c r="E72" s="3"/>
      <c r="F72" s="3"/>
      <c r="G72" s="14"/>
      <c r="H72" s="14"/>
      <c r="I72" s="14"/>
      <c r="J72" s="14"/>
      <c r="K72" s="14"/>
      <c r="L72" s="14"/>
      <c r="M72" s="184"/>
      <c r="N72" s="184" t="s">
        <v>100</v>
      </c>
      <c r="O72" s="64"/>
    </row>
    <row r="73" spans="2:15" s="4" customFormat="1" ht="30" customHeight="1">
      <c r="B73" s="170" t="s">
        <v>329</v>
      </c>
      <c r="C73" s="185" t="str">
        <f t="shared" ref="C73:M73" si="6">C4</f>
        <v>平成２３年度</v>
      </c>
      <c r="D73" s="185" t="str">
        <f t="shared" si="6"/>
        <v>平成２４年度</v>
      </c>
      <c r="E73" s="185" t="str">
        <f t="shared" si="6"/>
        <v>平成２５年度</v>
      </c>
      <c r="F73" s="185" t="str">
        <f t="shared" si="6"/>
        <v>平成２６年度</v>
      </c>
      <c r="G73" s="185" t="str">
        <f t="shared" si="6"/>
        <v>平成２７年度</v>
      </c>
      <c r="H73" s="185" t="str">
        <f t="shared" si="6"/>
        <v>平成２８年度</v>
      </c>
      <c r="I73" s="185" t="str">
        <f t="shared" si="6"/>
        <v>平成２９年度</v>
      </c>
      <c r="J73" s="185" t="str">
        <f t="shared" si="6"/>
        <v>平成３０年度</v>
      </c>
      <c r="K73" s="185" t="str">
        <f t="shared" si="6"/>
        <v>令和元年度</v>
      </c>
      <c r="L73" s="185" t="str">
        <f t="shared" si="6"/>
        <v>令和２年度</v>
      </c>
      <c r="M73" s="185" t="str">
        <f t="shared" si="6"/>
        <v>令和３年度</v>
      </c>
      <c r="N73" s="185" t="str">
        <f t="shared" ref="N73" si="7">N4</f>
        <v>令和４年度</v>
      </c>
      <c r="O73" s="172" t="s">
        <v>36</v>
      </c>
    </row>
    <row r="74" spans="2:15">
      <c r="B74" s="8"/>
      <c r="C74" s="39"/>
      <c r="D74" s="39"/>
      <c r="E74" s="39"/>
      <c r="F74" s="39"/>
      <c r="G74" s="70"/>
      <c r="H74" s="70"/>
      <c r="I74" s="70"/>
      <c r="J74" s="70"/>
      <c r="K74" s="70"/>
      <c r="L74" s="70"/>
      <c r="M74" s="70"/>
      <c r="N74" s="70"/>
      <c r="O74" s="80"/>
    </row>
    <row r="75" spans="2:15">
      <c r="B75" s="173" t="s">
        <v>257</v>
      </c>
      <c r="C75" s="186" t="s">
        <v>2</v>
      </c>
      <c r="D75" s="187">
        <f t="shared" ref="D75:D117" si="8">IF(D6="","",(D6-C6)/C6*100)</f>
        <v>2.5703323270107408</v>
      </c>
      <c r="E75" s="187">
        <f t="shared" ref="E75:N75" si="9">IF(E6="","",(E6-D6)/D6*100)</f>
        <v>-7.7171134407467337</v>
      </c>
      <c r="F75" s="187">
        <f t="shared" si="9"/>
        <v>-5.4894087449330975</v>
      </c>
      <c r="G75" s="187">
        <f t="shared" si="9"/>
        <v>10.910630974629253</v>
      </c>
      <c r="H75" s="187">
        <f t="shared" si="9"/>
        <v>6.1460505261116234</v>
      </c>
      <c r="I75" s="187">
        <f t="shared" si="9"/>
        <v>1.0746670930312234</v>
      </c>
      <c r="J75" s="187">
        <f t="shared" si="9"/>
        <v>-9.2640927426188941</v>
      </c>
      <c r="K75" s="187">
        <f t="shared" si="9"/>
        <v>-1.9339011755329747</v>
      </c>
      <c r="L75" s="187">
        <f t="shared" si="9"/>
        <v>-7.6405378979314538</v>
      </c>
      <c r="M75" s="187">
        <f t="shared" si="9"/>
        <v>0.79605136524871445</v>
      </c>
      <c r="N75" s="187">
        <f t="shared" si="9"/>
        <v>3.7087556095099097</v>
      </c>
      <c r="O75" s="175">
        <f t="shared" ref="O75:O106" si="10">O6</f>
        <v>1</v>
      </c>
    </row>
    <row r="76" spans="2:15">
      <c r="B76" s="173" t="s">
        <v>258</v>
      </c>
      <c r="C76" s="186" t="s">
        <v>2</v>
      </c>
      <c r="D76" s="187">
        <f t="shared" si="8"/>
        <v>3.7163394877034226</v>
      </c>
      <c r="E76" s="187">
        <f t="shared" ref="E76:N76" si="11">IF(E7="","",(E7-D7)/D7*100)</f>
        <v>-7.0467378493904897</v>
      </c>
      <c r="F76" s="187">
        <f t="shared" si="11"/>
        <v>-12.868308006736937</v>
      </c>
      <c r="G76" s="187">
        <f t="shared" si="11"/>
        <v>10.290380731055752</v>
      </c>
      <c r="H76" s="187">
        <f t="shared" si="11"/>
        <v>9.8343868769815472</v>
      </c>
      <c r="I76" s="187">
        <f t="shared" si="11"/>
        <v>1.8359480053787538</v>
      </c>
      <c r="J76" s="187">
        <f t="shared" si="11"/>
        <v>-6.7254705188471622</v>
      </c>
      <c r="K76" s="187">
        <f t="shared" si="11"/>
        <v>0.71537779120028688</v>
      </c>
      <c r="L76" s="187">
        <f t="shared" si="11"/>
        <v>-4.5522695753214135</v>
      </c>
      <c r="M76" s="187">
        <f t="shared" si="11"/>
        <v>-1.6964794125154627</v>
      </c>
      <c r="N76" s="187">
        <f t="shared" si="11"/>
        <v>1.8216318785578747</v>
      </c>
      <c r="O76" s="176" t="str">
        <f t="shared" si="10"/>
        <v>農</v>
      </c>
    </row>
    <row r="77" spans="2:15">
      <c r="B77" s="173" t="s">
        <v>259</v>
      </c>
      <c r="C77" s="186" t="s">
        <v>2</v>
      </c>
      <c r="D77" s="187">
        <f t="shared" si="8"/>
        <v>-6.0663507109004744</v>
      </c>
      <c r="E77" s="187">
        <f t="shared" ref="E77:N77" si="12">IF(E8="","",(E8-D8)/D8*100)</f>
        <v>5.0706357214934412</v>
      </c>
      <c r="F77" s="187">
        <f t="shared" si="12"/>
        <v>12.220888355342137</v>
      </c>
      <c r="G77" s="187">
        <f t="shared" si="12"/>
        <v>-7.8947368421052628</v>
      </c>
      <c r="H77" s="187">
        <f t="shared" si="12"/>
        <v>1.207897793263647</v>
      </c>
      <c r="I77" s="187">
        <f t="shared" si="12"/>
        <v>-0.78035345421161351</v>
      </c>
      <c r="J77" s="187">
        <f t="shared" si="12"/>
        <v>-3.4235484617164005</v>
      </c>
      <c r="K77" s="187">
        <f t="shared" si="12"/>
        <v>9.580838323353294E-2</v>
      </c>
      <c r="L77" s="187">
        <f t="shared" si="12"/>
        <v>-4.929408949509452</v>
      </c>
      <c r="M77" s="187">
        <f t="shared" si="12"/>
        <v>22.527057639063681</v>
      </c>
      <c r="N77" s="187">
        <f t="shared" si="12"/>
        <v>51.29416598192276</v>
      </c>
      <c r="O77" s="176" t="str">
        <f t="shared" si="10"/>
        <v>林</v>
      </c>
    </row>
    <row r="78" spans="2:15">
      <c r="B78" s="173" t="s">
        <v>260</v>
      </c>
      <c r="C78" s="186" t="s">
        <v>2</v>
      </c>
      <c r="D78" s="187">
        <f t="shared" si="8"/>
        <v>1.4766269857729477</v>
      </c>
      <c r="E78" s="187">
        <f t="shared" ref="E78:N78" si="13">IF(E9="","",(E9-D9)/D9*100)</f>
        <v>-11.346821990598814</v>
      </c>
      <c r="F78" s="187">
        <f t="shared" si="13"/>
        <v>9.087555903914426</v>
      </c>
      <c r="G78" s="187">
        <f t="shared" si="13"/>
        <v>15.832628909551985</v>
      </c>
      <c r="H78" s="187">
        <f t="shared" si="13"/>
        <v>8.7572064511420855E-2</v>
      </c>
      <c r="I78" s="187">
        <f t="shared" si="13"/>
        <v>-0.17863652934742982</v>
      </c>
      <c r="J78" s="187">
        <f t="shared" si="13"/>
        <v>-15.452320952485298</v>
      </c>
      <c r="K78" s="187">
        <f t="shared" si="13"/>
        <v>-8.3628509719222457</v>
      </c>
      <c r="L78" s="187">
        <f t="shared" si="13"/>
        <v>-15.942302253228998</v>
      </c>
      <c r="M78" s="187">
        <f t="shared" si="13"/>
        <v>3.0731269627635713</v>
      </c>
      <c r="N78" s="187">
        <f t="shared" si="13"/>
        <v>-3.7540805223068552</v>
      </c>
      <c r="O78" s="176" t="str">
        <f t="shared" si="10"/>
        <v>水</v>
      </c>
    </row>
    <row r="79" spans="2:15">
      <c r="B79" s="173" t="s">
        <v>125</v>
      </c>
      <c r="C79" s="186" t="s">
        <v>2</v>
      </c>
      <c r="D79" s="187">
        <f t="shared" si="8"/>
        <v>-3.0358544883538343</v>
      </c>
      <c r="E79" s="187">
        <f t="shared" ref="E79:N79" si="14">IF(E10="","",(E10-D10)/D10*100)</f>
        <v>17.543859649122805</v>
      </c>
      <c r="F79" s="187">
        <f t="shared" si="14"/>
        <v>11.492537313432836</v>
      </c>
      <c r="G79" s="187">
        <f t="shared" si="14"/>
        <v>1.5652353001750594</v>
      </c>
      <c r="H79" s="187">
        <f t="shared" si="14"/>
        <v>-11.811821960863835</v>
      </c>
      <c r="I79" s="187">
        <f t="shared" si="14"/>
        <v>4.8976776270406992</v>
      </c>
      <c r="J79" s="187">
        <f t="shared" si="14"/>
        <v>-1.4686540990793511</v>
      </c>
      <c r="K79" s="187">
        <f t="shared" si="14"/>
        <v>-1.3348164627363739</v>
      </c>
      <c r="L79" s="187">
        <f t="shared" si="14"/>
        <v>-0.75535512965050733</v>
      </c>
      <c r="M79" s="187">
        <f t="shared" si="14"/>
        <v>-5.6912416221742586</v>
      </c>
      <c r="N79" s="187">
        <f t="shared" si="14"/>
        <v>21.259937364490483</v>
      </c>
      <c r="O79" s="175" t="str">
        <f t="shared" si="10"/>
        <v>2</v>
      </c>
    </row>
    <row r="80" spans="2:15">
      <c r="B80" s="173" t="s">
        <v>126</v>
      </c>
      <c r="C80" s="186" t="s">
        <v>2</v>
      </c>
      <c r="D80" s="187">
        <f t="shared" si="8"/>
        <v>0.33183651380880796</v>
      </c>
      <c r="E80" s="187">
        <f t="shared" ref="E80:N80" si="15">IF(E11="","",(E11-D11)/D11*100)</f>
        <v>7.8577088650853621</v>
      </c>
      <c r="F80" s="187">
        <f t="shared" si="15"/>
        <v>-2.7621542665517738</v>
      </c>
      <c r="G80" s="187">
        <f t="shared" si="15"/>
        <v>3.4380624477368609</v>
      </c>
      <c r="H80" s="187">
        <f t="shared" si="15"/>
        <v>7.494292263044815</v>
      </c>
      <c r="I80" s="187">
        <f t="shared" si="15"/>
        <v>5.7795903851209269</v>
      </c>
      <c r="J80" s="187">
        <f t="shared" si="15"/>
        <v>3.8565338926374078</v>
      </c>
      <c r="K80" s="187">
        <f t="shared" si="15"/>
        <v>-15.207953446149538</v>
      </c>
      <c r="L80" s="187">
        <f t="shared" si="15"/>
        <v>14.327142314187588</v>
      </c>
      <c r="M80" s="187">
        <f t="shared" si="15"/>
        <v>2.8169357930447489</v>
      </c>
      <c r="N80" s="187">
        <f t="shared" si="15"/>
        <v>-3.7410310670908573</v>
      </c>
      <c r="O80" s="176" t="str">
        <f t="shared" si="10"/>
        <v>3</v>
      </c>
    </row>
    <row r="81" spans="2:15">
      <c r="B81" s="173" t="s">
        <v>261</v>
      </c>
      <c r="C81" s="186" t="s">
        <v>2</v>
      </c>
      <c r="D81" s="187">
        <f t="shared" si="8"/>
        <v>-15.052030232783316</v>
      </c>
      <c r="E81" s="187">
        <f t="shared" ref="E81:N81" si="16">IF(E12="","",(E12-D12)/D12*100)</f>
        <v>2.3735450303062811</v>
      </c>
      <c r="F81" s="187">
        <f t="shared" si="16"/>
        <v>-2.5634644101543058</v>
      </c>
      <c r="G81" s="187">
        <f t="shared" si="16"/>
        <v>21.343012704174228</v>
      </c>
      <c r="H81" s="187">
        <f t="shared" si="16"/>
        <v>4.1812078306245217</v>
      </c>
      <c r="I81" s="187">
        <f t="shared" si="16"/>
        <v>8.4468548944541926</v>
      </c>
      <c r="J81" s="187">
        <f t="shared" si="16"/>
        <v>6.9279648551648396</v>
      </c>
      <c r="K81" s="187">
        <f t="shared" si="16"/>
        <v>-2.2060104729326966</v>
      </c>
      <c r="L81" s="187">
        <f t="shared" si="16"/>
        <v>10.729808932129879</v>
      </c>
      <c r="M81" s="187">
        <f t="shared" si="16"/>
        <v>-11.980911165782375</v>
      </c>
      <c r="N81" s="187">
        <f t="shared" si="16"/>
        <v>9.0938830490943641</v>
      </c>
      <c r="O81" s="176" t="str">
        <f t="shared" si="10"/>
        <v>食</v>
      </c>
    </row>
    <row r="82" spans="2:15">
      <c r="B82" s="173" t="s">
        <v>216</v>
      </c>
      <c r="C82" s="186" t="s">
        <v>2</v>
      </c>
      <c r="D82" s="187">
        <f t="shared" si="8"/>
        <v>6.8100609542492823</v>
      </c>
      <c r="E82" s="187">
        <f t="shared" ref="E82:N82" si="17">IF(E13="","",(E13-D13)/D13*100)</f>
        <v>-16.464414562151525</v>
      </c>
      <c r="F82" s="187">
        <f t="shared" si="17"/>
        <v>8.0800942285041231</v>
      </c>
      <c r="G82" s="187">
        <f t="shared" si="17"/>
        <v>49.244405696018603</v>
      </c>
      <c r="H82" s="187">
        <f t="shared" si="17"/>
        <v>-37.235906922402883</v>
      </c>
      <c r="I82" s="187">
        <f t="shared" si="17"/>
        <v>49.282556425967577</v>
      </c>
      <c r="J82" s="187">
        <f t="shared" si="17"/>
        <v>-50.787135657505068</v>
      </c>
      <c r="K82" s="187">
        <f t="shared" si="17"/>
        <v>59.100506756756758</v>
      </c>
      <c r="L82" s="187">
        <f t="shared" si="17"/>
        <v>38.400796284007967</v>
      </c>
      <c r="M82" s="187">
        <f t="shared" si="17"/>
        <v>-23.589202665771683</v>
      </c>
      <c r="N82" s="187">
        <f t="shared" si="17"/>
        <v>13.321202233795571</v>
      </c>
      <c r="O82" s="176" t="str">
        <f t="shared" si="10"/>
        <v>繊</v>
      </c>
    </row>
    <row r="83" spans="2:15">
      <c r="B83" s="173" t="s">
        <v>217</v>
      </c>
      <c r="C83" s="186" t="s">
        <v>2</v>
      </c>
      <c r="D83" s="187">
        <f t="shared" si="8"/>
        <v>-4.4114306483122077</v>
      </c>
      <c r="E83" s="187">
        <f t="shared" ref="E83:N83" si="18">IF(E14="","",(E14-D14)/D14*100)</f>
        <v>-17.903992395437264</v>
      </c>
      <c r="F83" s="187">
        <f t="shared" si="18"/>
        <v>19.463903201528396</v>
      </c>
      <c r="G83" s="187">
        <f t="shared" si="18"/>
        <v>20.029076811243034</v>
      </c>
      <c r="H83" s="187">
        <f t="shared" si="18"/>
        <v>-16.069121447028422</v>
      </c>
      <c r="I83" s="187">
        <f t="shared" si="18"/>
        <v>7.1531652876659608</v>
      </c>
      <c r="J83" s="187">
        <f t="shared" si="18"/>
        <v>-5.3557800224466892</v>
      </c>
      <c r="K83" s="187">
        <f t="shared" si="18"/>
        <v>13.129684090693484</v>
      </c>
      <c r="L83" s="187">
        <f t="shared" si="18"/>
        <v>-11.547169811320755</v>
      </c>
      <c r="M83" s="187">
        <f t="shared" si="18"/>
        <v>12.395714827455443</v>
      </c>
      <c r="N83" s="187">
        <f t="shared" si="18"/>
        <v>-5.1495086668634809</v>
      </c>
      <c r="O83" s="176" t="str">
        <f t="shared" si="10"/>
        <v>パ</v>
      </c>
    </row>
    <row r="84" spans="2:15">
      <c r="B84" s="173" t="s">
        <v>262</v>
      </c>
      <c r="C84" s="186" t="s">
        <v>2</v>
      </c>
      <c r="D84" s="187">
        <f t="shared" si="8"/>
        <v>37.218254817639924</v>
      </c>
      <c r="E84" s="187">
        <f t="shared" ref="E84:N84" si="19">IF(E15="","",(E15-D15)/D15*100)</f>
        <v>-0.79507075042483333</v>
      </c>
      <c r="F84" s="187">
        <f t="shared" si="19"/>
        <v>4.0986984893136995</v>
      </c>
      <c r="G84" s="187">
        <f t="shared" si="19"/>
        <v>-2.1515195206741318</v>
      </c>
      <c r="H84" s="187">
        <f t="shared" si="19"/>
        <v>5.2768590982022987</v>
      </c>
      <c r="I84" s="187">
        <f t="shared" si="19"/>
        <v>-16.965077192756389</v>
      </c>
      <c r="J84" s="187">
        <f t="shared" si="19"/>
        <v>3.3720762228893419</v>
      </c>
      <c r="K84" s="187">
        <f t="shared" si="19"/>
        <v>20.351029768421817</v>
      </c>
      <c r="L84" s="187">
        <f t="shared" si="19"/>
        <v>18.110220979622561</v>
      </c>
      <c r="M84" s="187">
        <f t="shared" si="19"/>
        <v>-22.043471848181753</v>
      </c>
      <c r="N84" s="187">
        <f t="shared" si="19"/>
        <v>-11.950743242611955</v>
      </c>
      <c r="O84" s="176" t="str">
        <f t="shared" si="10"/>
        <v>化</v>
      </c>
    </row>
    <row r="85" spans="2:15">
      <c r="B85" s="173" t="s">
        <v>263</v>
      </c>
      <c r="C85" s="186" t="s">
        <v>2</v>
      </c>
      <c r="D85" s="187">
        <f t="shared" si="8"/>
        <v>160.28813028499843</v>
      </c>
      <c r="E85" s="187">
        <f t="shared" ref="E85:N85" si="20">IF(E16="","",(E16-D16)/D16*100)</f>
        <v>201.6514258212008</v>
      </c>
      <c r="F85" s="187">
        <f t="shared" si="20"/>
        <v>37.320130433481921</v>
      </c>
      <c r="G85" s="187">
        <f t="shared" si="20"/>
        <v>27.995875270503827</v>
      </c>
      <c r="H85" s="187">
        <f t="shared" si="20"/>
        <v>-27.133520180644283</v>
      </c>
      <c r="I85" s="187">
        <f t="shared" si="20"/>
        <v>15.186906791868132</v>
      </c>
      <c r="J85" s="187">
        <f t="shared" si="20"/>
        <v>12.490367586421339</v>
      </c>
      <c r="K85" s="187">
        <f t="shared" si="20"/>
        <v>-19.018603980386501</v>
      </c>
      <c r="L85" s="187">
        <f t="shared" si="20"/>
        <v>119.84105783357822</v>
      </c>
      <c r="M85" s="187">
        <f t="shared" si="20"/>
        <v>-11.985310745904931</v>
      </c>
      <c r="N85" s="187">
        <f t="shared" si="20"/>
        <v>-18.987812641412479</v>
      </c>
      <c r="O85" s="176" t="str">
        <f t="shared" si="10"/>
        <v>石</v>
      </c>
    </row>
    <row r="86" spans="2:15">
      <c r="B86" s="173" t="s">
        <v>264</v>
      </c>
      <c r="C86" s="186" t="s">
        <v>2</v>
      </c>
      <c r="D86" s="187">
        <f t="shared" si="8"/>
        <v>-7.0520481639726311</v>
      </c>
      <c r="E86" s="187">
        <f t="shared" ref="E86:N86" si="21">IF(E17="","",(E17-D17)/D17*100)</f>
        <v>-19.118415236870657</v>
      </c>
      <c r="F86" s="187">
        <f t="shared" si="21"/>
        <v>-7.1856525411098406</v>
      </c>
      <c r="G86" s="187">
        <f t="shared" si="21"/>
        <v>-4.4961622044040979E-2</v>
      </c>
      <c r="H86" s="187">
        <f t="shared" si="21"/>
        <v>19.826284392370223</v>
      </c>
      <c r="I86" s="187">
        <f t="shared" si="21"/>
        <v>3.820062029083954</v>
      </c>
      <c r="J86" s="187">
        <f t="shared" si="21"/>
        <v>3.8628752464337066</v>
      </c>
      <c r="K86" s="187">
        <f t="shared" si="21"/>
        <v>-2.1484698783196845</v>
      </c>
      <c r="L86" s="187">
        <f t="shared" si="21"/>
        <v>-16.047165655812691</v>
      </c>
      <c r="M86" s="187">
        <f t="shared" si="21"/>
        <v>1.5447794325382411</v>
      </c>
      <c r="N86" s="187">
        <f t="shared" si="21"/>
        <v>0.97775216367412232</v>
      </c>
      <c r="O86" s="176" t="str">
        <f t="shared" si="10"/>
        <v>窯</v>
      </c>
    </row>
    <row r="87" spans="2:15">
      <c r="B87" s="173" t="s">
        <v>177</v>
      </c>
      <c r="C87" s="186" t="s">
        <v>2</v>
      </c>
      <c r="D87" s="187">
        <f t="shared" si="8"/>
        <v>-33.380194981209399</v>
      </c>
      <c r="E87" s="187">
        <f t="shared" ref="E87:N87" si="22">IF(E18="","",(E18-D18)/D18*100)</f>
        <v>-3.0247024261065061</v>
      </c>
      <c r="F87" s="187">
        <f t="shared" si="22"/>
        <v>-8.7199544872706589</v>
      </c>
      <c r="G87" s="187">
        <f t="shared" si="22"/>
        <v>25.45692516243631</v>
      </c>
      <c r="H87" s="187">
        <f t="shared" si="22"/>
        <v>-16.303389346349217</v>
      </c>
      <c r="I87" s="187">
        <f t="shared" si="22"/>
        <v>49.989612702181333</v>
      </c>
      <c r="J87" s="187">
        <f t="shared" si="22"/>
        <v>-14.938958032410612</v>
      </c>
      <c r="K87" s="187">
        <f t="shared" si="22"/>
        <v>16.562376421875364</v>
      </c>
      <c r="L87" s="187">
        <f t="shared" si="22"/>
        <v>10.845357121475184</v>
      </c>
      <c r="M87" s="187">
        <f t="shared" si="22"/>
        <v>25.11184927129187</v>
      </c>
      <c r="N87" s="187">
        <f t="shared" si="22"/>
        <v>-31.910377528186899</v>
      </c>
      <c r="O87" s="176" t="str">
        <f t="shared" si="10"/>
        <v>一</v>
      </c>
    </row>
    <row r="88" spans="2:15">
      <c r="B88" s="173" t="s">
        <v>265</v>
      </c>
      <c r="C88" s="186" t="s">
        <v>2</v>
      </c>
      <c r="D88" s="187">
        <f t="shared" si="8"/>
        <v>-2.2938275505010619</v>
      </c>
      <c r="E88" s="187">
        <f t="shared" ref="E88:N88" si="23">IF(E19="","",(E19-D19)/D19*100)</f>
        <v>-3.1757436413277773</v>
      </c>
      <c r="F88" s="187">
        <f t="shared" si="23"/>
        <v>13.509201543484714</v>
      </c>
      <c r="G88" s="187">
        <f t="shared" si="23"/>
        <v>61.039290033667839</v>
      </c>
      <c r="H88" s="187">
        <f t="shared" si="23"/>
        <v>-23.606184698605041</v>
      </c>
      <c r="I88" s="187">
        <f t="shared" si="23"/>
        <v>-6.0379814941513281</v>
      </c>
      <c r="J88" s="187">
        <f t="shared" si="23"/>
        <v>36.10779247403805</v>
      </c>
      <c r="K88" s="187">
        <f t="shared" si="23"/>
        <v>-18.071613325438623</v>
      </c>
      <c r="L88" s="187">
        <f t="shared" si="23"/>
        <v>2.6416888550779767</v>
      </c>
      <c r="M88" s="187">
        <f t="shared" si="23"/>
        <v>-9.7994527722705005</v>
      </c>
      <c r="N88" s="187">
        <f t="shared" si="23"/>
        <v>20.848939681322367</v>
      </c>
      <c r="O88" s="176" t="str">
        <f t="shared" si="10"/>
        <v>金</v>
      </c>
    </row>
    <row r="89" spans="2:15">
      <c r="B89" s="173" t="s">
        <v>135</v>
      </c>
      <c r="C89" s="186" t="s">
        <v>2</v>
      </c>
      <c r="D89" s="187">
        <f t="shared" si="8"/>
        <v>-3.600194117049571</v>
      </c>
      <c r="E89" s="187">
        <f t="shared" ref="E89:N89" si="24">IF(E20="","",(E20-D20)/D20*100)</f>
        <v>5.2507521980573584</v>
      </c>
      <c r="F89" s="187">
        <f t="shared" si="24"/>
        <v>-0.14126598048230654</v>
      </c>
      <c r="G89" s="187">
        <f t="shared" si="24"/>
        <v>8.1571198895007111</v>
      </c>
      <c r="H89" s="187">
        <f t="shared" si="24"/>
        <v>-1.6897134147178776</v>
      </c>
      <c r="I89" s="187">
        <f t="shared" si="24"/>
        <v>10.661382128016204</v>
      </c>
      <c r="J89" s="187">
        <f t="shared" si="24"/>
        <v>3.2243508224966155</v>
      </c>
      <c r="K89" s="187">
        <f t="shared" si="24"/>
        <v>-7.4508053644086703</v>
      </c>
      <c r="L89" s="187">
        <f t="shared" si="24"/>
        <v>-8.1728577751646583</v>
      </c>
      <c r="M89" s="187">
        <f t="shared" si="24"/>
        <v>14.883292626338566</v>
      </c>
      <c r="N89" s="187">
        <f t="shared" si="24"/>
        <v>-4.9533626193331433</v>
      </c>
      <c r="O89" s="176" t="str">
        <f t="shared" si="10"/>
        <v>は</v>
      </c>
    </row>
    <row r="90" spans="2:15">
      <c r="B90" s="173" t="s">
        <v>136</v>
      </c>
      <c r="C90" s="186" t="s">
        <v>2</v>
      </c>
      <c r="D90" s="187">
        <f t="shared" si="8"/>
        <v>-15.379651025548291</v>
      </c>
      <c r="E90" s="187">
        <f t="shared" ref="E90:N90" si="25">IF(E21="","",(E21-D21)/D21*100)</f>
        <v>31.29649866790194</v>
      </c>
      <c r="F90" s="187">
        <f t="shared" si="25"/>
        <v>-10.842182821856287</v>
      </c>
      <c r="G90" s="187">
        <f t="shared" si="25"/>
        <v>-29.326564655521086</v>
      </c>
      <c r="H90" s="187">
        <f t="shared" si="25"/>
        <v>43.56139466251728</v>
      </c>
      <c r="I90" s="187">
        <f t="shared" si="25"/>
        <v>56.92663733251738</v>
      </c>
      <c r="J90" s="187">
        <f t="shared" si="25"/>
        <v>0.94430301182816079</v>
      </c>
      <c r="K90" s="187">
        <f t="shared" si="25"/>
        <v>-61.22733251806801</v>
      </c>
      <c r="L90" s="187">
        <f t="shared" si="25"/>
        <v>51.254766991892161</v>
      </c>
      <c r="M90" s="187">
        <f t="shared" si="25"/>
        <v>59.916590509503024</v>
      </c>
      <c r="N90" s="187">
        <f t="shared" si="25"/>
        <v>-17.627298597996642</v>
      </c>
      <c r="O90" s="176" t="str">
        <f t="shared" si="10"/>
        <v>子</v>
      </c>
    </row>
    <row r="91" spans="2:15">
      <c r="B91" s="173" t="s">
        <v>266</v>
      </c>
      <c r="C91" s="186" t="s">
        <v>2</v>
      </c>
      <c r="D91" s="187">
        <f t="shared" si="8"/>
        <v>61.328663512053353</v>
      </c>
      <c r="E91" s="187">
        <f t="shared" ref="E91:N91" si="26">IF(E22="","",(E22-D22)/D22*100)</f>
        <v>11.185015820226795</v>
      </c>
      <c r="F91" s="187">
        <f t="shared" si="26"/>
        <v>-4.5684295071524517</v>
      </c>
      <c r="G91" s="187">
        <f t="shared" si="26"/>
        <v>-7.6036799489218447</v>
      </c>
      <c r="H91" s="187">
        <f t="shared" si="26"/>
        <v>8.1775921098093409</v>
      </c>
      <c r="I91" s="187">
        <f t="shared" si="26"/>
        <v>15.875205063805694</v>
      </c>
      <c r="J91" s="187">
        <f t="shared" si="26"/>
        <v>30.257091310013028</v>
      </c>
      <c r="K91" s="187">
        <f t="shared" si="26"/>
        <v>-10.323086393628685</v>
      </c>
      <c r="L91" s="187">
        <f t="shared" si="26"/>
        <v>16.738618629569842</v>
      </c>
      <c r="M91" s="187">
        <f t="shared" si="26"/>
        <v>3.8258169138961495</v>
      </c>
      <c r="N91" s="187">
        <f t="shared" si="26"/>
        <v>5.8422969200069019</v>
      </c>
      <c r="O91" s="176" t="str">
        <f t="shared" si="10"/>
        <v>気</v>
      </c>
    </row>
    <row r="92" spans="2:15">
      <c r="B92" s="173" t="s">
        <v>138</v>
      </c>
      <c r="C92" s="186" t="s">
        <v>2</v>
      </c>
      <c r="D92" s="187">
        <f t="shared" si="8"/>
        <v>-21.530526179199377</v>
      </c>
      <c r="E92" s="187">
        <f t="shared" ref="E92:N92" si="27">IF(E23="","",(E23-D23)/D23*100)</f>
        <v>80.970689156228033</v>
      </c>
      <c r="F92" s="187">
        <f t="shared" si="27"/>
        <v>-35.666476299257567</v>
      </c>
      <c r="G92" s="187">
        <f t="shared" si="27"/>
        <v>-50.336150368108321</v>
      </c>
      <c r="H92" s="187">
        <f t="shared" si="27"/>
        <v>32.703353273433592</v>
      </c>
      <c r="I92" s="187">
        <f t="shared" si="27"/>
        <v>12.359691815879744</v>
      </c>
      <c r="J92" s="187">
        <f t="shared" si="27"/>
        <v>3.7530169589054232</v>
      </c>
      <c r="K92" s="187">
        <f t="shared" si="27"/>
        <v>-1.5652200705581487</v>
      </c>
      <c r="L92" s="187">
        <f t="shared" si="27"/>
        <v>-75.073166914469041</v>
      </c>
      <c r="M92" s="187">
        <f t="shared" si="27"/>
        <v>7.5594901739185039</v>
      </c>
      <c r="N92" s="187">
        <f t="shared" si="27"/>
        <v>-23.734749868659154</v>
      </c>
      <c r="O92" s="176" t="str">
        <f t="shared" si="10"/>
        <v>情</v>
      </c>
    </row>
    <row r="93" spans="2:15">
      <c r="B93" s="173" t="s">
        <v>267</v>
      </c>
      <c r="C93" s="186" t="s">
        <v>2</v>
      </c>
      <c r="D93" s="187">
        <f t="shared" si="8"/>
        <v>1.8746159062072734</v>
      </c>
      <c r="E93" s="187">
        <f t="shared" ref="E93:N93" si="28">IF(E24="","",(E24-D24)/D24*100)</f>
        <v>-10.023007354247786</v>
      </c>
      <c r="F93" s="187">
        <f t="shared" si="28"/>
        <v>-6.0311867131643551</v>
      </c>
      <c r="G93" s="187">
        <f t="shared" si="28"/>
        <v>11.689302918961172</v>
      </c>
      <c r="H93" s="187">
        <f t="shared" si="28"/>
        <v>20.436958588633004</v>
      </c>
      <c r="I93" s="187">
        <f t="shared" si="28"/>
        <v>-19.689817936614968</v>
      </c>
      <c r="J93" s="187">
        <f t="shared" si="28"/>
        <v>-5.6376413890083485</v>
      </c>
      <c r="K93" s="187">
        <f t="shared" si="28"/>
        <v>-8.9286844613400813</v>
      </c>
      <c r="L93" s="187">
        <f t="shared" si="28"/>
        <v>9.0488455359465583</v>
      </c>
      <c r="M93" s="187">
        <f t="shared" si="28"/>
        <v>1.4499193275229725</v>
      </c>
      <c r="N93" s="187">
        <f t="shared" si="28"/>
        <v>11.187299854962161</v>
      </c>
      <c r="O93" s="176" t="str">
        <f t="shared" si="10"/>
        <v>輸</v>
      </c>
    </row>
    <row r="94" spans="2:15">
      <c r="B94" s="173" t="s">
        <v>225</v>
      </c>
      <c r="C94" s="186" t="s">
        <v>2</v>
      </c>
      <c r="D94" s="187">
        <f t="shared" si="8"/>
        <v>-14.691205666147985</v>
      </c>
      <c r="E94" s="187">
        <f t="shared" ref="E94:N94" si="29">IF(E25="","",(E25-D25)/D25*100)</f>
        <v>7.1765519844015344</v>
      </c>
      <c r="F94" s="187">
        <f t="shared" si="29"/>
        <v>2.312206572769953</v>
      </c>
      <c r="G94" s="187">
        <f t="shared" si="29"/>
        <v>-12.768154181484457</v>
      </c>
      <c r="H94" s="187">
        <f t="shared" si="29"/>
        <v>-9.3371909521304577</v>
      </c>
      <c r="I94" s="187">
        <f t="shared" si="29"/>
        <v>0.96460690455468534</v>
      </c>
      <c r="J94" s="187">
        <f t="shared" si="29"/>
        <v>-5.7969973421449605</v>
      </c>
      <c r="K94" s="187">
        <f t="shared" si="29"/>
        <v>-8.1210919627878599</v>
      </c>
      <c r="L94" s="187">
        <f t="shared" si="29"/>
        <v>6.9217362436716741</v>
      </c>
      <c r="M94" s="187">
        <f t="shared" si="29"/>
        <v>-1.6921524489637507</v>
      </c>
      <c r="N94" s="187">
        <f t="shared" si="29"/>
        <v>4.9111725227003546</v>
      </c>
      <c r="O94" s="176" t="str">
        <f t="shared" si="10"/>
        <v>印</v>
      </c>
    </row>
    <row r="95" spans="2:15">
      <c r="B95" s="173" t="s">
        <v>140</v>
      </c>
      <c r="C95" s="186" t="s">
        <v>2</v>
      </c>
      <c r="D95" s="187">
        <f t="shared" si="8"/>
        <v>-4.2545029573657587</v>
      </c>
      <c r="E95" s="187">
        <f t="shared" ref="E95:N95" si="30">IF(E26="","",(E26-D26)/D26*100)</f>
        <v>15.206291230293317</v>
      </c>
      <c r="F95" s="187">
        <f t="shared" si="30"/>
        <v>3.2197276050596879</v>
      </c>
      <c r="G95" s="187">
        <f t="shared" si="30"/>
        <v>14.701665034280117</v>
      </c>
      <c r="H95" s="187">
        <f t="shared" si="30"/>
        <v>1.7969369073967809</v>
      </c>
      <c r="I95" s="187">
        <f t="shared" si="30"/>
        <v>1.4702872462143963</v>
      </c>
      <c r="J95" s="187">
        <f t="shared" si="30"/>
        <v>6.1123805051931264</v>
      </c>
      <c r="K95" s="187">
        <f t="shared" si="30"/>
        <v>-0.15580983720988209</v>
      </c>
      <c r="L95" s="187">
        <f t="shared" si="30"/>
        <v>-0.91384626908527988</v>
      </c>
      <c r="M95" s="187">
        <f t="shared" si="30"/>
        <v>-15.717408560017136</v>
      </c>
      <c r="N95" s="187">
        <f t="shared" si="30"/>
        <v>11.748393920254731</v>
      </c>
      <c r="O95" s="176" t="str">
        <f t="shared" si="10"/>
        <v>他</v>
      </c>
    </row>
    <row r="96" spans="2:15">
      <c r="B96" s="173" t="s">
        <v>209</v>
      </c>
      <c r="C96" s="186" t="s">
        <v>2</v>
      </c>
      <c r="D96" s="187">
        <f t="shared" si="8"/>
        <v>-0.47801281242552951</v>
      </c>
      <c r="E96" s="187">
        <f t="shared" ref="E96:N96" si="31">IF(E27="","",(E27-D27)/D27*100)</f>
        <v>-2.6870058407046407</v>
      </c>
      <c r="F96" s="187">
        <f t="shared" si="31"/>
        <v>17.877596313897666</v>
      </c>
      <c r="G96" s="187">
        <f t="shared" si="31"/>
        <v>24.720140472087721</v>
      </c>
      <c r="H96" s="187">
        <f t="shared" si="31"/>
        <v>-9.6555798040792222</v>
      </c>
      <c r="I96" s="187">
        <f t="shared" si="31"/>
        <v>6.7956686148939491</v>
      </c>
      <c r="J96" s="187">
        <f t="shared" si="31"/>
        <v>-6.0700473807912223</v>
      </c>
      <c r="K96" s="187">
        <f t="shared" si="31"/>
        <v>0.60944035052778334</v>
      </c>
      <c r="L96" s="187">
        <f t="shared" si="31"/>
        <v>-0.30593367357956791</v>
      </c>
      <c r="M96" s="187">
        <f t="shared" si="31"/>
        <v>-28.607376492844455</v>
      </c>
      <c r="N96" s="187">
        <f t="shared" si="31"/>
        <v>-4.9790390849005561</v>
      </c>
      <c r="O96" s="176" t="str">
        <f t="shared" si="10"/>
        <v>4</v>
      </c>
    </row>
    <row r="97" spans="2:15">
      <c r="B97" s="173" t="s">
        <v>334</v>
      </c>
      <c r="C97" s="186" t="s">
        <v>2</v>
      </c>
      <c r="D97" s="187">
        <f t="shared" si="8"/>
        <v>0.1733734829820239</v>
      </c>
      <c r="E97" s="187">
        <f t="shared" ref="E97:N97" si="32">IF(E28="","",(E28-D28)/D28*100)</f>
        <v>-10.305735437817784</v>
      </c>
      <c r="F97" s="187">
        <f t="shared" si="32"/>
        <v>38.084071164126186</v>
      </c>
      <c r="G97" s="187">
        <f t="shared" si="32"/>
        <v>37.499916423179528</v>
      </c>
      <c r="H97" s="187">
        <f t="shared" si="32"/>
        <v>-14.710501874553245</v>
      </c>
      <c r="I97" s="187">
        <f t="shared" si="32"/>
        <v>9.3667508566281068</v>
      </c>
      <c r="J97" s="187">
        <f t="shared" si="32"/>
        <v>-10.826478162501434</v>
      </c>
      <c r="K97" s="187">
        <f t="shared" si="32"/>
        <v>-0.86403442107355399</v>
      </c>
      <c r="L97" s="187">
        <f t="shared" si="32"/>
        <v>0.64630263002712585</v>
      </c>
      <c r="M97" s="187">
        <f t="shared" si="32"/>
        <v>-50.609341676627061</v>
      </c>
      <c r="N97" s="187">
        <f t="shared" si="32"/>
        <v>-7.3370661225651848</v>
      </c>
      <c r="O97" s="176" t="str">
        <f t="shared" si="10"/>
        <v>電</v>
      </c>
    </row>
    <row r="98" spans="2:15">
      <c r="B98" s="173" t="s">
        <v>335</v>
      </c>
      <c r="C98" s="186" t="s">
        <v>2</v>
      </c>
      <c r="D98" s="187">
        <f t="shared" si="8"/>
        <v>-1.3181827908668764</v>
      </c>
      <c r="E98" s="187">
        <f t="shared" ref="E98:N98" si="33">IF(E29="","",(E29-D29)/D29*100)</f>
        <v>7.288300986663776</v>
      </c>
      <c r="F98" s="187">
        <f t="shared" si="33"/>
        <v>-4.2404398092004207</v>
      </c>
      <c r="G98" s="187">
        <f t="shared" si="33"/>
        <v>4.5485246316855923</v>
      </c>
      <c r="H98" s="187">
        <f t="shared" si="33"/>
        <v>0.83782528819171065</v>
      </c>
      <c r="I98" s="187">
        <f t="shared" si="33"/>
        <v>2.281372627532634</v>
      </c>
      <c r="J98" s="187">
        <f t="shared" si="33"/>
        <v>2.8597993638365549</v>
      </c>
      <c r="K98" s="187">
        <f t="shared" si="33"/>
        <v>3.0076976507416959</v>
      </c>
      <c r="L98" s="187">
        <f t="shared" si="33"/>
        <v>-1.7975576862679894</v>
      </c>
      <c r="M98" s="187">
        <f t="shared" si="33"/>
        <v>6.715140341635939</v>
      </c>
      <c r="N98" s="187">
        <f t="shared" si="33"/>
        <v>-3.2269437907114082</v>
      </c>
      <c r="O98" s="175" t="str">
        <f t="shared" si="10"/>
        <v>ガ</v>
      </c>
    </row>
    <row r="99" spans="2:15">
      <c r="B99" s="173" t="s">
        <v>268</v>
      </c>
      <c r="C99" s="186" t="s">
        <v>2</v>
      </c>
      <c r="D99" s="187">
        <f t="shared" si="8"/>
        <v>5.1309562206673203</v>
      </c>
      <c r="E99" s="187">
        <f t="shared" ref="E99:N99" si="34">IF(E30="","",(E30-D30)/D30*100)</f>
        <v>14.066843647474267</v>
      </c>
      <c r="F99" s="187">
        <f t="shared" si="34"/>
        <v>-6.0933237459038443</v>
      </c>
      <c r="G99" s="187">
        <f t="shared" si="34"/>
        <v>8.2261722448884154</v>
      </c>
      <c r="H99" s="187">
        <f t="shared" si="34"/>
        <v>10.625123207250123</v>
      </c>
      <c r="I99" s="187">
        <f t="shared" si="34"/>
        <v>7.9642237286315147</v>
      </c>
      <c r="J99" s="187">
        <f t="shared" si="34"/>
        <v>-6.9270127949751625</v>
      </c>
      <c r="K99" s="187">
        <f t="shared" si="34"/>
        <v>-5.7272510846698381</v>
      </c>
      <c r="L99" s="187">
        <f t="shared" si="34"/>
        <v>-2.6600870976885611</v>
      </c>
      <c r="M99" s="187">
        <f t="shared" si="34"/>
        <v>11.881232676897501</v>
      </c>
      <c r="N99" s="187">
        <f t="shared" si="34"/>
        <v>-0.9388871537143777</v>
      </c>
      <c r="O99" s="176" t="str">
        <f t="shared" si="10"/>
        <v>5</v>
      </c>
    </row>
    <row r="100" spans="2:15">
      <c r="B100" s="173" t="s">
        <v>269</v>
      </c>
      <c r="C100" s="186" t="s">
        <v>2</v>
      </c>
      <c r="D100" s="187">
        <f t="shared" si="8"/>
        <v>3.5576858513808762</v>
      </c>
      <c r="E100" s="187">
        <f t="shared" ref="E100:N100" si="35">IF(E31="","",(E31-D31)/D31*100)</f>
        <v>4.5119544598339791</v>
      </c>
      <c r="F100" s="187">
        <f t="shared" si="35"/>
        <v>-0.89289407123427145</v>
      </c>
      <c r="G100" s="187">
        <f t="shared" si="35"/>
        <v>1.1553456807759659</v>
      </c>
      <c r="H100" s="187">
        <f t="shared" si="35"/>
        <v>-6.5057163031663798E-2</v>
      </c>
      <c r="I100" s="187">
        <f t="shared" si="35"/>
        <v>2.9588523431855895</v>
      </c>
      <c r="J100" s="187">
        <f t="shared" si="35"/>
        <v>-1.2372771574856578</v>
      </c>
      <c r="K100" s="187">
        <f t="shared" si="35"/>
        <v>-2.051788131795377</v>
      </c>
      <c r="L100" s="187">
        <f t="shared" si="35"/>
        <v>-6.1977403922031256</v>
      </c>
      <c r="M100" s="187">
        <f t="shared" si="35"/>
        <v>4.7688647178789942</v>
      </c>
      <c r="N100" s="187">
        <f t="shared" si="35"/>
        <v>4.1605294747428871</v>
      </c>
      <c r="O100" s="175" t="str">
        <f t="shared" si="10"/>
        <v>6</v>
      </c>
    </row>
    <row r="101" spans="2:15">
      <c r="B101" s="173" t="s">
        <v>343</v>
      </c>
      <c r="C101" s="186" t="s">
        <v>2</v>
      </c>
      <c r="D101" s="187">
        <f t="shared" si="8"/>
        <v>-2.8393870154427985</v>
      </c>
      <c r="E101" s="187">
        <f t="shared" ref="E101:N101" si="36">IF(E32="","",(E32-D32)/D32*100)</f>
        <v>0.37555877672245142</v>
      </c>
      <c r="F101" s="187">
        <f t="shared" si="36"/>
        <v>-2.1080854544628296</v>
      </c>
      <c r="G101" s="187">
        <f t="shared" si="36"/>
        <v>-1.0594619130147724</v>
      </c>
      <c r="H101" s="187">
        <f t="shared" si="36"/>
        <v>-3.9203828629221449</v>
      </c>
      <c r="I101" s="187">
        <f t="shared" si="36"/>
        <v>4.9409109160164517</v>
      </c>
      <c r="J101" s="187">
        <f t="shared" si="36"/>
        <v>1.1974933300241981</v>
      </c>
      <c r="K101" s="187">
        <f t="shared" si="36"/>
        <v>-5.2380952380952381</v>
      </c>
      <c r="L101" s="187">
        <f t="shared" si="36"/>
        <v>-9.5477386934673358</v>
      </c>
      <c r="M101" s="187">
        <f t="shared" si="36"/>
        <v>11.503934191702433</v>
      </c>
      <c r="N101" s="187">
        <f t="shared" si="36"/>
        <v>6.6321321080514712</v>
      </c>
      <c r="O101" s="176" t="str">
        <f t="shared" si="10"/>
        <v>卸</v>
      </c>
    </row>
    <row r="102" spans="2:15">
      <c r="B102" s="173" t="s">
        <v>342</v>
      </c>
      <c r="C102" s="186" t="s">
        <v>2</v>
      </c>
      <c r="D102" s="187">
        <f t="shared" si="8"/>
        <v>6.9965983243107308</v>
      </c>
      <c r="E102" s="187">
        <f t="shared" ref="E102:N102" si="37">IF(E33="","",(E33-D33)/D33*100)</f>
        <v>6.5311676583742599</v>
      </c>
      <c r="F102" s="187">
        <f t="shared" si="37"/>
        <v>-0.33396580914713309</v>
      </c>
      <c r="G102" s="187">
        <f t="shared" si="37"/>
        <v>2.1559146675366136</v>
      </c>
      <c r="H102" s="187">
        <f t="shared" si="37"/>
        <v>1.6218176675479077</v>
      </c>
      <c r="I102" s="187">
        <f t="shared" si="37"/>
        <v>2.1389113975762446</v>
      </c>
      <c r="J102" s="187">
        <f t="shared" si="37"/>
        <v>-2.2721279195492223</v>
      </c>
      <c r="K102" s="187">
        <f t="shared" si="37"/>
        <v>-0.64943096085649332</v>
      </c>
      <c r="L102" s="187">
        <f t="shared" si="37"/>
        <v>-4.7914370236912331</v>
      </c>
      <c r="M102" s="187">
        <f t="shared" si="37"/>
        <v>2.0827786230505896</v>
      </c>
      <c r="N102" s="187">
        <f t="shared" si="37"/>
        <v>3.0838307316471085</v>
      </c>
      <c r="O102" s="175" t="str">
        <f t="shared" si="10"/>
        <v>小</v>
      </c>
    </row>
    <row r="103" spans="2:15">
      <c r="B103" s="173" t="s">
        <v>214</v>
      </c>
      <c r="C103" s="186" t="s">
        <v>2</v>
      </c>
      <c r="D103" s="187">
        <f t="shared" si="8"/>
        <v>-1.2456688082003897</v>
      </c>
      <c r="E103" s="187">
        <f t="shared" ref="E103:N103" si="38">IF(E34="","",(E34-D34)/D34*100)</f>
        <v>-0.19119454330316557</v>
      </c>
      <c r="F103" s="187">
        <f t="shared" si="38"/>
        <v>2.7896470200509458</v>
      </c>
      <c r="G103" s="187">
        <f t="shared" si="38"/>
        <v>1.5249618147245985</v>
      </c>
      <c r="H103" s="187">
        <f t="shared" si="38"/>
        <v>1.1860299358517461</v>
      </c>
      <c r="I103" s="187">
        <f t="shared" si="38"/>
        <v>5.795185344930351</v>
      </c>
      <c r="J103" s="187">
        <f t="shared" si="38"/>
        <v>3.1494240157665825</v>
      </c>
      <c r="K103" s="187">
        <f t="shared" si="38"/>
        <v>4.5631129665894727</v>
      </c>
      <c r="L103" s="187">
        <f t="shared" si="38"/>
        <v>-19.827948084312659</v>
      </c>
      <c r="M103" s="187">
        <f t="shared" si="38"/>
        <v>5.8057576626287366</v>
      </c>
      <c r="N103" s="187">
        <f t="shared" si="38"/>
        <v>2.8278987697778253</v>
      </c>
      <c r="O103" s="175" t="str">
        <f t="shared" si="10"/>
        <v>7</v>
      </c>
    </row>
    <row r="104" spans="2:15">
      <c r="B104" s="173" t="s">
        <v>144</v>
      </c>
      <c r="C104" s="186" t="s">
        <v>2</v>
      </c>
      <c r="D104" s="187">
        <f t="shared" si="8"/>
        <v>-5.2773464333750884</v>
      </c>
      <c r="E104" s="187">
        <f t="shared" ref="E104:N104" si="39">IF(E35="","",(E35-D35)/D35*100)</f>
        <v>5.3568490270523927</v>
      </c>
      <c r="F104" s="187">
        <f t="shared" si="39"/>
        <v>0.138246981993186</v>
      </c>
      <c r="G104" s="187">
        <f t="shared" si="39"/>
        <v>-0.96928106840420991</v>
      </c>
      <c r="H104" s="187">
        <f t="shared" si="39"/>
        <v>11.64605692953803</v>
      </c>
      <c r="I104" s="187">
        <f t="shared" si="39"/>
        <v>2.987367167173443</v>
      </c>
      <c r="J104" s="187">
        <f t="shared" si="39"/>
        <v>-0.17400215093037885</v>
      </c>
      <c r="K104" s="187">
        <f t="shared" si="39"/>
        <v>-5.9736458296278609</v>
      </c>
      <c r="L104" s="187">
        <f t="shared" si="39"/>
        <v>-39.137202339130717</v>
      </c>
      <c r="M104" s="187">
        <f t="shared" si="39"/>
        <v>-13.399992895961354</v>
      </c>
      <c r="N104" s="187">
        <f t="shared" si="39"/>
        <v>31.531346773035828</v>
      </c>
      <c r="O104" s="176" t="str">
        <f t="shared" si="10"/>
        <v>8</v>
      </c>
    </row>
    <row r="105" spans="2:15">
      <c r="B105" s="173" t="s">
        <v>143</v>
      </c>
      <c r="C105" s="186" t="s">
        <v>2</v>
      </c>
      <c r="D105" s="187">
        <f t="shared" si="8"/>
        <v>-7.1807879177452322E-2</v>
      </c>
      <c r="E105" s="187">
        <f t="shared" ref="E105:N105" si="40">IF(E36="","",(E36-D36)/D36*100)</f>
        <v>1.5797495349416724</v>
      </c>
      <c r="F105" s="187">
        <f t="shared" si="40"/>
        <v>-1.7890863450951306</v>
      </c>
      <c r="G105" s="187">
        <f t="shared" si="40"/>
        <v>-0.1498701706080198</v>
      </c>
      <c r="H105" s="187">
        <f t="shared" si="40"/>
        <v>-0.40781658143823707</v>
      </c>
      <c r="I105" s="187">
        <f t="shared" si="40"/>
        <v>-1.3499620304924353</v>
      </c>
      <c r="J105" s="187">
        <f t="shared" si="40"/>
        <v>0.97525447213685534</v>
      </c>
      <c r="K105" s="187">
        <f t="shared" si="40"/>
        <v>-4.619823370043278</v>
      </c>
      <c r="L105" s="187">
        <f t="shared" si="40"/>
        <v>3.7485859033003792</v>
      </c>
      <c r="M105" s="187">
        <f t="shared" si="40"/>
        <v>-4.6608788408545436</v>
      </c>
      <c r="N105" s="187">
        <f t="shared" si="40"/>
        <v>-3.6617354549975141</v>
      </c>
      <c r="O105" s="176" t="str">
        <f t="shared" si="10"/>
        <v>9</v>
      </c>
    </row>
    <row r="106" spans="2:15">
      <c r="B106" s="173" t="s">
        <v>336</v>
      </c>
      <c r="C106" s="186" t="s">
        <v>2</v>
      </c>
      <c r="D106" s="187">
        <f t="shared" si="8"/>
        <v>0.52622517646882694</v>
      </c>
      <c r="E106" s="187">
        <f t="shared" ref="E106:N106" si="41">IF(E37="","",(E37-D37)/D37*100)</f>
        <v>3.1125275510811941</v>
      </c>
      <c r="F106" s="187">
        <f t="shared" si="41"/>
        <v>-2.7224934284641384</v>
      </c>
      <c r="G106" s="187">
        <f t="shared" si="41"/>
        <v>0.10170296794500616</v>
      </c>
      <c r="H106" s="187">
        <f t="shared" si="41"/>
        <v>0.63184592451962651</v>
      </c>
      <c r="I106" s="187">
        <f t="shared" si="41"/>
        <v>-1.5527469693061644</v>
      </c>
      <c r="J106" s="187">
        <f t="shared" si="41"/>
        <v>0.77402161870826713</v>
      </c>
      <c r="K106" s="187">
        <f t="shared" si="41"/>
        <v>-6.7277265231537191</v>
      </c>
      <c r="L106" s="187">
        <f t="shared" si="41"/>
        <v>5.5899335005773905</v>
      </c>
      <c r="M106" s="187">
        <f t="shared" si="41"/>
        <v>-6.3506908827611177</v>
      </c>
      <c r="N106" s="187">
        <f t="shared" si="41"/>
        <v>-5.8648239425276252</v>
      </c>
      <c r="O106" s="176" t="str">
        <f t="shared" si="10"/>
        <v>通</v>
      </c>
    </row>
    <row r="107" spans="2:15">
      <c r="B107" s="295" t="s">
        <v>337</v>
      </c>
      <c r="C107" s="186" t="s">
        <v>2</v>
      </c>
      <c r="D107" s="187">
        <f t="shared" si="8"/>
        <v>-2.1156305960603734</v>
      </c>
      <c r="E107" s="187">
        <f t="shared" ref="E107:N107" si="42">IF(E38="","",(E38-D38)/D38*100)</f>
        <v>-3.8000156809450383</v>
      </c>
      <c r="F107" s="187">
        <f t="shared" si="42"/>
        <v>1.7224048466407671</v>
      </c>
      <c r="G107" s="187">
        <f t="shared" si="42"/>
        <v>-1.054936837326069</v>
      </c>
      <c r="H107" s="187">
        <f t="shared" si="42"/>
        <v>-4.191859209673936</v>
      </c>
      <c r="I107" s="187">
        <f t="shared" si="42"/>
        <v>-0.57472883504718975</v>
      </c>
      <c r="J107" s="187">
        <f t="shared" si="42"/>
        <v>1.7369867671644328</v>
      </c>
      <c r="K107" s="187">
        <f t="shared" si="42"/>
        <v>3.2837566844919786</v>
      </c>
      <c r="L107" s="187">
        <f t="shared" si="42"/>
        <v>-2.4863144837256965</v>
      </c>
      <c r="M107" s="187">
        <f t="shared" si="42"/>
        <v>1.5348026879787617</v>
      </c>
      <c r="N107" s="187">
        <f t="shared" si="42"/>
        <v>3.7885390565421071</v>
      </c>
      <c r="O107" s="175" t="str">
        <f t="shared" ref="O107:O126" si="43">O38</f>
        <v>情</v>
      </c>
    </row>
    <row r="108" spans="2:15">
      <c r="B108" s="173" t="s">
        <v>270</v>
      </c>
      <c r="C108" s="186" t="s">
        <v>2</v>
      </c>
      <c r="D108" s="187">
        <f t="shared" si="8"/>
        <v>-4.6022393345288508</v>
      </c>
      <c r="E108" s="187">
        <f t="shared" ref="E108:N108" si="44">IF(E39="","",(E39-D39)/D39*100)</f>
        <v>1.7494668667561801</v>
      </c>
      <c r="F108" s="187">
        <f t="shared" si="44"/>
        <v>-0.20919852513099166</v>
      </c>
      <c r="G108" s="187">
        <f t="shared" si="44"/>
        <v>-0.20380302670830885</v>
      </c>
      <c r="H108" s="187">
        <f t="shared" si="44"/>
        <v>-4.6627459692034279</v>
      </c>
      <c r="I108" s="187">
        <f t="shared" si="44"/>
        <v>-0.71988324891772237</v>
      </c>
      <c r="J108" s="187">
        <f t="shared" si="44"/>
        <v>2.3498941785870167</v>
      </c>
      <c r="K108" s="187">
        <f t="shared" si="44"/>
        <v>6.1286805675687637</v>
      </c>
      <c r="L108" s="187">
        <f t="shared" si="44"/>
        <v>-3.6265698267267616</v>
      </c>
      <c r="M108" s="187">
        <f t="shared" si="44"/>
        <v>5.9338567315407733</v>
      </c>
      <c r="N108" s="187">
        <f t="shared" si="44"/>
        <v>7.6770557176910907</v>
      </c>
      <c r="O108" s="175" t="str">
        <f t="shared" si="43"/>
        <v>10</v>
      </c>
    </row>
    <row r="109" spans="2:15">
      <c r="B109" s="173" t="s">
        <v>271</v>
      </c>
      <c r="C109" s="186" t="s">
        <v>2</v>
      </c>
      <c r="D109" s="187">
        <f t="shared" si="8"/>
        <v>1.5636400956573209</v>
      </c>
      <c r="E109" s="187">
        <f t="shared" ref="E109:N109" si="45">IF(E40="","",(E40-D40)/D40*100)</f>
        <v>2.1320273362393429</v>
      </c>
      <c r="F109" s="187">
        <f t="shared" si="45"/>
        <v>0.4331720910311963</v>
      </c>
      <c r="G109" s="187">
        <f t="shared" si="45"/>
        <v>-0.57840053224724663</v>
      </c>
      <c r="H109" s="187">
        <f t="shared" si="45"/>
        <v>-0.95232536516438338</v>
      </c>
      <c r="I109" s="187">
        <f t="shared" si="45"/>
        <v>-0.32780280304286513</v>
      </c>
      <c r="J109" s="187">
        <f t="shared" si="45"/>
        <v>-1.4190550174271119</v>
      </c>
      <c r="K109" s="187">
        <f t="shared" si="45"/>
        <v>-0.71674239951798757</v>
      </c>
      <c r="L109" s="187">
        <f t="shared" si="45"/>
        <v>-0.83710868084090162</v>
      </c>
      <c r="M109" s="187">
        <f t="shared" si="45"/>
        <v>-2.0385439214841847</v>
      </c>
      <c r="N109" s="187">
        <f t="shared" si="45"/>
        <v>-1.7842216842659357</v>
      </c>
      <c r="O109" s="176" t="str">
        <f t="shared" si="43"/>
        <v>11</v>
      </c>
    </row>
    <row r="110" spans="2:15">
      <c r="B110" s="173" t="s">
        <v>338</v>
      </c>
      <c r="C110" s="186" t="s">
        <v>2</v>
      </c>
      <c r="D110" s="187">
        <f t="shared" si="8"/>
        <v>0.83019463855659514</v>
      </c>
      <c r="E110" s="187">
        <f t="shared" ref="E110:N110" si="46">IF(E41="","",(E41-D41)/D41*100)</f>
        <v>1.0275935735071624</v>
      </c>
      <c r="F110" s="187">
        <f t="shared" si="46"/>
        <v>-1.2084465686783672</v>
      </c>
      <c r="G110" s="187">
        <f t="shared" si="46"/>
        <v>-1.1256214221150949</v>
      </c>
      <c r="H110" s="187">
        <f t="shared" si="46"/>
        <v>-1.2382652858786651</v>
      </c>
      <c r="I110" s="187">
        <f t="shared" si="46"/>
        <v>-0.34309700083403905</v>
      </c>
      <c r="J110" s="187">
        <f t="shared" si="46"/>
        <v>-1.3056771234789675</v>
      </c>
      <c r="K110" s="187">
        <f t="shared" si="46"/>
        <v>-0.89471130202061633</v>
      </c>
      <c r="L110" s="187">
        <f t="shared" si="46"/>
        <v>-0.46755088077947132</v>
      </c>
      <c r="M110" s="187">
        <f t="shared" si="46"/>
        <v>-1.3562376496739432</v>
      </c>
      <c r="N110" s="187">
        <f t="shared" si="46"/>
        <v>-1.7239787017182695</v>
      </c>
      <c r="O110" s="176" t="str">
        <f t="shared" si="43"/>
        <v>住</v>
      </c>
    </row>
    <row r="111" spans="2:15">
      <c r="B111" s="173" t="s">
        <v>340</v>
      </c>
      <c r="C111" s="186" t="s">
        <v>2</v>
      </c>
      <c r="D111" s="187">
        <f t="shared" si="8"/>
        <v>7.5130662020905916</v>
      </c>
      <c r="E111" s="187">
        <f t="shared" ref="E111:N111" si="47">IF(E42="","",(E42-D42)/D42*100)</f>
        <v>10.533903656662179</v>
      </c>
      <c r="F111" s="187">
        <f t="shared" si="47"/>
        <v>11.847580036649779</v>
      </c>
      <c r="G111" s="187">
        <f t="shared" si="47"/>
        <v>2.7823556056707242</v>
      </c>
      <c r="H111" s="187">
        <f t="shared" si="47"/>
        <v>0.73700397569574672</v>
      </c>
      <c r="I111" s="187">
        <f t="shared" si="47"/>
        <v>-0.23921663532959769</v>
      </c>
      <c r="J111" s="187">
        <f t="shared" si="47"/>
        <v>-2.0750720770314528</v>
      </c>
      <c r="K111" s="187">
        <f t="shared" si="47"/>
        <v>0.32109610968719332</v>
      </c>
      <c r="L111" s="187">
        <f t="shared" si="47"/>
        <v>-2.9660936461202394</v>
      </c>
      <c r="M111" s="187">
        <f t="shared" si="47"/>
        <v>-6.0704532774770721</v>
      </c>
      <c r="N111" s="187">
        <f t="shared" si="47"/>
        <v>-2.158078466107435</v>
      </c>
      <c r="O111" s="175" t="str">
        <f t="shared" si="43"/>
        <v>他</v>
      </c>
    </row>
    <row r="112" spans="2:15">
      <c r="B112" s="173" t="s">
        <v>146</v>
      </c>
      <c r="C112" s="186" t="s">
        <v>2</v>
      </c>
      <c r="D112" s="187">
        <f t="shared" si="8"/>
        <v>-0.73555621341098709</v>
      </c>
      <c r="E112" s="187">
        <f t="shared" ref="E112:N112" si="48">IF(E43="","",(E43-D43)/D43*100)</f>
        <v>2.7987839577367493</v>
      </c>
      <c r="F112" s="187">
        <f t="shared" si="48"/>
        <v>-0.1403180542563143</v>
      </c>
      <c r="G112" s="187">
        <f t="shared" si="48"/>
        <v>2.7018053538078441</v>
      </c>
      <c r="H112" s="187">
        <f t="shared" si="48"/>
        <v>4.58515661982889</v>
      </c>
      <c r="I112" s="187">
        <f t="shared" si="48"/>
        <v>0.71564793323195219</v>
      </c>
      <c r="J112" s="187">
        <f t="shared" si="48"/>
        <v>3.4571771501855189</v>
      </c>
      <c r="K112" s="187">
        <f t="shared" si="48"/>
        <v>3.4031011447854254</v>
      </c>
      <c r="L112" s="187">
        <f t="shared" si="48"/>
        <v>4.0652072564077608</v>
      </c>
      <c r="M112" s="187">
        <f t="shared" si="48"/>
        <v>3.7080067740537985</v>
      </c>
      <c r="N112" s="187">
        <f t="shared" si="48"/>
        <v>0.38592993449159785</v>
      </c>
      <c r="O112" s="175" t="str">
        <f t="shared" si="43"/>
        <v>12</v>
      </c>
    </row>
    <row r="113" spans="2:15">
      <c r="B113" s="173" t="s">
        <v>145</v>
      </c>
      <c r="C113" s="186" t="s">
        <v>2</v>
      </c>
      <c r="D113" s="187">
        <f t="shared" si="8"/>
        <v>-0.24541957165809292</v>
      </c>
      <c r="E113" s="187">
        <f t="shared" ref="E113:N113" si="49">IF(E44="","",(E44-D44)/D44*100)</f>
        <v>-2.8082125996468492</v>
      </c>
      <c r="F113" s="187">
        <f t="shared" si="49"/>
        <v>1.8836657747506689</v>
      </c>
      <c r="G113" s="187">
        <f t="shared" si="49"/>
        <v>2.1569797806461239</v>
      </c>
      <c r="H113" s="187">
        <f t="shared" si="49"/>
        <v>-0.33547325343324497</v>
      </c>
      <c r="I113" s="187">
        <f t="shared" si="49"/>
        <v>2.6586220794606543</v>
      </c>
      <c r="J113" s="187">
        <f t="shared" si="49"/>
        <v>1.124993754000414</v>
      </c>
      <c r="K113" s="187">
        <f t="shared" si="49"/>
        <v>1.3418918251187657</v>
      </c>
      <c r="L113" s="187">
        <f t="shared" si="49"/>
        <v>-3.4933828651033201</v>
      </c>
      <c r="M113" s="187">
        <f t="shared" si="49"/>
        <v>2.32236427413185</v>
      </c>
      <c r="N113" s="187">
        <f t="shared" si="49"/>
        <v>1.5144354548596659</v>
      </c>
      <c r="O113" s="175" t="str">
        <f t="shared" si="43"/>
        <v>13</v>
      </c>
    </row>
    <row r="114" spans="2:15">
      <c r="B114" s="173" t="s">
        <v>147</v>
      </c>
      <c r="C114" s="186" t="s">
        <v>2</v>
      </c>
      <c r="D114" s="187">
        <f t="shared" si="8"/>
        <v>-1.8893708467193817</v>
      </c>
      <c r="E114" s="187">
        <f t="shared" ref="E114:N114" si="50">IF(E45="","",(E45-D45)/D45*100)</f>
        <v>-1.0150642592272723</v>
      </c>
      <c r="F114" s="187">
        <f t="shared" si="50"/>
        <v>1.6325151574781223</v>
      </c>
      <c r="G114" s="187">
        <f t="shared" si="50"/>
        <v>0.23197533389835459</v>
      </c>
      <c r="H114" s="187">
        <f t="shared" si="50"/>
        <v>-0.71581909166785118</v>
      </c>
      <c r="I114" s="187">
        <f t="shared" si="50"/>
        <v>9.9483493449140439E-2</v>
      </c>
      <c r="J114" s="187">
        <f t="shared" si="50"/>
        <v>-0.93993648185772238</v>
      </c>
      <c r="K114" s="187">
        <f t="shared" si="50"/>
        <v>-0.43907224700590486</v>
      </c>
      <c r="L114" s="187">
        <f t="shared" si="50"/>
        <v>2.6267156015156417</v>
      </c>
      <c r="M114" s="187">
        <f t="shared" si="50"/>
        <v>0.20942560137394789</v>
      </c>
      <c r="N114" s="187">
        <f t="shared" si="50"/>
        <v>-0.24080615827400559</v>
      </c>
      <c r="O114" s="176" t="str">
        <f t="shared" si="43"/>
        <v>14</v>
      </c>
    </row>
    <row r="115" spans="2:15">
      <c r="B115" s="173" t="s">
        <v>272</v>
      </c>
      <c r="C115" s="186" t="s">
        <v>2</v>
      </c>
      <c r="D115" s="187">
        <f t="shared" si="8"/>
        <v>5.4302967114123115</v>
      </c>
      <c r="E115" s="187">
        <f t="shared" ref="E115:N115" si="51">IF(E46="","",(E46-D46)/D46*100)</f>
        <v>3.0601453156976666</v>
      </c>
      <c r="F115" s="187">
        <f t="shared" si="51"/>
        <v>0.21799350779160201</v>
      </c>
      <c r="G115" s="187">
        <f t="shared" si="51"/>
        <v>6.6502023214726727</v>
      </c>
      <c r="H115" s="187">
        <f t="shared" si="51"/>
        <v>2.2761116929938936</v>
      </c>
      <c r="I115" s="187">
        <f t="shared" si="51"/>
        <v>-0.49653937656529207</v>
      </c>
      <c r="J115" s="187">
        <f t="shared" si="51"/>
        <v>0.89511537256508134</v>
      </c>
      <c r="K115" s="187">
        <f t="shared" si="51"/>
        <v>2.5954267335372294</v>
      </c>
      <c r="L115" s="187">
        <f t="shared" si="51"/>
        <v>-0.36997081491651984</v>
      </c>
      <c r="M115" s="187">
        <f t="shared" si="51"/>
        <v>2.4643166273484836</v>
      </c>
      <c r="N115" s="187">
        <f t="shared" si="51"/>
        <v>2.552299869146804</v>
      </c>
      <c r="O115" s="175" t="str">
        <f t="shared" si="43"/>
        <v>15</v>
      </c>
    </row>
    <row r="116" spans="2:15">
      <c r="B116" s="173" t="s">
        <v>273</v>
      </c>
      <c r="C116" s="186" t="s">
        <v>2</v>
      </c>
      <c r="D116" s="187">
        <f t="shared" si="8"/>
        <v>0.81003018397145388</v>
      </c>
      <c r="E116" s="187">
        <f t="shared" ref="E116:N116" si="52">IF(E47="","",(E47-D47)/D47*100)</f>
        <v>-2.6627644069337446</v>
      </c>
      <c r="F116" s="187">
        <f t="shared" si="52"/>
        <v>-1.9037777289037388</v>
      </c>
      <c r="G116" s="187">
        <f t="shared" si="52"/>
        <v>0.16001228501228501</v>
      </c>
      <c r="H116" s="187">
        <f t="shared" si="52"/>
        <v>1.1820765912038784</v>
      </c>
      <c r="I116" s="187">
        <f t="shared" si="52"/>
        <v>2.3368366184207336</v>
      </c>
      <c r="J116" s="187">
        <f t="shared" si="52"/>
        <v>-2.3906753887475678</v>
      </c>
      <c r="K116" s="187">
        <f t="shared" si="52"/>
        <v>-0.21176284987894931</v>
      </c>
      <c r="L116" s="187">
        <f t="shared" si="52"/>
        <v>-9.0363497063079929</v>
      </c>
      <c r="M116" s="187">
        <f t="shared" si="52"/>
        <v>3.586636095643629</v>
      </c>
      <c r="N116" s="187">
        <f t="shared" si="52"/>
        <v>-0.70597725256110355</v>
      </c>
      <c r="O116" s="176" t="str">
        <f t="shared" si="43"/>
        <v>16</v>
      </c>
    </row>
    <row r="117" spans="2:15">
      <c r="B117" s="9"/>
      <c r="C117" s="95" t="s">
        <v>115</v>
      </c>
      <c r="D117" s="40" t="str">
        <f t="shared" si="8"/>
        <v/>
      </c>
      <c r="E117" s="40" t="str">
        <f t="shared" ref="E117:N117" si="53">IF(E48="","",(E48-D48)/D48*100)</f>
        <v/>
      </c>
      <c r="F117" s="40" t="str">
        <f t="shared" si="53"/>
        <v/>
      </c>
      <c r="G117" s="40" t="str">
        <f t="shared" si="53"/>
        <v/>
      </c>
      <c r="H117" s="40" t="str">
        <f t="shared" si="53"/>
        <v/>
      </c>
      <c r="I117" s="40" t="str">
        <f t="shared" si="53"/>
        <v/>
      </c>
      <c r="J117" s="40" t="str">
        <f t="shared" si="53"/>
        <v/>
      </c>
      <c r="K117" s="40" t="str">
        <f t="shared" si="53"/>
        <v/>
      </c>
      <c r="L117" s="40" t="str">
        <f t="shared" si="53"/>
        <v/>
      </c>
      <c r="M117" s="40" t="str">
        <f t="shared" si="53"/>
        <v/>
      </c>
      <c r="N117" s="40" t="str">
        <f t="shared" si="53"/>
        <v/>
      </c>
      <c r="O117" s="81"/>
    </row>
    <row r="118" spans="2:15">
      <c r="B118" s="8"/>
      <c r="C118" s="96" t="s">
        <v>115</v>
      </c>
      <c r="D118" s="41"/>
      <c r="E118" s="41"/>
      <c r="F118" s="41"/>
      <c r="G118" s="41"/>
      <c r="H118" s="41"/>
      <c r="I118" s="41"/>
      <c r="J118" s="41"/>
      <c r="K118" s="41"/>
      <c r="L118" s="41"/>
      <c r="M118" s="41"/>
      <c r="N118" s="41"/>
      <c r="O118" s="82"/>
    </row>
    <row r="119" spans="2:15" ht="31.5">
      <c r="B119" s="177" t="s">
        <v>330</v>
      </c>
      <c r="C119" s="186" t="s">
        <v>2</v>
      </c>
      <c r="D119" s="187">
        <f>IF(D50="","",(D50-C50)/C50*100)</f>
        <v>0.67611378498975361</v>
      </c>
      <c r="E119" s="187">
        <f t="shared" ref="E119:N119" si="54">IF(E50="","",(E50-D50)/D50*100)</f>
        <v>4.0376729028493168</v>
      </c>
      <c r="F119" s="187">
        <f t="shared" si="54"/>
        <v>-0.7112566806775098</v>
      </c>
      <c r="G119" s="187">
        <f t="shared" si="54"/>
        <v>3.2811336363662158</v>
      </c>
      <c r="H119" s="187">
        <f t="shared" si="54"/>
        <v>3.3155143523013111</v>
      </c>
      <c r="I119" s="187">
        <f t="shared" si="54"/>
        <v>3.5778426792124507</v>
      </c>
      <c r="J119" s="187">
        <f t="shared" si="54"/>
        <v>1.0052333658728996</v>
      </c>
      <c r="K119" s="187">
        <f t="shared" si="54"/>
        <v>-5.9172677123123991</v>
      </c>
      <c r="L119" s="187">
        <f t="shared" si="54"/>
        <v>1.8347195268402734</v>
      </c>
      <c r="M119" s="187">
        <f t="shared" si="54"/>
        <v>1.688705803897403</v>
      </c>
      <c r="N119" s="187">
        <f t="shared" si="54"/>
        <v>-0.53191943532626229</v>
      </c>
      <c r="O119" s="176" t="str">
        <f t="shared" si="43"/>
        <v>17</v>
      </c>
    </row>
    <row r="120" spans="2:15">
      <c r="B120" s="9"/>
      <c r="C120" s="95" t="s">
        <v>115</v>
      </c>
      <c r="D120" s="40"/>
      <c r="E120" s="40"/>
      <c r="F120" s="40"/>
      <c r="G120" s="40"/>
      <c r="H120" s="40"/>
      <c r="I120" s="40"/>
      <c r="J120" s="40"/>
      <c r="K120" s="40"/>
      <c r="L120" s="40"/>
      <c r="M120" s="40"/>
      <c r="N120" s="40"/>
      <c r="O120" s="81"/>
    </row>
    <row r="121" spans="2:15">
      <c r="B121" s="8"/>
      <c r="C121" s="94" t="s">
        <v>115</v>
      </c>
      <c r="D121" s="39"/>
      <c r="E121" s="39"/>
      <c r="F121" s="39"/>
      <c r="G121" s="39"/>
      <c r="H121" s="39"/>
      <c r="I121" s="39"/>
      <c r="J121" s="39"/>
      <c r="K121" s="39"/>
      <c r="L121" s="39"/>
      <c r="M121" s="39"/>
      <c r="N121" s="39"/>
      <c r="O121" s="80"/>
    </row>
    <row r="122" spans="2:15">
      <c r="B122" s="173" t="s">
        <v>150</v>
      </c>
      <c r="C122" s="186" t="s">
        <v>2</v>
      </c>
      <c r="D122" s="187">
        <f>IF(D53="","",(D53-C53)/C53*100)</f>
        <v>1.8219128999685128</v>
      </c>
      <c r="E122" s="187">
        <f t="shared" ref="E122:N122" si="55">IF(E53="","",(E53-D53)/D53*100)</f>
        <v>13.158596274219175</v>
      </c>
      <c r="F122" s="187">
        <f t="shared" si="55"/>
        <v>30.071900413686521</v>
      </c>
      <c r="G122" s="187">
        <f t="shared" si="55"/>
        <v>0.17387398482949482</v>
      </c>
      <c r="H122" s="187">
        <f t="shared" si="55"/>
        <v>-9.8451591439998261</v>
      </c>
      <c r="I122" s="187">
        <f t="shared" si="55"/>
        <v>13.342906191339504</v>
      </c>
      <c r="J122" s="187">
        <f t="shared" si="55"/>
        <v>8.2609649588438039</v>
      </c>
      <c r="K122" s="187">
        <f t="shared" si="55"/>
        <v>-7.2311604767165916</v>
      </c>
      <c r="L122" s="187">
        <f t="shared" si="55"/>
        <v>3.6398359431156715</v>
      </c>
      <c r="M122" s="187">
        <f t="shared" si="55"/>
        <v>18.601045781854527</v>
      </c>
      <c r="N122" s="187">
        <f t="shared" si="55"/>
        <v>27.755513894383192</v>
      </c>
      <c r="O122" s="176" t="str">
        <f t="shared" si="43"/>
        <v>18</v>
      </c>
    </row>
    <row r="123" spans="2:15">
      <c r="B123" s="173" t="s">
        <v>151</v>
      </c>
      <c r="C123" s="186" t="s">
        <v>2</v>
      </c>
      <c r="D123" s="187">
        <f>IF(D54="","",(D54-C54)/C54*100)</f>
        <v>17.776828563531748</v>
      </c>
      <c r="E123" s="187">
        <f t="shared" ref="E123:N123" si="56">IF(E54="","",(E54-D54)/D54*100)</f>
        <v>-0.20907112685070614</v>
      </c>
      <c r="F123" s="187">
        <f t="shared" si="56"/>
        <v>46.072772361894984</v>
      </c>
      <c r="G123" s="187">
        <f t="shared" si="56"/>
        <v>15.273610724896452</v>
      </c>
      <c r="H123" s="187">
        <f t="shared" si="56"/>
        <v>8.2576844457422904</v>
      </c>
      <c r="I123" s="187">
        <f t="shared" si="56"/>
        <v>12.596901497648563</v>
      </c>
      <c r="J123" s="187">
        <f t="shared" si="56"/>
        <v>27.834138821764853</v>
      </c>
      <c r="K123" s="187">
        <f t="shared" si="56"/>
        <v>-16.183360357203966</v>
      </c>
      <c r="L123" s="187">
        <f t="shared" si="56"/>
        <v>5.890015456551537</v>
      </c>
      <c r="M123" s="187">
        <f t="shared" si="56"/>
        <v>0.61141304347826086</v>
      </c>
      <c r="N123" s="187">
        <f t="shared" si="56"/>
        <v>9.3673011296238844</v>
      </c>
      <c r="O123" s="176" t="str">
        <f t="shared" si="43"/>
        <v>19</v>
      </c>
    </row>
    <row r="124" spans="2:15">
      <c r="B124" s="9"/>
      <c r="C124" s="95" t="s">
        <v>115</v>
      </c>
      <c r="D124" s="40"/>
      <c r="E124" s="40"/>
      <c r="F124" s="40"/>
      <c r="G124" s="40"/>
      <c r="H124" s="40"/>
      <c r="I124" s="40"/>
      <c r="J124" s="40"/>
      <c r="K124" s="40"/>
      <c r="L124" s="40"/>
      <c r="M124" s="40"/>
      <c r="N124" s="40"/>
      <c r="O124" s="81"/>
    </row>
    <row r="125" spans="2:15">
      <c r="B125" s="11"/>
      <c r="C125" s="96" t="s">
        <v>115</v>
      </c>
      <c r="D125" s="41"/>
      <c r="E125" s="41"/>
      <c r="F125" s="41"/>
      <c r="G125" s="41"/>
      <c r="H125" s="41"/>
      <c r="I125" s="41"/>
      <c r="J125" s="41"/>
      <c r="K125" s="41"/>
      <c r="L125" s="41"/>
      <c r="M125" s="41"/>
      <c r="N125" s="41"/>
      <c r="O125" s="82"/>
    </row>
    <row r="126" spans="2:15">
      <c r="B126" s="173" t="s">
        <v>152</v>
      </c>
      <c r="C126" s="186" t="s">
        <v>2</v>
      </c>
      <c r="D126" s="187">
        <f>IF(D57="","",(D57-C57)/C57*100)</f>
        <v>0.59951600760620372</v>
      </c>
      <c r="E126" s="187">
        <f t="shared" ref="E126:N126" si="57">IF(E57="","",(E57-D57)/D57*100)</f>
        <v>4.1772828171621166</v>
      </c>
      <c r="F126" s="187">
        <f t="shared" si="57"/>
        <v>-0.57420783809776677</v>
      </c>
      <c r="G126" s="187">
        <f t="shared" si="57"/>
        <v>3.1215621667626672</v>
      </c>
      <c r="H126" s="187">
        <f t="shared" si="57"/>
        <v>3.0416852504390071</v>
      </c>
      <c r="I126" s="187">
        <f t="shared" si="57"/>
        <v>3.6317696505566528</v>
      </c>
      <c r="J126" s="187">
        <f t="shared" si="57"/>
        <v>0.82522882199421477</v>
      </c>
      <c r="K126" s="187">
        <f t="shared" si="57"/>
        <v>-5.7953403782382118</v>
      </c>
      <c r="L126" s="187">
        <f t="shared" si="57"/>
        <v>1.8150405838322694</v>
      </c>
      <c r="M126" s="187">
        <f t="shared" si="57"/>
        <v>2.0013602887864761</v>
      </c>
      <c r="N126" s="187">
        <f t="shared" si="57"/>
        <v>-7.8942639369711048E-2</v>
      </c>
      <c r="O126" s="176" t="str">
        <f t="shared" si="43"/>
        <v>20</v>
      </c>
    </row>
    <row r="127" spans="2:15">
      <c r="B127" s="9"/>
      <c r="C127" s="95" t="s">
        <v>115</v>
      </c>
      <c r="D127" s="40"/>
      <c r="E127" s="40"/>
      <c r="F127" s="40"/>
      <c r="G127" s="40"/>
      <c r="H127" s="40"/>
      <c r="I127" s="40"/>
      <c r="J127" s="40"/>
      <c r="K127" s="40"/>
      <c r="L127" s="40"/>
      <c r="M127" s="40"/>
      <c r="N127" s="40"/>
      <c r="O127" s="81"/>
    </row>
    <row r="128" spans="2:15">
      <c r="B128" s="173" t="s">
        <v>53</v>
      </c>
      <c r="C128" s="96" t="s">
        <v>115</v>
      </c>
      <c r="D128" s="41"/>
      <c r="E128" s="41"/>
      <c r="F128" s="41"/>
      <c r="G128" s="41"/>
      <c r="H128" s="41"/>
      <c r="I128" s="41"/>
      <c r="J128" s="41"/>
      <c r="K128" s="41"/>
      <c r="L128" s="41"/>
      <c r="M128" s="41"/>
      <c r="N128" s="41"/>
      <c r="O128" s="82"/>
    </row>
    <row r="129" spans="1:15">
      <c r="B129" s="173" t="s">
        <v>54</v>
      </c>
      <c r="C129" s="188" t="s">
        <v>2</v>
      </c>
      <c r="D129" s="189">
        <f>IF(D60="","",(D60-C60)/C60*100)</f>
        <v>2.5703323270107408</v>
      </c>
      <c r="E129" s="189">
        <f t="shared" ref="E129:N129" si="58">IF(E60="","",(E60-D60)/D60*100)</f>
        <v>-7.7171134407467337</v>
      </c>
      <c r="F129" s="189">
        <f t="shared" si="58"/>
        <v>-5.4894087449330975</v>
      </c>
      <c r="G129" s="189">
        <f t="shared" si="58"/>
        <v>10.910630974629253</v>
      </c>
      <c r="H129" s="189">
        <f t="shared" si="58"/>
        <v>6.1460505261116234</v>
      </c>
      <c r="I129" s="189">
        <f t="shared" si="58"/>
        <v>1.0746670930312234</v>
      </c>
      <c r="J129" s="189">
        <f t="shared" si="58"/>
        <v>-9.2640927426188941</v>
      </c>
      <c r="K129" s="189">
        <f t="shared" si="58"/>
        <v>-1.9339011755329747</v>
      </c>
      <c r="L129" s="189">
        <f t="shared" si="58"/>
        <v>-7.6405378979314538</v>
      </c>
      <c r="M129" s="189">
        <f t="shared" si="58"/>
        <v>0.79605136524871445</v>
      </c>
      <c r="N129" s="189">
        <f t="shared" si="58"/>
        <v>3.7087556095099097</v>
      </c>
      <c r="O129" s="80"/>
    </row>
    <row r="130" spans="1:15">
      <c r="B130" s="173" t="s">
        <v>55</v>
      </c>
      <c r="C130" s="188" t="s">
        <v>2</v>
      </c>
      <c r="D130" s="189">
        <f>IF(D61="","",(D61-C61)/C61*100)</f>
        <v>0.81345123007853104</v>
      </c>
      <c r="E130" s="189">
        <f t="shared" ref="E130:N130" si="59">IF(E61="","",(E61-D61)/D61*100)</f>
        <v>8.5431233293368027</v>
      </c>
      <c r="F130" s="189">
        <f t="shared" si="59"/>
        <v>-3.0969444738899927</v>
      </c>
      <c r="G130" s="189">
        <f t="shared" si="59"/>
        <v>3.9517699589257669</v>
      </c>
      <c r="H130" s="189">
        <f t="shared" si="59"/>
        <v>7.7898496019287267</v>
      </c>
      <c r="I130" s="189">
        <f t="shared" si="59"/>
        <v>6.0306727737534871</v>
      </c>
      <c r="J130" s="189">
        <f t="shared" si="59"/>
        <v>2.5706905197880614</v>
      </c>
      <c r="K130" s="189">
        <f t="shared" si="59"/>
        <v>-14.160035782187641</v>
      </c>
      <c r="L130" s="189">
        <f t="shared" si="59"/>
        <v>12.288366913232823</v>
      </c>
      <c r="M130" s="189">
        <f t="shared" si="59"/>
        <v>3.7210152341267761</v>
      </c>
      <c r="N130" s="189">
        <f t="shared" si="59"/>
        <v>-3.3787932141491699</v>
      </c>
      <c r="O130" s="80"/>
    </row>
    <row r="131" spans="1:15">
      <c r="B131" s="179" t="s">
        <v>56</v>
      </c>
      <c r="C131" s="190" t="s">
        <v>2</v>
      </c>
      <c r="D131" s="191">
        <f>IF(D62="","",(D62-C62)/C62*100)</f>
        <v>0.54742384498684826</v>
      </c>
      <c r="E131" s="191">
        <f t="shared" ref="E131:L131" si="60">IF(E62="","",(E62-D62)/D62*100)</f>
        <v>1.2093089311111147</v>
      </c>
      <c r="F131" s="191">
        <f t="shared" si="60"/>
        <v>1.1076720809791791</v>
      </c>
      <c r="G131" s="191">
        <f t="shared" si="60"/>
        <v>2.6883123627760916</v>
      </c>
      <c r="H131" s="191">
        <f t="shared" si="60"/>
        <v>0.10840088571507892</v>
      </c>
      <c r="I131" s="191">
        <f t="shared" si="60"/>
        <v>1.7615793698532014</v>
      </c>
      <c r="J131" s="191">
        <f t="shared" si="60"/>
        <v>-4.1912945713228837E-2</v>
      </c>
      <c r="K131" s="191">
        <f t="shared" si="60"/>
        <v>0.71028272033547801</v>
      </c>
      <c r="L131" s="191">
        <f t="shared" si="60"/>
        <v>-5.245900263260336</v>
      </c>
      <c r="M131" s="191">
        <f>IF(M62="","",(M62-L62)/L62*100)</f>
        <v>3.572326319717669E-2</v>
      </c>
      <c r="N131" s="191">
        <f>IF(N62="","",(N62-M62)/M62*100)</f>
        <v>1.8209480087795153</v>
      </c>
      <c r="O131" s="85"/>
    </row>
    <row r="132" spans="1:15">
      <c r="B132" s="17"/>
      <c r="C132" s="19"/>
      <c r="D132" s="19"/>
      <c r="E132" s="19"/>
      <c r="F132" s="19"/>
      <c r="G132" s="20"/>
      <c r="H132" s="20"/>
      <c r="I132" s="20"/>
      <c r="J132" s="20"/>
      <c r="K132" s="20"/>
      <c r="L132" s="20"/>
      <c r="M132" s="20"/>
      <c r="N132" s="20"/>
      <c r="O132" s="64"/>
    </row>
    <row r="133" spans="1:15" s="24" customFormat="1">
      <c r="A133" s="1"/>
      <c r="B133" s="181" t="s">
        <v>90</v>
      </c>
      <c r="C133" s="27"/>
      <c r="D133" s="27"/>
      <c r="E133" s="27"/>
      <c r="F133" s="27"/>
      <c r="G133" s="91"/>
      <c r="H133" s="91"/>
      <c r="I133" s="91"/>
      <c r="J133" s="91"/>
      <c r="K133" s="91"/>
      <c r="L133" s="91"/>
      <c r="M133" s="91"/>
      <c r="N133" s="91"/>
      <c r="O133" s="83"/>
    </row>
    <row r="134" spans="1:15" s="24" customFormat="1">
      <c r="A134" s="1"/>
      <c r="B134" s="181" t="s">
        <v>121</v>
      </c>
      <c r="C134" s="27"/>
      <c r="D134" s="27"/>
      <c r="E134" s="27"/>
      <c r="F134" s="27"/>
      <c r="G134" s="91"/>
      <c r="H134" s="91"/>
      <c r="I134" s="91"/>
      <c r="J134" s="91"/>
      <c r="K134" s="91"/>
      <c r="L134" s="91"/>
      <c r="M134" s="91"/>
      <c r="N134" s="91"/>
      <c r="O134" s="83"/>
    </row>
    <row r="135" spans="1:15" s="24" customFormat="1">
      <c r="A135" s="1"/>
      <c r="B135" s="181" t="s">
        <v>274</v>
      </c>
      <c r="C135" s="23"/>
      <c r="D135" s="23"/>
      <c r="E135" s="23"/>
      <c r="F135" s="23"/>
      <c r="G135" s="38"/>
      <c r="H135" s="38"/>
      <c r="I135" s="38"/>
      <c r="J135" s="38"/>
      <c r="K135" s="38"/>
      <c r="L135" s="38"/>
      <c r="M135" s="38"/>
      <c r="N135" s="38"/>
      <c r="O135" s="83"/>
    </row>
    <row r="136" spans="1:15">
      <c r="B136" s="17"/>
      <c r="C136" s="7"/>
      <c r="D136" s="7"/>
      <c r="E136" s="7"/>
      <c r="F136" s="7"/>
      <c r="G136" s="17"/>
      <c r="H136" s="17"/>
      <c r="I136" s="17"/>
      <c r="J136" s="17"/>
      <c r="K136" s="17"/>
      <c r="L136" s="17"/>
      <c r="M136" s="17"/>
      <c r="N136" s="17"/>
      <c r="O136" s="64"/>
    </row>
    <row r="137" spans="1:15">
      <c r="B137" s="17"/>
      <c r="C137" s="7"/>
      <c r="D137" s="7"/>
      <c r="E137" s="7"/>
      <c r="F137" s="7"/>
      <c r="G137" s="17"/>
      <c r="H137" s="17"/>
      <c r="I137" s="17"/>
      <c r="J137" s="17"/>
      <c r="K137" s="17"/>
      <c r="L137" s="17"/>
      <c r="M137" s="17"/>
      <c r="N137" s="17"/>
      <c r="O137" s="64"/>
    </row>
    <row r="138" spans="1:15" s="22" customFormat="1" ht="30" customHeight="1">
      <c r="B138" s="182" t="s">
        <v>58</v>
      </c>
      <c r="C138" s="26"/>
      <c r="D138" s="26"/>
      <c r="E138" s="26"/>
      <c r="F138" s="26"/>
      <c r="G138" s="26"/>
      <c r="H138" s="26"/>
      <c r="I138" s="26"/>
      <c r="J138" s="26"/>
      <c r="K138" s="26"/>
      <c r="L138" s="26"/>
      <c r="M138" s="26"/>
      <c r="N138" s="26"/>
      <c r="O138" s="84"/>
    </row>
    <row r="139" spans="1:15">
      <c r="C139" s="183" t="s">
        <v>101</v>
      </c>
      <c r="D139" s="3"/>
      <c r="E139" s="3"/>
      <c r="F139" s="3"/>
      <c r="G139" s="14"/>
      <c r="H139" s="14"/>
      <c r="I139" s="14"/>
      <c r="J139" s="14"/>
      <c r="K139" s="14"/>
      <c r="L139" s="14"/>
      <c r="M139" s="184"/>
      <c r="N139" s="184" t="s">
        <v>100</v>
      </c>
    </row>
    <row r="140" spans="1:15" s="4" customFormat="1" ht="30" customHeight="1">
      <c r="B140" s="170" t="s">
        <v>329</v>
      </c>
      <c r="C140" s="185" t="str">
        <f t="shared" ref="C140:M140" si="61">C4</f>
        <v>平成２３年度</v>
      </c>
      <c r="D140" s="185" t="str">
        <f>D4</f>
        <v>平成２４年度</v>
      </c>
      <c r="E140" s="185" t="str">
        <f t="shared" si="61"/>
        <v>平成２５年度</v>
      </c>
      <c r="F140" s="185" t="str">
        <f t="shared" si="61"/>
        <v>平成２６年度</v>
      </c>
      <c r="G140" s="185" t="str">
        <f t="shared" si="61"/>
        <v>平成２７年度</v>
      </c>
      <c r="H140" s="185" t="str">
        <f t="shared" si="61"/>
        <v>平成２８年度</v>
      </c>
      <c r="I140" s="185" t="str">
        <f t="shared" si="61"/>
        <v>平成２９年度</v>
      </c>
      <c r="J140" s="185" t="str">
        <f t="shared" si="61"/>
        <v>平成３０年度</v>
      </c>
      <c r="K140" s="185" t="str">
        <f t="shared" si="61"/>
        <v>令和元年度</v>
      </c>
      <c r="L140" s="185" t="str">
        <f t="shared" si="61"/>
        <v>令和２年度</v>
      </c>
      <c r="M140" s="185" t="str">
        <f t="shared" si="61"/>
        <v>令和３年度</v>
      </c>
      <c r="N140" s="185" t="str">
        <f t="shared" ref="N140" si="62">N4</f>
        <v>令和４年度</v>
      </c>
      <c r="O140" s="172" t="s">
        <v>36</v>
      </c>
    </row>
    <row r="141" spans="1:15">
      <c r="B141" s="8"/>
      <c r="C141" s="19"/>
      <c r="D141" s="19"/>
      <c r="E141" s="19"/>
      <c r="F141" s="19"/>
      <c r="G141" s="20"/>
      <c r="H141" s="20"/>
      <c r="I141" s="20"/>
      <c r="J141" s="20"/>
      <c r="K141" s="20"/>
      <c r="L141" s="20"/>
      <c r="M141" s="20"/>
      <c r="N141" s="20"/>
      <c r="O141" s="80"/>
    </row>
    <row r="142" spans="1:15">
      <c r="B142" s="173" t="s">
        <v>257</v>
      </c>
      <c r="C142" s="192">
        <f t="shared" ref="C142:D161" si="63">IF(C6="","",C6/C$57*100)</f>
        <v>1.1074309668818987</v>
      </c>
      <c r="D142" s="192">
        <f t="shared" si="63"/>
        <v>1.1291263299289711</v>
      </c>
      <c r="E142" s="192">
        <f t="shared" ref="E142:M142" si="64">IF(E6="","",E6/E$57*100)</f>
        <v>1.0002088190260949</v>
      </c>
      <c r="F142" s="192">
        <f t="shared" si="64"/>
        <v>0.95076262214494456</v>
      </c>
      <c r="G142" s="192">
        <f t="shared" si="64"/>
        <v>1.0225764632876804</v>
      </c>
      <c r="H142" s="192">
        <f t="shared" si="64"/>
        <v>1.0533839064756969</v>
      </c>
      <c r="I142" s="192">
        <f t="shared" si="64"/>
        <v>1.0273917740399785</v>
      </c>
      <c r="J142" s="192">
        <f t="shared" si="64"/>
        <v>0.92458331922924686</v>
      </c>
      <c r="K142" s="192">
        <f t="shared" si="64"/>
        <v>0.96248189334833845</v>
      </c>
      <c r="L142" s="192">
        <f t="shared" si="64"/>
        <v>0.87309605184942607</v>
      </c>
      <c r="M142" s="192">
        <f t="shared" si="64"/>
        <v>0.86277902804287809</v>
      </c>
      <c r="N142" s="192">
        <f t="shared" ref="N142" si="65">IF(N6="","",N6/N$57*100)</f>
        <v>0.89548431259459726</v>
      </c>
      <c r="O142" s="175">
        <f t="shared" ref="O142:O173" si="66">O6</f>
        <v>1</v>
      </c>
    </row>
    <row r="143" spans="1:15">
      <c r="B143" s="173" t="s">
        <v>258</v>
      </c>
      <c r="C143" s="192">
        <f t="shared" si="63"/>
        <v>0.73009112419541067</v>
      </c>
      <c r="D143" s="192">
        <f t="shared" si="63"/>
        <v>0.75271116501479962</v>
      </c>
      <c r="E143" s="192">
        <f t="shared" ref="E143:M143" si="67">IF(E7="","",E7/E$57*100)</f>
        <v>0.67161435154829197</v>
      </c>
      <c r="F143" s="192">
        <f t="shared" si="67"/>
        <v>0.58856855494870308</v>
      </c>
      <c r="G143" s="192">
        <f t="shared" si="67"/>
        <v>0.6294847425472978</v>
      </c>
      <c r="H143" s="192">
        <f t="shared" si="67"/>
        <v>0.67098156030791889</v>
      </c>
      <c r="I143" s="192">
        <f t="shared" si="67"/>
        <v>0.65935420690481383</v>
      </c>
      <c r="J143" s="192">
        <f t="shared" si="67"/>
        <v>0.60997583768487584</v>
      </c>
      <c r="K143" s="192">
        <f t="shared" si="67"/>
        <v>0.65213278390472051</v>
      </c>
      <c r="L143" s="192">
        <f t="shared" si="67"/>
        <v>0.61134969649186666</v>
      </c>
      <c r="M143" s="192">
        <f t="shared" si="67"/>
        <v>0.58918652952364092</v>
      </c>
      <c r="N143" s="192">
        <f t="shared" ref="N143" si="68">IF(N7="","",N7/N$57*100)</f>
        <v>0.60039330549156655</v>
      </c>
      <c r="O143" s="176" t="str">
        <f t="shared" si="66"/>
        <v>農</v>
      </c>
    </row>
    <row r="144" spans="1:15">
      <c r="B144" s="173" t="s">
        <v>259</v>
      </c>
      <c r="C144" s="192">
        <f t="shared" si="63"/>
        <v>5.6210036928129474E-2</v>
      </c>
      <c r="D144" s="192">
        <f t="shared" si="63"/>
        <v>5.2485480098483105E-2</v>
      </c>
      <c r="E144" s="192">
        <f t="shared" ref="E144:M144" si="69">IF(E8="","",E8/E$57*100)</f>
        <v>5.2935559566993473E-2</v>
      </c>
      <c r="F144" s="192">
        <f t="shared" si="69"/>
        <v>5.9747831936021498E-2</v>
      </c>
      <c r="G144" s="192">
        <f t="shared" si="69"/>
        <v>5.3365073879327256E-2</v>
      </c>
      <c r="H144" s="192">
        <f t="shared" si="69"/>
        <v>5.2415359179948051E-2</v>
      </c>
      <c r="I144" s="192">
        <f t="shared" si="69"/>
        <v>5.0183775003952713E-2</v>
      </c>
      <c r="J144" s="192">
        <f t="shared" si="69"/>
        <v>4.8069029659569953E-2</v>
      </c>
      <c r="K144" s="192">
        <f t="shared" si="69"/>
        <v>5.1075057234863129E-2</v>
      </c>
      <c r="L144" s="192">
        <f t="shared" si="69"/>
        <v>4.7691734457032064E-2</v>
      </c>
      <c r="M144" s="192">
        <f t="shared" si="69"/>
        <v>5.7288725171698474E-2</v>
      </c>
      <c r="N144" s="192">
        <f t="shared" ref="N144" si="70">IF(N8="","",N8/N$57*100)</f>
        <v>8.674297614503379E-2</v>
      </c>
      <c r="O144" s="176" t="str">
        <f t="shared" si="66"/>
        <v>林</v>
      </c>
    </row>
    <row r="145" spans="2:15">
      <c r="B145" s="173" t="s">
        <v>260</v>
      </c>
      <c r="C145" s="192">
        <f t="shared" si="63"/>
        <v>0.32112980575835864</v>
      </c>
      <c r="D145" s="192">
        <f t="shared" si="63"/>
        <v>0.32392968481568846</v>
      </c>
      <c r="E145" s="192">
        <f t="shared" ref="E145:M145" si="71">IF(E9="","",E9/E$57*100)</f>
        <v>0.27565890791080949</v>
      </c>
      <c r="F145" s="192">
        <f t="shared" si="71"/>
        <v>0.30244623526022008</v>
      </c>
      <c r="G145" s="192">
        <f t="shared" si="71"/>
        <v>0.33972664686105519</v>
      </c>
      <c r="H145" s="192">
        <f t="shared" si="71"/>
        <v>0.32998698698782997</v>
      </c>
      <c r="I145" s="192">
        <f t="shared" si="71"/>
        <v>0.31785379213121195</v>
      </c>
      <c r="J145" s="192">
        <f t="shared" si="71"/>
        <v>0.26653845188480102</v>
      </c>
      <c r="K145" s="192">
        <f t="shared" si="71"/>
        <v>0.25927405220875488</v>
      </c>
      <c r="L145" s="192">
        <f t="shared" si="71"/>
        <v>0.21405462090052751</v>
      </c>
      <c r="M145" s="192">
        <f t="shared" si="71"/>
        <v>0.21630377334753864</v>
      </c>
      <c r="N145" s="192">
        <f t="shared" ref="N145" si="72">IF(N9="","",N9/N$57*100)</f>
        <v>0.20834803095799698</v>
      </c>
      <c r="O145" s="176" t="str">
        <f t="shared" si="66"/>
        <v>水</v>
      </c>
    </row>
    <row r="146" spans="2:15">
      <c r="B146" s="173" t="s">
        <v>125</v>
      </c>
      <c r="C146" s="192">
        <f t="shared" si="63"/>
        <v>0.10179078251297759</v>
      </c>
      <c r="D146" s="192">
        <f t="shared" si="63"/>
        <v>9.8112363150797105E-2</v>
      </c>
      <c r="E146" s="192">
        <f t="shared" ref="E146:M146" si="73">IF(E10="","",E10/E$57*100)</f>
        <v>0.11070077402845453</v>
      </c>
      <c r="F146" s="192">
        <f t="shared" si="73"/>
        <v>0.12413589985680461</v>
      </c>
      <c r="G146" s="192">
        <f t="shared" si="73"/>
        <v>0.12226242129426358</v>
      </c>
      <c r="H146" s="192">
        <f t="shared" si="73"/>
        <v>0.10463823597594403</v>
      </c>
      <c r="I146" s="192">
        <f t="shared" si="73"/>
        <v>0.10591643838447017</v>
      </c>
      <c r="J146" s="192">
        <f t="shared" si="73"/>
        <v>0.10350672494360091</v>
      </c>
      <c r="K146" s="192">
        <f t="shared" si="73"/>
        <v>0.10840769506418664</v>
      </c>
      <c r="L146" s="192">
        <f t="shared" si="73"/>
        <v>0.10567086293109822</v>
      </c>
      <c r="M146" s="192">
        <f t="shared" si="73"/>
        <v>9.7701519386902358E-2</v>
      </c>
      <c r="N146" s="192">
        <f t="shared" ref="N146" si="74">IF(N10="","",N10/N$57*100)</f>
        <v>0.11856640065879907</v>
      </c>
      <c r="O146" s="175" t="str">
        <f t="shared" si="66"/>
        <v>2</v>
      </c>
    </row>
    <row r="147" spans="2:15">
      <c r="B147" s="173" t="s">
        <v>126</v>
      </c>
      <c r="C147" s="192">
        <f t="shared" si="63"/>
        <v>35.46769414706997</v>
      </c>
      <c r="D147" s="192">
        <f t="shared" si="63"/>
        <v>35.37332018989575</v>
      </c>
      <c r="E147" s="192">
        <f t="shared" ref="E147:M147" si="75">IF(E11="","",E11/E$57*100)</f>
        <v>36.623006162766742</v>
      </c>
      <c r="F147" s="192">
        <f t="shared" si="75"/>
        <v>35.817086755028008</v>
      </c>
      <c r="G147" s="192">
        <f t="shared" si="75"/>
        <v>35.927016412642303</v>
      </c>
      <c r="H147" s="192">
        <f t="shared" si="75"/>
        <v>37.479484084654239</v>
      </c>
      <c r="I147" s="192">
        <f t="shared" si="75"/>
        <v>38.256265310230454</v>
      </c>
      <c r="J147" s="192">
        <f t="shared" si="75"/>
        <v>39.406437864993613</v>
      </c>
      <c r="K147" s="192">
        <f t="shared" si="75"/>
        <v>35.469078996577394</v>
      </c>
      <c r="L147" s="192">
        <f t="shared" si="75"/>
        <v>39.827892018134627</v>
      </c>
      <c r="M147" s="192">
        <f t="shared" si="75"/>
        <v>40.146345154683679</v>
      </c>
      <c r="N147" s="192">
        <f t="shared" ref="N147" si="76">IF(N11="","",N11/N$57*100)</f>
        <v>38.674988967212101</v>
      </c>
      <c r="O147" s="176" t="str">
        <f t="shared" si="66"/>
        <v>3</v>
      </c>
    </row>
    <row r="148" spans="2:15">
      <c r="B148" s="173" t="s">
        <v>261</v>
      </c>
      <c r="C148" s="192">
        <f t="shared" si="63"/>
        <v>2.3385906145755024</v>
      </c>
      <c r="D148" s="192">
        <f t="shared" si="63"/>
        <v>1.9747463279031694</v>
      </c>
      <c r="E148" s="192">
        <f t="shared" ref="E148:M148" si="77">IF(E12="","",E12/E$57*100)</f>
        <v>1.9405553365970785</v>
      </c>
      <c r="F148" s="192">
        <f t="shared" si="77"/>
        <v>1.9017297725977576</v>
      </c>
      <c r="G148" s="192">
        <f t="shared" si="77"/>
        <v>2.237763035271525</v>
      </c>
      <c r="H148" s="192">
        <f t="shared" si="77"/>
        <v>2.2625101218666126</v>
      </c>
      <c r="I148" s="192">
        <f t="shared" si="77"/>
        <v>2.3676340538297893</v>
      </c>
      <c r="J148" s="192">
        <f t="shared" si="77"/>
        <v>2.5109418927753224</v>
      </c>
      <c r="K148" s="192">
        <f t="shared" si="77"/>
        <v>2.6066123071944092</v>
      </c>
      <c r="L148" s="192">
        <f t="shared" si="77"/>
        <v>2.8348432714921308</v>
      </c>
      <c r="M148" s="192">
        <f t="shared" si="77"/>
        <v>2.4462450406358061</v>
      </c>
      <c r="N148" s="192">
        <f t="shared" ref="N148" si="78">IF(N12="","",N12/N$57*100)</f>
        <v>2.6708121133003422</v>
      </c>
      <c r="O148" s="176" t="str">
        <f t="shared" si="66"/>
        <v>食</v>
      </c>
    </row>
    <row r="149" spans="2:15">
      <c r="B149" s="173" t="s">
        <v>216</v>
      </c>
      <c r="C149" s="192">
        <f t="shared" si="63"/>
        <v>0.19011513200833935</v>
      </c>
      <c r="D149" s="192">
        <f t="shared" si="63"/>
        <v>0.20185195360781405</v>
      </c>
      <c r="E149" s="192">
        <f t="shared" ref="E149:M149" si="79">IF(E13="","",E13/E$57*100)</f>
        <v>0.16185698705538101</v>
      </c>
      <c r="F149" s="192">
        <f t="shared" si="79"/>
        <v>0.17594547684368847</v>
      </c>
      <c r="G149" s="192">
        <f t="shared" si="79"/>
        <v>0.25464003429248327</v>
      </c>
      <c r="H149" s="192">
        <f t="shared" si="79"/>
        <v>0.15510471101837739</v>
      </c>
      <c r="I149" s="192">
        <f t="shared" si="79"/>
        <v>0.22342982130489886</v>
      </c>
      <c r="J149" s="192">
        <f t="shared" si="79"/>
        <v>0.10905625124202313</v>
      </c>
      <c r="K149" s="192">
        <f t="shared" si="79"/>
        <v>0.18418308507523032</v>
      </c>
      <c r="L149" s="192">
        <f t="shared" si="79"/>
        <v>0.25036660094898511</v>
      </c>
      <c r="M149" s="192">
        <f t="shared" si="79"/>
        <v>0.18755349487702519</v>
      </c>
      <c r="N149" s="192">
        <f t="shared" ref="N149" si="80">IF(N13="","",N13/N$57*100)</f>
        <v>0.21270579079148813</v>
      </c>
      <c r="O149" s="176" t="str">
        <f t="shared" si="66"/>
        <v>繊</v>
      </c>
    </row>
    <row r="150" spans="2:15">
      <c r="B150" s="173" t="s">
        <v>217</v>
      </c>
      <c r="C150" s="192">
        <f t="shared" si="63"/>
        <v>0.29318462626186204</v>
      </c>
      <c r="D150" s="192">
        <f t="shared" si="63"/>
        <v>0.27858085299497587</v>
      </c>
      <c r="E150" s="192">
        <f t="shared" ref="E150:M150" si="81">IF(E14="","",E14/E$57*100)</f>
        <v>0.21953323418983875</v>
      </c>
      <c r="F150" s="192">
        <f t="shared" si="81"/>
        <v>0.26377760205387329</v>
      </c>
      <c r="G150" s="192">
        <f t="shared" si="81"/>
        <v>0.30702581877890295</v>
      </c>
      <c r="H150" s="192">
        <f t="shared" si="81"/>
        <v>0.25008273734972691</v>
      </c>
      <c r="I150" s="192">
        <f t="shared" si="81"/>
        <v>0.25858052005853494</v>
      </c>
      <c r="J150" s="192">
        <f t="shared" si="81"/>
        <v>0.24272845108576135</v>
      </c>
      <c r="K150" s="192">
        <f t="shared" si="81"/>
        <v>0.29149081480054695</v>
      </c>
      <c r="L150" s="192">
        <f t="shared" si="81"/>
        <v>0.25323554747182192</v>
      </c>
      <c r="M150" s="192">
        <f t="shared" si="81"/>
        <v>0.2790412823636283</v>
      </c>
      <c r="N150" s="192">
        <f t="shared" ref="N150" si="82">IF(N14="","",N14/N$57*100)</f>
        <v>0.26488113150058518</v>
      </c>
      <c r="O150" s="176" t="str">
        <f t="shared" si="66"/>
        <v>パ</v>
      </c>
    </row>
    <row r="151" spans="2:15">
      <c r="B151" s="173" t="s">
        <v>262</v>
      </c>
      <c r="C151" s="192">
        <f t="shared" si="63"/>
        <v>4.1071421911471591</v>
      </c>
      <c r="D151" s="192">
        <f t="shared" si="63"/>
        <v>5.6021629737711622</v>
      </c>
      <c r="E151" s="192">
        <f t="shared" ref="E151:M151" si="83">IF(E15="","",E15/E$57*100)</f>
        <v>5.3347732483381858</v>
      </c>
      <c r="F151" s="192">
        <f t="shared" si="83"/>
        <v>5.5855019086326028</v>
      </c>
      <c r="G151" s="192">
        <f t="shared" si="83"/>
        <v>5.2998894022789429</v>
      </c>
      <c r="H151" s="192">
        <f t="shared" si="83"/>
        <v>5.4148542745946475</v>
      </c>
      <c r="I151" s="192">
        <f t="shared" si="83"/>
        <v>4.3386502828191791</v>
      </c>
      <c r="J151" s="192">
        <f t="shared" si="83"/>
        <v>4.4482446802263933</v>
      </c>
      <c r="K151" s="192">
        <f t="shared" si="83"/>
        <v>5.6828487049008096</v>
      </c>
      <c r="L151" s="192">
        <f t="shared" si="83"/>
        <v>6.5923709550254825</v>
      </c>
      <c r="M151" s="192">
        <f t="shared" si="83"/>
        <v>5.0383480228858337</v>
      </c>
      <c r="N151" s="192">
        <f t="shared" ref="N151" si="84">IF(N15="","",N15/N$57*100)</f>
        <v>4.4397328292779275</v>
      </c>
      <c r="O151" s="176" t="str">
        <f t="shared" si="66"/>
        <v>化</v>
      </c>
    </row>
    <row r="152" spans="2:15">
      <c r="B152" s="173" t="s">
        <v>263</v>
      </c>
      <c r="C152" s="192">
        <f t="shared" si="63"/>
        <v>0.17012194114835774</v>
      </c>
      <c r="D152" s="192">
        <f t="shared" si="63"/>
        <v>0.44016834015993239</v>
      </c>
      <c r="E152" s="192">
        <f t="shared" ref="E152:M152" si="85">IF(E16="","",E16/E$57*100)</f>
        <v>1.2745332170318542</v>
      </c>
      <c r="F152" s="192">
        <f t="shared" si="85"/>
        <v>1.7602984477068415</v>
      </c>
      <c r="G152" s="192">
        <f t="shared" si="85"/>
        <v>2.184906200191048</v>
      </c>
      <c r="H152" s="192">
        <f t="shared" si="85"/>
        <v>1.5450681261322625</v>
      </c>
      <c r="I152" s="192">
        <f t="shared" si="85"/>
        <v>1.7173461268875219</v>
      </c>
      <c r="J152" s="192">
        <f t="shared" si="85"/>
        <v>1.9160372790004772</v>
      </c>
      <c r="K152" s="192">
        <f t="shared" si="85"/>
        <v>1.6470880984239207</v>
      </c>
      <c r="L152" s="192">
        <f t="shared" si="85"/>
        <v>3.5564253358468023</v>
      </c>
      <c r="M152" s="192">
        <f t="shared" si="85"/>
        <v>3.0687597685337793</v>
      </c>
      <c r="N152" s="192">
        <f t="shared" ref="N152" si="86">IF(N16="","",N16/N$57*100)</f>
        <v>2.4880335326085872</v>
      </c>
      <c r="O152" s="176" t="str">
        <f t="shared" si="66"/>
        <v>石</v>
      </c>
    </row>
    <row r="153" spans="2:15">
      <c r="B153" s="173" t="s">
        <v>264</v>
      </c>
      <c r="C153" s="192">
        <f t="shared" si="63"/>
        <v>1.7832168018460337</v>
      </c>
      <c r="D153" s="192">
        <f t="shared" si="63"/>
        <v>1.6475859525869687</v>
      </c>
      <c r="E153" s="192">
        <f t="shared" ref="E153:M153" si="87">IF(E17="","",E17/E$57*100)</f>
        <v>1.2791595180360285</v>
      </c>
      <c r="F153" s="192">
        <f t="shared" si="87"/>
        <v>1.1941001764312316</v>
      </c>
      <c r="G153" s="192">
        <f t="shared" si="87"/>
        <v>1.1574332899388302</v>
      </c>
      <c r="H153" s="192">
        <f t="shared" si="87"/>
        <v>1.3459691602318402</v>
      </c>
      <c r="I153" s="192">
        <f t="shared" si="87"/>
        <v>1.3484147011645005</v>
      </c>
      <c r="J153" s="192">
        <f t="shared" si="87"/>
        <v>1.3890395243710556</v>
      </c>
      <c r="K153" s="192">
        <f t="shared" si="87"/>
        <v>1.4428123131586654</v>
      </c>
      <c r="L153" s="192">
        <f t="shared" si="87"/>
        <v>1.1896885020305898</v>
      </c>
      <c r="M153" s="192">
        <f t="shared" si="87"/>
        <v>1.1843631907466234</v>
      </c>
      <c r="N153" s="192">
        <f t="shared" ref="N153" si="88">IF(N17="","",N17/N$57*100)</f>
        <v>1.1968881825915503</v>
      </c>
      <c r="O153" s="176" t="str">
        <f t="shared" si="66"/>
        <v>窯</v>
      </c>
    </row>
    <row r="154" spans="2:15">
      <c r="B154" s="173" t="s">
        <v>177</v>
      </c>
      <c r="C154" s="192">
        <f t="shared" si="63"/>
        <v>1.44961955661736</v>
      </c>
      <c r="D154" s="192">
        <f t="shared" si="63"/>
        <v>0.95997849737142271</v>
      </c>
      <c r="E154" s="192">
        <f t="shared" ref="E154:M154" si="89">IF(E18="","",E18/E$57*100)</f>
        <v>0.89361325165793792</v>
      </c>
      <c r="F154" s="192">
        <f t="shared" si="89"/>
        <v>0.82040139191739914</v>
      </c>
      <c r="G154" s="192">
        <f t="shared" si="89"/>
        <v>0.99809422846499229</v>
      </c>
      <c r="H154" s="192">
        <f t="shared" si="89"/>
        <v>0.8107117409081247</v>
      </c>
      <c r="I154" s="192">
        <f t="shared" si="89"/>
        <v>1.173369329134752</v>
      </c>
      <c r="J154" s="192">
        <f t="shared" si="89"/>
        <v>0.98991114540610914</v>
      </c>
      <c r="K154" s="192">
        <f t="shared" si="89"/>
        <v>1.2248480703430278</v>
      </c>
      <c r="L154" s="192">
        <f t="shared" si="89"/>
        <v>1.3334839430224821</v>
      </c>
      <c r="M154" s="192">
        <f t="shared" si="89"/>
        <v>1.6356119331425982</v>
      </c>
      <c r="N154" s="192">
        <f t="shared" ref="N154" si="90">IF(N18="","",N18/N$57*100)</f>
        <v>1.1145618549264062</v>
      </c>
      <c r="O154" s="176" t="str">
        <f t="shared" si="66"/>
        <v>一</v>
      </c>
    </row>
    <row r="155" spans="2:15">
      <c r="B155" s="173" t="s">
        <v>265</v>
      </c>
      <c r="C155" s="192">
        <f t="shared" si="63"/>
        <v>1.517910755510848</v>
      </c>
      <c r="D155" s="192">
        <f t="shared" si="63"/>
        <v>1.4742541110205607</v>
      </c>
      <c r="E155" s="192">
        <f t="shared" ref="E155:M155" si="91">IF(E19="","",E19/E$57*100)</f>
        <v>1.3701985127967427</v>
      </c>
      <c r="F155" s="192">
        <f t="shared" si="91"/>
        <v>1.5642836306535779</v>
      </c>
      <c r="G155" s="192">
        <f t="shared" si="91"/>
        <v>2.4428559847101936</v>
      </c>
      <c r="H155" s="192">
        <f t="shared" si="91"/>
        <v>1.8111028410520171</v>
      </c>
      <c r="I155" s="192">
        <f t="shared" si="91"/>
        <v>1.6421110943174042</v>
      </c>
      <c r="J155" s="192">
        <f t="shared" si="91"/>
        <v>2.2167479177187164</v>
      </c>
      <c r="K155" s="192">
        <f t="shared" si="91"/>
        <v>1.927872583926133</v>
      </c>
      <c r="L155" s="192">
        <f t="shared" si="91"/>
        <v>1.9435252078365697</v>
      </c>
      <c r="M155" s="192">
        <f t="shared" si="91"/>
        <v>1.7186735235825836</v>
      </c>
      <c r="N155" s="192">
        <f t="shared" ref="N155" si="92">IF(N19="","",N19/N$57*100)</f>
        <v>2.0786396628460104</v>
      </c>
      <c r="O155" s="176" t="str">
        <f t="shared" si="66"/>
        <v>金</v>
      </c>
    </row>
    <row r="156" spans="2:15">
      <c r="B156" s="173" t="s">
        <v>135</v>
      </c>
      <c r="C156" s="192">
        <f t="shared" si="63"/>
        <v>3.5406862099996319</v>
      </c>
      <c r="D156" s="192">
        <f t="shared" si="63"/>
        <v>3.3928738117447517</v>
      </c>
      <c r="E156" s="192">
        <f t="shared" ref="E156:M156" si="93">IF(E20="","",E20/E$57*100)</f>
        <v>3.4278348517302306</v>
      </c>
      <c r="F156" s="192">
        <f t="shared" si="93"/>
        <v>3.4427610912505604</v>
      </c>
      <c r="G156" s="192">
        <f t="shared" si="93"/>
        <v>3.6108755169470368</v>
      </c>
      <c r="H156" s="192">
        <f t="shared" si="93"/>
        <v>3.4450737682721422</v>
      </c>
      <c r="I156" s="192">
        <f t="shared" si="93"/>
        <v>3.6787620824722684</v>
      </c>
      <c r="J156" s="192">
        <f t="shared" si="93"/>
        <v>3.7662977037626022</v>
      </c>
      <c r="K156" s="192">
        <f t="shared" si="93"/>
        <v>3.7001122942392612</v>
      </c>
      <c r="L156" s="192">
        <f t="shared" si="93"/>
        <v>3.3371369882351587</v>
      </c>
      <c r="M156" s="192">
        <f t="shared" si="93"/>
        <v>3.7585899253516617</v>
      </c>
      <c r="N156" s="192">
        <f t="shared" ref="N156" si="94">IF(N20="","",N20/N$57*100)</f>
        <v>3.5752357224182365</v>
      </c>
      <c r="O156" s="176" t="str">
        <f t="shared" si="66"/>
        <v>は</v>
      </c>
    </row>
    <row r="157" spans="2:15">
      <c r="B157" s="173" t="s">
        <v>136</v>
      </c>
      <c r="C157" s="192">
        <f t="shared" si="63"/>
        <v>6.1505102326243053</v>
      </c>
      <c r="D157" s="192">
        <f t="shared" si="63"/>
        <v>5.1735668610597854</v>
      </c>
      <c r="E157" s="192">
        <f t="shared" ref="E157:M157" si="95">IF(E21="","",E21/E$57*100)</f>
        <v>6.5203391383666887</v>
      </c>
      <c r="F157" s="192">
        <f t="shared" si="95"/>
        <v>5.8469657842037162</v>
      </c>
      <c r="G157" s="192">
        <f t="shared" si="95"/>
        <v>4.0071654232996998</v>
      </c>
      <c r="H157" s="192">
        <f t="shared" si="95"/>
        <v>5.582927486231795</v>
      </c>
      <c r="I157" s="192">
        <f t="shared" si="95"/>
        <v>8.4540680897359728</v>
      </c>
      <c r="J157" s="192">
        <f t="shared" si="95"/>
        <v>8.4640523101572676</v>
      </c>
      <c r="K157" s="192">
        <f t="shared" si="95"/>
        <v>3.4836268937125494</v>
      </c>
      <c r="L157" s="192">
        <f t="shared" si="95"/>
        <v>5.1752194083872149</v>
      </c>
      <c r="M157" s="192">
        <f t="shared" si="95"/>
        <v>8.1136510394055339</v>
      </c>
      <c r="N157" s="192">
        <f t="shared" ref="N157" si="96">IF(N21="","",N21/N$57*100)</f>
        <v>6.6887137906963243</v>
      </c>
      <c r="O157" s="176" t="str">
        <f t="shared" si="66"/>
        <v>子</v>
      </c>
    </row>
    <row r="158" spans="2:15">
      <c r="B158" s="173" t="s">
        <v>266</v>
      </c>
      <c r="C158" s="192">
        <f t="shared" si="63"/>
        <v>1.0724795126403319</v>
      </c>
      <c r="D158" s="192">
        <f t="shared" si="63"/>
        <v>1.719905753873022</v>
      </c>
      <c r="E158" s="192">
        <f t="shared" ref="E158:M158" si="97">IF(E22="","",E22/E$57*100)</f>
        <v>1.8355993099694119</v>
      </c>
      <c r="F158" s="192">
        <f t="shared" si="97"/>
        <v>1.7618579760543369</v>
      </c>
      <c r="G158" s="192">
        <f t="shared" si="97"/>
        <v>1.5786145013669144</v>
      </c>
      <c r="H158" s="192">
        <f t="shared" si="97"/>
        <v>1.6572973861253164</v>
      </c>
      <c r="I158" s="192">
        <f t="shared" si="97"/>
        <v>1.8530965467108442</v>
      </c>
      <c r="J158" s="192">
        <f t="shared" si="97"/>
        <v>2.3940334072272336</v>
      </c>
      <c r="K158" s="192">
        <f t="shared" si="97"/>
        <v>2.2789692982563352</v>
      </c>
      <c r="L158" s="192">
        <f t="shared" si="97"/>
        <v>2.6130100842870081</v>
      </c>
      <c r="M158" s="192">
        <f t="shared" si="97"/>
        <v>2.6597479272555584</v>
      </c>
      <c r="N158" s="192">
        <f t="shared" ref="N158" si="98">IF(N22="","",N22/N$57*100)</f>
        <v>2.8173623987277225</v>
      </c>
      <c r="O158" s="176" t="str">
        <f t="shared" si="66"/>
        <v>気</v>
      </c>
    </row>
    <row r="159" spans="2:15">
      <c r="B159" s="173" t="s">
        <v>138</v>
      </c>
      <c r="C159" s="192">
        <f t="shared" si="63"/>
        <v>1.2317990035638762</v>
      </c>
      <c r="D159" s="192">
        <f t="shared" si="63"/>
        <v>0.96082589160106524</v>
      </c>
      <c r="E159" s="192">
        <f t="shared" ref="E159:M159" si="99">IF(E23="","",E23/E$57*100)</f>
        <v>1.6690906026735699</v>
      </c>
      <c r="F159" s="192">
        <f t="shared" si="99"/>
        <v>1.0799861636599728</v>
      </c>
      <c r="G159" s="192">
        <f t="shared" si="99"/>
        <v>0.52012662831653711</v>
      </c>
      <c r="H159" s="192">
        <f t="shared" si="99"/>
        <v>0.66985072630220044</v>
      </c>
      <c r="I159" s="192">
        <f t="shared" si="99"/>
        <v>0.72626590691008408</v>
      </c>
      <c r="J159" s="192">
        <f t="shared" si="99"/>
        <v>0.74735539742092094</v>
      </c>
      <c r="K159" s="192">
        <f t="shared" si="99"/>
        <v>0.78091428141219899</v>
      </c>
      <c r="L159" s="192">
        <f t="shared" si="99"/>
        <v>0.19118707644025917</v>
      </c>
      <c r="M159" s="192">
        <f t="shared" si="99"/>
        <v>0.20160500224247466</v>
      </c>
      <c r="N159" s="192">
        <f t="shared" ref="N159" si="100">IF(N23="","",N23/N$57*100)</f>
        <v>0.15387603303935729</v>
      </c>
      <c r="O159" s="176" t="str">
        <f t="shared" si="66"/>
        <v>情</v>
      </c>
    </row>
    <row r="160" spans="2:15">
      <c r="B160" s="173" t="s">
        <v>267</v>
      </c>
      <c r="C160" s="192">
        <f t="shared" si="63"/>
        <v>8.3879361006431381</v>
      </c>
      <c r="D160" s="192">
        <f t="shared" si="63"/>
        <v>8.4942532768668659</v>
      </c>
      <c r="E160" s="192">
        <f t="shared" ref="E160:M160" si="101">IF(E24="","",E24/E$57*100)</f>
        <v>7.3364110097321351</v>
      </c>
      <c r="F160" s="192">
        <f t="shared" si="101"/>
        <v>6.9337525141003091</v>
      </c>
      <c r="G160" s="192">
        <f t="shared" si="101"/>
        <v>7.5098356603645886</v>
      </c>
      <c r="H160" s="192">
        <f t="shared" si="101"/>
        <v>8.7776297935782832</v>
      </c>
      <c r="I160" s="192">
        <f t="shared" si="101"/>
        <v>6.8022870706953915</v>
      </c>
      <c r="J160" s="192">
        <f t="shared" si="101"/>
        <v>6.366262288113445</v>
      </c>
      <c r="K160" s="192">
        <f t="shared" si="101"/>
        <v>6.154513842208261</v>
      </c>
      <c r="L160" s="192">
        <f t="shared" si="101"/>
        <v>6.5917827609684982</v>
      </c>
      <c r="M160" s="192">
        <f t="shared" si="101"/>
        <v>6.5561461869869619</v>
      </c>
      <c r="N160" s="192">
        <f t="shared" ref="N160" si="102">IF(N24="","",N24/N$57*100)</f>
        <v>7.2953610704354146</v>
      </c>
      <c r="O160" s="176" t="str">
        <f t="shared" si="66"/>
        <v>輸</v>
      </c>
    </row>
    <row r="161" spans="2:15">
      <c r="B161" s="173" t="s">
        <v>225</v>
      </c>
      <c r="C161" s="192">
        <f t="shared" si="63"/>
        <v>0.24824323654728647</v>
      </c>
      <c r="D161" s="192">
        <f t="shared" si="63"/>
        <v>0.21051126339197346</v>
      </c>
      <c r="E161" s="192">
        <f t="shared" ref="E161:M161" si="103">IF(E25="","",E25/E$57*100)</f>
        <v>0.21657189316244149</v>
      </c>
      <c r="F161" s="192">
        <f t="shared" si="103"/>
        <v>0.22285915746097537</v>
      </c>
      <c r="G161" s="192">
        <f t="shared" si="103"/>
        <v>0.18851940616882898</v>
      </c>
      <c r="H161" s="192">
        <f t="shared" si="103"/>
        <v>0.16587169437069629</v>
      </c>
      <c r="I161" s="192">
        <f t="shared" si="103"/>
        <v>0.16160266755263145</v>
      </c>
      <c r="J161" s="192">
        <f t="shared" si="103"/>
        <v>0.15098856406122163</v>
      </c>
      <c r="K161" s="192">
        <f t="shared" si="103"/>
        <v>0.14726091520049436</v>
      </c>
      <c r="L161" s="192">
        <f t="shared" si="103"/>
        <v>0.15464702114521622</v>
      </c>
      <c r="M161" s="192">
        <f t="shared" si="103"/>
        <v>0.14904718658577673</v>
      </c>
      <c r="N161" s="192">
        <f t="shared" ref="N161" si="104">IF(N25="","",N25/N$57*100)</f>
        <v>0.15649068893945198</v>
      </c>
      <c r="O161" s="176" t="str">
        <f t="shared" si="66"/>
        <v>印</v>
      </c>
    </row>
    <row r="162" spans="2:15">
      <c r="B162" s="173" t="s">
        <v>140</v>
      </c>
      <c r="C162" s="192">
        <f t="shared" ref="C162:D181" si="105">IF(C26="","",C26/C$57*100)</f>
        <v>2.9861382319359322</v>
      </c>
      <c r="D162" s="192">
        <f t="shared" si="105"/>
        <v>2.8420543219422805</v>
      </c>
      <c r="E162" s="192">
        <f t="shared" ref="E162:M162" si="106">IF(E26="","",E26/E$57*100)</f>
        <v>3.1429360514292153</v>
      </c>
      <c r="F162" s="192">
        <f t="shared" si="106"/>
        <v>3.262865661461166</v>
      </c>
      <c r="G162" s="192">
        <f t="shared" si="106"/>
        <v>3.6292712822517803</v>
      </c>
      <c r="H162" s="192">
        <f t="shared" si="106"/>
        <v>3.5854295166201924</v>
      </c>
      <c r="I162" s="192">
        <f t="shared" si="106"/>
        <v>3.5106470166366819</v>
      </c>
      <c r="J162" s="192">
        <f t="shared" si="106"/>
        <v>3.6947410524250621</v>
      </c>
      <c r="K162" s="192">
        <f t="shared" si="106"/>
        <v>3.9159254937255534</v>
      </c>
      <c r="L162" s="192">
        <f t="shared" si="106"/>
        <v>3.8109693149964032</v>
      </c>
      <c r="M162" s="192">
        <f t="shared" si="106"/>
        <v>3.1489616300878311</v>
      </c>
      <c r="N162" s="192">
        <f t="shared" ref="N162" si="107">IF(N26="","",N26/N$57*100)</f>
        <v>3.5216941651126934</v>
      </c>
      <c r="O162" s="176" t="str">
        <f t="shared" si="66"/>
        <v>他</v>
      </c>
    </row>
    <row r="163" spans="2:15">
      <c r="B163" s="173" t="s">
        <v>209</v>
      </c>
      <c r="C163" s="192">
        <f t="shared" si="105"/>
        <v>2.8506081073521128</v>
      </c>
      <c r="D163" s="192">
        <f t="shared" si="105"/>
        <v>2.820075034110928</v>
      </c>
      <c r="E163" s="192">
        <f t="shared" ref="E163:M163" si="108">IF(E27="","",E27/E$57*100)</f>
        <v>2.6342590044784879</v>
      </c>
      <c r="F163" s="192">
        <f t="shared" si="108"/>
        <v>3.1231344781294044</v>
      </c>
      <c r="G163" s="192">
        <f t="shared" si="108"/>
        <v>3.7772679412634615</v>
      </c>
      <c r="H163" s="192">
        <f t="shared" si="108"/>
        <v>3.3118158078323248</v>
      </c>
      <c r="I163" s="192">
        <f t="shared" si="108"/>
        <v>3.4129262167330787</v>
      </c>
      <c r="J163" s="192">
        <f t="shared" si="108"/>
        <v>3.17952164925474</v>
      </c>
      <c r="K163" s="192">
        <f t="shared" si="108"/>
        <v>3.3956907757884429</v>
      </c>
      <c r="L163" s="192">
        <f t="shared" si="108"/>
        <v>3.3249529684833621</v>
      </c>
      <c r="M163" s="192">
        <f t="shared" si="108"/>
        <v>2.3271955862732541</v>
      </c>
      <c r="N163" s="192">
        <f t="shared" ref="N163" si="109">IF(N27="","",N27/N$57*100)</f>
        <v>2.2130706648445733</v>
      </c>
      <c r="O163" s="176" t="str">
        <f t="shared" si="66"/>
        <v>4</v>
      </c>
    </row>
    <row r="164" spans="2:15">
      <c r="B164" s="173" t="s">
        <v>334</v>
      </c>
      <c r="C164" s="192">
        <f t="shared" si="105"/>
        <v>1.6057023084476492</v>
      </c>
      <c r="D164" s="192">
        <f t="shared" si="105"/>
        <v>1.5989005059870387</v>
      </c>
      <c r="E164" s="192">
        <f t="shared" ref="E164:M164" si="110">IF(E28="","",E28/E$57*100)</f>
        <v>1.376616869959127</v>
      </c>
      <c r="F164" s="192">
        <f t="shared" si="110"/>
        <v>1.9118667068564792</v>
      </c>
      <c r="G164" s="192">
        <f t="shared" si="110"/>
        <v>2.5492390425574376</v>
      </c>
      <c r="H164" s="192">
        <f t="shared" si="110"/>
        <v>2.1100520436275758</v>
      </c>
      <c r="I164" s="192">
        <f t="shared" si="110"/>
        <v>2.2268223048596423</v>
      </c>
      <c r="J164" s="192">
        <f t="shared" si="110"/>
        <v>1.969483131857896</v>
      </c>
      <c r="K164" s="192">
        <f t="shared" si="110"/>
        <v>2.0725791351730294</v>
      </c>
      <c r="L164" s="192">
        <f t="shared" si="110"/>
        <v>2.0487879361158834</v>
      </c>
      <c r="M164" s="192">
        <f t="shared" si="110"/>
        <v>0.99205524949133894</v>
      </c>
      <c r="N164" s="192">
        <f t="shared" ref="N164" si="111">IF(N28="","",N28/N$57*100)</f>
        <v>0.91999376722566517</v>
      </c>
      <c r="O164" s="176" t="str">
        <f t="shared" si="66"/>
        <v>電</v>
      </c>
    </row>
    <row r="165" spans="2:15">
      <c r="B165" s="173" t="s">
        <v>335</v>
      </c>
      <c r="C165" s="192">
        <f t="shared" si="105"/>
        <v>1.2449057989044636</v>
      </c>
      <c r="D165" s="192">
        <f t="shared" si="105"/>
        <v>1.221174528123889</v>
      </c>
      <c r="E165" s="192">
        <f t="shared" ref="E165:M165" si="112">IF(E29="","",E29/E$57*100)</f>
        <v>1.2576421345193611</v>
      </c>
      <c r="F165" s="192">
        <f t="shared" si="112"/>
        <v>1.2112677712729254</v>
      </c>
      <c r="G165" s="192">
        <f t="shared" si="112"/>
        <v>1.2280288987060239</v>
      </c>
      <c r="H165" s="192">
        <f t="shared" si="112"/>
        <v>1.2017637642047487</v>
      </c>
      <c r="I165" s="192">
        <f t="shared" si="112"/>
        <v>1.1861039118734369</v>
      </c>
      <c r="J165" s="192">
        <f t="shared" si="112"/>
        <v>1.2100385173968438</v>
      </c>
      <c r="K165" s="192">
        <f t="shared" si="112"/>
        <v>1.3231116406154135</v>
      </c>
      <c r="L165" s="192">
        <f t="shared" si="112"/>
        <v>1.2761650323674787</v>
      </c>
      <c r="M165" s="192">
        <f t="shared" si="112"/>
        <v>1.3351403367819152</v>
      </c>
      <c r="N165" s="192">
        <f t="shared" ref="N165" si="113">IF(N29="","",N29/N$57*100)</f>
        <v>1.2930768976189082</v>
      </c>
      <c r="O165" s="175" t="str">
        <f t="shared" si="66"/>
        <v>ガ</v>
      </c>
    </row>
    <row r="166" spans="2:15">
      <c r="B166" s="173" t="s">
        <v>268</v>
      </c>
      <c r="C166" s="192">
        <f t="shared" si="105"/>
        <v>4.0471492986532498</v>
      </c>
      <c r="D166" s="192">
        <f t="shared" si="105"/>
        <v>4.2294505244244833</v>
      </c>
      <c r="E166" s="192">
        <f t="shared" ref="E166:M166" si="114">IF(E30="","",E30/E$57*100)</f>
        <v>4.6309527244146809</v>
      </c>
      <c r="F166" s="192">
        <f t="shared" si="114"/>
        <v>4.3738889958401499</v>
      </c>
      <c r="G166" s="192">
        <f t="shared" si="114"/>
        <v>4.5904004351515804</v>
      </c>
      <c r="H166" s="192">
        <f t="shared" si="114"/>
        <v>4.9282347476658206</v>
      </c>
      <c r="I166" s="192">
        <f t="shared" si="114"/>
        <v>5.134265685883233</v>
      </c>
      <c r="J166" s="192">
        <f t="shared" si="114"/>
        <v>4.7395027025732537</v>
      </c>
      <c r="K166" s="192">
        <f t="shared" si="114"/>
        <v>4.7429283228364048</v>
      </c>
      <c r="L166" s="192">
        <f t="shared" si="114"/>
        <v>4.5344600090461844</v>
      </c>
      <c r="M166" s="192">
        <f t="shared" si="114"/>
        <v>4.9736687226509009</v>
      </c>
      <c r="N166" s="192">
        <f t="shared" ref="N166" si="115">IF(N30="","",N30/N$57*100)</f>
        <v>4.9308641402416624</v>
      </c>
      <c r="O166" s="176" t="str">
        <f t="shared" si="66"/>
        <v>5</v>
      </c>
    </row>
    <row r="167" spans="2:15">
      <c r="B167" s="173" t="s">
        <v>269</v>
      </c>
      <c r="C167" s="192">
        <f t="shared" si="105"/>
        <v>7.7365656679750376</v>
      </c>
      <c r="D167" s="192">
        <f t="shared" si="105"/>
        <v>7.9640625403422556</v>
      </c>
      <c r="E167" s="192">
        <f t="shared" ref="E167:M167" si="116">IF(E31="","",E31/E$57*100)</f>
        <v>7.989647253445165</v>
      </c>
      <c r="F167" s="192">
        <f t="shared" si="116"/>
        <v>7.9640382989482896</v>
      </c>
      <c r="G167" s="192">
        <f t="shared" si="116"/>
        <v>7.8121881614077164</v>
      </c>
      <c r="H167" s="192">
        <f t="shared" si="116"/>
        <v>7.5766479890583387</v>
      </c>
      <c r="I167" s="192">
        <f t="shared" si="116"/>
        <v>7.5274501650620165</v>
      </c>
      <c r="J167" s="192">
        <f t="shared" si="116"/>
        <v>7.3734667706569601</v>
      </c>
      <c r="K167" s="192">
        <f t="shared" si="116"/>
        <v>7.6664773096705527</v>
      </c>
      <c r="L167" s="192">
        <f t="shared" si="116"/>
        <v>7.0631302679379973</v>
      </c>
      <c r="M167" s="192">
        <f t="shared" si="116"/>
        <v>7.2547673622319735</v>
      </c>
      <c r="N167" s="192">
        <f t="shared" ref="N167" si="117">IF(N31="","",N31/N$57*100)</f>
        <v>7.5625741923333809</v>
      </c>
      <c r="O167" s="175" t="str">
        <f t="shared" si="66"/>
        <v>6</v>
      </c>
    </row>
    <row r="168" spans="2:15">
      <c r="B168" s="173" t="s">
        <v>343</v>
      </c>
      <c r="C168" s="192">
        <f t="shared" si="105"/>
        <v>2.7049015684997886</v>
      </c>
      <c r="D168" s="192">
        <f t="shared" si="105"/>
        <v>2.6124369667788363</v>
      </c>
      <c r="E168" s="192">
        <f t="shared" ref="E168:M168" si="118">IF(E32="","",E32/E$57*100)</f>
        <v>2.5171017444332189</v>
      </c>
      <c r="F168" s="192">
        <f t="shared" si="118"/>
        <v>2.4782695064399571</v>
      </c>
      <c r="G168" s="192">
        <f t="shared" si="118"/>
        <v>2.3777890223890346</v>
      </c>
      <c r="H168" s="192">
        <f t="shared" si="118"/>
        <v>2.2171323998499122</v>
      </c>
      <c r="I168" s="192">
        <f t="shared" si="118"/>
        <v>2.2451406016341591</v>
      </c>
      <c r="J168" s="192">
        <f t="shared" si="118"/>
        <v>2.2534300562804868</v>
      </c>
      <c r="K168" s="192">
        <f t="shared" si="118"/>
        <v>2.266759682994878</v>
      </c>
      <c r="L168" s="192">
        <f t="shared" si="118"/>
        <v>2.0137843877452046</v>
      </c>
      <c r="M168" s="192">
        <f t="shared" si="118"/>
        <v>2.2013910521554529</v>
      </c>
      <c r="N168" s="192">
        <f t="shared" ref="N168" si="119">IF(N32="","",N32/N$57*100)</f>
        <v>2.3492447707765329</v>
      </c>
      <c r="O168" s="176" t="str">
        <f t="shared" si="66"/>
        <v>卸</v>
      </c>
    </row>
    <row r="169" spans="2:15">
      <c r="B169" s="173" t="s">
        <v>342</v>
      </c>
      <c r="C169" s="192">
        <f t="shared" si="105"/>
        <v>5.0316640994752486</v>
      </c>
      <c r="D169" s="192">
        <f t="shared" si="105"/>
        <v>5.3516255735634184</v>
      </c>
      <c r="E169" s="192">
        <f t="shared" ref="E169:M169" si="120">IF(E33="","",E33/E$57*100)</f>
        <v>5.4725455090119457</v>
      </c>
      <c r="F169" s="192">
        <f t="shared" si="120"/>
        <v>5.485768792508332</v>
      </c>
      <c r="G169" s="192">
        <f t="shared" si="120"/>
        <v>5.4343991390186828</v>
      </c>
      <c r="H169" s="192">
        <f t="shared" si="120"/>
        <v>5.359515589208427</v>
      </c>
      <c r="I169" s="192">
        <f t="shared" si="120"/>
        <v>5.2823095634278578</v>
      </c>
      <c r="J169" s="192">
        <f t="shared" si="120"/>
        <v>5.1200367143764742</v>
      </c>
      <c r="K169" s="192">
        <f t="shared" si="120"/>
        <v>5.3997176266756748</v>
      </c>
      <c r="L169" s="192">
        <f t="shared" si="120"/>
        <v>5.0493458801927931</v>
      </c>
      <c r="M169" s="192">
        <f t="shared" si="120"/>
        <v>5.0533763100765201</v>
      </c>
      <c r="N169" s="192">
        <f t="shared" ref="N169" si="121">IF(N33="","",N33/N$57*100)</f>
        <v>5.213329421556848</v>
      </c>
      <c r="O169" s="175" t="str">
        <f t="shared" si="66"/>
        <v>小</v>
      </c>
    </row>
    <row r="170" spans="2:15">
      <c r="B170" s="173" t="s">
        <v>214</v>
      </c>
      <c r="C170" s="192">
        <f t="shared" si="105"/>
        <v>5.9046645805905413</v>
      </c>
      <c r="D170" s="192">
        <f t="shared" si="105"/>
        <v>5.7963618982425178</v>
      </c>
      <c r="E170" s="192">
        <f t="shared" ref="E170:M170" si="122">IF(E34="","",E34/E$57*100)</f>
        <v>5.553302422694701</v>
      </c>
      <c r="F170" s="192">
        <f t="shared" si="122"/>
        <v>5.7411862999780894</v>
      </c>
      <c r="G170" s="192">
        <f t="shared" si="122"/>
        <v>5.6522972269747367</v>
      </c>
      <c r="H170" s="192">
        <f t="shared" si="122"/>
        <v>5.5505062346848684</v>
      </c>
      <c r="I170" s="192">
        <f t="shared" si="122"/>
        <v>5.6663785423789959</v>
      </c>
      <c r="J170" s="192">
        <f t="shared" si="122"/>
        <v>5.7969983280037152</v>
      </c>
      <c r="K170" s="192">
        <f t="shared" si="122"/>
        <v>6.4344183554393783</v>
      </c>
      <c r="L170" s="192">
        <f t="shared" si="122"/>
        <v>5.0666435870522397</v>
      </c>
      <c r="M170" s="192">
        <f t="shared" si="122"/>
        <v>5.2556168076269794</v>
      </c>
      <c r="N170" s="192">
        <f t="shared" ref="N170" si="123">IF(N34="","",N34/N$57*100)</f>
        <v>5.4085099511801342</v>
      </c>
      <c r="O170" s="175" t="str">
        <f t="shared" si="66"/>
        <v>7</v>
      </c>
    </row>
    <row r="171" spans="2:15">
      <c r="B171" s="173" t="s">
        <v>144</v>
      </c>
      <c r="C171" s="192">
        <f t="shared" si="105"/>
        <v>2.3074220158997147</v>
      </c>
      <c r="D171" s="192">
        <f t="shared" si="105"/>
        <v>2.1726261210595341</v>
      </c>
      <c r="E171" s="192">
        <f t="shared" ref="E171:M171" si="124">IF(E35="","",E35/E$57*100)</f>
        <v>2.1972260750017445</v>
      </c>
      <c r="F171" s="192">
        <f t="shared" si="124"/>
        <v>2.212970725096314</v>
      </c>
      <c r="G171" s="192">
        <f t="shared" si="124"/>
        <v>2.1251819432919548</v>
      </c>
      <c r="H171" s="192">
        <f t="shared" si="124"/>
        <v>2.3026426989206188</v>
      </c>
      <c r="I171" s="192">
        <f t="shared" si="124"/>
        <v>2.2883244191254164</v>
      </c>
      <c r="J171" s="192">
        <f t="shared" si="124"/>
        <v>2.2656459222610383</v>
      </c>
      <c r="K171" s="192">
        <f t="shared" si="124"/>
        <v>2.2613576309973165</v>
      </c>
      <c r="L171" s="192">
        <f t="shared" si="124"/>
        <v>1.3517899825510433</v>
      </c>
      <c r="M171" s="192">
        <f t="shared" si="124"/>
        <v>1.147680989357925</v>
      </c>
      <c r="N171" s="192">
        <f t="shared" ref="N171" si="125">IF(N35="","",N35/N$57*100)</f>
        <v>1.5107528901664324</v>
      </c>
      <c r="O171" s="176" t="str">
        <f t="shared" si="66"/>
        <v>8</v>
      </c>
    </row>
    <row r="172" spans="2:15">
      <c r="B172" s="173" t="s">
        <v>143</v>
      </c>
      <c r="C172" s="192">
        <f t="shared" si="105"/>
        <v>2.3001227030474367</v>
      </c>
      <c r="D172" s="192">
        <f t="shared" si="105"/>
        <v>2.2847734511387854</v>
      </c>
      <c r="E172" s="192">
        <f t="shared" ref="E172:M172" si="126">IF(E36="","",E36/E$57*100)</f>
        <v>2.2278054162546104</v>
      </c>
      <c r="F172" s="192">
        <f t="shared" si="126"/>
        <v>2.2005839794510407</v>
      </c>
      <c r="G172" s="192">
        <f t="shared" si="126"/>
        <v>2.1307725700793125</v>
      </c>
      <c r="H172" s="192">
        <f t="shared" si="126"/>
        <v>2.0594412067971786</v>
      </c>
      <c r="I172" s="192">
        <f t="shared" si="126"/>
        <v>1.9604408371252671</v>
      </c>
      <c r="J172" s="192">
        <f t="shared" si="126"/>
        <v>1.9633579285575631</v>
      </c>
      <c r="K172" s="192">
        <f t="shared" si="126"/>
        <v>1.9878573604058432</v>
      </c>
      <c r="L172" s="192">
        <f t="shared" si="126"/>
        <v>2.0256082886866036</v>
      </c>
      <c r="M172" s="192">
        <f t="shared" si="126"/>
        <v>1.8933052805305772</v>
      </c>
      <c r="N172" s="192">
        <f t="shared" ref="N172" si="127">IF(N36="","",N36/N$57*100)</f>
        <v>1.8254184833323341</v>
      </c>
      <c r="O172" s="176" t="str">
        <f t="shared" si="66"/>
        <v>9</v>
      </c>
    </row>
    <row r="173" spans="2:15">
      <c r="B173" s="173" t="s">
        <v>336</v>
      </c>
      <c r="C173" s="192">
        <f t="shared" si="105"/>
        <v>1.779447266194218</v>
      </c>
      <c r="D173" s="192">
        <f t="shared" si="105"/>
        <v>1.7781508666261066</v>
      </c>
      <c r="E173" s="192">
        <f t="shared" ref="E173:M173" si="128">IF(E37="","",E37/E$57*100)</f>
        <v>1.7599770820165641</v>
      </c>
      <c r="F173" s="192">
        <f t="shared" si="128"/>
        <v>1.7219493899815388</v>
      </c>
      <c r="G173" s="192">
        <f t="shared" si="128"/>
        <v>1.671523033010482</v>
      </c>
      <c r="H173" s="192">
        <f t="shared" si="128"/>
        <v>1.6324310681485081</v>
      </c>
      <c r="I173" s="192">
        <f t="shared" si="128"/>
        <v>1.5507633900596889</v>
      </c>
      <c r="J173" s="192">
        <f t="shared" si="128"/>
        <v>1.5499757870252995</v>
      </c>
      <c r="K173" s="192">
        <f t="shared" si="128"/>
        <v>1.5346349752801123</v>
      </c>
      <c r="L173" s="192">
        <f t="shared" si="128"/>
        <v>1.5915330785932893</v>
      </c>
      <c r="M173" s="192">
        <f t="shared" si="128"/>
        <v>1.4612155448271917</v>
      </c>
      <c r="N173" s="192">
        <f t="shared" ref="N173" si="129">IF(N37="","",N37/N$57*100)</f>
        <v>1.3766045536705822</v>
      </c>
      <c r="O173" s="176" t="str">
        <f t="shared" si="66"/>
        <v>通</v>
      </c>
    </row>
    <row r="174" spans="2:15">
      <c r="B174" s="295" t="s">
        <v>337</v>
      </c>
      <c r="C174" s="192">
        <f t="shared" si="105"/>
        <v>0.52067543685321827</v>
      </c>
      <c r="D174" s="192">
        <f t="shared" si="105"/>
        <v>0.50662258451267872</v>
      </c>
      <c r="E174" s="192">
        <f t="shared" ref="E174:M174" si="130">IF(E38="","",E38/E$57*100)</f>
        <v>0.46782833423804637</v>
      </c>
      <c r="F174" s="192">
        <f t="shared" si="130"/>
        <v>0.4786345894695021</v>
      </c>
      <c r="G174" s="192">
        <f t="shared" si="130"/>
        <v>0.45924953706883065</v>
      </c>
      <c r="H174" s="192">
        <f t="shared" si="130"/>
        <v>0.42701013864867021</v>
      </c>
      <c r="I174" s="192">
        <f t="shared" si="130"/>
        <v>0.40967744706557835</v>
      </c>
      <c r="J174" s="192">
        <f t="shared" si="130"/>
        <v>0.41338214153226333</v>
      </c>
      <c r="K174" s="192">
        <f t="shared" si="130"/>
        <v>0.45322238512573099</v>
      </c>
      <c r="L174" s="192">
        <f t="shared" si="130"/>
        <v>0.43407521009331401</v>
      </c>
      <c r="M174" s="192">
        <f t="shared" si="130"/>
        <v>0.4320897357033856</v>
      </c>
      <c r="N174" s="192">
        <f t="shared" ref="N174" si="131">IF(N38="","",N38/N$57*100)</f>
        <v>0.44881392966175182</v>
      </c>
      <c r="O174" s="175" t="str">
        <f t="shared" ref="O174:O193" si="132">O38</f>
        <v>情</v>
      </c>
    </row>
    <row r="175" spans="2:15">
      <c r="B175" s="173" t="s">
        <v>270</v>
      </c>
      <c r="C175" s="192">
        <f t="shared" si="105"/>
        <v>3.5355846829514164</v>
      </c>
      <c r="D175" s="192">
        <f t="shared" si="105"/>
        <v>3.3527682317199519</v>
      </c>
      <c r="E175" s="192">
        <f t="shared" ref="E175:M175" si="133">IF(E39="","",E39/E$57*100)</f>
        <v>3.2746331146304613</v>
      </c>
      <c r="F175" s="192">
        <f t="shared" si="133"/>
        <v>3.2866548602700947</v>
      </c>
      <c r="G175" s="192">
        <f t="shared" si="133"/>
        <v>3.1806699678222863</v>
      </c>
      <c r="H175" s="192">
        <f t="shared" si="133"/>
        <v>2.9428511380942006</v>
      </c>
      <c r="I175" s="192">
        <f t="shared" si="133"/>
        <v>2.8192764203122747</v>
      </c>
      <c r="J175" s="192">
        <f t="shared" si="133"/>
        <v>2.8619091337603937</v>
      </c>
      <c r="K175" s="192">
        <f t="shared" si="133"/>
        <v>3.2241572921102177</v>
      </c>
      <c r="L175" s="192">
        <f t="shared" si="133"/>
        <v>3.0518388626775748</v>
      </c>
      <c r="M175" s="192">
        <f t="shared" si="133"/>
        <v>3.169497543281055</v>
      </c>
      <c r="N175" s="192">
        <f t="shared" ref="N175" si="134">IF(N39="","",N39/N$57*100)</f>
        <v>3.4155179356561449</v>
      </c>
      <c r="O175" s="175" t="str">
        <f t="shared" si="132"/>
        <v>10</v>
      </c>
    </row>
    <row r="176" spans="2:15">
      <c r="B176" s="173" t="s">
        <v>271</v>
      </c>
      <c r="C176" s="192">
        <f t="shared" si="105"/>
        <v>9.4743082835479342</v>
      </c>
      <c r="D176" s="192">
        <f t="shared" si="105"/>
        <v>9.5651080129730772</v>
      </c>
      <c r="E176" s="192">
        <f t="shared" ref="E176:M176" si="135">IF(E40="","",E40/E$57*100)</f>
        <v>9.3773214911889937</v>
      </c>
      <c r="F176" s="192">
        <f t="shared" si="135"/>
        <v>9.4723323053229258</v>
      </c>
      <c r="G176" s="192">
        <f t="shared" si="135"/>
        <v>9.1324686001392816</v>
      </c>
      <c r="H176" s="192">
        <f t="shared" si="135"/>
        <v>8.7784839341570695</v>
      </c>
      <c r="I176" s="192">
        <f t="shared" si="135"/>
        <v>8.4430747899606438</v>
      </c>
      <c r="J176" s="192">
        <f t="shared" si="135"/>
        <v>8.2551391261637601</v>
      </c>
      <c r="K176" s="192">
        <f t="shared" si="135"/>
        <v>8.700175847792174</v>
      </c>
      <c r="L176" s="192">
        <f t="shared" si="135"/>
        <v>8.4735475928218236</v>
      </c>
      <c r="M176" s="192">
        <f t="shared" si="135"/>
        <v>8.1379410822885223</v>
      </c>
      <c r="N176" s="192">
        <f t="shared" ref="N176" si="136">IF(N40="","",N40/N$57*100)</f>
        <v>7.9990568394392811</v>
      </c>
      <c r="O176" s="176" t="str">
        <f t="shared" si="132"/>
        <v>11</v>
      </c>
    </row>
    <row r="177" spans="2:15">
      <c r="B177" s="173" t="s">
        <v>338</v>
      </c>
      <c r="C177" s="192">
        <f t="shared" si="105"/>
        <v>8.4345025198613239</v>
      </c>
      <c r="D177" s="192">
        <f t="shared" si="105"/>
        <v>8.453843164540789</v>
      </c>
      <c r="E177" s="192">
        <f t="shared" ref="E177:M177" si="137">IF(E41="","",E41/E$57*100)</f>
        <v>8.1982502160317345</v>
      </c>
      <c r="F177" s="192">
        <f t="shared" si="137"/>
        <v>8.1459534457778844</v>
      </c>
      <c r="G177" s="192">
        <f t="shared" si="137"/>
        <v>7.8104527118506653</v>
      </c>
      <c r="H177" s="192">
        <f t="shared" si="137"/>
        <v>7.4860369068129025</v>
      </c>
      <c r="I177" s="192">
        <f t="shared" si="137"/>
        <v>7.1989048955357919</v>
      </c>
      <c r="J177" s="192">
        <f t="shared" si="137"/>
        <v>7.0467585585324191</v>
      </c>
      <c r="K177" s="192">
        <f t="shared" si="137"/>
        <v>7.4133386196852724</v>
      </c>
      <c r="L177" s="192">
        <f t="shared" si="137"/>
        <v>7.2471389760909917</v>
      </c>
      <c r="M177" s="192">
        <f t="shared" si="137"/>
        <v>7.0085835409775017</v>
      </c>
      <c r="N177" s="192">
        <f t="shared" ref="N177" si="138">IF(N41="","",N41/N$57*100)</f>
        <v>6.8931987264505779</v>
      </c>
      <c r="O177" s="176" t="str">
        <f t="shared" si="132"/>
        <v>住</v>
      </c>
    </row>
    <row r="178" spans="2:15">
      <c r="B178" s="173" t="s">
        <v>340</v>
      </c>
      <c r="C178" s="192">
        <f t="shared" si="105"/>
        <v>1.0398057636866112</v>
      </c>
      <c r="D178" s="192">
        <f t="shared" si="105"/>
        <v>1.1112648484322876</v>
      </c>
      <c r="E178" s="192">
        <f t="shared" ref="E178:M178" si="139">IF(E42="","",E42/E$57*100)</f>
        <v>1.1790712751572592</v>
      </c>
      <c r="F178" s="192">
        <f t="shared" si="139"/>
        <v>1.3263788595450421</v>
      </c>
      <c r="G178" s="192">
        <f t="shared" si="139"/>
        <v>1.3220158882886162</v>
      </c>
      <c r="H178" s="192">
        <f t="shared" si="139"/>
        <v>1.2924470273441677</v>
      </c>
      <c r="I178" s="192">
        <f t="shared" si="139"/>
        <v>1.2441698944248532</v>
      </c>
      <c r="J178" s="192">
        <f t="shared" si="139"/>
        <v>1.2083805676313402</v>
      </c>
      <c r="K178" s="192">
        <f t="shared" si="139"/>
        <v>1.2868372281069009</v>
      </c>
      <c r="L178" s="192">
        <f t="shared" si="139"/>
        <v>1.2264086167308319</v>
      </c>
      <c r="M178" s="192">
        <f t="shared" si="139"/>
        <v>1.1293575413110197</v>
      </c>
      <c r="N178" s="192">
        <f t="shared" ref="N178" si="140">IF(N42="","",N42/N$57*100)</f>
        <v>1.1058581129887037</v>
      </c>
      <c r="O178" s="175" t="str">
        <f t="shared" si="132"/>
        <v>他</v>
      </c>
    </row>
    <row r="179" spans="2:15">
      <c r="B179" s="173" t="s">
        <v>146</v>
      </c>
      <c r="C179" s="192">
        <f t="shared" si="105"/>
        <v>4.4094509584743689</v>
      </c>
      <c r="D179" s="192">
        <f t="shared" si="105"/>
        <v>4.3509324315646403</v>
      </c>
      <c r="E179" s="192">
        <f t="shared" ref="E179:M179" si="141">IF(E43="","",E43/E$57*100)</f>
        <v>4.2933598472913959</v>
      </c>
      <c r="F179" s="192">
        <f t="shared" si="141"/>
        <v>4.3120958808254457</v>
      </c>
      <c r="G179" s="192">
        <f t="shared" si="141"/>
        <v>4.2945434738791288</v>
      </c>
      <c r="H179" s="192">
        <f t="shared" si="141"/>
        <v>4.3588718559355968</v>
      </c>
      <c r="I179" s="192">
        <f t="shared" si="141"/>
        <v>4.2362164103614228</v>
      </c>
      <c r="J179" s="192">
        <f t="shared" si="141"/>
        <v>4.3467988789496337</v>
      </c>
      <c r="K179" s="192">
        <f t="shared" si="141"/>
        <v>4.7712340975566594</v>
      </c>
      <c r="L179" s="192">
        <f t="shared" si="141"/>
        <v>4.8766809145673342</v>
      </c>
      <c r="M179" s="192">
        <f t="shared" si="141"/>
        <v>4.9582756140797049</v>
      </c>
      <c r="N179" s="192">
        <f t="shared" ref="N179" si="142">IF(N43="","",N43/N$57*100)</f>
        <v>4.981343487934482</v>
      </c>
      <c r="O179" s="175" t="str">
        <f t="shared" si="132"/>
        <v>12</v>
      </c>
    </row>
    <row r="180" spans="2:15">
      <c r="B180" s="173" t="s">
        <v>145</v>
      </c>
      <c r="C180" s="192">
        <f t="shared" si="105"/>
        <v>5.4219775383626843</v>
      </c>
      <c r="D180" s="192">
        <f t="shared" si="105"/>
        <v>5.3764383358501382</v>
      </c>
      <c r="E180" s="192">
        <f t="shared" ref="E180:M180" si="143">IF(E44="","",E44/E$57*100)</f>
        <v>5.015927057976322</v>
      </c>
      <c r="F180" s="192">
        <f t="shared" si="143"/>
        <v>5.1399242069223119</v>
      </c>
      <c r="G180" s="192">
        <f t="shared" si="143"/>
        <v>5.0918461885932871</v>
      </c>
      <c r="H180" s="192">
        <f t="shared" si="143"/>
        <v>4.9249625471386356</v>
      </c>
      <c r="I180" s="192">
        <f t="shared" si="143"/>
        <v>4.8787149981809401</v>
      </c>
      <c r="J180" s="192">
        <f t="shared" si="143"/>
        <v>4.8932199756235324</v>
      </c>
      <c r="K180" s="192">
        <f t="shared" si="143"/>
        <v>5.2639452383478229</v>
      </c>
      <c r="L180" s="192">
        <f t="shared" si="143"/>
        <v>4.9894941339046577</v>
      </c>
      <c r="M180" s="192">
        <f t="shared" si="143"/>
        <v>5.0051963509859414</v>
      </c>
      <c r="N180" s="192">
        <f t="shared" ref="N180" si="144">IF(N44="","",N44/N$57*100)</f>
        <v>5.0850110610544528</v>
      </c>
      <c r="O180" s="175" t="str">
        <f t="shared" si="132"/>
        <v>13</v>
      </c>
    </row>
    <row r="181" spans="2:15">
      <c r="B181" s="173" t="s">
        <v>147</v>
      </c>
      <c r="C181" s="192">
        <f t="shared" si="105"/>
        <v>3.6941582586929753</v>
      </c>
      <c r="D181" s="192">
        <f t="shared" si="105"/>
        <v>3.6027627699993312</v>
      </c>
      <c r="E181" s="192">
        <f t="shared" ref="E181:M181" si="145">IF(E45="","",E45/E$57*100)</f>
        <v>3.4231958411079129</v>
      </c>
      <c r="F181" s="192">
        <f t="shared" si="145"/>
        <v>3.4991725551644799</v>
      </c>
      <c r="G181" s="192">
        <f t="shared" si="145"/>
        <v>3.4011216458408584</v>
      </c>
      <c r="H181" s="192">
        <f t="shared" si="145"/>
        <v>3.2770967978269701</v>
      </c>
      <c r="I181" s="192">
        <f t="shared" si="145"/>
        <v>3.1653970392153177</v>
      </c>
      <c r="J181" s="192">
        <f t="shared" si="145"/>
        <v>3.1099798674238892</v>
      </c>
      <c r="K181" s="192">
        <f t="shared" si="145"/>
        <v>3.286806429077413</v>
      </c>
      <c r="L181" s="192">
        <f t="shared" si="145"/>
        <v>3.3130090279384974</v>
      </c>
      <c r="M181" s="192">
        <f t="shared" si="145"/>
        <v>3.2548069041622467</v>
      </c>
      <c r="N181" s="192">
        <f t="shared" ref="N181" si="146">IF(N45="","",N45/N$57*100)</f>
        <v>3.2495343969172503</v>
      </c>
      <c r="O181" s="176" t="str">
        <f t="shared" si="132"/>
        <v>14</v>
      </c>
    </row>
    <row r="182" spans="2:15">
      <c r="B182" s="173" t="s">
        <v>272</v>
      </c>
      <c r="C182" s="192">
        <f t="shared" ref="C182:D184" si="147">IF(C46="","",C46/C$57*100)</f>
        <v>6.438833090289303</v>
      </c>
      <c r="D182" s="192">
        <f t="shared" si="147"/>
        <v>6.7480253397355732</v>
      </c>
      <c r="E182" s="192">
        <f t="shared" ref="E182:M182" si="148">IF(E46="","",E46/E$57*100)</f>
        <v>6.6756633816963964</v>
      </c>
      <c r="F182" s="192">
        <f t="shared" si="148"/>
        <v>6.7288534986740176</v>
      </c>
      <c r="G182" s="192">
        <f t="shared" si="148"/>
        <v>6.9591031395026244</v>
      </c>
      <c r="H182" s="192">
        <f t="shared" si="148"/>
        <v>6.9073987702059885</v>
      </c>
      <c r="I182" s="192">
        <f t="shared" si="148"/>
        <v>6.6322333764939332</v>
      </c>
      <c r="J182" s="192">
        <f t="shared" si="148"/>
        <v>6.6368304790116222</v>
      </c>
      <c r="K182" s="192">
        <f t="shared" si="148"/>
        <v>7.2279700164114837</v>
      </c>
      <c r="L182" s="192">
        <f t="shared" si="148"/>
        <v>7.0728534758187429</v>
      </c>
      <c r="M182" s="192">
        <f t="shared" si="148"/>
        <v>7.1049552275902874</v>
      </c>
      <c r="N182" s="192">
        <f t="shared" ref="N182" si="149">IF(N46="","",N46/N$57*100)</f>
        <v>7.2920515285078178</v>
      </c>
      <c r="O182" s="175" t="str">
        <f t="shared" si="132"/>
        <v>15</v>
      </c>
    </row>
    <row r="183" spans="2:15">
      <c r="B183" s="173" t="s">
        <v>273</v>
      </c>
      <c r="C183" s="192">
        <f t="shared" si="147"/>
        <v>4.505580777552642</v>
      </c>
      <c r="D183" s="192">
        <f t="shared" si="147"/>
        <v>4.5150091392791722</v>
      </c>
      <c r="E183" s="192">
        <f t="shared" ref="E183:M183" si="150">IF(E47="","",E47/E$57*100)</f>
        <v>4.2185637445178648</v>
      </c>
      <c r="F183" s="192">
        <f t="shared" si="150"/>
        <v>4.162151065119513</v>
      </c>
      <c r="G183" s="192">
        <f t="shared" si="150"/>
        <v>4.0426181785366042</v>
      </c>
      <c r="H183" s="192">
        <f t="shared" si="150"/>
        <v>3.9696604454355149</v>
      </c>
      <c r="I183" s="192">
        <f t="shared" si="150"/>
        <v>3.9200574669812118</v>
      </c>
      <c r="J183" s="192">
        <f t="shared" si="150"/>
        <v>3.7950239861579615</v>
      </c>
      <c r="K183" s="192">
        <f t="shared" si="150"/>
        <v>4.0199577711084578</v>
      </c>
      <c r="L183" s="192">
        <f t="shared" si="150"/>
        <v>3.591512911939907</v>
      </c>
      <c r="M183" s="192">
        <f t="shared" si="150"/>
        <v>3.6473311727277427</v>
      </c>
      <c r="N183" s="192">
        <f t="shared" ref="N183" si="151">IF(N47="","",N47/N$57*100)</f>
        <v>3.6244430753488475</v>
      </c>
      <c r="O183" s="176" t="str">
        <f t="shared" si="132"/>
        <v>16</v>
      </c>
    </row>
    <row r="184" spans="2:15">
      <c r="B184" s="9"/>
      <c r="C184" s="16" t="str">
        <f t="shared" si="147"/>
        <v/>
      </c>
      <c r="D184" s="16" t="str">
        <f t="shared" si="147"/>
        <v/>
      </c>
      <c r="E184" s="16" t="str">
        <f t="shared" ref="E184:M184" si="152">IF(E48="","",E48/E$57*100)</f>
        <v/>
      </c>
      <c r="F184" s="16" t="str">
        <f t="shared" si="152"/>
        <v/>
      </c>
      <c r="G184" s="16" t="str">
        <f t="shared" si="152"/>
        <v/>
      </c>
      <c r="H184" s="16" t="str">
        <f t="shared" si="152"/>
        <v/>
      </c>
      <c r="I184" s="16" t="str">
        <f t="shared" si="152"/>
        <v/>
      </c>
      <c r="J184" s="16" t="str">
        <f t="shared" si="152"/>
        <v/>
      </c>
      <c r="K184" s="16" t="str">
        <f t="shared" si="152"/>
        <v/>
      </c>
      <c r="L184" s="16" t="str">
        <f t="shared" si="152"/>
        <v/>
      </c>
      <c r="M184" s="16" t="str">
        <f t="shared" si="152"/>
        <v/>
      </c>
      <c r="N184" s="16" t="str">
        <f t="shared" ref="N184" si="153">IF(N48="","",N48/N$57*100)</f>
        <v/>
      </c>
      <c r="O184" s="81"/>
    </row>
    <row r="185" spans="2:15">
      <c r="B185" s="8"/>
      <c r="C185" s="21"/>
      <c r="D185" s="21"/>
      <c r="E185" s="21"/>
      <c r="F185" s="21"/>
      <c r="G185" s="21"/>
      <c r="H185" s="21"/>
      <c r="I185" s="21"/>
      <c r="J185" s="21"/>
      <c r="K185" s="21"/>
      <c r="L185" s="21"/>
      <c r="M185" s="21"/>
      <c r="N185" s="21"/>
      <c r="O185" s="82"/>
    </row>
    <row r="186" spans="2:15" ht="31.5">
      <c r="B186" s="177" t="s">
        <v>330</v>
      </c>
      <c r="C186" s="193">
        <f>IF(C50="","",C50/C$57*100)</f>
        <v>99.303341859854257</v>
      </c>
      <c r="D186" s="193">
        <f>IF(D50="","",D50/D$57*100)</f>
        <v>99.378952713415899</v>
      </c>
      <c r="E186" s="193">
        <f t="shared" ref="E186:M186" si="154">IF(E50="","",E50/E$57*100)</f>
        <v>99.245773130520021</v>
      </c>
      <c r="F186" s="193">
        <f t="shared" si="154"/>
        <v>99.108972426771828</v>
      </c>
      <c r="G186" s="193">
        <f t="shared" si="154"/>
        <v>99.262334769707081</v>
      </c>
      <c r="H186" s="193">
        <f t="shared" si="154"/>
        <v>99.526120400859</v>
      </c>
      <c r="I186" s="193">
        <f t="shared" si="154"/>
        <v>99.474329890468667</v>
      </c>
      <c r="J186" s="193">
        <f t="shared" si="154"/>
        <v>99.651922657564512</v>
      </c>
      <c r="K186" s="193">
        <f t="shared" si="154"/>
        <v>99.522945032532078</v>
      </c>
      <c r="L186" s="193">
        <f t="shared" si="154"/>
        <v>99.542180956341113</v>
      </c>
      <c r="M186" s="193">
        <f t="shared" si="154"/>
        <v>99.237064345900578</v>
      </c>
      <c r="N186" s="193">
        <f t="shared" ref="N186" si="155">IF(N50="","",N50/N$57*100)</f>
        <v>98.787188327422299</v>
      </c>
      <c r="O186" s="176" t="str">
        <f t="shared" si="132"/>
        <v>17</v>
      </c>
    </row>
    <row r="187" spans="2:15">
      <c r="B187" s="9"/>
      <c r="C187" s="16"/>
      <c r="D187" s="16"/>
      <c r="E187" s="16"/>
      <c r="F187" s="16"/>
      <c r="G187" s="16"/>
      <c r="H187" s="16"/>
      <c r="I187" s="16"/>
      <c r="J187" s="16"/>
      <c r="K187" s="16"/>
      <c r="L187" s="16"/>
      <c r="M187" s="16"/>
      <c r="N187" s="16"/>
      <c r="O187" s="81"/>
    </row>
    <row r="188" spans="2:15">
      <c r="B188" s="8"/>
      <c r="C188" s="21"/>
      <c r="D188" s="21"/>
      <c r="E188" s="21"/>
      <c r="F188" s="21"/>
      <c r="G188" s="21"/>
      <c r="H188" s="21"/>
      <c r="I188" s="21"/>
      <c r="J188" s="21"/>
      <c r="K188" s="21"/>
      <c r="L188" s="21"/>
      <c r="M188" s="21"/>
      <c r="N188" s="21"/>
      <c r="O188" s="80"/>
    </row>
    <row r="189" spans="2:15">
      <c r="B189" s="173" t="s">
        <v>150</v>
      </c>
      <c r="C189" s="193">
        <f>IF(C53="","",C53/C$57*100)</f>
        <v>1.2267773959994437</v>
      </c>
      <c r="D189" s="193">
        <f>IF(D53="","",D53/D$57*100)</f>
        <v>1.2416841165882053</v>
      </c>
      <c r="E189" s="193">
        <f t="shared" ref="E189:M189" si="156">IF(E53="","",E53/E$57*100)</f>
        <v>1.3487319677526484</v>
      </c>
      <c r="F189" s="193">
        <f t="shared" si="156"/>
        <v>1.7644529289604158</v>
      </c>
      <c r="G189" s="193">
        <f t="shared" si="156"/>
        <v>1.7140167550217091</v>
      </c>
      <c r="H189" s="193">
        <f t="shared" si="156"/>
        <v>1.4996543136685712</v>
      </c>
      <c r="I189" s="193">
        <f t="shared" si="156"/>
        <v>1.6401840745046223</v>
      </c>
      <c r="J189" s="193">
        <f t="shared" si="156"/>
        <v>1.7611456248662991</v>
      </c>
      <c r="K189" s="193">
        <f t="shared" si="156"/>
        <v>1.7343031279592123</v>
      </c>
      <c r="L189" s="193">
        <f t="shared" si="156"/>
        <v>1.7653864362930618</v>
      </c>
      <c r="M189" s="193">
        <f t="shared" si="156"/>
        <v>2.0526851500869276</v>
      </c>
      <c r="N189" s="193">
        <f t="shared" ref="N189" si="157">IF(N53="","",N53/N$57*100)</f>
        <v>2.6244903040432592</v>
      </c>
      <c r="O189" s="176" t="str">
        <f t="shared" si="132"/>
        <v>18</v>
      </c>
    </row>
    <row r="190" spans="2:15">
      <c r="B190" s="173" t="s">
        <v>151</v>
      </c>
      <c r="C190" s="193">
        <f>IF(C54="","",C54/C$57*100)</f>
        <v>0.53011925585370268</v>
      </c>
      <c r="D190" s="193">
        <f>IF(D54="","",D54/D$57*100)</f>
        <v>0.62063683000411118</v>
      </c>
      <c r="E190" s="193">
        <f t="shared" ref="E190:M190" si="158">IF(E54="","",E54/E$57*100)</f>
        <v>0.59450509827267384</v>
      </c>
      <c r="F190" s="193">
        <f t="shared" si="158"/>
        <v>0.873425355732251</v>
      </c>
      <c r="G190" s="193">
        <f t="shared" si="158"/>
        <v>0.97635152472879261</v>
      </c>
      <c r="H190" s="193">
        <f t="shared" si="158"/>
        <v>1.0257747145275717</v>
      </c>
      <c r="I190" s="193">
        <f t="shared" si="158"/>
        <v>1.1145139649732805</v>
      </c>
      <c r="J190" s="193">
        <f t="shared" si="158"/>
        <v>1.4130682824308214</v>
      </c>
      <c r="K190" s="193">
        <f t="shared" si="158"/>
        <v>1.2572481604912982</v>
      </c>
      <c r="L190" s="193">
        <f t="shared" si="158"/>
        <v>1.307567392634178</v>
      </c>
      <c r="M190" s="193">
        <f t="shared" si="158"/>
        <v>1.2897494959874944</v>
      </c>
      <c r="N190" s="193">
        <f t="shared" ref="N190" si="159">IF(N54="","",N54/N$57*100)</f>
        <v>1.4116786314655465</v>
      </c>
      <c r="O190" s="176" t="str">
        <f t="shared" si="132"/>
        <v>19</v>
      </c>
    </row>
    <row r="191" spans="2:15">
      <c r="B191" s="9"/>
      <c r="C191" s="16"/>
      <c r="D191" s="16"/>
      <c r="E191" s="16"/>
      <c r="F191" s="16"/>
      <c r="G191" s="16"/>
      <c r="H191" s="16"/>
      <c r="I191" s="16"/>
      <c r="J191" s="16"/>
      <c r="K191" s="16"/>
      <c r="L191" s="16"/>
      <c r="M191" s="16"/>
      <c r="N191" s="16"/>
      <c r="O191" s="81"/>
    </row>
    <row r="192" spans="2:15">
      <c r="B192" s="11"/>
      <c r="C192" s="21"/>
      <c r="D192" s="21"/>
      <c r="E192" s="21"/>
      <c r="F192" s="21"/>
      <c r="G192" s="21"/>
      <c r="H192" s="21"/>
      <c r="I192" s="21"/>
      <c r="J192" s="21"/>
      <c r="K192" s="21"/>
      <c r="L192" s="21"/>
      <c r="M192" s="21"/>
      <c r="N192" s="21"/>
      <c r="O192" s="82"/>
    </row>
    <row r="193" spans="2:15">
      <c r="B193" s="173" t="s">
        <v>152</v>
      </c>
      <c r="C193" s="193">
        <f>IF(C57="","",C57/C$57*100)</f>
        <v>100</v>
      </c>
      <c r="D193" s="193">
        <f>IF(D57="","",D57/D$57*100)</f>
        <v>100</v>
      </c>
      <c r="E193" s="193">
        <f t="shared" ref="E193:M193" si="160">IF(E57="","",E57/E$57*100)</f>
        <v>100</v>
      </c>
      <c r="F193" s="193">
        <f t="shared" si="160"/>
        <v>100</v>
      </c>
      <c r="G193" s="193">
        <f t="shared" si="160"/>
        <v>100</v>
      </c>
      <c r="H193" s="193">
        <f t="shared" si="160"/>
        <v>100</v>
      </c>
      <c r="I193" s="193">
        <f t="shared" si="160"/>
        <v>100</v>
      </c>
      <c r="J193" s="193">
        <f t="shared" si="160"/>
        <v>100</v>
      </c>
      <c r="K193" s="193">
        <f t="shared" si="160"/>
        <v>100</v>
      </c>
      <c r="L193" s="193">
        <f t="shared" si="160"/>
        <v>100</v>
      </c>
      <c r="M193" s="193">
        <f t="shared" si="160"/>
        <v>100</v>
      </c>
      <c r="N193" s="193">
        <f t="shared" ref="N193" si="161">IF(N57="","",N57/N$57*100)</f>
        <v>100</v>
      </c>
      <c r="O193" s="176" t="str">
        <f t="shared" si="132"/>
        <v>20</v>
      </c>
    </row>
    <row r="194" spans="2:15">
      <c r="B194" s="9"/>
      <c r="C194" s="16"/>
      <c r="D194" s="16"/>
      <c r="E194" s="16"/>
      <c r="F194" s="16"/>
      <c r="G194" s="16"/>
      <c r="H194" s="16"/>
      <c r="I194" s="16"/>
      <c r="J194" s="16"/>
      <c r="K194" s="16"/>
      <c r="L194" s="16"/>
      <c r="M194" s="16"/>
      <c r="N194" s="16"/>
      <c r="O194" s="81"/>
    </row>
    <row r="195" spans="2:15">
      <c r="B195" s="173" t="s">
        <v>53</v>
      </c>
      <c r="C195" s="19"/>
      <c r="D195" s="19"/>
      <c r="E195" s="19"/>
      <c r="F195" s="19"/>
      <c r="G195" s="19"/>
      <c r="H195" s="19"/>
      <c r="I195" s="19"/>
      <c r="J195" s="19"/>
      <c r="K195" s="19"/>
      <c r="L195" s="19"/>
      <c r="M195" s="19"/>
      <c r="N195" s="19"/>
      <c r="O195" s="80"/>
    </row>
    <row r="196" spans="2:15">
      <c r="B196" s="173" t="s">
        <v>54</v>
      </c>
      <c r="C196" s="193">
        <f t="shared" ref="C196:D198" si="162">IF(C60="","",C60/C$57*100)</f>
        <v>1.1074309668818987</v>
      </c>
      <c r="D196" s="193">
        <f t="shared" si="162"/>
        <v>1.1291263299289711</v>
      </c>
      <c r="E196" s="193">
        <f t="shared" ref="E196:M196" si="163">IF(E60="","",E60/E$57*100)</f>
        <v>1.0002088190260949</v>
      </c>
      <c r="F196" s="193">
        <f t="shared" si="163"/>
        <v>0.95076262214494456</v>
      </c>
      <c r="G196" s="193">
        <f t="shared" si="163"/>
        <v>1.0225764632876804</v>
      </c>
      <c r="H196" s="193">
        <f t="shared" si="163"/>
        <v>1.0533839064756969</v>
      </c>
      <c r="I196" s="193">
        <f t="shared" si="163"/>
        <v>1.0273917740399785</v>
      </c>
      <c r="J196" s="193">
        <f t="shared" si="163"/>
        <v>0.92458331922924686</v>
      </c>
      <c r="K196" s="193">
        <f t="shared" si="163"/>
        <v>0.96248189334833845</v>
      </c>
      <c r="L196" s="193">
        <f t="shared" si="163"/>
        <v>0.87309605184942607</v>
      </c>
      <c r="M196" s="193">
        <f t="shared" si="163"/>
        <v>0.86277902804287809</v>
      </c>
      <c r="N196" s="193">
        <f t="shared" ref="N196" si="164">IF(N60="","",N60/N$57*100)</f>
        <v>0.89548431259459726</v>
      </c>
      <c r="O196" s="80"/>
    </row>
    <row r="197" spans="2:15">
      <c r="B197" s="173" t="s">
        <v>55</v>
      </c>
      <c r="C197" s="192">
        <f t="shared" si="162"/>
        <v>39.616634228236194</v>
      </c>
      <c r="D197" s="192">
        <f t="shared" si="162"/>
        <v>39.700883077471033</v>
      </c>
      <c r="E197" s="192">
        <f t="shared" ref="E197:M197" si="165">IF(E61="","",E61/E$57*100)</f>
        <v>41.364659661209878</v>
      </c>
      <c r="F197" s="192">
        <f t="shared" si="165"/>
        <v>40.315111650724958</v>
      </c>
      <c r="G197" s="192">
        <f t="shared" si="165"/>
        <v>40.639679269088148</v>
      </c>
      <c r="H197" s="192">
        <f t="shared" si="165"/>
        <v>42.512357068295998</v>
      </c>
      <c r="I197" s="192">
        <f t="shared" si="165"/>
        <v>43.496447434498158</v>
      </c>
      <c r="J197" s="192">
        <f t="shared" si="165"/>
        <v>44.24944729251046</v>
      </c>
      <c r="K197" s="192">
        <f t="shared" si="165"/>
        <v>40.320415014477987</v>
      </c>
      <c r="L197" s="192">
        <f t="shared" si="165"/>
        <v>44.468022890111911</v>
      </c>
      <c r="M197" s="192">
        <f t="shared" si="165"/>
        <v>45.217715396721481</v>
      </c>
      <c r="N197" s="192">
        <f t="shared" ref="N197" si="166">IF(N61="","",N61/N$57*100)</f>
        <v>43.724419508112561</v>
      </c>
      <c r="O197" s="80"/>
    </row>
    <row r="198" spans="2:15">
      <c r="B198" s="179" t="s">
        <v>56</v>
      </c>
      <c r="C198" s="194">
        <f t="shared" si="162"/>
        <v>58.57927666473617</v>
      </c>
      <c r="D198" s="194">
        <f t="shared" si="162"/>
        <v>58.5489433060159</v>
      </c>
      <c r="E198" s="194">
        <f t="shared" ref="E198:M198" si="167">IF(E62="","",E62/E$57*100)</f>
        <v>56.880904650284059</v>
      </c>
      <c r="F198" s="194">
        <f t="shared" si="167"/>
        <v>57.843098153901927</v>
      </c>
      <c r="G198" s="194">
        <f t="shared" si="167"/>
        <v>57.600079037331255</v>
      </c>
      <c r="H198" s="194">
        <f t="shared" si="167"/>
        <v>55.9603794260873</v>
      </c>
      <c r="I198" s="194">
        <f t="shared" si="167"/>
        <v>54.950490681930518</v>
      </c>
      <c r="J198" s="194">
        <f t="shared" si="167"/>
        <v>54.477892045824802</v>
      </c>
      <c r="K198" s="194">
        <f t="shared" si="167"/>
        <v>58.240048124705758</v>
      </c>
      <c r="L198" s="194">
        <f t="shared" si="167"/>
        <v>54.201062014379787</v>
      </c>
      <c r="M198" s="194">
        <f t="shared" si="167"/>
        <v>53.15656992113621</v>
      </c>
      <c r="N198" s="194">
        <f t="shared" ref="N198" si="168">IF(N62="","",N62/N$57*100)</f>
        <v>54.167284506715127</v>
      </c>
      <c r="O198" s="81"/>
    </row>
    <row r="199" spans="2:15">
      <c r="B199" s="17"/>
      <c r="C199" s="7"/>
      <c r="D199" s="7"/>
      <c r="E199" s="7"/>
      <c r="F199" s="7"/>
      <c r="G199" s="17"/>
      <c r="H199" s="17"/>
      <c r="I199" s="17"/>
      <c r="J199" s="17"/>
      <c r="K199" s="17"/>
      <c r="L199" s="17"/>
      <c r="M199" s="17"/>
      <c r="N199" s="17"/>
      <c r="O199" s="64"/>
    </row>
    <row r="200" spans="2:15" s="24" customFormat="1" ht="15">
      <c r="B200" s="181" t="s">
        <v>90</v>
      </c>
      <c r="C200" s="38"/>
      <c r="D200" s="38"/>
      <c r="E200" s="38"/>
      <c r="F200" s="38"/>
      <c r="G200" s="38"/>
      <c r="H200" s="38"/>
      <c r="I200" s="38"/>
      <c r="J200" s="38"/>
      <c r="K200" s="38"/>
      <c r="L200" s="38"/>
      <c r="M200" s="38"/>
      <c r="N200" s="38"/>
      <c r="O200" s="83"/>
    </row>
    <row r="201" spans="2:15" s="24" customFormat="1" ht="15">
      <c r="B201" s="195" t="s">
        <v>91</v>
      </c>
      <c r="C201" s="23"/>
      <c r="D201" s="23"/>
      <c r="E201" s="23"/>
      <c r="F201" s="23"/>
      <c r="G201" s="38"/>
      <c r="H201" s="38"/>
      <c r="I201" s="38"/>
      <c r="J201" s="38"/>
      <c r="K201" s="38"/>
      <c r="L201" s="38"/>
      <c r="M201" s="38"/>
      <c r="N201" s="38"/>
      <c r="O201" s="86"/>
    </row>
    <row r="202" spans="2:15" s="24" customFormat="1" ht="15">
      <c r="B202" s="181" t="s">
        <v>274</v>
      </c>
      <c r="C202" s="23"/>
      <c r="D202" s="23"/>
      <c r="E202" s="23"/>
      <c r="F202" s="23"/>
      <c r="G202" s="38"/>
      <c r="H202" s="38"/>
      <c r="I202" s="38"/>
      <c r="J202" s="38"/>
      <c r="K202" s="38"/>
      <c r="L202" s="38"/>
      <c r="M202" s="38"/>
      <c r="N202" s="38"/>
      <c r="O202" s="86"/>
    </row>
  </sheetData>
  <phoneticPr fontId="3"/>
  <pageMargins left="0.70866141732283472" right="0.31496062992125984" top="0.9055118110236221" bottom="0.51181102362204722" header="0.70866141732283472" footer="0.19685039370078741"/>
  <pageSetup paperSize="9" scale="62" firstPageNumber="28" fitToWidth="2" fitToHeight="3" pageOrder="overThenDown" orientation="portrait" useFirstPageNumber="1" horizontalDpi="300" verticalDpi="300" r:id="rId1"/>
  <headerFooter alignWithMargins="0"/>
  <rowBreaks count="2" manualBreakCount="2">
    <brk id="70" max="29" man="1"/>
    <brk id="137" max="29" man="1"/>
  </rowBreaks>
  <colBreaks count="1" manualBreakCount="1">
    <brk id="8" max="19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2:O135"/>
  <sheetViews>
    <sheetView showGridLines="0" zoomScaleNormal="100" zoomScaleSheetLayoutView="100" workbookViewId="0">
      <pane xSplit="2" ySplit="4" topLeftCell="H48" activePane="bottomRight" state="frozen"/>
      <selection pane="topRight"/>
      <selection pane="bottomLeft"/>
      <selection pane="bottomRight" activeCell="N60" sqref="N60"/>
    </sheetView>
  </sheetViews>
  <sheetFormatPr defaultRowHeight="17.25"/>
  <cols>
    <col min="1" max="1" width="3.875" style="1" customWidth="1"/>
    <col min="2" max="2" width="55.625" style="1" customWidth="1"/>
    <col min="3" max="6" width="15.875" style="1" customWidth="1"/>
    <col min="7" max="14" width="15.875" style="13" customWidth="1"/>
    <col min="15" max="15" width="6.875" style="7" bestFit="1" customWidth="1"/>
    <col min="16" max="16384" width="9" style="1"/>
  </cols>
  <sheetData>
    <row r="2" spans="2:15" s="22" customFormat="1" ht="30" customHeight="1">
      <c r="B2" s="196" t="s">
        <v>317</v>
      </c>
      <c r="G2" s="25"/>
      <c r="H2" s="25"/>
      <c r="I2" s="25"/>
      <c r="J2" s="25"/>
      <c r="K2" s="25"/>
      <c r="L2" s="25"/>
      <c r="M2" s="25"/>
      <c r="N2" s="25"/>
      <c r="O2" s="65"/>
    </row>
    <row r="3" spans="2:15">
      <c r="B3" s="5"/>
      <c r="C3" s="168" t="s">
        <v>33</v>
      </c>
      <c r="D3" s="6"/>
      <c r="E3" s="6"/>
      <c r="F3" s="6"/>
      <c r="G3" s="6"/>
      <c r="H3" s="6"/>
      <c r="I3" s="6"/>
      <c r="J3" s="6"/>
      <c r="K3" s="6"/>
      <c r="L3" s="6"/>
      <c r="M3" s="169"/>
      <c r="N3" s="169" t="s">
        <v>34</v>
      </c>
    </row>
    <row r="4" spans="2:15" s="7" customFormat="1" ht="30" customHeight="1">
      <c r="B4" s="170" t="s">
        <v>329</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172" t="s">
        <v>36</v>
      </c>
    </row>
    <row r="5" spans="2:15" s="7" customFormat="1">
      <c r="B5" s="8"/>
      <c r="C5" s="29"/>
      <c r="D5" s="29"/>
      <c r="E5" s="29"/>
      <c r="F5" s="29"/>
      <c r="G5" s="12"/>
      <c r="H5" s="12"/>
      <c r="I5" s="12"/>
      <c r="J5" s="12"/>
      <c r="K5" s="12"/>
      <c r="L5" s="12"/>
      <c r="M5" s="12"/>
      <c r="N5" s="12"/>
      <c r="O5" s="80"/>
    </row>
    <row r="6" spans="2:15" s="7" customFormat="1">
      <c r="B6" s="173" t="s">
        <v>257</v>
      </c>
      <c r="C6" s="174">
        <v>96149</v>
      </c>
      <c r="D6" s="174">
        <v>96125</v>
      </c>
      <c r="E6" s="174">
        <v>91276</v>
      </c>
      <c r="F6" s="174">
        <v>84172</v>
      </c>
      <c r="G6" s="174">
        <v>81338</v>
      </c>
      <c r="H6" s="174">
        <v>71770</v>
      </c>
      <c r="I6" s="174">
        <v>69379</v>
      </c>
      <c r="J6" s="174">
        <v>66750</v>
      </c>
      <c r="K6" s="174">
        <v>67366</v>
      </c>
      <c r="L6" s="174">
        <v>58979</v>
      </c>
      <c r="M6" s="174">
        <v>66606</v>
      </c>
      <c r="N6" s="174">
        <v>69494</v>
      </c>
      <c r="O6" s="175">
        <v>1</v>
      </c>
    </row>
    <row r="7" spans="2:15" s="7" customFormat="1">
      <c r="B7" s="173" t="s">
        <v>258</v>
      </c>
      <c r="C7" s="174">
        <v>64170</v>
      </c>
      <c r="D7" s="174">
        <v>60401</v>
      </c>
      <c r="E7" s="174">
        <v>59646</v>
      </c>
      <c r="F7" s="174">
        <v>53096</v>
      </c>
      <c r="G7" s="174">
        <v>49714</v>
      </c>
      <c r="H7" s="174">
        <v>45220</v>
      </c>
      <c r="I7" s="174">
        <v>46891</v>
      </c>
      <c r="J7" s="174">
        <v>44249</v>
      </c>
      <c r="K7" s="174">
        <v>47062</v>
      </c>
      <c r="L7" s="174">
        <v>43758</v>
      </c>
      <c r="M7" s="174">
        <v>49091</v>
      </c>
      <c r="N7" s="174">
        <v>51306</v>
      </c>
      <c r="O7" s="176" t="s">
        <v>50</v>
      </c>
    </row>
    <row r="8" spans="2:15" s="7" customFormat="1">
      <c r="B8" s="173" t="s">
        <v>259</v>
      </c>
      <c r="C8" s="174">
        <v>4439</v>
      </c>
      <c r="D8" s="174">
        <v>4238</v>
      </c>
      <c r="E8" s="174">
        <v>3786</v>
      </c>
      <c r="F8" s="174">
        <v>4637</v>
      </c>
      <c r="G8" s="174">
        <v>4397</v>
      </c>
      <c r="H8" s="174">
        <v>4042</v>
      </c>
      <c r="I8" s="174">
        <v>3815</v>
      </c>
      <c r="J8" s="174">
        <v>3584</v>
      </c>
      <c r="K8" s="174">
        <v>3740</v>
      </c>
      <c r="L8" s="174">
        <v>3494</v>
      </c>
      <c r="M8" s="174">
        <v>3477</v>
      </c>
      <c r="N8" s="174">
        <v>6134</v>
      </c>
      <c r="O8" s="176" t="s">
        <v>51</v>
      </c>
    </row>
    <row r="9" spans="2:15" s="7" customFormat="1">
      <c r="B9" s="173" t="s">
        <v>260</v>
      </c>
      <c r="C9" s="174">
        <v>28308</v>
      </c>
      <c r="D9" s="174">
        <v>32289</v>
      </c>
      <c r="E9" s="174">
        <v>28107</v>
      </c>
      <c r="F9" s="174">
        <v>26477</v>
      </c>
      <c r="G9" s="174">
        <v>27227</v>
      </c>
      <c r="H9" s="174">
        <v>22492</v>
      </c>
      <c r="I9" s="174">
        <v>18611</v>
      </c>
      <c r="J9" s="174">
        <v>18685</v>
      </c>
      <c r="K9" s="174">
        <v>16418</v>
      </c>
      <c r="L9" s="174">
        <v>11942</v>
      </c>
      <c r="M9" s="174">
        <v>14097</v>
      </c>
      <c r="N9" s="174">
        <v>11948</v>
      </c>
      <c r="O9" s="176" t="s">
        <v>52</v>
      </c>
    </row>
    <row r="10" spans="2:15" s="7" customFormat="1">
      <c r="B10" s="173" t="s">
        <v>125</v>
      </c>
      <c r="C10" s="174">
        <v>9373</v>
      </c>
      <c r="D10" s="174">
        <v>8828</v>
      </c>
      <c r="E10" s="174">
        <v>9970</v>
      </c>
      <c r="F10" s="174">
        <v>10025</v>
      </c>
      <c r="G10" s="174">
        <v>10135</v>
      </c>
      <c r="H10" s="174">
        <v>9198</v>
      </c>
      <c r="I10" s="174">
        <v>9501</v>
      </c>
      <c r="J10" s="174">
        <v>8942</v>
      </c>
      <c r="K10" s="174">
        <v>8819</v>
      </c>
      <c r="L10" s="174">
        <v>8516</v>
      </c>
      <c r="M10" s="174">
        <v>7015</v>
      </c>
      <c r="N10" s="174">
        <v>5711</v>
      </c>
      <c r="O10" s="175" t="s">
        <v>178</v>
      </c>
    </row>
    <row r="11" spans="2:15" s="7" customFormat="1">
      <c r="B11" s="173" t="s">
        <v>126</v>
      </c>
      <c r="C11" s="174">
        <v>2908822</v>
      </c>
      <c r="D11" s="174">
        <v>2928645</v>
      </c>
      <c r="E11" s="174">
        <v>3114510</v>
      </c>
      <c r="F11" s="174">
        <v>3068325</v>
      </c>
      <c r="G11" s="174">
        <v>2865498</v>
      </c>
      <c r="H11" s="174">
        <v>3140942</v>
      </c>
      <c r="I11" s="174">
        <v>3372060</v>
      </c>
      <c r="J11" s="174">
        <v>3644770</v>
      </c>
      <c r="K11" s="174">
        <v>3158206</v>
      </c>
      <c r="L11" s="174">
        <v>3566765</v>
      </c>
      <c r="M11" s="174">
        <v>3916018</v>
      </c>
      <c r="N11" s="174">
        <v>3946068</v>
      </c>
      <c r="O11" s="176" t="s">
        <v>179</v>
      </c>
    </row>
    <row r="12" spans="2:15" s="7" customFormat="1">
      <c r="B12" s="173" t="s">
        <v>261</v>
      </c>
      <c r="C12" s="174">
        <v>178558</v>
      </c>
      <c r="D12" s="174">
        <v>154878</v>
      </c>
      <c r="E12" s="174">
        <v>161386</v>
      </c>
      <c r="F12" s="174">
        <v>155118</v>
      </c>
      <c r="G12" s="174">
        <v>176673</v>
      </c>
      <c r="H12" s="174">
        <v>183719</v>
      </c>
      <c r="I12" s="174">
        <v>204042</v>
      </c>
      <c r="J12" s="174">
        <v>219335</v>
      </c>
      <c r="K12" s="174">
        <v>210774</v>
      </c>
      <c r="L12" s="174">
        <v>227163</v>
      </c>
      <c r="M12" s="174">
        <v>208347</v>
      </c>
      <c r="N12" s="174">
        <v>224195</v>
      </c>
      <c r="O12" s="176" t="s">
        <v>40</v>
      </c>
    </row>
    <row r="13" spans="2:15" s="7" customFormat="1">
      <c r="B13" s="173" t="s">
        <v>216</v>
      </c>
      <c r="C13" s="174">
        <v>15606</v>
      </c>
      <c r="D13" s="174">
        <v>16456</v>
      </c>
      <c r="E13" s="174">
        <v>13852</v>
      </c>
      <c r="F13" s="174">
        <v>14486</v>
      </c>
      <c r="G13" s="174">
        <v>20402</v>
      </c>
      <c r="H13" s="174">
        <v>12201</v>
      </c>
      <c r="I13" s="174">
        <v>18912</v>
      </c>
      <c r="J13" s="174">
        <v>9969</v>
      </c>
      <c r="K13" s="174">
        <v>15017</v>
      </c>
      <c r="L13" s="174">
        <v>20257</v>
      </c>
      <c r="M13" s="174">
        <v>16976</v>
      </c>
      <c r="N13" s="174">
        <v>20125</v>
      </c>
      <c r="O13" s="176" t="s">
        <v>41</v>
      </c>
    </row>
    <row r="14" spans="2:15" s="7" customFormat="1">
      <c r="B14" s="173" t="s">
        <v>217</v>
      </c>
      <c r="C14" s="174">
        <v>20905</v>
      </c>
      <c r="D14" s="174">
        <v>19502</v>
      </c>
      <c r="E14" s="174">
        <v>17646</v>
      </c>
      <c r="F14" s="174">
        <v>21400</v>
      </c>
      <c r="G14" s="174">
        <v>24682</v>
      </c>
      <c r="H14" s="174">
        <v>19392</v>
      </c>
      <c r="I14" s="174">
        <v>22630</v>
      </c>
      <c r="J14" s="174">
        <v>22139</v>
      </c>
      <c r="K14" s="174">
        <v>22124</v>
      </c>
      <c r="L14" s="174">
        <v>17620</v>
      </c>
      <c r="M14" s="174">
        <v>21879</v>
      </c>
      <c r="N14" s="174">
        <v>24777</v>
      </c>
      <c r="O14" s="176" t="s">
        <v>120</v>
      </c>
    </row>
    <row r="15" spans="2:15" s="7" customFormat="1">
      <c r="B15" s="173" t="s">
        <v>262</v>
      </c>
      <c r="C15" s="174">
        <v>304323</v>
      </c>
      <c r="D15" s="174">
        <v>443144</v>
      </c>
      <c r="E15" s="174">
        <v>446019</v>
      </c>
      <c r="F15" s="174">
        <v>466165</v>
      </c>
      <c r="G15" s="174">
        <v>426008</v>
      </c>
      <c r="H15" s="174">
        <v>463987</v>
      </c>
      <c r="I15" s="174">
        <v>396504</v>
      </c>
      <c r="J15" s="174">
        <v>455542</v>
      </c>
      <c r="K15" s="174">
        <v>560612</v>
      </c>
      <c r="L15" s="174">
        <v>650249</v>
      </c>
      <c r="M15" s="174">
        <v>572907</v>
      </c>
      <c r="N15" s="174">
        <v>599381</v>
      </c>
      <c r="O15" s="176" t="s">
        <v>42</v>
      </c>
    </row>
    <row r="16" spans="2:15" s="7" customFormat="1">
      <c r="B16" s="173" t="s">
        <v>263</v>
      </c>
      <c r="C16" s="174">
        <v>25510</v>
      </c>
      <c r="D16" s="174">
        <v>92413</v>
      </c>
      <c r="E16" s="174">
        <v>341852</v>
      </c>
      <c r="F16" s="174">
        <v>378464</v>
      </c>
      <c r="G16" s="174">
        <v>156740</v>
      </c>
      <c r="H16" s="174">
        <v>111685</v>
      </c>
      <c r="I16" s="174">
        <v>124476</v>
      </c>
      <c r="J16" s="174">
        <v>142068</v>
      </c>
      <c r="K16" s="174">
        <v>112579</v>
      </c>
      <c r="L16" s="174">
        <v>253678</v>
      </c>
      <c r="M16" s="174">
        <v>216029</v>
      </c>
      <c r="N16" s="174">
        <v>260898</v>
      </c>
      <c r="O16" s="176" t="s">
        <v>43</v>
      </c>
    </row>
    <row r="17" spans="2:15" s="7" customFormat="1">
      <c r="B17" s="173" t="s">
        <v>264</v>
      </c>
      <c r="C17" s="174">
        <v>139571</v>
      </c>
      <c r="D17" s="174">
        <v>131952</v>
      </c>
      <c r="E17" s="174">
        <v>109771</v>
      </c>
      <c r="F17" s="174">
        <v>100971</v>
      </c>
      <c r="G17" s="174">
        <v>92315</v>
      </c>
      <c r="H17" s="174">
        <v>110417</v>
      </c>
      <c r="I17" s="174">
        <v>118206</v>
      </c>
      <c r="J17" s="174">
        <v>115135</v>
      </c>
      <c r="K17" s="174">
        <v>108291</v>
      </c>
      <c r="L17" s="174">
        <v>86719</v>
      </c>
      <c r="M17" s="174">
        <v>96313</v>
      </c>
      <c r="N17" s="174">
        <v>99802</v>
      </c>
      <c r="O17" s="176" t="s">
        <v>44</v>
      </c>
    </row>
    <row r="18" spans="2:15" s="7" customFormat="1">
      <c r="B18" s="173" t="s">
        <v>177</v>
      </c>
      <c r="C18" s="174">
        <v>130796</v>
      </c>
      <c r="D18" s="174">
        <v>86470</v>
      </c>
      <c r="E18" s="174">
        <v>91214</v>
      </c>
      <c r="F18" s="174">
        <v>74371</v>
      </c>
      <c r="G18" s="174">
        <v>76566</v>
      </c>
      <c r="H18" s="174">
        <v>64247</v>
      </c>
      <c r="I18" s="174">
        <v>93550</v>
      </c>
      <c r="J18" s="174">
        <v>74351</v>
      </c>
      <c r="K18" s="174">
        <v>86079</v>
      </c>
      <c r="L18" s="174">
        <v>91202</v>
      </c>
      <c r="M18" s="174">
        <v>110323</v>
      </c>
      <c r="N18" s="174">
        <v>64959</v>
      </c>
      <c r="O18" s="176" t="s">
        <v>199</v>
      </c>
    </row>
    <row r="19" spans="2:15" s="7" customFormat="1">
      <c r="B19" s="173" t="s">
        <v>265</v>
      </c>
      <c r="C19" s="174">
        <v>144595</v>
      </c>
      <c r="D19" s="174">
        <v>125388</v>
      </c>
      <c r="E19" s="174">
        <v>119207</v>
      </c>
      <c r="F19" s="174">
        <v>130060</v>
      </c>
      <c r="G19" s="174">
        <v>192128</v>
      </c>
      <c r="H19" s="174">
        <v>142070</v>
      </c>
      <c r="I19" s="174">
        <v>137859</v>
      </c>
      <c r="J19" s="174">
        <v>184415</v>
      </c>
      <c r="K19" s="174">
        <v>144793</v>
      </c>
      <c r="L19" s="174">
        <v>143958</v>
      </c>
      <c r="M19" s="174">
        <v>145223</v>
      </c>
      <c r="N19" s="174">
        <v>170207</v>
      </c>
      <c r="O19" s="176" t="s">
        <v>45</v>
      </c>
    </row>
    <row r="20" spans="2:15" s="7" customFormat="1">
      <c r="B20" s="173" t="s">
        <v>135</v>
      </c>
      <c r="C20" s="174">
        <v>306764</v>
      </c>
      <c r="D20" s="174">
        <v>276765</v>
      </c>
      <c r="E20" s="174">
        <v>285094</v>
      </c>
      <c r="F20" s="174">
        <v>281709</v>
      </c>
      <c r="G20" s="174">
        <v>287530</v>
      </c>
      <c r="H20" s="174">
        <v>279574</v>
      </c>
      <c r="I20" s="174">
        <v>318948</v>
      </c>
      <c r="J20" s="174">
        <v>335949</v>
      </c>
      <c r="K20" s="174">
        <v>312417</v>
      </c>
      <c r="L20" s="174">
        <v>285192</v>
      </c>
      <c r="M20" s="174">
        <v>352575</v>
      </c>
      <c r="N20" s="174">
        <v>352228</v>
      </c>
      <c r="O20" s="176" t="s">
        <v>198</v>
      </c>
    </row>
    <row r="21" spans="2:15" s="7" customFormat="1">
      <c r="B21" s="173" t="s">
        <v>136</v>
      </c>
      <c r="C21" s="174">
        <v>390181</v>
      </c>
      <c r="D21" s="174">
        <v>368117</v>
      </c>
      <c r="E21" s="174">
        <v>454060</v>
      </c>
      <c r="F21" s="174">
        <v>479300</v>
      </c>
      <c r="G21" s="174">
        <v>331630</v>
      </c>
      <c r="H21" s="174">
        <v>508443</v>
      </c>
      <c r="I21" s="174">
        <v>762932</v>
      </c>
      <c r="J21" s="174">
        <v>831919</v>
      </c>
      <c r="K21" s="174">
        <v>382215</v>
      </c>
      <c r="L21" s="174">
        <v>600823</v>
      </c>
      <c r="M21" s="174">
        <v>1033644</v>
      </c>
      <c r="N21" s="174">
        <v>848072</v>
      </c>
      <c r="O21" s="176" t="s">
        <v>197</v>
      </c>
    </row>
    <row r="22" spans="2:15" s="7" customFormat="1">
      <c r="B22" s="173" t="s">
        <v>266</v>
      </c>
      <c r="C22" s="174">
        <v>76948</v>
      </c>
      <c r="D22" s="174">
        <v>127852</v>
      </c>
      <c r="E22" s="174">
        <v>141181</v>
      </c>
      <c r="F22" s="174">
        <v>142360</v>
      </c>
      <c r="G22" s="174">
        <v>125189</v>
      </c>
      <c r="H22" s="174">
        <v>142288</v>
      </c>
      <c r="I22" s="174">
        <v>179756</v>
      </c>
      <c r="J22" s="174">
        <v>237414</v>
      </c>
      <c r="K22" s="174">
        <v>220543</v>
      </c>
      <c r="L22" s="174">
        <v>255691</v>
      </c>
      <c r="M22" s="174">
        <v>295050</v>
      </c>
      <c r="N22" s="174">
        <v>315117</v>
      </c>
      <c r="O22" s="176" t="s">
        <v>196</v>
      </c>
    </row>
    <row r="23" spans="2:15" s="7" customFormat="1">
      <c r="B23" s="173" t="s">
        <v>138</v>
      </c>
      <c r="C23" s="174">
        <v>93447</v>
      </c>
      <c r="D23" s="174">
        <v>76226</v>
      </c>
      <c r="E23" s="174">
        <v>137801</v>
      </c>
      <c r="F23" s="174">
        <v>87648</v>
      </c>
      <c r="G23" s="174">
        <v>40945</v>
      </c>
      <c r="H23" s="174">
        <v>55274</v>
      </c>
      <c r="I23" s="174">
        <v>64264</v>
      </c>
      <c r="J23" s="174">
        <v>67451</v>
      </c>
      <c r="K23" s="174">
        <v>67052</v>
      </c>
      <c r="L23" s="174">
        <v>16831</v>
      </c>
      <c r="M23" s="174">
        <v>18129</v>
      </c>
      <c r="N23" s="174">
        <v>13210</v>
      </c>
      <c r="O23" s="176" t="s">
        <v>195</v>
      </c>
    </row>
    <row r="24" spans="2:15" s="7" customFormat="1">
      <c r="B24" s="173" t="s">
        <v>267</v>
      </c>
      <c r="C24" s="174">
        <v>819880</v>
      </c>
      <c r="D24" s="174">
        <v>764179</v>
      </c>
      <c r="E24" s="174">
        <v>627961</v>
      </c>
      <c r="F24" s="174">
        <v>576601</v>
      </c>
      <c r="G24" s="174">
        <v>605032</v>
      </c>
      <c r="H24" s="174">
        <v>756136</v>
      </c>
      <c r="I24" s="174">
        <v>627840</v>
      </c>
      <c r="J24" s="174">
        <v>619841</v>
      </c>
      <c r="K24" s="174">
        <v>591439</v>
      </c>
      <c r="L24" s="174">
        <v>632445</v>
      </c>
      <c r="M24" s="174">
        <v>685138</v>
      </c>
      <c r="N24" s="174">
        <v>728688</v>
      </c>
      <c r="O24" s="176" t="s">
        <v>47</v>
      </c>
    </row>
    <row r="25" spans="2:15" s="7" customFormat="1">
      <c r="B25" s="173" t="s">
        <v>225</v>
      </c>
      <c r="C25" s="174">
        <v>17815</v>
      </c>
      <c r="D25" s="174">
        <v>15816</v>
      </c>
      <c r="E25" s="174">
        <v>17164</v>
      </c>
      <c r="F25" s="174">
        <v>17509</v>
      </c>
      <c r="G25" s="174">
        <v>15198</v>
      </c>
      <c r="H25" s="174">
        <v>13150</v>
      </c>
      <c r="I25" s="174">
        <v>13264</v>
      </c>
      <c r="J25" s="174">
        <v>12680</v>
      </c>
      <c r="K25" s="174">
        <v>11749</v>
      </c>
      <c r="L25" s="174">
        <v>11869</v>
      </c>
      <c r="M25" s="174">
        <v>11693</v>
      </c>
      <c r="N25" s="174">
        <v>12684</v>
      </c>
      <c r="O25" s="176" t="s">
        <v>194</v>
      </c>
    </row>
    <row r="26" spans="2:15" s="7" customFormat="1">
      <c r="B26" s="173" t="s">
        <v>140</v>
      </c>
      <c r="C26" s="174">
        <v>232040</v>
      </c>
      <c r="D26" s="174">
        <v>219685</v>
      </c>
      <c r="E26" s="174">
        <v>260167</v>
      </c>
      <c r="F26" s="174">
        <v>269241</v>
      </c>
      <c r="G26" s="174">
        <v>294460</v>
      </c>
      <c r="H26" s="174">
        <v>292327</v>
      </c>
      <c r="I26" s="174">
        <v>312136</v>
      </c>
      <c r="J26" s="174">
        <v>344421</v>
      </c>
      <c r="K26" s="174">
        <v>332607</v>
      </c>
      <c r="L26" s="174">
        <v>311963</v>
      </c>
      <c r="M26" s="174">
        <v>272444</v>
      </c>
      <c r="N26" s="174">
        <v>308677</v>
      </c>
      <c r="O26" s="176" t="s">
        <v>48</v>
      </c>
    </row>
    <row r="27" spans="2:15" s="7" customFormat="1">
      <c r="B27" s="173" t="s">
        <v>209</v>
      </c>
      <c r="C27" s="174">
        <v>300219</v>
      </c>
      <c r="D27" s="174">
        <v>284565</v>
      </c>
      <c r="E27" s="174">
        <v>267220</v>
      </c>
      <c r="F27" s="174">
        <v>287982</v>
      </c>
      <c r="G27" s="174">
        <v>324349</v>
      </c>
      <c r="H27" s="174">
        <v>261745</v>
      </c>
      <c r="I27" s="174">
        <v>285592</v>
      </c>
      <c r="J27" s="174">
        <v>270353</v>
      </c>
      <c r="K27" s="174">
        <v>268393</v>
      </c>
      <c r="L27" s="174">
        <v>253826</v>
      </c>
      <c r="M27" s="174">
        <v>193578</v>
      </c>
      <c r="N27" s="174">
        <v>235518</v>
      </c>
      <c r="O27" s="176" t="s">
        <v>180</v>
      </c>
    </row>
    <row r="28" spans="2:15" s="7" customFormat="1">
      <c r="B28" s="173" t="s">
        <v>334</v>
      </c>
      <c r="C28" s="174">
        <v>206465</v>
      </c>
      <c r="D28" s="174">
        <v>187556</v>
      </c>
      <c r="E28" s="174">
        <v>157114</v>
      </c>
      <c r="F28" s="174">
        <v>187243</v>
      </c>
      <c r="G28" s="174">
        <v>218062</v>
      </c>
      <c r="H28" s="174">
        <v>161380</v>
      </c>
      <c r="I28" s="174">
        <v>183428</v>
      </c>
      <c r="J28" s="174">
        <v>165630</v>
      </c>
      <c r="K28" s="174">
        <v>160149</v>
      </c>
      <c r="L28" s="174">
        <v>149765</v>
      </c>
      <c r="M28" s="174">
        <v>91870</v>
      </c>
      <c r="N28" s="174">
        <v>134833</v>
      </c>
      <c r="O28" s="176" t="s">
        <v>46</v>
      </c>
    </row>
    <row r="29" spans="2:15" s="7" customFormat="1">
      <c r="B29" s="173" t="s">
        <v>335</v>
      </c>
      <c r="C29" s="174">
        <v>97777</v>
      </c>
      <c r="D29" s="174">
        <v>97653</v>
      </c>
      <c r="E29" s="174">
        <v>104661</v>
      </c>
      <c r="F29" s="174">
        <v>99724</v>
      </c>
      <c r="G29" s="174">
        <v>106287</v>
      </c>
      <c r="H29" s="174">
        <v>100538</v>
      </c>
      <c r="I29" s="174">
        <v>101663</v>
      </c>
      <c r="J29" s="174">
        <v>104573</v>
      </c>
      <c r="K29" s="174">
        <v>108214</v>
      </c>
      <c r="L29" s="174">
        <v>104131</v>
      </c>
      <c r="M29" s="174">
        <v>104359</v>
      </c>
      <c r="N29" s="174">
        <v>107507</v>
      </c>
      <c r="O29" s="175" t="s">
        <v>200</v>
      </c>
    </row>
    <row r="30" spans="2:15" s="7" customFormat="1">
      <c r="B30" s="173" t="s">
        <v>268</v>
      </c>
      <c r="C30" s="174">
        <v>317319</v>
      </c>
      <c r="D30" s="174">
        <v>333935</v>
      </c>
      <c r="E30" s="174">
        <v>377669</v>
      </c>
      <c r="F30" s="174">
        <v>345129</v>
      </c>
      <c r="G30" s="174">
        <v>370496</v>
      </c>
      <c r="H30" s="174">
        <v>406953</v>
      </c>
      <c r="I30" s="174">
        <v>435434</v>
      </c>
      <c r="J30" s="174">
        <v>402814</v>
      </c>
      <c r="K30" s="174">
        <v>369791</v>
      </c>
      <c r="L30" s="174">
        <v>357757</v>
      </c>
      <c r="M30" s="174">
        <v>389869</v>
      </c>
      <c r="N30" s="174">
        <v>385296</v>
      </c>
      <c r="O30" s="176" t="s">
        <v>181</v>
      </c>
    </row>
    <row r="31" spans="2:15" s="7" customFormat="1">
      <c r="B31" s="173" t="s">
        <v>269</v>
      </c>
      <c r="C31" s="174">
        <v>593119</v>
      </c>
      <c r="D31" s="174">
        <v>618402</v>
      </c>
      <c r="E31" s="174">
        <v>646360</v>
      </c>
      <c r="F31" s="174">
        <v>621763</v>
      </c>
      <c r="G31" s="174">
        <v>630846</v>
      </c>
      <c r="H31" s="174">
        <v>620148</v>
      </c>
      <c r="I31" s="174">
        <v>638999</v>
      </c>
      <c r="J31" s="174">
        <v>627428</v>
      </c>
      <c r="K31" s="174">
        <v>607269</v>
      </c>
      <c r="L31" s="174">
        <v>554756</v>
      </c>
      <c r="M31" s="174">
        <v>570898</v>
      </c>
      <c r="N31" s="174">
        <v>580490</v>
      </c>
      <c r="O31" s="175" t="s">
        <v>182</v>
      </c>
    </row>
    <row r="32" spans="2:15" s="7" customFormat="1">
      <c r="B32" s="173" t="s">
        <v>343</v>
      </c>
      <c r="C32" s="174">
        <v>202854</v>
      </c>
      <c r="D32" s="174">
        <v>199767</v>
      </c>
      <c r="E32" s="174">
        <v>198237</v>
      </c>
      <c r="F32" s="174">
        <v>189280</v>
      </c>
      <c r="G32" s="174">
        <v>192010</v>
      </c>
      <c r="H32" s="174">
        <v>184740</v>
      </c>
      <c r="I32" s="174">
        <v>196835</v>
      </c>
      <c r="J32" s="174">
        <v>198202</v>
      </c>
      <c r="K32" s="174">
        <v>184660</v>
      </c>
      <c r="L32" s="174">
        <v>159921</v>
      </c>
      <c r="M32" s="174">
        <v>171149</v>
      </c>
      <c r="N32" s="174">
        <v>170365</v>
      </c>
      <c r="O32" s="176" t="s">
        <v>201</v>
      </c>
    </row>
    <row r="33" spans="2:15" s="7" customFormat="1">
      <c r="B33" s="173" t="s">
        <v>342</v>
      </c>
      <c r="C33" s="174">
        <v>389628</v>
      </c>
      <c r="D33" s="174">
        <v>418353</v>
      </c>
      <c r="E33" s="174">
        <v>448063</v>
      </c>
      <c r="F33" s="174">
        <v>432481</v>
      </c>
      <c r="G33" s="174">
        <v>438836</v>
      </c>
      <c r="H33" s="174">
        <v>435408</v>
      </c>
      <c r="I33" s="174">
        <v>442327</v>
      </c>
      <c r="J33" s="174">
        <v>429606</v>
      </c>
      <c r="K33" s="174">
        <v>422647</v>
      </c>
      <c r="L33" s="174">
        <v>394526</v>
      </c>
      <c r="M33" s="174">
        <v>399537</v>
      </c>
      <c r="N33" s="174">
        <v>409971</v>
      </c>
      <c r="O33" s="175" t="s">
        <v>202</v>
      </c>
    </row>
    <row r="34" spans="2:15" s="7" customFormat="1">
      <c r="B34" s="173" t="s">
        <v>214</v>
      </c>
      <c r="C34" s="174">
        <v>478914</v>
      </c>
      <c r="D34" s="174">
        <v>468728</v>
      </c>
      <c r="E34" s="174">
        <v>468992</v>
      </c>
      <c r="F34" s="174">
        <v>463013</v>
      </c>
      <c r="G34" s="174">
        <v>458144</v>
      </c>
      <c r="H34" s="174">
        <v>458663</v>
      </c>
      <c r="I34" s="174">
        <v>484091</v>
      </c>
      <c r="J34" s="174">
        <v>487651</v>
      </c>
      <c r="K34" s="174">
        <v>499896</v>
      </c>
      <c r="L34" s="174">
        <v>387363</v>
      </c>
      <c r="M34" s="174">
        <v>414933</v>
      </c>
      <c r="N34" s="174">
        <v>425292</v>
      </c>
      <c r="O34" s="175" t="s">
        <v>183</v>
      </c>
    </row>
    <row r="35" spans="2:15" s="7" customFormat="1">
      <c r="B35" s="173" t="s">
        <v>144</v>
      </c>
      <c r="C35" s="174">
        <v>178568</v>
      </c>
      <c r="D35" s="174">
        <v>169582</v>
      </c>
      <c r="E35" s="174">
        <v>183442</v>
      </c>
      <c r="F35" s="174">
        <v>178324</v>
      </c>
      <c r="G35" s="174">
        <v>169684</v>
      </c>
      <c r="H35" s="174">
        <v>181841</v>
      </c>
      <c r="I35" s="174">
        <v>187844</v>
      </c>
      <c r="J35" s="174">
        <v>186163</v>
      </c>
      <c r="K35" s="174">
        <v>169218</v>
      </c>
      <c r="L35" s="174">
        <v>103478</v>
      </c>
      <c r="M35" s="174">
        <v>93253</v>
      </c>
      <c r="N35" s="174">
        <v>119808</v>
      </c>
      <c r="O35" s="176" t="s">
        <v>184</v>
      </c>
    </row>
    <row r="36" spans="2:15" s="7" customFormat="1">
      <c r="B36" s="173" t="s">
        <v>143</v>
      </c>
      <c r="C36" s="174">
        <v>169957</v>
      </c>
      <c r="D36" s="174">
        <v>170182</v>
      </c>
      <c r="E36" s="174">
        <v>176865</v>
      </c>
      <c r="F36" s="174">
        <v>171760</v>
      </c>
      <c r="G36" s="174">
        <v>172241</v>
      </c>
      <c r="H36" s="174">
        <v>171298</v>
      </c>
      <c r="I36" s="174">
        <v>173512</v>
      </c>
      <c r="J36" s="174">
        <v>179735</v>
      </c>
      <c r="K36" s="174">
        <v>174233</v>
      </c>
      <c r="L36" s="174">
        <v>183437</v>
      </c>
      <c r="M36" s="174">
        <v>178382</v>
      </c>
      <c r="N36" s="174">
        <v>177282</v>
      </c>
      <c r="O36" s="176" t="s">
        <v>185</v>
      </c>
    </row>
    <row r="37" spans="2:15" s="7" customFormat="1">
      <c r="B37" s="173" t="s">
        <v>336</v>
      </c>
      <c r="C37" s="174">
        <v>130945</v>
      </c>
      <c r="D37" s="174">
        <v>131732</v>
      </c>
      <c r="E37" s="174">
        <v>139275</v>
      </c>
      <c r="F37" s="174">
        <v>134497</v>
      </c>
      <c r="G37" s="174">
        <v>135254</v>
      </c>
      <c r="H37" s="174">
        <v>136416</v>
      </c>
      <c r="I37" s="174">
        <v>138855</v>
      </c>
      <c r="J37" s="174">
        <v>144837</v>
      </c>
      <c r="K37" s="174">
        <v>138755</v>
      </c>
      <c r="L37" s="174">
        <v>149899</v>
      </c>
      <c r="M37" s="174">
        <v>143618</v>
      </c>
      <c r="N37" s="174">
        <v>139935</v>
      </c>
      <c r="O37" s="176" t="s">
        <v>203</v>
      </c>
    </row>
    <row r="38" spans="2:15" s="7" customFormat="1">
      <c r="B38" s="295" t="s">
        <v>337</v>
      </c>
      <c r="C38" s="174">
        <v>39069</v>
      </c>
      <c r="D38" s="174">
        <v>38496</v>
      </c>
      <c r="E38" s="174">
        <v>37577</v>
      </c>
      <c r="F38" s="174">
        <v>37261</v>
      </c>
      <c r="G38" s="174">
        <v>36987</v>
      </c>
      <c r="H38" s="174">
        <v>34891</v>
      </c>
      <c r="I38" s="174">
        <v>34681</v>
      </c>
      <c r="J38" s="174">
        <v>34977</v>
      </c>
      <c r="K38" s="174">
        <v>35399</v>
      </c>
      <c r="L38" s="174">
        <v>33974</v>
      </c>
      <c r="M38" s="174">
        <v>34825</v>
      </c>
      <c r="N38" s="174">
        <v>36904</v>
      </c>
      <c r="O38" s="175" t="s">
        <v>195</v>
      </c>
    </row>
    <row r="39" spans="2:15" s="7" customFormat="1">
      <c r="B39" s="173" t="s">
        <v>270</v>
      </c>
      <c r="C39" s="174">
        <v>229463</v>
      </c>
      <c r="D39" s="174">
        <v>232213</v>
      </c>
      <c r="E39" s="174">
        <v>247350</v>
      </c>
      <c r="F39" s="174">
        <v>250305</v>
      </c>
      <c r="G39" s="174">
        <v>256844</v>
      </c>
      <c r="H39" s="174">
        <v>247976</v>
      </c>
      <c r="I39" s="174">
        <v>250071</v>
      </c>
      <c r="J39" s="174">
        <v>252511</v>
      </c>
      <c r="K39" s="174">
        <v>265628</v>
      </c>
      <c r="L39" s="174">
        <v>268369</v>
      </c>
      <c r="M39" s="174">
        <v>295272</v>
      </c>
      <c r="N39" s="174">
        <v>316540</v>
      </c>
      <c r="O39" s="175" t="s">
        <v>186</v>
      </c>
    </row>
    <row r="40" spans="2:15" s="7" customFormat="1">
      <c r="B40" s="173" t="s">
        <v>271</v>
      </c>
      <c r="C40" s="174">
        <v>701181</v>
      </c>
      <c r="D40" s="174">
        <v>715705</v>
      </c>
      <c r="E40" s="174">
        <v>735796</v>
      </c>
      <c r="F40" s="174">
        <v>741349</v>
      </c>
      <c r="G40" s="174">
        <v>736132</v>
      </c>
      <c r="H40" s="174">
        <v>729570</v>
      </c>
      <c r="I40" s="174">
        <v>726703</v>
      </c>
      <c r="J40" s="174">
        <v>720438</v>
      </c>
      <c r="K40" s="174">
        <v>717245</v>
      </c>
      <c r="L40" s="174">
        <v>706804</v>
      </c>
      <c r="M40" s="174">
        <v>688534</v>
      </c>
      <c r="N40" s="174">
        <v>680771</v>
      </c>
      <c r="O40" s="176" t="s">
        <v>187</v>
      </c>
    </row>
    <row r="41" spans="2:15" s="7" customFormat="1">
      <c r="B41" s="173" t="s">
        <v>338</v>
      </c>
      <c r="C41" s="174">
        <v>623501</v>
      </c>
      <c r="D41" s="174">
        <v>630026</v>
      </c>
      <c r="E41" s="174">
        <v>639670</v>
      </c>
      <c r="F41" s="174">
        <v>637038</v>
      </c>
      <c r="G41" s="174">
        <v>629960</v>
      </c>
      <c r="H41" s="174">
        <v>624705</v>
      </c>
      <c r="I41" s="174">
        <v>623922</v>
      </c>
      <c r="J41" s="174">
        <v>620826</v>
      </c>
      <c r="K41" s="174">
        <v>618840</v>
      </c>
      <c r="L41" s="174">
        <v>612081</v>
      </c>
      <c r="M41" s="174">
        <v>601846</v>
      </c>
      <c r="N41" s="174">
        <v>596653</v>
      </c>
      <c r="O41" s="176" t="s">
        <v>204</v>
      </c>
    </row>
    <row r="42" spans="2:15" s="7" customFormat="1">
      <c r="B42" s="173" t="s">
        <v>340</v>
      </c>
      <c r="C42" s="174">
        <v>77137</v>
      </c>
      <c r="D42" s="174">
        <v>85147</v>
      </c>
      <c r="E42" s="174">
        <v>95806</v>
      </c>
      <c r="F42" s="174">
        <v>104296</v>
      </c>
      <c r="G42" s="174">
        <v>106172</v>
      </c>
      <c r="H42" s="174">
        <v>104866</v>
      </c>
      <c r="I42" s="174">
        <v>102829</v>
      </c>
      <c r="J42" s="174">
        <v>99765</v>
      </c>
      <c r="K42" s="174">
        <v>98606</v>
      </c>
      <c r="L42" s="174">
        <v>95105</v>
      </c>
      <c r="M42" s="174">
        <v>87518</v>
      </c>
      <c r="N42" s="174">
        <v>85094</v>
      </c>
      <c r="O42" s="175" t="s">
        <v>205</v>
      </c>
    </row>
    <row r="43" spans="2:15" s="7" customFormat="1">
      <c r="B43" s="173" t="s">
        <v>146</v>
      </c>
      <c r="C43" s="174">
        <v>350447</v>
      </c>
      <c r="D43" s="174">
        <v>347539</v>
      </c>
      <c r="E43" s="174">
        <v>358812</v>
      </c>
      <c r="F43" s="174">
        <v>342456</v>
      </c>
      <c r="G43" s="174">
        <v>347270</v>
      </c>
      <c r="H43" s="174">
        <v>361306</v>
      </c>
      <c r="I43" s="174">
        <v>359170</v>
      </c>
      <c r="J43" s="174">
        <v>362104</v>
      </c>
      <c r="K43" s="174">
        <v>371571</v>
      </c>
      <c r="L43" s="174">
        <v>383544</v>
      </c>
      <c r="M43" s="174">
        <v>384655</v>
      </c>
      <c r="N43" s="174">
        <v>384211</v>
      </c>
      <c r="O43" s="175" t="s">
        <v>188</v>
      </c>
    </row>
    <row r="44" spans="2:15" s="7" customFormat="1">
      <c r="B44" s="173" t="s">
        <v>145</v>
      </c>
      <c r="C44" s="174">
        <v>412253</v>
      </c>
      <c r="D44" s="174">
        <v>416626</v>
      </c>
      <c r="E44" s="174">
        <v>407191</v>
      </c>
      <c r="F44" s="174">
        <v>403140</v>
      </c>
      <c r="G44" s="174">
        <v>410609</v>
      </c>
      <c r="H44" s="174">
        <v>409436</v>
      </c>
      <c r="I44" s="174">
        <v>416012</v>
      </c>
      <c r="J44" s="174">
        <v>416706</v>
      </c>
      <c r="K44" s="174">
        <v>419126</v>
      </c>
      <c r="L44" s="174">
        <v>408109</v>
      </c>
      <c r="M44" s="174">
        <v>411818</v>
      </c>
      <c r="N44" s="174">
        <v>412300</v>
      </c>
      <c r="O44" s="175" t="s">
        <v>189</v>
      </c>
    </row>
    <row r="45" spans="2:15" s="7" customFormat="1">
      <c r="B45" s="173" t="s">
        <v>147</v>
      </c>
      <c r="C45" s="174">
        <v>279816</v>
      </c>
      <c r="D45" s="174">
        <v>278546</v>
      </c>
      <c r="E45" s="174">
        <v>277677</v>
      </c>
      <c r="F45" s="174">
        <v>275512</v>
      </c>
      <c r="G45" s="174">
        <v>274757</v>
      </c>
      <c r="H45" s="174">
        <v>271318</v>
      </c>
      <c r="I45" s="174">
        <v>269905</v>
      </c>
      <c r="J45" s="174">
        <v>266319</v>
      </c>
      <c r="K45" s="174">
        <v>265322</v>
      </c>
      <c r="L45" s="174">
        <v>273215</v>
      </c>
      <c r="M45" s="174">
        <v>269902</v>
      </c>
      <c r="N45" s="174">
        <v>268124</v>
      </c>
      <c r="O45" s="176" t="s">
        <v>190</v>
      </c>
    </row>
    <row r="46" spans="2:15" s="7" customFormat="1">
      <c r="B46" s="173" t="s">
        <v>272</v>
      </c>
      <c r="C46" s="174">
        <v>481413</v>
      </c>
      <c r="D46" s="174">
        <v>505286</v>
      </c>
      <c r="E46" s="174">
        <v>523237</v>
      </c>
      <c r="F46" s="174">
        <v>523705</v>
      </c>
      <c r="G46" s="174">
        <v>559202</v>
      </c>
      <c r="H46" s="174">
        <v>570083</v>
      </c>
      <c r="I46" s="174">
        <v>563240</v>
      </c>
      <c r="J46" s="174">
        <v>571157</v>
      </c>
      <c r="K46" s="174">
        <v>586900</v>
      </c>
      <c r="L46" s="174">
        <v>582770</v>
      </c>
      <c r="M46" s="174">
        <v>602996</v>
      </c>
      <c r="N46" s="174">
        <v>628663</v>
      </c>
      <c r="O46" s="175" t="s">
        <v>191</v>
      </c>
    </row>
    <row r="47" spans="2:15" s="7" customFormat="1">
      <c r="B47" s="173" t="s">
        <v>273</v>
      </c>
      <c r="C47" s="174">
        <v>353804</v>
      </c>
      <c r="D47" s="174">
        <v>357787</v>
      </c>
      <c r="E47" s="174">
        <v>345009</v>
      </c>
      <c r="F47" s="174">
        <v>330081</v>
      </c>
      <c r="G47" s="174">
        <v>325696</v>
      </c>
      <c r="H47" s="174">
        <v>329257</v>
      </c>
      <c r="I47" s="174">
        <v>333680</v>
      </c>
      <c r="J47" s="174">
        <v>325031</v>
      </c>
      <c r="K47" s="174">
        <v>321723</v>
      </c>
      <c r="L47" s="174">
        <v>288997</v>
      </c>
      <c r="M47" s="174">
        <v>294909</v>
      </c>
      <c r="N47" s="174">
        <v>284969</v>
      </c>
      <c r="O47" s="176" t="s">
        <v>192</v>
      </c>
    </row>
    <row r="48" spans="2:15" s="7" customFormat="1">
      <c r="B48" s="9"/>
      <c r="C48" s="110"/>
      <c r="D48" s="110"/>
      <c r="E48" s="110"/>
      <c r="F48" s="110"/>
      <c r="G48" s="110"/>
      <c r="H48" s="110"/>
      <c r="I48" s="110"/>
      <c r="J48" s="110"/>
      <c r="K48" s="110"/>
      <c r="L48" s="110"/>
      <c r="M48" s="110"/>
      <c r="N48" s="110"/>
      <c r="O48" s="81"/>
    </row>
    <row r="49" spans="2:15" s="7" customFormat="1">
      <c r="B49" s="8"/>
      <c r="C49" s="10"/>
      <c r="D49" s="10"/>
      <c r="E49" s="10"/>
      <c r="F49" s="10"/>
      <c r="G49" s="10"/>
      <c r="H49" s="10"/>
      <c r="I49" s="10"/>
      <c r="J49" s="10"/>
      <c r="K49" s="10"/>
      <c r="L49" s="10"/>
      <c r="M49" s="10"/>
      <c r="N49" s="10"/>
      <c r="O49" s="82"/>
    </row>
    <row r="50" spans="2:15" s="7" customFormat="1">
      <c r="B50" s="177" t="s">
        <v>220</v>
      </c>
      <c r="C50" s="174">
        <v>7843959</v>
      </c>
      <c r="D50" s="174">
        <v>7923166</v>
      </c>
      <c r="E50" s="174">
        <v>8225091</v>
      </c>
      <c r="F50" s="174">
        <v>8088006</v>
      </c>
      <c r="G50" s="174">
        <v>7993241</v>
      </c>
      <c r="H50" s="174">
        <v>8248016</v>
      </c>
      <c r="I50" s="174">
        <v>8580381</v>
      </c>
      <c r="J50" s="174">
        <v>8786036</v>
      </c>
      <c r="K50" s="174">
        <v>8289129</v>
      </c>
      <c r="L50" s="174">
        <v>8355867</v>
      </c>
      <c r="M50" s="174">
        <v>8726379</v>
      </c>
      <c r="N50" s="174">
        <v>8870253</v>
      </c>
      <c r="O50" s="176" t="s">
        <v>193</v>
      </c>
    </row>
    <row r="51" spans="2:15" s="7" customFormat="1">
      <c r="B51" s="9"/>
      <c r="C51" s="110"/>
      <c r="D51" s="110"/>
      <c r="E51" s="110"/>
      <c r="F51" s="110"/>
      <c r="G51" s="110"/>
      <c r="H51" s="110"/>
      <c r="I51" s="110"/>
      <c r="J51" s="110"/>
      <c r="K51" s="110"/>
      <c r="L51" s="110"/>
      <c r="M51" s="110"/>
      <c r="N51" s="110"/>
      <c r="O51" s="81"/>
    </row>
    <row r="52" spans="2:15" s="7" customFormat="1">
      <c r="B52" s="8"/>
      <c r="C52" s="29"/>
      <c r="D52" s="29"/>
      <c r="E52" s="29"/>
      <c r="F52" s="29"/>
      <c r="G52" s="29"/>
      <c r="H52" s="29"/>
      <c r="I52" s="29"/>
      <c r="J52" s="29"/>
      <c r="K52" s="29"/>
      <c r="L52" s="29"/>
      <c r="M52" s="29"/>
      <c r="N52" s="29"/>
      <c r="O52" s="80"/>
    </row>
    <row r="53" spans="2:15" s="7" customFormat="1">
      <c r="B53" s="173" t="s">
        <v>150</v>
      </c>
      <c r="C53" s="174">
        <v>134281</v>
      </c>
      <c r="D53" s="174">
        <v>133628</v>
      </c>
      <c r="E53" s="174">
        <v>135841</v>
      </c>
      <c r="F53" s="174">
        <v>135673</v>
      </c>
      <c r="G53" s="174">
        <v>143286</v>
      </c>
      <c r="H53" s="174">
        <v>142271</v>
      </c>
      <c r="I53" s="174">
        <v>148051</v>
      </c>
      <c r="J53" s="174">
        <v>151178</v>
      </c>
      <c r="K53" s="174">
        <v>141712</v>
      </c>
      <c r="L53" s="174">
        <v>146559</v>
      </c>
      <c r="M53" s="174">
        <v>138844</v>
      </c>
      <c r="N53" s="174">
        <v>140928</v>
      </c>
      <c r="O53" s="176" t="s">
        <v>206</v>
      </c>
    </row>
    <row r="54" spans="2:15" s="7" customFormat="1">
      <c r="B54" s="173" t="s">
        <v>151</v>
      </c>
      <c r="C54" s="174">
        <v>64404</v>
      </c>
      <c r="D54" s="174">
        <v>76904</v>
      </c>
      <c r="E54" s="174">
        <v>77109</v>
      </c>
      <c r="F54" s="174">
        <v>75596</v>
      </c>
      <c r="G54" s="174">
        <v>78894</v>
      </c>
      <c r="H54" s="174">
        <v>84244</v>
      </c>
      <c r="I54" s="174">
        <v>93560</v>
      </c>
      <c r="J54" s="174">
        <v>117011</v>
      </c>
      <c r="K54" s="174">
        <v>92569</v>
      </c>
      <c r="L54" s="174">
        <v>83957</v>
      </c>
      <c r="M54" s="174">
        <v>83356</v>
      </c>
      <c r="N54" s="174">
        <v>86756</v>
      </c>
      <c r="O54" s="176" t="s">
        <v>207</v>
      </c>
    </row>
    <row r="55" spans="2:15" s="7" customFormat="1">
      <c r="B55" s="9"/>
      <c r="C55" s="110"/>
      <c r="D55" s="110"/>
      <c r="E55" s="110"/>
      <c r="F55" s="110"/>
      <c r="G55" s="110"/>
      <c r="H55" s="110"/>
      <c r="I55" s="110"/>
      <c r="J55" s="110"/>
      <c r="K55" s="110"/>
      <c r="L55" s="110"/>
      <c r="M55" s="110"/>
      <c r="N55" s="110"/>
      <c r="O55" s="81"/>
    </row>
    <row r="56" spans="2:15" s="7" customFormat="1">
      <c r="B56" s="11"/>
      <c r="C56" s="10"/>
      <c r="D56" s="10"/>
      <c r="E56" s="10"/>
      <c r="F56" s="10"/>
      <c r="G56" s="10"/>
      <c r="H56" s="10"/>
      <c r="I56" s="10"/>
      <c r="J56" s="10"/>
      <c r="K56" s="10"/>
      <c r="L56" s="10"/>
      <c r="M56" s="10"/>
      <c r="N56" s="10"/>
      <c r="O56" s="82"/>
    </row>
    <row r="57" spans="2:15" s="7" customFormat="1">
      <c r="B57" s="173" t="s">
        <v>222</v>
      </c>
      <c r="C57" s="174">
        <v>7909067</v>
      </c>
      <c r="D57" s="174">
        <v>7979767</v>
      </c>
      <c r="E57" s="174">
        <v>8283468</v>
      </c>
      <c r="F57" s="174">
        <v>8147280</v>
      </c>
      <c r="G57" s="174">
        <v>8057633</v>
      </c>
      <c r="H57" s="174">
        <v>8306253</v>
      </c>
      <c r="I57" s="174">
        <v>8635016</v>
      </c>
      <c r="J57" s="174">
        <v>8819763</v>
      </c>
      <c r="K57" s="174">
        <v>8338992</v>
      </c>
      <c r="L57" s="174">
        <v>8420511</v>
      </c>
      <c r="M57" s="174">
        <v>8785144</v>
      </c>
      <c r="N57" s="174">
        <v>8926965</v>
      </c>
      <c r="O57" s="176" t="s">
        <v>208</v>
      </c>
    </row>
    <row r="58" spans="2:15" s="7" customFormat="1">
      <c r="B58" s="9"/>
      <c r="C58" s="110"/>
      <c r="D58" s="110"/>
      <c r="E58" s="110"/>
      <c r="F58" s="110"/>
      <c r="G58" s="110"/>
      <c r="H58" s="110"/>
      <c r="I58" s="110"/>
      <c r="J58" s="110"/>
      <c r="K58" s="110"/>
      <c r="L58" s="110"/>
      <c r="M58" s="110"/>
      <c r="N58" s="110"/>
      <c r="O58" s="30"/>
    </row>
    <row r="59" spans="2:15" s="7" customFormat="1">
      <c r="B59" s="11"/>
      <c r="C59" s="10"/>
      <c r="D59" s="10"/>
      <c r="E59" s="10"/>
      <c r="F59" s="10"/>
      <c r="G59" s="10"/>
      <c r="H59" s="10"/>
      <c r="I59" s="10"/>
      <c r="J59" s="10"/>
      <c r="K59" s="10"/>
      <c r="L59" s="10"/>
      <c r="M59" s="10"/>
      <c r="N59" s="10"/>
      <c r="O59" s="31"/>
    </row>
    <row r="60" spans="2:15" s="7" customFormat="1">
      <c r="B60" s="173" t="s">
        <v>212</v>
      </c>
      <c r="C60" s="174">
        <v>-4769</v>
      </c>
      <c r="D60" s="174">
        <v>-123</v>
      </c>
      <c r="E60" s="174">
        <v>-355</v>
      </c>
      <c r="F60" s="174">
        <v>-803</v>
      </c>
      <c r="G60" s="174">
        <v>0</v>
      </c>
      <c r="H60" s="174">
        <v>210</v>
      </c>
      <c r="I60" s="174">
        <v>144</v>
      </c>
      <c r="J60" s="174">
        <v>-440</v>
      </c>
      <c r="K60" s="174">
        <v>720</v>
      </c>
      <c r="L60" s="174">
        <v>2042</v>
      </c>
      <c r="M60" s="174">
        <v>3277</v>
      </c>
      <c r="N60" s="174">
        <v>2540</v>
      </c>
      <c r="O60" s="197">
        <v>21</v>
      </c>
    </row>
    <row r="61" spans="2:15" s="7" customFormat="1">
      <c r="B61" s="9"/>
      <c r="C61" s="110"/>
      <c r="D61" s="110"/>
      <c r="E61" s="110"/>
      <c r="F61" s="110"/>
      <c r="G61" s="110"/>
      <c r="H61" s="110"/>
      <c r="I61" s="110"/>
      <c r="J61" s="110"/>
      <c r="K61" s="110"/>
      <c r="L61" s="110"/>
      <c r="M61" s="110"/>
      <c r="N61" s="110"/>
      <c r="O61" s="30"/>
    </row>
    <row r="62" spans="2:15" s="7" customFormat="1">
      <c r="B62" s="173" t="s">
        <v>53</v>
      </c>
      <c r="C62" s="12"/>
      <c r="D62" s="12"/>
      <c r="E62" s="12"/>
      <c r="F62" s="12"/>
      <c r="G62" s="12"/>
      <c r="H62" s="12"/>
      <c r="I62" s="12"/>
      <c r="J62" s="12"/>
      <c r="K62" s="12"/>
      <c r="L62" s="12"/>
      <c r="M62" s="12"/>
      <c r="N62" s="12"/>
      <c r="O62" s="31"/>
    </row>
    <row r="63" spans="2:15" s="7" customFormat="1">
      <c r="B63" s="173" t="s">
        <v>54</v>
      </c>
      <c r="C63" s="174">
        <v>96149</v>
      </c>
      <c r="D63" s="174">
        <v>96125</v>
      </c>
      <c r="E63" s="174">
        <v>91276</v>
      </c>
      <c r="F63" s="174">
        <v>84172</v>
      </c>
      <c r="G63" s="174">
        <v>81338</v>
      </c>
      <c r="H63" s="174">
        <v>71770</v>
      </c>
      <c r="I63" s="174">
        <v>69379</v>
      </c>
      <c r="J63" s="174">
        <v>66750</v>
      </c>
      <c r="K63" s="174">
        <v>67366</v>
      </c>
      <c r="L63" s="174">
        <v>58979</v>
      </c>
      <c r="M63" s="174">
        <v>66606</v>
      </c>
      <c r="N63" s="174">
        <v>69494</v>
      </c>
      <c r="O63" s="28"/>
    </row>
    <row r="64" spans="2:15" s="7" customFormat="1">
      <c r="B64" s="173" t="s">
        <v>55</v>
      </c>
      <c r="C64" s="174">
        <v>3231277</v>
      </c>
      <c r="D64" s="174">
        <v>3267795</v>
      </c>
      <c r="E64" s="174">
        <v>3499213</v>
      </c>
      <c r="F64" s="174">
        <v>3419570</v>
      </c>
      <c r="G64" s="174">
        <v>3246129</v>
      </c>
      <c r="H64" s="174">
        <v>3557154</v>
      </c>
      <c r="I64" s="174">
        <v>3817060</v>
      </c>
      <c r="J64" s="174">
        <v>4054268</v>
      </c>
      <c r="K64" s="174">
        <v>3536543</v>
      </c>
      <c r="L64" s="174">
        <v>3925134</v>
      </c>
      <c r="M64" s="174">
        <v>4303655</v>
      </c>
      <c r="N64" s="174">
        <v>4325694</v>
      </c>
      <c r="O64" s="28"/>
    </row>
    <row r="65" spans="2:15" s="7" customFormat="1">
      <c r="B65" s="179" t="s">
        <v>56</v>
      </c>
      <c r="C65" s="305">
        <v>4521561</v>
      </c>
      <c r="D65" s="180">
        <v>4564423</v>
      </c>
      <c r="E65" s="180">
        <v>4644909</v>
      </c>
      <c r="F65" s="180">
        <v>4593073</v>
      </c>
      <c r="G65" s="180">
        <v>4665774</v>
      </c>
      <c r="H65" s="180">
        <v>4616387</v>
      </c>
      <c r="I65" s="180">
        <v>4693884</v>
      </c>
      <c r="J65" s="180">
        <v>4669974</v>
      </c>
      <c r="K65" s="180">
        <v>4670497</v>
      </c>
      <c r="L65" s="180">
        <v>4389078</v>
      </c>
      <c r="M65" s="180">
        <v>4390104</v>
      </c>
      <c r="N65" s="198">
        <v>4503016</v>
      </c>
      <c r="O65" s="30"/>
    </row>
    <row r="66" spans="2:15" s="7" customFormat="1">
      <c r="B66" s="181" t="s">
        <v>90</v>
      </c>
      <c r="C66" s="32"/>
      <c r="D66" s="32"/>
      <c r="E66" s="32"/>
      <c r="F66" s="32"/>
      <c r="G66" s="32"/>
      <c r="H66" s="32"/>
      <c r="I66" s="32"/>
      <c r="J66" s="32"/>
      <c r="K66" s="32"/>
      <c r="L66" s="32"/>
      <c r="M66" s="32"/>
      <c r="N66" s="32"/>
      <c r="O66" s="67"/>
    </row>
    <row r="67" spans="2:15" s="7" customFormat="1">
      <c r="B67" s="181" t="s">
        <v>91</v>
      </c>
      <c r="C67" s="32"/>
      <c r="D67" s="32"/>
      <c r="E67" s="32"/>
      <c r="F67" s="32"/>
      <c r="G67" s="32"/>
      <c r="H67" s="32"/>
      <c r="I67" s="32"/>
      <c r="J67" s="32"/>
      <c r="K67" s="32"/>
      <c r="L67" s="32"/>
      <c r="M67" s="32"/>
      <c r="N67" s="32"/>
      <c r="O67" s="67"/>
    </row>
    <row r="68" spans="2:15" s="23" customFormat="1" ht="15">
      <c r="B68" s="181" t="s">
        <v>219</v>
      </c>
      <c r="G68" s="38"/>
      <c r="H68" s="38"/>
      <c r="I68" s="38"/>
      <c r="J68" s="38"/>
      <c r="K68" s="38"/>
      <c r="L68" s="38"/>
      <c r="M68" s="38"/>
      <c r="N68" s="38"/>
      <c r="O68" s="38"/>
    </row>
    <row r="69" spans="2:15" s="23" customFormat="1" ht="15">
      <c r="B69" s="38"/>
      <c r="G69" s="38"/>
      <c r="H69" s="38"/>
      <c r="I69" s="38"/>
      <c r="J69" s="38"/>
      <c r="K69" s="38"/>
      <c r="L69" s="38"/>
      <c r="M69" s="38"/>
      <c r="N69" s="38"/>
      <c r="O69" s="38"/>
    </row>
    <row r="70" spans="2:15">
      <c r="B70" s="38"/>
      <c r="O70" s="17"/>
    </row>
    <row r="71" spans="2:15" s="22" customFormat="1" ht="30" customHeight="1">
      <c r="B71" s="199" t="s">
        <v>317</v>
      </c>
      <c r="C71" s="26"/>
      <c r="D71" s="26"/>
      <c r="E71" s="26"/>
      <c r="F71" s="26"/>
      <c r="G71" s="26"/>
      <c r="H71" s="26"/>
      <c r="I71" s="26"/>
      <c r="J71" s="26"/>
      <c r="K71" s="26"/>
      <c r="L71" s="26"/>
      <c r="M71" s="26"/>
      <c r="N71" s="26"/>
      <c r="O71" s="77"/>
    </row>
    <row r="72" spans="2:15">
      <c r="B72" s="13"/>
      <c r="C72" s="183" t="s">
        <v>111</v>
      </c>
      <c r="D72" s="3"/>
      <c r="E72" s="3"/>
      <c r="F72" s="3"/>
      <c r="G72" s="14"/>
      <c r="H72" s="14"/>
      <c r="I72" s="14"/>
      <c r="J72" s="14"/>
      <c r="K72" s="14"/>
      <c r="L72" s="14"/>
      <c r="M72" s="184"/>
      <c r="N72" s="184" t="s">
        <v>100</v>
      </c>
      <c r="O72" s="17"/>
    </row>
    <row r="73" spans="2:15" s="15" customFormat="1" ht="30" customHeight="1">
      <c r="B73" s="170" t="s">
        <v>329</v>
      </c>
      <c r="C73" s="171" t="str">
        <f t="shared" ref="C73:M73" si="0">C4</f>
        <v>平成２３年度</v>
      </c>
      <c r="D73" s="171" t="str">
        <f t="shared" si="0"/>
        <v>平成２４年度</v>
      </c>
      <c r="E73" s="171" t="str">
        <f t="shared" si="0"/>
        <v>平成２５年度</v>
      </c>
      <c r="F73" s="171" t="str">
        <f t="shared" si="0"/>
        <v>平成２６年度</v>
      </c>
      <c r="G73" s="171" t="str">
        <f t="shared" si="0"/>
        <v>平成２７年度</v>
      </c>
      <c r="H73" s="171" t="str">
        <f t="shared" si="0"/>
        <v>平成２８年度</v>
      </c>
      <c r="I73" s="171" t="str">
        <f t="shared" si="0"/>
        <v>平成２９年度</v>
      </c>
      <c r="J73" s="171" t="str">
        <f t="shared" si="0"/>
        <v>平成３０年度</v>
      </c>
      <c r="K73" s="171" t="str">
        <f t="shared" si="0"/>
        <v>令和元年度</v>
      </c>
      <c r="L73" s="171" t="str">
        <f t="shared" si="0"/>
        <v>令和２年度</v>
      </c>
      <c r="M73" s="171" t="str">
        <f t="shared" si="0"/>
        <v>令和３年度</v>
      </c>
      <c r="N73" s="171" t="str">
        <f t="shared" ref="N73" si="1">N4</f>
        <v>令和４年度</v>
      </c>
      <c r="O73" s="172" t="s">
        <v>36</v>
      </c>
    </row>
    <row r="74" spans="2:15" s="7" customFormat="1">
      <c r="B74" s="8"/>
      <c r="C74" s="39"/>
      <c r="D74" s="39"/>
      <c r="E74" s="39"/>
      <c r="F74" s="39"/>
      <c r="G74" s="70"/>
      <c r="H74" s="70"/>
      <c r="I74" s="70"/>
      <c r="J74" s="70"/>
      <c r="K74" s="70"/>
      <c r="L74" s="70"/>
      <c r="M74" s="70"/>
      <c r="N74" s="70"/>
      <c r="O74" s="80"/>
    </row>
    <row r="75" spans="2:15" s="7" customFormat="1">
      <c r="B75" s="173" t="s">
        <v>257</v>
      </c>
      <c r="C75" s="188" t="s">
        <v>2</v>
      </c>
      <c r="D75" s="200">
        <f>IF(D6="","",(D6-C6)/C6*100)</f>
        <v>-2.496125804740559E-2</v>
      </c>
      <c r="E75" s="200">
        <f t="shared" ref="E75:N90" si="2">IF(E6="","",(E6-D6)/D6*100)</f>
        <v>-5.0444733420026004</v>
      </c>
      <c r="F75" s="200">
        <f t="shared" si="2"/>
        <v>-7.7829878609930319</v>
      </c>
      <c r="G75" s="200">
        <f t="shared" si="2"/>
        <v>-3.3669153637789289</v>
      </c>
      <c r="H75" s="200">
        <f t="shared" si="2"/>
        <v>-11.76325948511151</v>
      </c>
      <c r="I75" s="200">
        <f t="shared" si="2"/>
        <v>-3.3314755468858857</v>
      </c>
      <c r="J75" s="200">
        <f t="shared" si="2"/>
        <v>-3.789331065596218</v>
      </c>
      <c r="K75" s="200">
        <f t="shared" si="2"/>
        <v>0.9228464419475656</v>
      </c>
      <c r="L75" s="200">
        <f t="shared" si="2"/>
        <v>-12.449900543300775</v>
      </c>
      <c r="M75" s="200">
        <f t="shared" si="2"/>
        <v>12.931721460180743</v>
      </c>
      <c r="N75" s="200">
        <f t="shared" si="2"/>
        <v>4.3359457105966426</v>
      </c>
      <c r="O75" s="175">
        <f t="shared" ref="O75:O106" si="3">O6</f>
        <v>1</v>
      </c>
    </row>
    <row r="76" spans="2:15" s="7" customFormat="1">
      <c r="B76" s="173" t="s">
        <v>258</v>
      </c>
      <c r="C76" s="188" t="s">
        <v>2</v>
      </c>
      <c r="D76" s="200">
        <f t="shared" ref="D76:M116" si="4">IF(D7="","",(D7-C7)/C7*100)</f>
        <v>-5.873461118902914</v>
      </c>
      <c r="E76" s="200">
        <f t="shared" si="4"/>
        <v>-1.2499793049783945</v>
      </c>
      <c r="F76" s="200">
        <f t="shared" si="4"/>
        <v>-10.981457264527378</v>
      </c>
      <c r="G76" s="200">
        <f t="shared" si="4"/>
        <v>-6.3695946963989751</v>
      </c>
      <c r="H76" s="200">
        <f t="shared" si="4"/>
        <v>-9.0397071247535905</v>
      </c>
      <c r="I76" s="200">
        <f t="shared" si="4"/>
        <v>3.695267580716497</v>
      </c>
      <c r="J76" s="200">
        <f t="shared" si="4"/>
        <v>-5.6343434774263716</v>
      </c>
      <c r="K76" s="200">
        <f t="shared" si="4"/>
        <v>6.3572058125607356</v>
      </c>
      <c r="L76" s="200">
        <f t="shared" si="4"/>
        <v>-7.0205261144872715</v>
      </c>
      <c r="M76" s="200">
        <f t="shared" si="4"/>
        <v>12.187485716897481</v>
      </c>
      <c r="N76" s="200">
        <f t="shared" si="2"/>
        <v>4.5120286814283679</v>
      </c>
      <c r="O76" s="176" t="str">
        <f t="shared" si="3"/>
        <v>農</v>
      </c>
    </row>
    <row r="77" spans="2:15" s="7" customFormat="1">
      <c r="B77" s="173" t="s">
        <v>259</v>
      </c>
      <c r="C77" s="188" t="s">
        <v>2</v>
      </c>
      <c r="D77" s="200">
        <f t="shared" si="4"/>
        <v>-4.5280468574003159</v>
      </c>
      <c r="E77" s="200">
        <f t="shared" si="4"/>
        <v>-10.66540821142048</v>
      </c>
      <c r="F77" s="200">
        <f t="shared" si="4"/>
        <v>22.477548864236663</v>
      </c>
      <c r="G77" s="200">
        <f t="shared" si="4"/>
        <v>-5.1757601897778738</v>
      </c>
      <c r="H77" s="200">
        <f t="shared" si="4"/>
        <v>-8.0736866045030702</v>
      </c>
      <c r="I77" s="200">
        <f t="shared" si="4"/>
        <v>-5.6160316674913409</v>
      </c>
      <c r="J77" s="200">
        <f t="shared" si="4"/>
        <v>-6.0550458715596331</v>
      </c>
      <c r="K77" s="200">
        <f t="shared" si="4"/>
        <v>4.3526785714285712</v>
      </c>
      <c r="L77" s="200">
        <f t="shared" si="4"/>
        <v>-6.5775401069518722</v>
      </c>
      <c r="M77" s="200">
        <f t="shared" si="4"/>
        <v>-0.48654836863194045</v>
      </c>
      <c r="N77" s="200">
        <f t="shared" si="2"/>
        <v>76.416450963474261</v>
      </c>
      <c r="O77" s="176" t="str">
        <f t="shared" si="3"/>
        <v>林</v>
      </c>
    </row>
    <row r="78" spans="2:15" s="7" customFormat="1">
      <c r="B78" s="173" t="s">
        <v>260</v>
      </c>
      <c r="C78" s="188" t="s">
        <v>2</v>
      </c>
      <c r="D78" s="200">
        <f t="shared" si="4"/>
        <v>14.063162356930903</v>
      </c>
      <c r="E78" s="200">
        <f t="shared" si="4"/>
        <v>-12.951779243705285</v>
      </c>
      <c r="F78" s="200">
        <f t="shared" si="4"/>
        <v>-5.7992670864909099</v>
      </c>
      <c r="G78" s="200">
        <f t="shared" si="4"/>
        <v>2.8326472032329946</v>
      </c>
      <c r="H78" s="200">
        <f t="shared" si="4"/>
        <v>-17.390825283725714</v>
      </c>
      <c r="I78" s="200">
        <f t="shared" si="4"/>
        <v>-17.255024008536367</v>
      </c>
      <c r="J78" s="200">
        <f t="shared" si="4"/>
        <v>0.39761431411530812</v>
      </c>
      <c r="K78" s="200">
        <f t="shared" si="4"/>
        <v>-12.132726786192134</v>
      </c>
      <c r="L78" s="200">
        <f t="shared" si="4"/>
        <v>-27.262760384943359</v>
      </c>
      <c r="M78" s="200">
        <f t="shared" si="4"/>
        <v>18.045553508625019</v>
      </c>
      <c r="N78" s="200">
        <f t="shared" si="2"/>
        <v>-15.244378236504222</v>
      </c>
      <c r="O78" s="176" t="str">
        <f t="shared" si="3"/>
        <v>水</v>
      </c>
    </row>
    <row r="79" spans="2:15" s="7" customFormat="1">
      <c r="B79" s="173" t="s">
        <v>125</v>
      </c>
      <c r="C79" s="188" t="s">
        <v>2</v>
      </c>
      <c r="D79" s="200">
        <f t="shared" si="4"/>
        <v>-5.8145737757388245</v>
      </c>
      <c r="E79" s="200">
        <f t="shared" si="4"/>
        <v>12.936112369732669</v>
      </c>
      <c r="F79" s="200">
        <f t="shared" si="4"/>
        <v>0.55165496489468402</v>
      </c>
      <c r="G79" s="200">
        <f t="shared" si="4"/>
        <v>1.0972568578553616</v>
      </c>
      <c r="H79" s="200">
        <f t="shared" si="4"/>
        <v>-9.2451899358658114</v>
      </c>
      <c r="I79" s="200">
        <f t="shared" si="4"/>
        <v>3.294194390084801</v>
      </c>
      <c r="J79" s="200">
        <f t="shared" si="4"/>
        <v>-5.8835912009262188</v>
      </c>
      <c r="K79" s="200">
        <f t="shared" si="4"/>
        <v>-1.3755312010735854</v>
      </c>
      <c r="L79" s="200">
        <f t="shared" si="4"/>
        <v>-3.4357636920285746</v>
      </c>
      <c r="M79" s="200">
        <f t="shared" si="4"/>
        <v>-17.625645843118836</v>
      </c>
      <c r="N79" s="200">
        <f t="shared" si="2"/>
        <v>-18.588738417676407</v>
      </c>
      <c r="O79" s="175" t="str">
        <f t="shared" si="3"/>
        <v>2</v>
      </c>
    </row>
    <row r="80" spans="2:15" s="7" customFormat="1">
      <c r="B80" s="173" t="s">
        <v>126</v>
      </c>
      <c r="C80" s="188" t="s">
        <v>2</v>
      </c>
      <c r="D80" s="200">
        <f t="shared" si="4"/>
        <v>0.68147861917986041</v>
      </c>
      <c r="E80" s="200">
        <f t="shared" si="4"/>
        <v>6.346450320882183</v>
      </c>
      <c r="F80" s="200">
        <f t="shared" si="4"/>
        <v>-1.4828977913058554</v>
      </c>
      <c r="G80" s="200">
        <f t="shared" si="4"/>
        <v>-6.6103492948106872</v>
      </c>
      <c r="H80" s="200">
        <f t="shared" si="4"/>
        <v>9.61243036986939</v>
      </c>
      <c r="I80" s="200">
        <f t="shared" si="4"/>
        <v>7.3582383883561047</v>
      </c>
      <c r="J80" s="200">
        <f t="shared" si="4"/>
        <v>8.0873412691351874</v>
      </c>
      <c r="K80" s="200">
        <f t="shared" si="4"/>
        <v>-13.349648949042054</v>
      </c>
      <c r="L80" s="200">
        <f t="shared" si="4"/>
        <v>12.936426566221456</v>
      </c>
      <c r="M80" s="200">
        <f t="shared" si="4"/>
        <v>9.7918702241386804</v>
      </c>
      <c r="N80" s="200">
        <f t="shared" si="2"/>
        <v>0.76736113061788791</v>
      </c>
      <c r="O80" s="176" t="str">
        <f t="shared" si="3"/>
        <v>3</v>
      </c>
    </row>
    <row r="81" spans="2:15" s="7" customFormat="1">
      <c r="B81" s="173" t="s">
        <v>261</v>
      </c>
      <c r="C81" s="188" t="s">
        <v>2</v>
      </c>
      <c r="D81" s="200">
        <f t="shared" si="4"/>
        <v>-13.261797287155993</v>
      </c>
      <c r="E81" s="200">
        <f t="shared" si="4"/>
        <v>4.20201707150144</v>
      </c>
      <c r="F81" s="200">
        <f t="shared" si="4"/>
        <v>-3.8838560965635183</v>
      </c>
      <c r="G81" s="200">
        <f t="shared" si="4"/>
        <v>13.895872819402003</v>
      </c>
      <c r="H81" s="200">
        <f t="shared" si="4"/>
        <v>3.9881589150577623</v>
      </c>
      <c r="I81" s="200">
        <f t="shared" si="4"/>
        <v>11.062002296986158</v>
      </c>
      <c r="J81" s="200">
        <f t="shared" si="4"/>
        <v>7.4950255339586951</v>
      </c>
      <c r="K81" s="200">
        <f t="shared" si="4"/>
        <v>-3.9031618300772792</v>
      </c>
      <c r="L81" s="200">
        <f t="shared" si="4"/>
        <v>7.7756269748640721</v>
      </c>
      <c r="M81" s="200">
        <f t="shared" si="4"/>
        <v>-8.2830390512539456</v>
      </c>
      <c r="N81" s="200">
        <f t="shared" si="2"/>
        <v>7.6065410109096838</v>
      </c>
      <c r="O81" s="176" t="str">
        <f t="shared" si="3"/>
        <v>食</v>
      </c>
    </row>
    <row r="82" spans="2:15" s="7" customFormat="1">
      <c r="B82" s="173" t="s">
        <v>216</v>
      </c>
      <c r="C82" s="188" t="s">
        <v>2</v>
      </c>
      <c r="D82" s="200">
        <f t="shared" si="4"/>
        <v>5.4466230936819171</v>
      </c>
      <c r="E82" s="200">
        <f t="shared" si="4"/>
        <v>-15.824015556635878</v>
      </c>
      <c r="F82" s="200">
        <f t="shared" si="4"/>
        <v>4.576956396188276</v>
      </c>
      <c r="G82" s="200">
        <f t="shared" si="4"/>
        <v>40.839431174927512</v>
      </c>
      <c r="H82" s="200">
        <f t="shared" si="4"/>
        <v>-40.197039505930796</v>
      </c>
      <c r="I82" s="200">
        <f t="shared" si="4"/>
        <v>55.003688222276857</v>
      </c>
      <c r="J82" s="200">
        <f t="shared" si="4"/>
        <v>-47.287436548223347</v>
      </c>
      <c r="K82" s="200">
        <f t="shared" si="4"/>
        <v>50.636974621326111</v>
      </c>
      <c r="L82" s="200">
        <f t="shared" si="4"/>
        <v>34.893787041353129</v>
      </c>
      <c r="M82" s="200">
        <f t="shared" si="4"/>
        <v>-16.196870217702521</v>
      </c>
      <c r="N82" s="200">
        <f t="shared" si="2"/>
        <v>18.549717247879361</v>
      </c>
      <c r="O82" s="176" t="str">
        <f t="shared" si="3"/>
        <v>繊</v>
      </c>
    </row>
    <row r="83" spans="2:15" s="7" customFormat="1">
      <c r="B83" s="173" t="s">
        <v>217</v>
      </c>
      <c r="C83" s="188" t="s">
        <v>2</v>
      </c>
      <c r="D83" s="200">
        <f t="shared" si="4"/>
        <v>-6.7113130829944998</v>
      </c>
      <c r="E83" s="200">
        <f t="shared" si="4"/>
        <v>-9.516972618193007</v>
      </c>
      <c r="F83" s="200">
        <f t="shared" si="4"/>
        <v>21.273943103252861</v>
      </c>
      <c r="G83" s="200">
        <f t="shared" si="4"/>
        <v>15.336448598130842</v>
      </c>
      <c r="H83" s="200">
        <f t="shared" si="4"/>
        <v>-21.432622964103395</v>
      </c>
      <c r="I83" s="200">
        <f t="shared" si="4"/>
        <v>16.697607260726073</v>
      </c>
      <c r="J83" s="200">
        <f t="shared" si="4"/>
        <v>-2.1696862571807336</v>
      </c>
      <c r="K83" s="200">
        <f t="shared" si="4"/>
        <v>-6.7753737747865764E-2</v>
      </c>
      <c r="L83" s="200">
        <f t="shared" si="4"/>
        <v>-20.357982281685047</v>
      </c>
      <c r="M83" s="200">
        <f t="shared" si="4"/>
        <v>24.171396140749149</v>
      </c>
      <c r="N83" s="200">
        <f t="shared" si="2"/>
        <v>13.245577951460305</v>
      </c>
      <c r="O83" s="176" t="str">
        <f t="shared" si="3"/>
        <v>パ</v>
      </c>
    </row>
    <row r="84" spans="2:15" s="7" customFormat="1">
      <c r="B84" s="173" t="s">
        <v>262</v>
      </c>
      <c r="C84" s="188" t="s">
        <v>2</v>
      </c>
      <c r="D84" s="200">
        <f t="shared" si="4"/>
        <v>45.616335275348888</v>
      </c>
      <c r="E84" s="200">
        <f t="shared" si="4"/>
        <v>0.64877331070712907</v>
      </c>
      <c r="F84" s="200">
        <f t="shared" si="4"/>
        <v>4.5168479369712955</v>
      </c>
      <c r="G84" s="200">
        <f t="shared" si="4"/>
        <v>-8.6143318352943705</v>
      </c>
      <c r="H84" s="200">
        <f t="shared" si="4"/>
        <v>8.915090796416969</v>
      </c>
      <c r="I84" s="200">
        <f t="shared" si="4"/>
        <v>-14.544157487170978</v>
      </c>
      <c r="J84" s="200">
        <f t="shared" si="4"/>
        <v>14.889635413514114</v>
      </c>
      <c r="K84" s="200">
        <f t="shared" si="4"/>
        <v>23.064832660874298</v>
      </c>
      <c r="L84" s="200">
        <f t="shared" si="4"/>
        <v>15.989133304317424</v>
      </c>
      <c r="M84" s="200">
        <f t="shared" si="4"/>
        <v>-11.894212832315006</v>
      </c>
      <c r="N84" s="200">
        <f t="shared" si="2"/>
        <v>4.6209943324134635</v>
      </c>
      <c r="O84" s="176" t="str">
        <f t="shared" si="3"/>
        <v>化</v>
      </c>
    </row>
    <row r="85" spans="2:15" s="7" customFormat="1">
      <c r="B85" s="173" t="s">
        <v>263</v>
      </c>
      <c r="C85" s="188" t="s">
        <v>2</v>
      </c>
      <c r="D85" s="200">
        <f t="shared" si="4"/>
        <v>262.26185809486475</v>
      </c>
      <c r="E85" s="200">
        <f t="shared" si="4"/>
        <v>269.91765227835913</v>
      </c>
      <c r="F85" s="200">
        <f t="shared" si="4"/>
        <v>10.709897850531808</v>
      </c>
      <c r="G85" s="200">
        <f t="shared" si="4"/>
        <v>-58.58522871395958</v>
      </c>
      <c r="H85" s="200">
        <f t="shared" si="4"/>
        <v>-28.745055505933394</v>
      </c>
      <c r="I85" s="200">
        <f t="shared" si="4"/>
        <v>11.452746563996955</v>
      </c>
      <c r="J85" s="200">
        <f t="shared" si="4"/>
        <v>14.132844885761111</v>
      </c>
      <c r="K85" s="200">
        <f t="shared" si="4"/>
        <v>-20.75696145507785</v>
      </c>
      <c r="L85" s="200">
        <f t="shared" si="4"/>
        <v>125.33332148979828</v>
      </c>
      <c r="M85" s="200">
        <f t="shared" si="4"/>
        <v>-14.841255449822215</v>
      </c>
      <c r="N85" s="200">
        <f t="shared" si="2"/>
        <v>20.76989663424818</v>
      </c>
      <c r="O85" s="176" t="str">
        <f t="shared" si="3"/>
        <v>石</v>
      </c>
    </row>
    <row r="86" spans="2:15" s="7" customFormat="1">
      <c r="B86" s="173" t="s">
        <v>264</v>
      </c>
      <c r="C86" s="188" t="s">
        <v>2</v>
      </c>
      <c r="D86" s="200">
        <f t="shared" si="4"/>
        <v>-5.4588703957125766</v>
      </c>
      <c r="E86" s="200">
        <f t="shared" si="4"/>
        <v>-16.809900569904208</v>
      </c>
      <c r="F86" s="200">
        <f t="shared" si="4"/>
        <v>-8.0166892895209116</v>
      </c>
      <c r="G86" s="200">
        <f t="shared" si="4"/>
        <v>-8.5727585148210874</v>
      </c>
      <c r="H86" s="200">
        <f t="shared" si="4"/>
        <v>19.608947624979688</v>
      </c>
      <c r="I86" s="200">
        <f t="shared" si="4"/>
        <v>7.0541673836456349</v>
      </c>
      <c r="J86" s="200">
        <f t="shared" si="4"/>
        <v>-2.5980068693636533</v>
      </c>
      <c r="K86" s="200">
        <f t="shared" si="4"/>
        <v>-5.9443262257350069</v>
      </c>
      <c r="L86" s="200">
        <f t="shared" si="4"/>
        <v>-19.92039966386865</v>
      </c>
      <c r="M86" s="200">
        <f t="shared" si="4"/>
        <v>11.063319457097061</v>
      </c>
      <c r="N86" s="200">
        <f t="shared" si="2"/>
        <v>3.6225639321794567</v>
      </c>
      <c r="O86" s="176" t="str">
        <f t="shared" si="3"/>
        <v>窯</v>
      </c>
    </row>
    <row r="87" spans="2:15" s="7" customFormat="1">
      <c r="B87" s="173" t="s">
        <v>177</v>
      </c>
      <c r="C87" s="188" t="s">
        <v>2</v>
      </c>
      <c r="D87" s="200">
        <f t="shared" si="4"/>
        <v>-33.889415578458056</v>
      </c>
      <c r="E87" s="200">
        <f t="shared" si="4"/>
        <v>5.4862958251416671</v>
      </c>
      <c r="F87" s="200">
        <f t="shared" si="4"/>
        <v>-18.465367158550222</v>
      </c>
      <c r="G87" s="200">
        <f t="shared" si="4"/>
        <v>2.9514192359925242</v>
      </c>
      <c r="H87" s="200">
        <f t="shared" si="4"/>
        <v>-16.089386934148315</v>
      </c>
      <c r="I87" s="200">
        <f t="shared" si="4"/>
        <v>45.609911746851992</v>
      </c>
      <c r="J87" s="200">
        <f t="shared" si="4"/>
        <v>-20.52271512560128</v>
      </c>
      <c r="K87" s="200">
        <f t="shared" si="4"/>
        <v>15.773829538271173</v>
      </c>
      <c r="L87" s="200">
        <f t="shared" si="4"/>
        <v>5.951509659731177</v>
      </c>
      <c r="M87" s="200">
        <f t="shared" si="4"/>
        <v>20.965549001118397</v>
      </c>
      <c r="N87" s="200">
        <f t="shared" si="2"/>
        <v>-41.119258903401828</v>
      </c>
      <c r="O87" s="176" t="str">
        <f t="shared" si="3"/>
        <v>一</v>
      </c>
    </row>
    <row r="88" spans="2:15" s="7" customFormat="1">
      <c r="B88" s="173" t="s">
        <v>265</v>
      </c>
      <c r="C88" s="188" t="s">
        <v>2</v>
      </c>
      <c r="D88" s="200">
        <f t="shared" si="4"/>
        <v>-13.28330855147135</v>
      </c>
      <c r="E88" s="200">
        <f t="shared" si="4"/>
        <v>-4.9294988356142539</v>
      </c>
      <c r="F88" s="200">
        <f t="shared" si="4"/>
        <v>9.1043311214945426</v>
      </c>
      <c r="G88" s="200">
        <f t="shared" si="4"/>
        <v>47.72258957404275</v>
      </c>
      <c r="H88" s="200">
        <f t="shared" si="4"/>
        <v>-26.054505329780149</v>
      </c>
      <c r="I88" s="200">
        <f t="shared" si="4"/>
        <v>-2.9640318153023157</v>
      </c>
      <c r="J88" s="200">
        <f t="shared" si="4"/>
        <v>33.770736767276709</v>
      </c>
      <c r="K88" s="200">
        <f t="shared" si="4"/>
        <v>-21.48523710110349</v>
      </c>
      <c r="L88" s="200">
        <f t="shared" si="4"/>
        <v>-0.57668533699833557</v>
      </c>
      <c r="M88" s="200">
        <f t="shared" si="4"/>
        <v>0.87872851803998375</v>
      </c>
      <c r="N88" s="200">
        <f t="shared" si="2"/>
        <v>17.203886436721454</v>
      </c>
      <c r="O88" s="176" t="str">
        <f t="shared" si="3"/>
        <v>金</v>
      </c>
    </row>
    <row r="89" spans="2:15" s="7" customFormat="1">
      <c r="B89" s="173" t="s">
        <v>135</v>
      </c>
      <c r="C89" s="188" t="s">
        <v>2</v>
      </c>
      <c r="D89" s="200">
        <f t="shared" si="4"/>
        <v>-9.7791787823864595</v>
      </c>
      <c r="E89" s="200">
        <f t="shared" si="4"/>
        <v>3.0094123173089082</v>
      </c>
      <c r="F89" s="200">
        <f t="shared" si="4"/>
        <v>-1.1873276884115416</v>
      </c>
      <c r="G89" s="200">
        <f t="shared" si="4"/>
        <v>2.0663166600996061</v>
      </c>
      <c r="H89" s="200">
        <f t="shared" si="4"/>
        <v>-2.7670156157618337</v>
      </c>
      <c r="I89" s="200">
        <f t="shared" si="4"/>
        <v>14.083570002933035</v>
      </c>
      <c r="J89" s="200">
        <f t="shared" si="4"/>
        <v>5.3303359795327143</v>
      </c>
      <c r="K89" s="200">
        <f t="shared" si="4"/>
        <v>-7.0046346320423645</v>
      </c>
      <c r="L89" s="200">
        <f t="shared" si="4"/>
        <v>-8.7143145219370268</v>
      </c>
      <c r="M89" s="200">
        <f t="shared" si="4"/>
        <v>23.627240595809141</v>
      </c>
      <c r="N89" s="200">
        <f t="shared" si="2"/>
        <v>-9.8418776146919101E-2</v>
      </c>
      <c r="O89" s="176" t="str">
        <f t="shared" si="3"/>
        <v>は</v>
      </c>
    </row>
    <row r="90" spans="2:15" s="7" customFormat="1">
      <c r="B90" s="173" t="s">
        <v>136</v>
      </c>
      <c r="C90" s="188" t="s">
        <v>2</v>
      </c>
      <c r="D90" s="200">
        <f t="shared" si="4"/>
        <v>-5.6548114849262268</v>
      </c>
      <c r="E90" s="200">
        <f t="shared" si="4"/>
        <v>23.346653373791483</v>
      </c>
      <c r="F90" s="200">
        <f t="shared" si="4"/>
        <v>5.5587367308285254</v>
      </c>
      <c r="G90" s="200">
        <f t="shared" si="4"/>
        <v>-30.809513874400167</v>
      </c>
      <c r="H90" s="200">
        <f t="shared" si="4"/>
        <v>53.31634653077225</v>
      </c>
      <c r="I90" s="200">
        <f t="shared" si="4"/>
        <v>50.052611600513728</v>
      </c>
      <c r="J90" s="200">
        <f t="shared" si="4"/>
        <v>9.0423523983788865</v>
      </c>
      <c r="K90" s="200">
        <f t="shared" si="4"/>
        <v>-54.056224223752558</v>
      </c>
      <c r="L90" s="200">
        <f t="shared" si="4"/>
        <v>57.195034208495223</v>
      </c>
      <c r="M90" s="200">
        <f t="shared" si="4"/>
        <v>72.038021180946799</v>
      </c>
      <c r="N90" s="200">
        <f t="shared" si="2"/>
        <v>-17.953183107530251</v>
      </c>
      <c r="O90" s="176" t="str">
        <f t="shared" si="3"/>
        <v>子</v>
      </c>
    </row>
    <row r="91" spans="2:15" s="7" customFormat="1">
      <c r="B91" s="173" t="s">
        <v>266</v>
      </c>
      <c r="C91" s="188" t="s">
        <v>2</v>
      </c>
      <c r="D91" s="200">
        <f t="shared" si="4"/>
        <v>66.153766179757753</v>
      </c>
      <c r="E91" s="200">
        <f t="shared" si="4"/>
        <v>10.425335544223008</v>
      </c>
      <c r="F91" s="200">
        <f t="shared" si="4"/>
        <v>0.83509820726585027</v>
      </c>
      <c r="G91" s="200">
        <f t="shared" si="4"/>
        <v>-12.061674627704411</v>
      </c>
      <c r="H91" s="200">
        <f t="shared" si="4"/>
        <v>13.658548275008187</v>
      </c>
      <c r="I91" s="200">
        <f t="shared" si="4"/>
        <v>26.332508714719445</v>
      </c>
      <c r="J91" s="200">
        <f t="shared" si="4"/>
        <v>32.075702619105897</v>
      </c>
      <c r="K91" s="200">
        <f t="shared" si="4"/>
        <v>-7.1061521224527624</v>
      </c>
      <c r="L91" s="200">
        <f t="shared" si="4"/>
        <v>15.937028153239957</v>
      </c>
      <c r="M91" s="200">
        <f t="shared" si="4"/>
        <v>15.393189435686041</v>
      </c>
      <c r="N91" s="200">
        <f t="shared" ref="N91:N98" si="5">IF(N22="","",(N22-M22)/M22*100)</f>
        <v>6.8012201321809869</v>
      </c>
      <c r="O91" s="176" t="str">
        <f t="shared" si="3"/>
        <v>気</v>
      </c>
    </row>
    <row r="92" spans="2:15" s="7" customFormat="1">
      <c r="B92" s="173" t="s">
        <v>138</v>
      </c>
      <c r="C92" s="188" t="s">
        <v>2</v>
      </c>
      <c r="D92" s="200">
        <f t="shared" si="4"/>
        <v>-18.428627992337905</v>
      </c>
      <c r="E92" s="200">
        <f t="shared" si="4"/>
        <v>80.779524046913139</v>
      </c>
      <c r="F92" s="200">
        <f t="shared" si="4"/>
        <v>-36.395236609313429</v>
      </c>
      <c r="G92" s="200">
        <f t="shared" si="4"/>
        <v>-53.284729828404529</v>
      </c>
      <c r="H92" s="200">
        <f t="shared" si="4"/>
        <v>34.99572597386738</v>
      </c>
      <c r="I92" s="200">
        <f t="shared" si="4"/>
        <v>16.264428121720879</v>
      </c>
      <c r="J92" s="200">
        <f t="shared" si="4"/>
        <v>4.9592306734719278</v>
      </c>
      <c r="K92" s="200">
        <f t="shared" si="4"/>
        <v>-0.59154052571496341</v>
      </c>
      <c r="L92" s="200">
        <f t="shared" si="4"/>
        <v>-74.898586171926269</v>
      </c>
      <c r="M92" s="200">
        <f t="shared" si="4"/>
        <v>7.7119600736735778</v>
      </c>
      <c r="N92" s="200">
        <f t="shared" si="5"/>
        <v>-27.133322301285233</v>
      </c>
      <c r="O92" s="176" t="str">
        <f t="shared" si="3"/>
        <v>情</v>
      </c>
    </row>
    <row r="93" spans="2:15" s="7" customFormat="1">
      <c r="B93" s="173" t="s">
        <v>267</v>
      </c>
      <c r="C93" s="188" t="s">
        <v>2</v>
      </c>
      <c r="D93" s="200">
        <f t="shared" si="4"/>
        <v>-6.7937990925501293</v>
      </c>
      <c r="E93" s="200">
        <f t="shared" si="4"/>
        <v>-17.82540478081706</v>
      </c>
      <c r="F93" s="200">
        <f t="shared" si="4"/>
        <v>-8.178851871374178</v>
      </c>
      <c r="G93" s="200">
        <f t="shared" si="4"/>
        <v>4.930792697203092</v>
      </c>
      <c r="H93" s="200">
        <f t="shared" si="4"/>
        <v>24.974546800830367</v>
      </c>
      <c r="I93" s="200">
        <f t="shared" si="4"/>
        <v>-16.967318048605012</v>
      </c>
      <c r="J93" s="200">
        <f t="shared" si="4"/>
        <v>-1.2740507135575942</v>
      </c>
      <c r="K93" s="200">
        <f t="shared" si="4"/>
        <v>-4.582142839857319</v>
      </c>
      <c r="L93" s="200">
        <f t="shared" si="4"/>
        <v>6.9332593893875787</v>
      </c>
      <c r="M93" s="200">
        <f t="shared" si="4"/>
        <v>8.3316335807856809</v>
      </c>
      <c r="N93" s="200">
        <f t="shared" si="5"/>
        <v>6.356383677448922</v>
      </c>
      <c r="O93" s="176" t="str">
        <f t="shared" si="3"/>
        <v>輸</v>
      </c>
    </row>
    <row r="94" spans="2:15" s="7" customFormat="1">
      <c r="B94" s="173" t="s">
        <v>225</v>
      </c>
      <c r="C94" s="188" t="s">
        <v>2</v>
      </c>
      <c r="D94" s="200">
        <f t="shared" si="4"/>
        <v>-11.220881279820375</v>
      </c>
      <c r="E94" s="200">
        <f t="shared" si="4"/>
        <v>8.5230146686899335</v>
      </c>
      <c r="F94" s="200">
        <f t="shared" si="4"/>
        <v>2.0100209741319039</v>
      </c>
      <c r="G94" s="200">
        <f t="shared" si="4"/>
        <v>-13.198926266491517</v>
      </c>
      <c r="H94" s="200">
        <f t="shared" si="4"/>
        <v>-13.475457297012767</v>
      </c>
      <c r="I94" s="200">
        <f t="shared" si="4"/>
        <v>0.86692015209125473</v>
      </c>
      <c r="J94" s="200">
        <f t="shared" si="4"/>
        <v>-4.4028950542822676</v>
      </c>
      <c r="K94" s="200">
        <f t="shared" si="4"/>
        <v>-7.3422712933753935</v>
      </c>
      <c r="L94" s="200">
        <f t="shared" si="4"/>
        <v>1.0213635202995999</v>
      </c>
      <c r="M94" s="200">
        <f t="shared" si="4"/>
        <v>-1.4828544949026876</v>
      </c>
      <c r="N94" s="200">
        <f t="shared" si="5"/>
        <v>8.4751560762849572</v>
      </c>
      <c r="O94" s="176" t="str">
        <f t="shared" si="3"/>
        <v>印</v>
      </c>
    </row>
    <row r="95" spans="2:15" s="7" customFormat="1">
      <c r="B95" s="173" t="s">
        <v>140</v>
      </c>
      <c r="C95" s="188" t="s">
        <v>2</v>
      </c>
      <c r="D95" s="200">
        <f t="shared" si="4"/>
        <v>-5.3245130149974145</v>
      </c>
      <c r="E95" s="200">
        <f t="shared" si="4"/>
        <v>18.427293624963013</v>
      </c>
      <c r="F95" s="200">
        <f t="shared" si="4"/>
        <v>3.4877597850611339</v>
      </c>
      <c r="G95" s="200">
        <f t="shared" si="4"/>
        <v>9.3667012082112304</v>
      </c>
      <c r="H95" s="200">
        <f t="shared" si="4"/>
        <v>-0.72437682537526316</v>
      </c>
      <c r="I95" s="200">
        <f t="shared" si="4"/>
        <v>6.7763155644192983</v>
      </c>
      <c r="J95" s="200">
        <f t="shared" si="4"/>
        <v>10.343247815054976</v>
      </c>
      <c r="K95" s="200">
        <f t="shared" si="4"/>
        <v>-3.4301044361406534</v>
      </c>
      <c r="L95" s="200">
        <f t="shared" si="4"/>
        <v>-6.2067244525821765</v>
      </c>
      <c r="M95" s="200">
        <f t="shared" si="4"/>
        <v>-12.667848430743389</v>
      </c>
      <c r="N95" s="200">
        <f t="shared" si="5"/>
        <v>13.299246817694646</v>
      </c>
      <c r="O95" s="176" t="str">
        <f t="shared" si="3"/>
        <v>他</v>
      </c>
    </row>
    <row r="96" spans="2:15" s="7" customFormat="1">
      <c r="B96" s="173" t="s">
        <v>209</v>
      </c>
      <c r="C96" s="188" t="s">
        <v>2</v>
      </c>
      <c r="D96" s="200">
        <f t="shared" si="4"/>
        <v>-5.2141936386437902</v>
      </c>
      <c r="E96" s="200">
        <f t="shared" si="4"/>
        <v>-6.0952682164004708</v>
      </c>
      <c r="F96" s="200">
        <f t="shared" si="4"/>
        <v>7.7696280218546523</v>
      </c>
      <c r="G96" s="200">
        <f t="shared" si="4"/>
        <v>12.628219819294262</v>
      </c>
      <c r="H96" s="200">
        <f t="shared" si="4"/>
        <v>-19.301431482754687</v>
      </c>
      <c r="I96" s="200">
        <f t="shared" si="4"/>
        <v>9.1107757550287491</v>
      </c>
      <c r="J96" s="200">
        <f t="shared" si="4"/>
        <v>-5.3359337796576938</v>
      </c>
      <c r="K96" s="200">
        <f t="shared" si="4"/>
        <v>-0.7249780842084238</v>
      </c>
      <c r="L96" s="200">
        <f t="shared" si="4"/>
        <v>-5.4274887944171422</v>
      </c>
      <c r="M96" s="200">
        <f t="shared" si="4"/>
        <v>-23.735945096247036</v>
      </c>
      <c r="N96" s="200">
        <f t="shared" si="5"/>
        <v>21.665685150172024</v>
      </c>
      <c r="O96" s="176" t="str">
        <f t="shared" si="3"/>
        <v>4</v>
      </c>
    </row>
    <row r="97" spans="2:15" s="7" customFormat="1">
      <c r="B97" s="173" t="s">
        <v>334</v>
      </c>
      <c r="C97" s="188" t="s">
        <v>2</v>
      </c>
      <c r="D97" s="200">
        <f t="shared" si="4"/>
        <v>-9.1584530065628549</v>
      </c>
      <c r="E97" s="200">
        <f t="shared" si="4"/>
        <v>-16.230885708801637</v>
      </c>
      <c r="F97" s="200">
        <f t="shared" si="4"/>
        <v>19.176521506676679</v>
      </c>
      <c r="G97" s="200">
        <f t="shared" si="4"/>
        <v>16.459360296513086</v>
      </c>
      <c r="H97" s="200">
        <f t="shared" si="4"/>
        <v>-25.993524777356896</v>
      </c>
      <c r="I97" s="200">
        <f t="shared" si="4"/>
        <v>13.662163836906679</v>
      </c>
      <c r="J97" s="200">
        <f t="shared" si="4"/>
        <v>-9.7029897289399667</v>
      </c>
      <c r="K97" s="200">
        <f t="shared" si="4"/>
        <v>-3.3091831190001808</v>
      </c>
      <c r="L97" s="200">
        <f t="shared" si="4"/>
        <v>-6.4839618105639127</v>
      </c>
      <c r="M97" s="200">
        <f t="shared" si="4"/>
        <v>-38.65722965980035</v>
      </c>
      <c r="N97" s="200">
        <f t="shared" si="5"/>
        <v>46.764994013279633</v>
      </c>
      <c r="O97" s="176" t="str">
        <f t="shared" si="3"/>
        <v>電</v>
      </c>
    </row>
    <row r="98" spans="2:15" s="7" customFormat="1">
      <c r="B98" s="173" t="s">
        <v>335</v>
      </c>
      <c r="C98" s="188" t="s">
        <v>2</v>
      </c>
      <c r="D98" s="200">
        <f t="shared" si="4"/>
        <v>-0.12681919060719801</v>
      </c>
      <c r="E98" s="200">
        <f t="shared" si="4"/>
        <v>7.1764308316180765</v>
      </c>
      <c r="F98" s="200">
        <f t="shared" si="4"/>
        <v>-4.7171343671472661</v>
      </c>
      <c r="G98" s="200">
        <f t="shared" si="4"/>
        <v>6.5811640126749822</v>
      </c>
      <c r="H98" s="200">
        <f t="shared" si="4"/>
        <v>-5.4089399456189371</v>
      </c>
      <c r="I98" s="200">
        <f t="shared" si="4"/>
        <v>1.1189798882014761</v>
      </c>
      <c r="J98" s="200">
        <f t="shared" si="4"/>
        <v>2.8623983160048398</v>
      </c>
      <c r="K98" s="200">
        <f t="shared" si="4"/>
        <v>3.4817782792881529</v>
      </c>
      <c r="L98" s="200">
        <f t="shared" si="4"/>
        <v>-3.7730792688561552</v>
      </c>
      <c r="M98" s="200">
        <f t="shared" si="4"/>
        <v>0.21895497018179022</v>
      </c>
      <c r="N98" s="200">
        <f t="shared" si="5"/>
        <v>3.0165103153537309</v>
      </c>
      <c r="O98" s="175" t="str">
        <f t="shared" si="3"/>
        <v>ガ</v>
      </c>
    </row>
    <row r="99" spans="2:15" s="7" customFormat="1">
      <c r="B99" s="173" t="s">
        <v>268</v>
      </c>
      <c r="C99" s="188" t="s">
        <v>2</v>
      </c>
      <c r="D99" s="200">
        <f t="shared" si="4"/>
        <v>5.2363709705375348</v>
      </c>
      <c r="E99" s="200">
        <f t="shared" si="4"/>
        <v>13.096560707922201</v>
      </c>
      <c r="F99" s="200">
        <f t="shared" si="4"/>
        <v>-8.6160103159115522</v>
      </c>
      <c r="G99" s="200">
        <f t="shared" si="4"/>
        <v>7.3500053603145492</v>
      </c>
      <c r="H99" s="200">
        <f t="shared" si="4"/>
        <v>9.8400522542753492</v>
      </c>
      <c r="I99" s="200">
        <f t="shared" si="4"/>
        <v>6.9985968895671009</v>
      </c>
      <c r="J99" s="200">
        <f t="shared" si="4"/>
        <v>-7.4913764198477839</v>
      </c>
      <c r="K99" s="200">
        <f t="shared" si="4"/>
        <v>-8.1980765316001936</v>
      </c>
      <c r="L99" s="200">
        <f t="shared" ref="E99:N114" si="6">IF(L30="","",(L30-K30)/K30*100)</f>
        <v>-3.2542706555865339</v>
      </c>
      <c r="M99" s="200">
        <f t="shared" si="6"/>
        <v>8.9759249993710828</v>
      </c>
      <c r="N99" s="200">
        <f t="shared" si="6"/>
        <v>-1.1729580961810249</v>
      </c>
      <c r="O99" s="176" t="str">
        <f t="shared" si="3"/>
        <v>5</v>
      </c>
    </row>
    <row r="100" spans="2:15" s="7" customFormat="1">
      <c r="B100" s="173" t="s">
        <v>269</v>
      </c>
      <c r="C100" s="188" t="s">
        <v>2</v>
      </c>
      <c r="D100" s="200">
        <f t="shared" si="4"/>
        <v>4.2627196228750046</v>
      </c>
      <c r="E100" s="200">
        <f t="shared" si="6"/>
        <v>4.5210073706100564</v>
      </c>
      <c r="F100" s="200">
        <f t="shared" si="6"/>
        <v>-3.8054644470573677</v>
      </c>
      <c r="G100" s="200">
        <f t="shared" si="6"/>
        <v>1.4608460136740204</v>
      </c>
      <c r="H100" s="200">
        <f t="shared" si="6"/>
        <v>-1.6958179967852693</v>
      </c>
      <c r="I100" s="200">
        <f t="shared" si="6"/>
        <v>3.0397582512561518</v>
      </c>
      <c r="J100" s="200">
        <f t="shared" si="6"/>
        <v>-1.8108009558700404</v>
      </c>
      <c r="K100" s="200">
        <f t="shared" si="6"/>
        <v>-3.2129582995977226</v>
      </c>
      <c r="L100" s="200">
        <f t="shared" si="6"/>
        <v>-8.6474033747811934</v>
      </c>
      <c r="M100" s="200">
        <f t="shared" si="6"/>
        <v>2.9097477089026524</v>
      </c>
      <c r="N100" s="200">
        <f t="shared" si="6"/>
        <v>1.6801600285865426</v>
      </c>
      <c r="O100" s="175" t="str">
        <f t="shared" si="3"/>
        <v>6</v>
      </c>
    </row>
    <row r="101" spans="2:15" s="7" customFormat="1">
      <c r="B101" s="173" t="s">
        <v>343</v>
      </c>
      <c r="C101" s="188" t="s">
        <v>2</v>
      </c>
      <c r="D101" s="200">
        <f t="shared" si="4"/>
        <v>-1.5217841403176668</v>
      </c>
      <c r="E101" s="200">
        <f t="shared" si="6"/>
        <v>-0.76589226448812864</v>
      </c>
      <c r="F101" s="200">
        <f t="shared" si="6"/>
        <v>-4.5183290707587389</v>
      </c>
      <c r="G101" s="200">
        <f t="shared" si="6"/>
        <v>1.4423076923076923</v>
      </c>
      <c r="H101" s="200">
        <f t="shared" si="6"/>
        <v>-3.786261132232696</v>
      </c>
      <c r="I101" s="200">
        <f t="shared" si="6"/>
        <v>6.5470390819530158</v>
      </c>
      <c r="J101" s="200">
        <f t="shared" si="6"/>
        <v>0.69449030914217491</v>
      </c>
      <c r="K101" s="200">
        <f t="shared" si="6"/>
        <v>-6.8324234871494731</v>
      </c>
      <c r="L101" s="200">
        <f t="shared" si="6"/>
        <v>-13.397054045272391</v>
      </c>
      <c r="M101" s="200">
        <f t="shared" si="6"/>
        <v>7.0209666022598665</v>
      </c>
      <c r="N101" s="200">
        <f t="shared" si="6"/>
        <v>-0.45808038609632545</v>
      </c>
      <c r="O101" s="176" t="str">
        <f t="shared" si="3"/>
        <v>卸</v>
      </c>
    </row>
    <row r="102" spans="2:15" s="7" customFormat="1">
      <c r="B102" s="173" t="s">
        <v>342</v>
      </c>
      <c r="C102" s="188" t="s">
        <v>2</v>
      </c>
      <c r="D102" s="200">
        <f t="shared" si="4"/>
        <v>7.3724167667621421</v>
      </c>
      <c r="E102" s="200">
        <f t="shared" si="6"/>
        <v>7.1016581690581875</v>
      </c>
      <c r="F102" s="200">
        <f t="shared" si="6"/>
        <v>-3.4776359574434847</v>
      </c>
      <c r="G102" s="200">
        <f t="shared" si="6"/>
        <v>1.4694287147874705</v>
      </c>
      <c r="H102" s="200">
        <f t="shared" si="6"/>
        <v>-0.78115742555305401</v>
      </c>
      <c r="I102" s="200">
        <f t="shared" si="6"/>
        <v>1.5890842611986917</v>
      </c>
      <c r="J102" s="200">
        <f t="shared" si="6"/>
        <v>-2.8759266334634783</v>
      </c>
      <c r="K102" s="200">
        <f t="shared" si="6"/>
        <v>-1.6198563334776515</v>
      </c>
      <c r="L102" s="200">
        <f t="shared" si="6"/>
        <v>-6.6535430276329892</v>
      </c>
      <c r="M102" s="200">
        <f t="shared" si="6"/>
        <v>1.2701317530403573</v>
      </c>
      <c r="N102" s="200">
        <f t="shared" si="6"/>
        <v>2.6115228376846202</v>
      </c>
      <c r="O102" s="175" t="str">
        <f t="shared" si="3"/>
        <v>小</v>
      </c>
    </row>
    <row r="103" spans="2:15" s="7" customFormat="1">
      <c r="B103" s="173" t="s">
        <v>214</v>
      </c>
      <c r="C103" s="188" t="s">
        <v>2</v>
      </c>
      <c r="D103" s="200">
        <f t="shared" si="4"/>
        <v>-2.1268954342533313</v>
      </c>
      <c r="E103" s="200">
        <f t="shared" si="6"/>
        <v>5.6322643409397341E-2</v>
      </c>
      <c r="F103" s="200">
        <f t="shared" si="6"/>
        <v>-1.2748618313318776</v>
      </c>
      <c r="G103" s="200">
        <f t="shared" si="6"/>
        <v>-1.051590344115608</v>
      </c>
      <c r="H103" s="200">
        <f t="shared" si="6"/>
        <v>0.11328315987986311</v>
      </c>
      <c r="I103" s="200">
        <f t="shared" si="6"/>
        <v>5.5439396681223467</v>
      </c>
      <c r="J103" s="200">
        <f t="shared" si="6"/>
        <v>0.73539892292977971</v>
      </c>
      <c r="K103" s="200">
        <f t="shared" si="6"/>
        <v>2.5110171003443034</v>
      </c>
      <c r="L103" s="200">
        <f t="shared" si="6"/>
        <v>-22.51128234672812</v>
      </c>
      <c r="M103" s="200">
        <f t="shared" si="6"/>
        <v>7.1173550390718781</v>
      </c>
      <c r="N103" s="200">
        <f t="shared" si="6"/>
        <v>2.4965476354013783</v>
      </c>
      <c r="O103" s="175" t="str">
        <f t="shared" si="3"/>
        <v>7</v>
      </c>
    </row>
    <row r="104" spans="2:15" s="7" customFormat="1">
      <c r="B104" s="173" t="s">
        <v>144</v>
      </c>
      <c r="C104" s="188" t="s">
        <v>2</v>
      </c>
      <c r="D104" s="200">
        <f t="shared" si="4"/>
        <v>-5.0322566193270912</v>
      </c>
      <c r="E104" s="200">
        <f t="shared" si="6"/>
        <v>8.1730372327251715</v>
      </c>
      <c r="F104" s="200">
        <f t="shared" si="6"/>
        <v>-2.7899826648204882</v>
      </c>
      <c r="G104" s="200">
        <f t="shared" si="6"/>
        <v>-4.8451133891119529</v>
      </c>
      <c r="H104" s="200">
        <f t="shared" si="6"/>
        <v>7.1644940006129048</v>
      </c>
      <c r="I104" s="200">
        <f t="shared" si="6"/>
        <v>3.3012356949202877</v>
      </c>
      <c r="J104" s="200">
        <f t="shared" si="6"/>
        <v>-0.8948915057175103</v>
      </c>
      <c r="K104" s="200">
        <f t="shared" si="6"/>
        <v>-9.102238361006215</v>
      </c>
      <c r="L104" s="200">
        <f t="shared" si="6"/>
        <v>-38.849294992258507</v>
      </c>
      <c r="M104" s="200">
        <f t="shared" si="6"/>
        <v>-9.8813274319178959</v>
      </c>
      <c r="N104" s="200">
        <f t="shared" si="6"/>
        <v>28.47629566877205</v>
      </c>
      <c r="O104" s="176" t="str">
        <f t="shared" si="3"/>
        <v>8</v>
      </c>
    </row>
    <row r="105" spans="2:15" s="7" customFormat="1">
      <c r="B105" s="173" t="s">
        <v>143</v>
      </c>
      <c r="C105" s="188" t="s">
        <v>2</v>
      </c>
      <c r="D105" s="200">
        <f t="shared" si="4"/>
        <v>0.13238642715510393</v>
      </c>
      <c r="E105" s="200">
        <f t="shared" si="6"/>
        <v>3.926972300243269</v>
      </c>
      <c r="F105" s="200">
        <f t="shared" si="6"/>
        <v>-2.8863822689622025</v>
      </c>
      <c r="G105" s="200">
        <f t="shared" si="6"/>
        <v>0.28004191895668379</v>
      </c>
      <c r="H105" s="200">
        <f t="shared" si="6"/>
        <v>-0.54748869316829329</v>
      </c>
      <c r="I105" s="200">
        <f t="shared" si="6"/>
        <v>1.292484442316898</v>
      </c>
      <c r="J105" s="200">
        <f t="shared" si="6"/>
        <v>3.5864954585273638</v>
      </c>
      <c r="K105" s="200">
        <f t="shared" si="6"/>
        <v>-3.0611733941636299</v>
      </c>
      <c r="L105" s="200">
        <f t="shared" si="6"/>
        <v>5.2825813709228449</v>
      </c>
      <c r="M105" s="200">
        <f t="shared" si="6"/>
        <v>-2.7557144959849977</v>
      </c>
      <c r="N105" s="200">
        <f t="shared" si="6"/>
        <v>-0.61665414671883934</v>
      </c>
      <c r="O105" s="176" t="str">
        <f t="shared" si="3"/>
        <v>9</v>
      </c>
    </row>
    <row r="106" spans="2:15" s="7" customFormat="1">
      <c r="B106" s="173" t="s">
        <v>336</v>
      </c>
      <c r="C106" s="188" t="s">
        <v>2</v>
      </c>
      <c r="D106" s="200">
        <f t="shared" si="4"/>
        <v>0.60101569361182172</v>
      </c>
      <c r="E106" s="200">
        <f t="shared" si="6"/>
        <v>5.7260194941244347</v>
      </c>
      <c r="F106" s="200">
        <f t="shared" si="6"/>
        <v>-3.4306228684257762</v>
      </c>
      <c r="G106" s="200">
        <f t="shared" si="6"/>
        <v>0.56283783281411481</v>
      </c>
      <c r="H106" s="200">
        <f t="shared" si="6"/>
        <v>0.85912431425318281</v>
      </c>
      <c r="I106" s="200">
        <f t="shared" si="6"/>
        <v>1.7879134412385644</v>
      </c>
      <c r="J106" s="200">
        <f t="shared" si="6"/>
        <v>4.308091174246516</v>
      </c>
      <c r="K106" s="200">
        <f t="shared" si="6"/>
        <v>-4.1992032422654431</v>
      </c>
      <c r="L106" s="200">
        <f t="shared" si="6"/>
        <v>8.0314222910886102</v>
      </c>
      <c r="M106" s="200">
        <f t="shared" si="6"/>
        <v>-4.1901547041674734</v>
      </c>
      <c r="N106" s="200">
        <f t="shared" si="6"/>
        <v>-2.5644417830634043</v>
      </c>
      <c r="O106" s="176" t="str">
        <f t="shared" si="3"/>
        <v>通</v>
      </c>
    </row>
    <row r="107" spans="2:15" s="7" customFormat="1">
      <c r="B107" s="295" t="s">
        <v>337</v>
      </c>
      <c r="C107" s="188" t="s">
        <v>2</v>
      </c>
      <c r="D107" s="200">
        <f t="shared" si="4"/>
        <v>-1.4666359517776242</v>
      </c>
      <c r="E107" s="200">
        <f t="shared" si="6"/>
        <v>-2.3872610141313384</v>
      </c>
      <c r="F107" s="200">
        <f t="shared" si="6"/>
        <v>-0.8409399366633844</v>
      </c>
      <c r="G107" s="200">
        <f t="shared" si="6"/>
        <v>-0.73535331848313257</v>
      </c>
      <c r="H107" s="200">
        <f t="shared" si="6"/>
        <v>-5.6668559223510959</v>
      </c>
      <c r="I107" s="200">
        <f t="shared" si="6"/>
        <v>-0.60187440887334842</v>
      </c>
      <c r="J107" s="200">
        <f t="shared" si="6"/>
        <v>0.85349326720682794</v>
      </c>
      <c r="K107" s="200">
        <f t="shared" si="6"/>
        <v>1.2065071332589987</v>
      </c>
      <c r="L107" s="200">
        <f t="shared" si="6"/>
        <v>-4.0255374445605803</v>
      </c>
      <c r="M107" s="200">
        <f t="shared" si="6"/>
        <v>2.5048566550891858</v>
      </c>
      <c r="N107" s="200">
        <f t="shared" si="6"/>
        <v>5.9698492462311554</v>
      </c>
      <c r="O107" s="175" t="str">
        <f t="shared" ref="O107:O126" si="7">O38</f>
        <v>情</v>
      </c>
    </row>
    <row r="108" spans="2:15" s="7" customFormat="1">
      <c r="B108" s="173" t="s">
        <v>270</v>
      </c>
      <c r="C108" s="188" t="s">
        <v>2</v>
      </c>
      <c r="D108" s="200">
        <f t="shared" si="4"/>
        <v>1.1984502948187725</v>
      </c>
      <c r="E108" s="200">
        <f t="shared" si="6"/>
        <v>6.518584230857015</v>
      </c>
      <c r="F108" s="200">
        <f t="shared" si="6"/>
        <v>1.1946634323832626</v>
      </c>
      <c r="G108" s="200">
        <f t="shared" si="6"/>
        <v>2.6124128563152955</v>
      </c>
      <c r="H108" s="200">
        <f t="shared" si="6"/>
        <v>-3.4526794474466991</v>
      </c>
      <c r="I108" s="200">
        <f t="shared" si="6"/>
        <v>0.84483982320869755</v>
      </c>
      <c r="J108" s="200">
        <f t="shared" si="6"/>
        <v>0.97572289469790574</v>
      </c>
      <c r="K108" s="200">
        <f t="shared" si="6"/>
        <v>5.194625184645421</v>
      </c>
      <c r="L108" s="200">
        <f t="shared" si="6"/>
        <v>1.0318942280181307</v>
      </c>
      <c r="M108" s="200">
        <f t="shared" si="6"/>
        <v>10.024630266536001</v>
      </c>
      <c r="N108" s="200">
        <f t="shared" si="6"/>
        <v>7.2028502533257477</v>
      </c>
      <c r="O108" s="175" t="str">
        <f t="shared" si="7"/>
        <v>10</v>
      </c>
    </row>
    <row r="109" spans="2:15" s="7" customFormat="1">
      <c r="B109" s="173" t="s">
        <v>271</v>
      </c>
      <c r="C109" s="188" t="s">
        <v>2</v>
      </c>
      <c r="D109" s="200">
        <f t="shared" si="4"/>
        <v>2.0713624584807633</v>
      </c>
      <c r="E109" s="200">
        <f t="shared" si="6"/>
        <v>2.8071621687706529</v>
      </c>
      <c r="F109" s="200">
        <f t="shared" si="6"/>
        <v>0.75469287682999098</v>
      </c>
      <c r="G109" s="200">
        <f t="shared" si="6"/>
        <v>-0.70371714266829788</v>
      </c>
      <c r="H109" s="200">
        <f t="shared" si="6"/>
        <v>-0.89141621339651045</v>
      </c>
      <c r="I109" s="200">
        <f t="shared" si="6"/>
        <v>-0.39297120221500337</v>
      </c>
      <c r="J109" s="200">
        <f t="shared" si="6"/>
        <v>-0.86211285765986934</v>
      </c>
      <c r="K109" s="200">
        <f t="shared" si="6"/>
        <v>-0.44320260730277966</v>
      </c>
      <c r="L109" s="200">
        <f t="shared" si="6"/>
        <v>-1.4557089976228486</v>
      </c>
      <c r="M109" s="200">
        <f t="shared" si="6"/>
        <v>-2.5848750148556037</v>
      </c>
      <c r="N109" s="200">
        <f t="shared" si="6"/>
        <v>-1.1274679246050305</v>
      </c>
      <c r="O109" s="176" t="str">
        <f t="shared" si="7"/>
        <v>11</v>
      </c>
    </row>
    <row r="110" spans="2:15" s="7" customFormat="1">
      <c r="B110" s="173" t="s">
        <v>338</v>
      </c>
      <c r="C110" s="188" t="s">
        <v>2</v>
      </c>
      <c r="D110" s="200">
        <f t="shared" si="4"/>
        <v>1.0465099494627916</v>
      </c>
      <c r="E110" s="200">
        <f t="shared" si="6"/>
        <v>1.5307304777898056</v>
      </c>
      <c r="F110" s="200">
        <f t="shared" si="6"/>
        <v>-0.41146216017634096</v>
      </c>
      <c r="G110" s="200">
        <f t="shared" si="6"/>
        <v>-1.1110797158097319</v>
      </c>
      <c r="H110" s="200">
        <f t="shared" si="6"/>
        <v>-0.83417994793320205</v>
      </c>
      <c r="I110" s="200">
        <f t="shared" si="6"/>
        <v>-0.12533916008355944</v>
      </c>
      <c r="J110" s="200">
        <f t="shared" si="6"/>
        <v>-0.49621587313798843</v>
      </c>
      <c r="K110" s="200">
        <f t="shared" si="6"/>
        <v>-0.31989639609165854</v>
      </c>
      <c r="L110" s="200">
        <f t="shared" si="6"/>
        <v>-1.0922047702152415</v>
      </c>
      <c r="M110" s="200">
        <f t="shared" si="6"/>
        <v>-1.6721643050511288</v>
      </c>
      <c r="N110" s="200">
        <f t="shared" si="6"/>
        <v>-0.86284531258827013</v>
      </c>
      <c r="O110" s="176" t="str">
        <f t="shared" si="7"/>
        <v>住</v>
      </c>
    </row>
    <row r="111" spans="2:15" s="7" customFormat="1">
      <c r="B111" s="173" t="s">
        <v>340</v>
      </c>
      <c r="C111" s="188" t="s">
        <v>2</v>
      </c>
      <c r="D111" s="200">
        <f t="shared" si="4"/>
        <v>10.384121757392691</v>
      </c>
      <c r="E111" s="200">
        <f t="shared" si="6"/>
        <v>12.518350617167956</v>
      </c>
      <c r="F111" s="200">
        <f t="shared" si="6"/>
        <v>8.8616579337411014</v>
      </c>
      <c r="G111" s="200">
        <f t="shared" si="6"/>
        <v>1.7987267009281276</v>
      </c>
      <c r="H111" s="200">
        <f t="shared" si="6"/>
        <v>-1.2300794936518102</v>
      </c>
      <c r="I111" s="200">
        <f t="shared" si="6"/>
        <v>-1.9424789731657546</v>
      </c>
      <c r="J111" s="200">
        <f t="shared" si="6"/>
        <v>-2.9797041690573671</v>
      </c>
      <c r="K111" s="200">
        <f t="shared" si="6"/>
        <v>-1.1617300656542877</v>
      </c>
      <c r="L111" s="200">
        <f t="shared" si="6"/>
        <v>-3.5504938847534633</v>
      </c>
      <c r="M111" s="200">
        <f t="shared" si="6"/>
        <v>-7.9774985542295358</v>
      </c>
      <c r="N111" s="200">
        <f t="shared" si="6"/>
        <v>-2.7697159441486323</v>
      </c>
      <c r="O111" s="175" t="str">
        <f t="shared" si="7"/>
        <v>他</v>
      </c>
    </row>
    <row r="112" spans="2:15" s="7" customFormat="1">
      <c r="B112" s="173" t="s">
        <v>146</v>
      </c>
      <c r="C112" s="188" t="s">
        <v>2</v>
      </c>
      <c r="D112" s="200">
        <f t="shared" si="4"/>
        <v>-0.8297973730692515</v>
      </c>
      <c r="E112" s="200">
        <f t="shared" si="6"/>
        <v>3.2436647397845997</v>
      </c>
      <c r="F112" s="200">
        <f t="shared" si="6"/>
        <v>-4.5583759740476912</v>
      </c>
      <c r="G112" s="200">
        <f t="shared" si="6"/>
        <v>1.4057280351344408</v>
      </c>
      <c r="H112" s="200">
        <f t="shared" si="6"/>
        <v>4.0418118466898951</v>
      </c>
      <c r="I112" s="200">
        <f t="shared" si="6"/>
        <v>-0.59118863235041763</v>
      </c>
      <c r="J112" s="200">
        <f t="shared" si="6"/>
        <v>0.81688336999192579</v>
      </c>
      <c r="K112" s="200">
        <f t="shared" si="6"/>
        <v>2.6144422596823014</v>
      </c>
      <c r="L112" s="200">
        <f t="shared" si="6"/>
        <v>3.2222643855413899</v>
      </c>
      <c r="M112" s="200">
        <f t="shared" si="6"/>
        <v>0.28966689610579233</v>
      </c>
      <c r="N112" s="200">
        <f t="shared" si="6"/>
        <v>-0.11542811090457683</v>
      </c>
      <c r="O112" s="175" t="str">
        <f t="shared" si="7"/>
        <v>12</v>
      </c>
    </row>
    <row r="113" spans="2:15" s="7" customFormat="1">
      <c r="B113" s="173" t="s">
        <v>145</v>
      </c>
      <c r="C113" s="188" t="s">
        <v>2</v>
      </c>
      <c r="D113" s="200">
        <f t="shared" si="4"/>
        <v>1.0607563801840132</v>
      </c>
      <c r="E113" s="200">
        <f t="shared" si="6"/>
        <v>-2.2646210270122364</v>
      </c>
      <c r="F113" s="200">
        <f t="shared" si="6"/>
        <v>-0.9948648177390953</v>
      </c>
      <c r="G113" s="200">
        <f t="shared" si="6"/>
        <v>1.8527062558912539</v>
      </c>
      <c r="H113" s="200">
        <f t="shared" si="6"/>
        <v>-0.28567323171192055</v>
      </c>
      <c r="I113" s="200">
        <f t="shared" si="6"/>
        <v>1.6061118221162771</v>
      </c>
      <c r="J113" s="200">
        <f t="shared" si="6"/>
        <v>0.16682211090064711</v>
      </c>
      <c r="K113" s="200">
        <f t="shared" si="6"/>
        <v>0.58074517765522937</v>
      </c>
      <c r="L113" s="200">
        <f t="shared" si="6"/>
        <v>-2.6285651570172215</v>
      </c>
      <c r="M113" s="200">
        <f t="shared" si="6"/>
        <v>0.90882582839388504</v>
      </c>
      <c r="N113" s="200">
        <f t="shared" si="6"/>
        <v>0.11704199427902617</v>
      </c>
      <c r="O113" s="175" t="str">
        <f t="shared" si="7"/>
        <v>13</v>
      </c>
    </row>
    <row r="114" spans="2:15" s="7" customFormat="1">
      <c r="B114" s="173" t="s">
        <v>147</v>
      </c>
      <c r="C114" s="188" t="s">
        <v>2</v>
      </c>
      <c r="D114" s="200">
        <f t="shared" si="4"/>
        <v>-0.45386968579352144</v>
      </c>
      <c r="E114" s="200">
        <f t="shared" si="6"/>
        <v>-0.31197719586710992</v>
      </c>
      <c r="F114" s="200">
        <f t="shared" si="6"/>
        <v>-0.77968286894485317</v>
      </c>
      <c r="G114" s="200">
        <f t="shared" si="6"/>
        <v>-0.27403525073318041</v>
      </c>
      <c r="H114" s="200">
        <f t="shared" si="6"/>
        <v>-1.2516514592894812</v>
      </c>
      <c r="I114" s="200">
        <f t="shared" si="6"/>
        <v>-0.5207911012170221</v>
      </c>
      <c r="J114" s="200">
        <f t="shared" si="6"/>
        <v>-1.3286156240158573</v>
      </c>
      <c r="K114" s="200">
        <f t="shared" si="6"/>
        <v>-0.37436307586015266</v>
      </c>
      <c r="L114" s="200">
        <f t="shared" si="6"/>
        <v>2.9748758112783715</v>
      </c>
      <c r="M114" s="200">
        <f t="shared" si="6"/>
        <v>-1.2125981369983347</v>
      </c>
      <c r="N114" s="200">
        <f t="shared" si="6"/>
        <v>-0.65875762313728681</v>
      </c>
      <c r="O114" s="176" t="str">
        <f t="shared" si="7"/>
        <v>14</v>
      </c>
    </row>
    <row r="115" spans="2:15" s="7" customFormat="1">
      <c r="B115" s="173" t="s">
        <v>272</v>
      </c>
      <c r="C115" s="188" t="s">
        <v>2</v>
      </c>
      <c r="D115" s="200">
        <f t="shared" si="4"/>
        <v>4.9589437759262829</v>
      </c>
      <c r="E115" s="200">
        <f t="shared" ref="E115:N116" si="8">IF(E46="","",(E46-D46)/D46*100)</f>
        <v>3.5526414743333476</v>
      </c>
      <c r="F115" s="200">
        <f t="shared" si="8"/>
        <v>8.9443215980521254E-2</v>
      </c>
      <c r="G115" s="200">
        <f t="shared" si="8"/>
        <v>6.7780525295729461</v>
      </c>
      <c r="H115" s="200">
        <f t="shared" si="8"/>
        <v>1.945808491385939</v>
      </c>
      <c r="I115" s="200">
        <f t="shared" si="8"/>
        <v>-1.2003515277599928</v>
      </c>
      <c r="J115" s="200">
        <f t="shared" si="8"/>
        <v>1.4056174987571906</v>
      </c>
      <c r="K115" s="200">
        <f t="shared" si="8"/>
        <v>2.7563349481841244</v>
      </c>
      <c r="L115" s="200">
        <f t="shared" si="8"/>
        <v>-0.70369739308229684</v>
      </c>
      <c r="M115" s="200">
        <f t="shared" si="8"/>
        <v>3.4706659574102989</v>
      </c>
      <c r="N115" s="200">
        <f t="shared" si="8"/>
        <v>4.256578816443227</v>
      </c>
      <c r="O115" s="175" t="str">
        <f t="shared" si="7"/>
        <v>15</v>
      </c>
    </row>
    <row r="116" spans="2:15" s="7" customFormat="1">
      <c r="B116" s="173" t="s">
        <v>273</v>
      </c>
      <c r="C116" s="188" t="s">
        <v>2</v>
      </c>
      <c r="D116" s="200">
        <f t="shared" si="4"/>
        <v>1.1257645476026275</v>
      </c>
      <c r="E116" s="200">
        <f t="shared" si="8"/>
        <v>-3.5713986254391581</v>
      </c>
      <c r="F116" s="200">
        <f t="shared" si="8"/>
        <v>-4.3268436475570198</v>
      </c>
      <c r="G116" s="200">
        <f t="shared" si="8"/>
        <v>-1.3284618018001642</v>
      </c>
      <c r="H116" s="200">
        <f t="shared" si="8"/>
        <v>1.0933508547848299</v>
      </c>
      <c r="I116" s="200">
        <f t="shared" si="8"/>
        <v>1.3433275526412498</v>
      </c>
      <c r="J116" s="200">
        <f t="shared" si="8"/>
        <v>-2.5920043155118675</v>
      </c>
      <c r="K116" s="200">
        <f t="shared" si="8"/>
        <v>-1.0177490762419585</v>
      </c>
      <c r="L116" s="200">
        <f t="shared" si="8"/>
        <v>-10.172104574432042</v>
      </c>
      <c r="M116" s="200">
        <f t="shared" si="8"/>
        <v>2.0456959760827966</v>
      </c>
      <c r="N116" s="200">
        <f t="shared" si="8"/>
        <v>-3.3705312486224561</v>
      </c>
      <c r="O116" s="176" t="str">
        <f t="shared" si="7"/>
        <v>16</v>
      </c>
    </row>
    <row r="117" spans="2:15" s="7" customFormat="1">
      <c r="B117" s="9"/>
      <c r="C117" s="34" t="s">
        <v>115</v>
      </c>
      <c r="D117" s="34"/>
      <c r="E117" s="34"/>
      <c r="F117" s="34"/>
      <c r="G117" s="34"/>
      <c r="H117" s="34"/>
      <c r="I117" s="34"/>
      <c r="J117" s="34"/>
      <c r="K117" s="34"/>
      <c r="L117" s="34"/>
      <c r="M117" s="34"/>
      <c r="N117" s="34"/>
      <c r="O117" s="81"/>
    </row>
    <row r="118" spans="2:15" s="7" customFormat="1">
      <c r="B118" s="8"/>
      <c r="C118" s="35" t="s">
        <v>115</v>
      </c>
      <c r="D118" s="35"/>
      <c r="E118" s="35"/>
      <c r="F118" s="35"/>
      <c r="G118" s="35"/>
      <c r="H118" s="35"/>
      <c r="I118" s="35"/>
      <c r="J118" s="35"/>
      <c r="K118" s="35"/>
      <c r="L118" s="35"/>
      <c r="M118" s="35"/>
      <c r="N118" s="35"/>
      <c r="O118" s="82"/>
    </row>
    <row r="119" spans="2:15" s="7" customFormat="1">
      <c r="B119" s="177" t="s">
        <v>220</v>
      </c>
      <c r="C119" s="186" t="s">
        <v>2</v>
      </c>
      <c r="D119" s="200">
        <f t="shared" ref="D119:N119" si="9">IF(D50="","",(D50-C50)/C50*100)</f>
        <v>1.0097834524632268</v>
      </c>
      <c r="E119" s="200">
        <f t="shared" si="9"/>
        <v>3.8106610413059627</v>
      </c>
      <c r="F119" s="200">
        <f t="shared" si="9"/>
        <v>-1.6666684903546964</v>
      </c>
      <c r="G119" s="200">
        <f t="shared" si="9"/>
        <v>-1.1716732158705123</v>
      </c>
      <c r="H119" s="200">
        <f t="shared" si="9"/>
        <v>3.1873804380475956</v>
      </c>
      <c r="I119" s="200">
        <f t="shared" si="9"/>
        <v>4.0296357330053674</v>
      </c>
      <c r="J119" s="200">
        <f t="shared" si="9"/>
        <v>2.3968049903611508</v>
      </c>
      <c r="K119" s="200">
        <f t="shared" si="9"/>
        <v>-5.6556449347578361</v>
      </c>
      <c r="L119" s="200">
        <f t="shared" si="9"/>
        <v>0.80512681127293351</v>
      </c>
      <c r="M119" s="200">
        <f t="shared" si="9"/>
        <v>4.4341538705678296</v>
      </c>
      <c r="N119" s="200">
        <f t="shared" si="9"/>
        <v>1.6487250897537227</v>
      </c>
      <c r="O119" s="176" t="str">
        <f t="shared" si="7"/>
        <v>17</v>
      </c>
    </row>
    <row r="120" spans="2:15" s="7" customFormat="1">
      <c r="B120" s="9"/>
      <c r="C120" s="95" t="s">
        <v>115</v>
      </c>
      <c r="D120" s="34"/>
      <c r="E120" s="34"/>
      <c r="F120" s="34"/>
      <c r="G120" s="34"/>
      <c r="H120" s="34"/>
      <c r="I120" s="34"/>
      <c r="J120" s="34"/>
      <c r="K120" s="34"/>
      <c r="L120" s="34"/>
      <c r="M120" s="34"/>
      <c r="N120" s="34"/>
      <c r="O120" s="81"/>
    </row>
    <row r="121" spans="2:15" s="7" customFormat="1">
      <c r="B121" s="8"/>
      <c r="C121" s="93" t="s">
        <v>115</v>
      </c>
      <c r="D121" s="36"/>
      <c r="E121" s="36"/>
      <c r="F121" s="36"/>
      <c r="G121" s="36"/>
      <c r="H121" s="36"/>
      <c r="I121" s="36"/>
      <c r="J121" s="36"/>
      <c r="K121" s="36"/>
      <c r="L121" s="36"/>
      <c r="M121" s="36"/>
      <c r="N121" s="36"/>
      <c r="O121" s="80"/>
    </row>
    <row r="122" spans="2:15" s="7" customFormat="1">
      <c r="B122" s="173" t="s">
        <v>150</v>
      </c>
      <c r="C122" s="186" t="s">
        <v>2</v>
      </c>
      <c r="D122" s="200">
        <f t="shared" ref="D122:N122" si="10">IF(D53="","",(D53-C53)/C53*100)</f>
        <v>-0.48629366775642124</v>
      </c>
      <c r="E122" s="200">
        <f t="shared" si="10"/>
        <v>1.6560900410093691</v>
      </c>
      <c r="F122" s="200">
        <f t="shared" si="10"/>
        <v>-0.12367400122201691</v>
      </c>
      <c r="G122" s="200">
        <f t="shared" si="10"/>
        <v>5.6112859596235065</v>
      </c>
      <c r="H122" s="200">
        <f t="shared" si="10"/>
        <v>-0.70837346286448089</v>
      </c>
      <c r="I122" s="200">
        <f t="shared" si="10"/>
        <v>4.0626691314463237</v>
      </c>
      <c r="J122" s="200">
        <f t="shared" si="10"/>
        <v>2.1121100161430859</v>
      </c>
      <c r="K122" s="200">
        <f t="shared" si="10"/>
        <v>-6.2614930743891311</v>
      </c>
      <c r="L122" s="200">
        <f t="shared" si="10"/>
        <v>3.4203172631816643</v>
      </c>
      <c r="M122" s="200">
        <f t="shared" si="10"/>
        <v>-5.2640915945114255</v>
      </c>
      <c r="N122" s="200">
        <f t="shared" si="10"/>
        <v>1.5009651119241738</v>
      </c>
      <c r="O122" s="176" t="str">
        <f t="shared" si="7"/>
        <v>18</v>
      </c>
    </row>
    <row r="123" spans="2:15" s="7" customFormat="1">
      <c r="B123" s="173" t="s">
        <v>151</v>
      </c>
      <c r="C123" s="186" t="s">
        <v>2</v>
      </c>
      <c r="D123" s="200">
        <f t="shared" ref="D123:N123" si="11">IF(D54="","",(D54-C54)/C54*100)</f>
        <v>19.408732376871001</v>
      </c>
      <c r="E123" s="200">
        <f t="shared" si="11"/>
        <v>0.26656610839488193</v>
      </c>
      <c r="F123" s="200">
        <f t="shared" si="11"/>
        <v>-1.9621574654061134</v>
      </c>
      <c r="G123" s="200">
        <f t="shared" si="11"/>
        <v>4.3626646912535056</v>
      </c>
      <c r="H123" s="200">
        <f t="shared" si="11"/>
        <v>6.7812507922021954</v>
      </c>
      <c r="I123" s="200">
        <f t="shared" si="11"/>
        <v>11.058354304164094</v>
      </c>
      <c r="J123" s="200">
        <f t="shared" si="11"/>
        <v>25.065198802907222</v>
      </c>
      <c r="K123" s="200">
        <f t="shared" si="11"/>
        <v>-20.888634401893839</v>
      </c>
      <c r="L123" s="200">
        <f t="shared" si="11"/>
        <v>-9.3033304886084984</v>
      </c>
      <c r="M123" s="200">
        <f t="shared" si="11"/>
        <v>-0.7158426337291709</v>
      </c>
      <c r="N123" s="200">
        <f t="shared" si="11"/>
        <v>4.0788905417726378</v>
      </c>
      <c r="O123" s="176" t="str">
        <f t="shared" si="7"/>
        <v>19</v>
      </c>
    </row>
    <row r="124" spans="2:15" s="7" customFormat="1">
      <c r="B124" s="9"/>
      <c r="C124" s="95"/>
      <c r="D124" s="34"/>
      <c r="E124" s="34"/>
      <c r="F124" s="34"/>
      <c r="G124" s="34"/>
      <c r="H124" s="34"/>
      <c r="I124" s="34"/>
      <c r="J124" s="34"/>
      <c r="K124" s="34"/>
      <c r="L124" s="34"/>
      <c r="M124" s="34"/>
      <c r="N124" s="34"/>
      <c r="O124" s="81"/>
    </row>
    <row r="125" spans="2:15" s="7" customFormat="1">
      <c r="B125" s="11"/>
      <c r="C125" s="96" t="s">
        <v>115</v>
      </c>
      <c r="D125" s="35"/>
      <c r="E125" s="35"/>
      <c r="F125" s="35"/>
      <c r="G125" s="35"/>
      <c r="H125" s="35"/>
      <c r="I125" s="35"/>
      <c r="J125" s="35"/>
      <c r="K125" s="35"/>
      <c r="L125" s="35"/>
      <c r="M125" s="35"/>
      <c r="N125" s="35"/>
      <c r="O125" s="82"/>
    </row>
    <row r="126" spans="2:15" s="7" customFormat="1">
      <c r="B126" s="173" t="s">
        <v>222</v>
      </c>
      <c r="C126" s="186" t="s">
        <v>2</v>
      </c>
      <c r="D126" s="200">
        <f t="shared" ref="D126:N126" si="12">IF(D57="","",(D57-C57)/C57*100)</f>
        <v>0.89391074825892858</v>
      </c>
      <c r="E126" s="200">
        <f t="shared" si="12"/>
        <v>3.8058880666565829</v>
      </c>
      <c r="F126" s="200">
        <f t="shared" si="12"/>
        <v>-1.6440939954135152</v>
      </c>
      <c r="G126" s="200">
        <f t="shared" si="12"/>
        <v>-1.1003304170226138</v>
      </c>
      <c r="H126" s="200">
        <f t="shared" si="12"/>
        <v>3.085521517299187</v>
      </c>
      <c r="I126" s="200">
        <f t="shared" si="12"/>
        <v>3.9580181340491314</v>
      </c>
      <c r="J126" s="200">
        <f t="shared" si="12"/>
        <v>2.1395096430626186</v>
      </c>
      <c r="K126" s="200">
        <f t="shared" si="12"/>
        <v>-5.4510648415382592</v>
      </c>
      <c r="L126" s="200">
        <f t="shared" si="12"/>
        <v>0.97756419480915691</v>
      </c>
      <c r="M126" s="200">
        <f t="shared" si="12"/>
        <v>4.3302953941868854</v>
      </c>
      <c r="N126" s="200">
        <f t="shared" si="12"/>
        <v>1.6143275511477102</v>
      </c>
      <c r="O126" s="176" t="str">
        <f t="shared" si="7"/>
        <v>20</v>
      </c>
    </row>
    <row r="127" spans="2:15" s="7" customFormat="1">
      <c r="B127" s="9"/>
      <c r="C127" s="95" t="s">
        <v>115</v>
      </c>
      <c r="D127" s="40"/>
      <c r="E127" s="40"/>
      <c r="F127" s="40"/>
      <c r="G127" s="40"/>
      <c r="H127" s="40"/>
      <c r="I127" s="40"/>
      <c r="J127" s="40"/>
      <c r="K127" s="40"/>
      <c r="L127" s="40"/>
      <c r="M127" s="40"/>
      <c r="N127" s="40"/>
      <c r="O127" s="30"/>
    </row>
    <row r="128" spans="2:15" s="7" customFormat="1">
      <c r="B128" s="173" t="s">
        <v>53</v>
      </c>
      <c r="C128" s="93" t="s">
        <v>115</v>
      </c>
      <c r="D128" s="70"/>
      <c r="E128" s="70"/>
      <c r="F128" s="70"/>
      <c r="G128" s="70"/>
      <c r="H128" s="70"/>
      <c r="I128" s="70"/>
      <c r="J128" s="70"/>
      <c r="K128" s="70"/>
      <c r="L128" s="70"/>
      <c r="M128" s="70"/>
      <c r="N128" s="70"/>
      <c r="O128" s="31"/>
    </row>
    <row r="129" spans="1:15" s="7" customFormat="1">
      <c r="B129" s="173" t="s">
        <v>54</v>
      </c>
      <c r="C129" s="188" t="s">
        <v>2</v>
      </c>
      <c r="D129" s="200">
        <f>IF(D63="","",(D63-C63)/C63*100)</f>
        <v>-2.496125804740559E-2</v>
      </c>
      <c r="E129" s="200">
        <f t="shared" ref="E129:N129" si="13">IF(E63="","",(E63-D63)/D63*100)</f>
        <v>-5.0444733420026004</v>
      </c>
      <c r="F129" s="200">
        <f t="shared" si="13"/>
        <v>-7.7829878609930319</v>
      </c>
      <c r="G129" s="200">
        <f t="shared" si="13"/>
        <v>-3.3669153637789289</v>
      </c>
      <c r="H129" s="200">
        <f t="shared" si="13"/>
        <v>-11.76325948511151</v>
      </c>
      <c r="I129" s="200">
        <f t="shared" si="13"/>
        <v>-3.3314755468858857</v>
      </c>
      <c r="J129" s="200">
        <f t="shared" si="13"/>
        <v>-3.789331065596218</v>
      </c>
      <c r="K129" s="200">
        <f t="shared" si="13"/>
        <v>0.9228464419475656</v>
      </c>
      <c r="L129" s="200">
        <f t="shared" si="13"/>
        <v>-12.449900543300775</v>
      </c>
      <c r="M129" s="200">
        <f t="shared" si="13"/>
        <v>12.931721460180743</v>
      </c>
      <c r="N129" s="200">
        <f t="shared" si="13"/>
        <v>4.3359457105966426</v>
      </c>
      <c r="O129" s="28"/>
    </row>
    <row r="130" spans="1:15" s="7" customFormat="1">
      <c r="B130" s="173" t="s">
        <v>55</v>
      </c>
      <c r="C130" s="188" t="s">
        <v>2</v>
      </c>
      <c r="D130" s="200">
        <f>IF(D64="","",(D64-C64)/C64*100)</f>
        <v>1.1301414270580949</v>
      </c>
      <c r="E130" s="200">
        <f t="shared" ref="E130:N130" si="14">IF(E64="","",(E64-D64)/D64*100)</f>
        <v>7.0817783857310506</v>
      </c>
      <c r="F130" s="200">
        <f t="shared" si="14"/>
        <v>-2.2760260664326522</v>
      </c>
      <c r="G130" s="200">
        <f t="shared" si="14"/>
        <v>-5.0720119781142072</v>
      </c>
      <c r="H130" s="200">
        <f t="shared" si="14"/>
        <v>9.5814121989606704</v>
      </c>
      <c r="I130" s="200">
        <f t="shared" si="14"/>
        <v>7.3065714894547718</v>
      </c>
      <c r="J130" s="200">
        <f t="shared" si="14"/>
        <v>6.2144163308934104</v>
      </c>
      <c r="K130" s="200">
        <f t="shared" si="14"/>
        <v>-12.769876091072421</v>
      </c>
      <c r="L130" s="200">
        <f t="shared" si="14"/>
        <v>10.987877144431724</v>
      </c>
      <c r="M130" s="200">
        <f t="shared" si="14"/>
        <v>9.643517902828286</v>
      </c>
      <c r="N130" s="200">
        <f t="shared" si="14"/>
        <v>0.51209959906172775</v>
      </c>
      <c r="O130" s="28"/>
    </row>
    <row r="131" spans="1:15" s="7" customFormat="1">
      <c r="B131" s="179" t="s">
        <v>56</v>
      </c>
      <c r="C131" s="201" t="s">
        <v>2</v>
      </c>
      <c r="D131" s="202">
        <f>IF(D65="","",(D65-C65)/C65*100)</f>
        <v>0.94794695902587622</v>
      </c>
      <c r="E131" s="202">
        <f t="shared" ref="E131:N131" si="15">IF(E65="","",(E65-D65)/D65*100)</f>
        <v>1.7633335034899265</v>
      </c>
      <c r="F131" s="202">
        <f t="shared" si="15"/>
        <v>-1.1159745002539339</v>
      </c>
      <c r="G131" s="202">
        <f t="shared" si="15"/>
        <v>1.5828400724308107</v>
      </c>
      <c r="H131" s="202">
        <f t="shared" si="15"/>
        <v>-1.0584953321785411</v>
      </c>
      <c r="I131" s="202">
        <f t="shared" si="15"/>
        <v>1.6787370729533724</v>
      </c>
      <c r="J131" s="202">
        <f t="shared" si="15"/>
        <v>-0.50938625666931692</v>
      </c>
      <c r="K131" s="202">
        <f t="shared" si="15"/>
        <v>1.1199205819989577E-2</v>
      </c>
      <c r="L131" s="202">
        <f t="shared" si="15"/>
        <v>-6.0254615301112491</v>
      </c>
      <c r="M131" s="202">
        <f t="shared" si="15"/>
        <v>2.3376207941622363E-2</v>
      </c>
      <c r="N131" s="202">
        <f t="shared" si="15"/>
        <v>2.5719664044405328</v>
      </c>
      <c r="O131" s="37"/>
    </row>
    <row r="132" spans="1:15" s="23" customFormat="1">
      <c r="A132" s="7"/>
      <c r="B132" s="38"/>
      <c r="C132" s="27"/>
      <c r="D132" s="27"/>
      <c r="E132" s="27"/>
      <c r="F132" s="27"/>
      <c r="G132" s="91"/>
      <c r="H132" s="91"/>
      <c r="I132" s="91"/>
      <c r="J132" s="91"/>
      <c r="K132" s="91"/>
      <c r="L132" s="91"/>
      <c r="M132" s="91"/>
      <c r="N132" s="91"/>
      <c r="O132" s="38"/>
    </row>
    <row r="133" spans="1:15" s="23" customFormat="1">
      <c r="A133" s="7"/>
      <c r="B133" s="181" t="s">
        <v>90</v>
      </c>
      <c r="C133" s="27"/>
      <c r="D133" s="27"/>
      <c r="E133" s="27"/>
      <c r="F133" s="27"/>
      <c r="G133" s="91"/>
      <c r="H133" s="91"/>
      <c r="I133" s="91"/>
      <c r="J133" s="91"/>
      <c r="K133" s="91"/>
      <c r="L133" s="91"/>
      <c r="M133" s="91"/>
      <c r="N133" s="91"/>
      <c r="O133" s="38"/>
    </row>
    <row r="134" spans="1:15" s="23" customFormat="1">
      <c r="A134" s="7"/>
      <c r="B134" s="181" t="s">
        <v>91</v>
      </c>
      <c r="C134" s="27"/>
      <c r="D134" s="27"/>
      <c r="E134" s="27"/>
      <c r="F134" s="27"/>
      <c r="G134" s="91"/>
      <c r="H134" s="91"/>
      <c r="I134" s="91"/>
      <c r="J134" s="91"/>
      <c r="K134" s="91"/>
      <c r="L134" s="91"/>
      <c r="M134" s="91"/>
      <c r="N134" s="91"/>
      <c r="O134" s="38"/>
    </row>
    <row r="135" spans="1:15" s="23" customFormat="1">
      <c r="A135" s="7"/>
      <c r="B135" s="181" t="s">
        <v>219</v>
      </c>
      <c r="G135" s="38"/>
      <c r="H135" s="38"/>
      <c r="I135" s="38"/>
      <c r="J135" s="38"/>
      <c r="K135" s="38"/>
      <c r="L135" s="38"/>
      <c r="M135" s="38"/>
      <c r="N135" s="38"/>
    </row>
  </sheetData>
  <phoneticPr fontId="3"/>
  <pageMargins left="0.70866141732283472" right="0.31496062992125984" top="0.9055118110236221" bottom="0.51181102362204722" header="0.70866141732283472" footer="0.19685039370078741"/>
  <pageSetup paperSize="9" scale="55" firstPageNumber="28" fitToWidth="2" fitToHeight="0" pageOrder="overThenDown" orientation="portrait" useFirstPageNumber="1" horizontalDpi="300" verticalDpi="300" r:id="rId1"/>
  <headerFooter alignWithMargins="0"/>
  <rowBreaks count="1" manualBreakCount="1">
    <brk id="7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O134"/>
  <sheetViews>
    <sheetView showGridLines="0" zoomScaleNormal="100" zoomScaleSheetLayoutView="100" workbookViewId="0">
      <pane xSplit="2" ySplit="4" topLeftCell="C5" activePane="bottomRight" state="frozen"/>
      <selection pane="topRight"/>
      <selection pane="bottomLeft"/>
      <selection pane="bottomRight" activeCell="J16" sqref="J16"/>
    </sheetView>
  </sheetViews>
  <sheetFormatPr defaultRowHeight="17.25"/>
  <cols>
    <col min="1" max="1" width="3.875" style="1" customWidth="1"/>
    <col min="2" max="2" width="55.625" style="1" customWidth="1"/>
    <col min="3" max="6" width="15.875" style="1" customWidth="1"/>
    <col min="7" max="14" width="15.875" style="13" customWidth="1"/>
    <col min="15" max="15" width="6.75" style="7" bestFit="1" customWidth="1"/>
    <col min="16" max="16384" width="9" style="1"/>
  </cols>
  <sheetData>
    <row r="1" spans="2:15">
      <c r="B1" s="2"/>
    </row>
    <row r="2" spans="2:15" s="22" customFormat="1" ht="30" customHeight="1">
      <c r="B2" s="196" t="s">
        <v>59</v>
      </c>
      <c r="G2" s="25"/>
      <c r="H2" s="25"/>
      <c r="I2" s="25"/>
      <c r="J2" s="25"/>
      <c r="K2" s="25"/>
      <c r="L2" s="25"/>
      <c r="M2" s="25"/>
      <c r="N2" s="25"/>
      <c r="O2" s="65"/>
    </row>
    <row r="3" spans="2:15">
      <c r="B3" s="5"/>
      <c r="C3" s="168" t="s">
        <v>33</v>
      </c>
      <c r="D3" s="6"/>
      <c r="E3" s="6"/>
      <c r="F3" s="6"/>
      <c r="G3" s="6"/>
      <c r="H3" s="6"/>
      <c r="I3" s="6"/>
      <c r="J3" s="6"/>
      <c r="K3" s="6"/>
      <c r="L3" s="6"/>
      <c r="M3" s="169"/>
      <c r="N3" s="169" t="s">
        <v>318</v>
      </c>
    </row>
    <row r="4" spans="2:15" s="7" customFormat="1" ht="30" customHeight="1">
      <c r="B4" s="170" t="s">
        <v>329</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172" t="s">
        <v>36</v>
      </c>
    </row>
    <row r="5" spans="2:15" s="7" customFormat="1">
      <c r="B5" s="8"/>
      <c r="C5" s="29"/>
      <c r="D5" s="29"/>
      <c r="E5" s="29"/>
      <c r="F5" s="29"/>
      <c r="G5" s="12"/>
      <c r="H5" s="12"/>
      <c r="I5" s="12"/>
      <c r="J5" s="12"/>
      <c r="K5" s="12"/>
      <c r="L5" s="12"/>
      <c r="M5" s="12"/>
      <c r="N5" s="12"/>
      <c r="O5" s="28"/>
    </row>
    <row r="6" spans="2:15" s="7" customFormat="1">
      <c r="B6" s="173" t="s">
        <v>257</v>
      </c>
      <c r="C6" s="187">
        <v>86.5</v>
      </c>
      <c r="D6" s="187">
        <v>88.7</v>
      </c>
      <c r="E6" s="187">
        <v>86.2</v>
      </c>
      <c r="F6" s="187">
        <v>88.4</v>
      </c>
      <c r="G6" s="187">
        <v>101.4</v>
      </c>
      <c r="H6" s="187">
        <v>122</v>
      </c>
      <c r="I6" s="187">
        <v>127.6</v>
      </c>
      <c r="J6" s="187">
        <v>120.3</v>
      </c>
      <c r="K6" s="187">
        <v>116.9</v>
      </c>
      <c r="L6" s="187">
        <v>123.3</v>
      </c>
      <c r="M6" s="187">
        <v>110.1</v>
      </c>
      <c r="N6" s="187">
        <v>109.4</v>
      </c>
      <c r="O6" s="175">
        <v>1</v>
      </c>
    </row>
    <row r="7" spans="2:15" s="7" customFormat="1">
      <c r="B7" s="173" t="s">
        <v>258</v>
      </c>
      <c r="C7" s="187">
        <v>85.4</v>
      </c>
      <c r="D7" s="187">
        <v>94.1</v>
      </c>
      <c r="E7" s="187">
        <v>88.6</v>
      </c>
      <c r="F7" s="187">
        <v>86.7</v>
      </c>
      <c r="G7" s="187">
        <v>102.1</v>
      </c>
      <c r="H7" s="187">
        <v>123.3</v>
      </c>
      <c r="I7" s="187">
        <v>121.1</v>
      </c>
      <c r="J7" s="187">
        <v>119.7</v>
      </c>
      <c r="K7" s="187">
        <v>113.4</v>
      </c>
      <c r="L7" s="187">
        <v>116.4</v>
      </c>
      <c r="M7" s="187">
        <v>102</v>
      </c>
      <c r="N7" s="187">
        <v>99.4</v>
      </c>
      <c r="O7" s="176" t="s">
        <v>50</v>
      </c>
    </row>
    <row r="8" spans="2:15" s="7" customFormat="1">
      <c r="B8" s="173" t="s">
        <v>259</v>
      </c>
      <c r="C8" s="187">
        <v>95.1</v>
      </c>
      <c r="D8" s="187">
        <v>93.5</v>
      </c>
      <c r="E8" s="187">
        <v>110</v>
      </c>
      <c r="F8" s="187">
        <v>100.8</v>
      </c>
      <c r="G8" s="187">
        <v>97.9</v>
      </c>
      <c r="H8" s="187">
        <v>107.8</v>
      </c>
      <c r="I8" s="187">
        <v>113.3</v>
      </c>
      <c r="J8" s="187">
        <v>116.5</v>
      </c>
      <c r="K8" s="187">
        <v>111.7</v>
      </c>
      <c r="L8" s="187">
        <v>113.7</v>
      </c>
      <c r="M8" s="187">
        <v>140</v>
      </c>
      <c r="N8" s="187">
        <v>120.1</v>
      </c>
      <c r="O8" s="176" t="s">
        <v>51</v>
      </c>
    </row>
    <row r="9" spans="2:15" s="7" customFormat="1">
      <c r="B9" s="173" t="s">
        <v>260</v>
      </c>
      <c r="C9" s="187">
        <v>85.2</v>
      </c>
      <c r="D9" s="187">
        <v>75.8</v>
      </c>
      <c r="E9" s="187">
        <v>77.2</v>
      </c>
      <c r="F9" s="187">
        <v>89.4</v>
      </c>
      <c r="G9" s="187">
        <v>100.7</v>
      </c>
      <c r="H9" s="187">
        <v>122</v>
      </c>
      <c r="I9" s="187">
        <v>147.1</v>
      </c>
      <c r="J9" s="187">
        <v>123.9</v>
      </c>
      <c r="K9" s="187">
        <v>129.19999999999999</v>
      </c>
      <c r="L9" s="187">
        <v>149.30000000000001</v>
      </c>
      <c r="M9" s="187">
        <v>130.4</v>
      </c>
      <c r="N9" s="187">
        <v>148.1</v>
      </c>
      <c r="O9" s="176" t="s">
        <v>52</v>
      </c>
    </row>
    <row r="10" spans="2:15" s="7" customFormat="1">
      <c r="B10" s="173" t="s">
        <v>125</v>
      </c>
      <c r="C10" s="187">
        <v>81.5</v>
      </c>
      <c r="D10" s="187">
        <v>83.9</v>
      </c>
      <c r="E10" s="187">
        <v>87.4</v>
      </c>
      <c r="F10" s="187">
        <v>96.9</v>
      </c>
      <c r="G10" s="187">
        <v>97.3</v>
      </c>
      <c r="H10" s="187">
        <v>94.6</v>
      </c>
      <c r="I10" s="187">
        <v>96</v>
      </c>
      <c r="J10" s="187">
        <v>100.5</v>
      </c>
      <c r="K10" s="187">
        <v>100.6</v>
      </c>
      <c r="L10" s="187">
        <v>103.4</v>
      </c>
      <c r="M10" s="187">
        <v>118.3</v>
      </c>
      <c r="N10" s="187">
        <v>176.3</v>
      </c>
      <c r="O10" s="175" t="s">
        <v>178</v>
      </c>
    </row>
    <row r="11" spans="2:15" s="7" customFormat="1">
      <c r="B11" s="173" t="s">
        <v>126</v>
      </c>
      <c r="C11" s="187">
        <v>91.5</v>
      </c>
      <c r="D11" s="187">
        <v>91.2</v>
      </c>
      <c r="E11" s="187">
        <v>92.5</v>
      </c>
      <c r="F11" s="187">
        <v>91.3</v>
      </c>
      <c r="G11" s="187">
        <v>101.1</v>
      </c>
      <c r="H11" s="187">
        <v>99.2</v>
      </c>
      <c r="I11" s="187">
        <v>97.7</v>
      </c>
      <c r="J11" s="187">
        <v>93.9</v>
      </c>
      <c r="K11" s="187">
        <v>91.9</v>
      </c>
      <c r="L11" s="187">
        <v>93</v>
      </c>
      <c r="M11" s="187">
        <v>87.1</v>
      </c>
      <c r="N11" s="187">
        <v>83.2</v>
      </c>
      <c r="O11" s="176" t="s">
        <v>179</v>
      </c>
    </row>
    <row r="12" spans="2:15" s="7" customFormat="1">
      <c r="B12" s="173" t="s">
        <v>261</v>
      </c>
      <c r="C12" s="187">
        <v>98.3</v>
      </c>
      <c r="D12" s="187">
        <v>96.3</v>
      </c>
      <c r="E12" s="187">
        <v>94.6</v>
      </c>
      <c r="F12" s="187">
        <v>95.9</v>
      </c>
      <c r="G12" s="187">
        <v>102.2</v>
      </c>
      <c r="H12" s="187">
        <v>102.4</v>
      </c>
      <c r="I12" s="187">
        <v>100</v>
      </c>
      <c r="J12" s="187">
        <v>99.4</v>
      </c>
      <c r="K12" s="187">
        <v>101.2</v>
      </c>
      <c r="L12" s="187">
        <v>104</v>
      </c>
      <c r="M12" s="187">
        <v>99.8</v>
      </c>
      <c r="N12" s="187">
        <v>101.1</v>
      </c>
      <c r="O12" s="176" t="s">
        <v>40</v>
      </c>
    </row>
    <row r="13" spans="2:15" s="7" customFormat="1">
      <c r="B13" s="173" t="s">
        <v>216</v>
      </c>
      <c r="C13" s="187">
        <v>91.5</v>
      </c>
      <c r="D13" s="187">
        <v>92.6</v>
      </c>
      <c r="E13" s="187">
        <v>91.9</v>
      </c>
      <c r="F13" s="187">
        <v>95</v>
      </c>
      <c r="G13" s="187">
        <v>100.7</v>
      </c>
      <c r="H13" s="187">
        <v>105.7</v>
      </c>
      <c r="I13" s="187">
        <v>101.8</v>
      </c>
      <c r="J13" s="187">
        <v>95</v>
      </c>
      <c r="K13" s="187">
        <v>100.4</v>
      </c>
      <c r="L13" s="187">
        <v>103</v>
      </c>
      <c r="M13" s="187">
        <v>93.9</v>
      </c>
      <c r="N13" s="187">
        <v>89.7</v>
      </c>
      <c r="O13" s="176" t="s">
        <v>41</v>
      </c>
    </row>
    <row r="14" spans="2:15" s="7" customFormat="1">
      <c r="B14" s="173" t="s">
        <v>217</v>
      </c>
      <c r="C14" s="187">
        <v>105.3</v>
      </c>
      <c r="D14" s="187">
        <v>107.9</v>
      </c>
      <c r="E14" s="187">
        <v>97.9</v>
      </c>
      <c r="F14" s="187">
        <v>96.4</v>
      </c>
      <c r="G14" s="187">
        <v>100.3</v>
      </c>
      <c r="H14" s="187">
        <v>107.2</v>
      </c>
      <c r="I14" s="187">
        <v>98.4</v>
      </c>
      <c r="J14" s="187">
        <v>95.2</v>
      </c>
      <c r="K14" s="187">
        <v>107.8</v>
      </c>
      <c r="L14" s="187">
        <v>119.7</v>
      </c>
      <c r="M14" s="187">
        <v>108.4</v>
      </c>
      <c r="N14" s="187">
        <v>90.8</v>
      </c>
      <c r="O14" s="176" t="s">
        <v>120</v>
      </c>
    </row>
    <row r="15" spans="2:15" s="7" customFormat="1">
      <c r="B15" s="173" t="s">
        <v>262</v>
      </c>
      <c r="C15" s="187">
        <v>101.3</v>
      </c>
      <c r="D15" s="187">
        <v>95.5</v>
      </c>
      <c r="E15" s="187">
        <v>94.1</v>
      </c>
      <c r="F15" s="187">
        <v>93.7</v>
      </c>
      <c r="G15" s="187">
        <v>100.4</v>
      </c>
      <c r="H15" s="187">
        <v>97</v>
      </c>
      <c r="I15" s="187">
        <v>94.3</v>
      </c>
      <c r="J15" s="187">
        <v>84.8</v>
      </c>
      <c r="K15" s="187">
        <v>82.9</v>
      </c>
      <c r="L15" s="187">
        <v>84.5</v>
      </c>
      <c r="M15" s="187">
        <v>74.7</v>
      </c>
      <c r="N15" s="187">
        <v>62.9</v>
      </c>
      <c r="O15" s="176" t="s">
        <v>42</v>
      </c>
    </row>
    <row r="16" spans="2:15" s="7" customFormat="1">
      <c r="B16" s="173" t="s">
        <v>263</v>
      </c>
      <c r="C16" s="187">
        <v>50.1</v>
      </c>
      <c r="D16" s="187">
        <v>36</v>
      </c>
      <c r="E16" s="187">
        <v>29.3</v>
      </c>
      <c r="F16" s="187">
        <v>36.4</v>
      </c>
      <c r="G16" s="187">
        <v>112.5</v>
      </c>
      <c r="H16" s="187">
        <v>115</v>
      </c>
      <c r="I16" s="187">
        <v>118.8</v>
      </c>
      <c r="J16" s="187">
        <v>117.1</v>
      </c>
      <c r="K16" s="187">
        <v>119.7</v>
      </c>
      <c r="L16" s="187">
        <v>116.8</v>
      </c>
      <c r="M16" s="187">
        <v>120.7</v>
      </c>
      <c r="N16" s="187">
        <v>81</v>
      </c>
      <c r="O16" s="176" t="s">
        <v>43</v>
      </c>
    </row>
    <row r="17" spans="2:15" s="7" customFormat="1">
      <c r="B17" s="173" t="s">
        <v>264</v>
      </c>
      <c r="C17" s="187">
        <v>95.9</v>
      </c>
      <c r="D17" s="187">
        <v>94.3</v>
      </c>
      <c r="E17" s="187">
        <v>91.7</v>
      </c>
      <c r="F17" s="187">
        <v>92.5</v>
      </c>
      <c r="G17" s="187">
        <v>101.1</v>
      </c>
      <c r="H17" s="187">
        <v>101.3</v>
      </c>
      <c r="I17" s="187">
        <v>98.3</v>
      </c>
      <c r="J17" s="187">
        <v>104.8</v>
      </c>
      <c r="K17" s="187">
        <v>109</v>
      </c>
      <c r="L17" s="187">
        <v>114.3</v>
      </c>
      <c r="M17" s="187">
        <v>104.5</v>
      </c>
      <c r="N17" s="187">
        <v>101.8</v>
      </c>
      <c r="O17" s="176" t="s">
        <v>44</v>
      </c>
    </row>
    <row r="18" spans="2:15" s="7" customFormat="1">
      <c r="B18" s="173" t="s">
        <v>177</v>
      </c>
      <c r="C18" s="187">
        <v>83.2</v>
      </c>
      <c r="D18" s="187">
        <v>83.8</v>
      </c>
      <c r="E18" s="187">
        <v>77.099999999999994</v>
      </c>
      <c r="F18" s="187">
        <v>86.3</v>
      </c>
      <c r="G18" s="187">
        <v>105.2</v>
      </c>
      <c r="H18" s="187">
        <v>104.9</v>
      </c>
      <c r="I18" s="187">
        <v>108</v>
      </c>
      <c r="J18" s="187">
        <v>115.6</v>
      </c>
      <c r="K18" s="187">
        <v>116.4</v>
      </c>
      <c r="L18" s="187">
        <v>121.8</v>
      </c>
      <c r="M18" s="187">
        <v>126</v>
      </c>
      <c r="N18" s="187">
        <v>145.69999999999999</v>
      </c>
      <c r="O18" s="176" t="s">
        <v>199</v>
      </c>
    </row>
    <row r="19" spans="2:15" s="7" customFormat="1">
      <c r="B19" s="173" t="s">
        <v>265</v>
      </c>
      <c r="C19" s="187">
        <v>78.8</v>
      </c>
      <c r="D19" s="187">
        <v>88.8</v>
      </c>
      <c r="E19" s="187">
        <v>90.4</v>
      </c>
      <c r="F19" s="187">
        <v>94.1</v>
      </c>
      <c r="G19" s="187">
        <v>102.6</v>
      </c>
      <c r="H19" s="187">
        <v>106</v>
      </c>
      <c r="I19" s="187">
        <v>102.6</v>
      </c>
      <c r="J19" s="187">
        <v>104.4</v>
      </c>
      <c r="K19" s="187">
        <v>108.9</v>
      </c>
      <c r="L19" s="187">
        <v>112.5</v>
      </c>
      <c r="M19" s="187">
        <v>100.6</v>
      </c>
      <c r="N19" s="187">
        <v>103.7</v>
      </c>
      <c r="O19" s="176" t="s">
        <v>45</v>
      </c>
    </row>
    <row r="20" spans="2:15" s="7" customFormat="1">
      <c r="B20" s="173" t="s">
        <v>135</v>
      </c>
      <c r="C20" s="187">
        <v>86.7</v>
      </c>
      <c r="D20" s="187">
        <v>92.6</v>
      </c>
      <c r="E20" s="187">
        <v>94.6</v>
      </c>
      <c r="F20" s="187">
        <v>95.6</v>
      </c>
      <c r="G20" s="187">
        <v>101.3</v>
      </c>
      <c r="H20" s="187">
        <v>102.4</v>
      </c>
      <c r="I20" s="187">
        <v>99.4</v>
      </c>
      <c r="J20" s="187">
        <v>97.4</v>
      </c>
      <c r="K20" s="187">
        <v>96.9</v>
      </c>
      <c r="L20" s="187">
        <v>97.5</v>
      </c>
      <c r="M20" s="187">
        <v>90.6</v>
      </c>
      <c r="N20" s="187">
        <v>86.2</v>
      </c>
      <c r="O20" s="176" t="s">
        <v>198</v>
      </c>
    </row>
    <row r="21" spans="2:15" s="7" customFormat="1">
      <c r="B21" s="173" t="s">
        <v>136</v>
      </c>
      <c r="C21" s="187">
        <v>118.3</v>
      </c>
      <c r="D21" s="187">
        <v>106.1</v>
      </c>
      <c r="E21" s="187">
        <v>113</v>
      </c>
      <c r="F21" s="187">
        <v>95.4</v>
      </c>
      <c r="G21" s="187">
        <v>97.5</v>
      </c>
      <c r="H21" s="187">
        <v>91.3</v>
      </c>
      <c r="I21" s="187">
        <v>95.5</v>
      </c>
      <c r="J21" s="187">
        <v>88.4</v>
      </c>
      <c r="K21" s="187">
        <v>74.599999999999994</v>
      </c>
      <c r="L21" s="187">
        <v>71.8</v>
      </c>
      <c r="M21" s="187">
        <v>66.7</v>
      </c>
      <c r="N21" s="187">
        <v>67</v>
      </c>
      <c r="O21" s="176" t="s">
        <v>197</v>
      </c>
    </row>
    <row r="22" spans="2:15" s="7" customFormat="1">
      <c r="B22" s="173" t="s">
        <v>266</v>
      </c>
      <c r="C22" s="187">
        <v>104.6</v>
      </c>
      <c r="D22" s="187">
        <v>101.6</v>
      </c>
      <c r="E22" s="187">
        <v>102.3</v>
      </c>
      <c r="F22" s="187">
        <v>96.8</v>
      </c>
      <c r="G22" s="187">
        <v>101.7</v>
      </c>
      <c r="H22" s="187">
        <v>96.8</v>
      </c>
      <c r="I22" s="187">
        <v>88.8</v>
      </c>
      <c r="J22" s="187">
        <v>87.6</v>
      </c>
      <c r="K22" s="187">
        <v>84.5</v>
      </c>
      <c r="L22" s="187">
        <v>85.1</v>
      </c>
      <c r="M22" s="187">
        <v>76.599999999999994</v>
      </c>
      <c r="N22" s="187">
        <v>75.900000000000006</v>
      </c>
      <c r="O22" s="176" t="s">
        <v>196</v>
      </c>
    </row>
    <row r="23" spans="2:15" s="7" customFormat="1">
      <c r="B23" s="173" t="s">
        <v>138</v>
      </c>
      <c r="C23" s="187">
        <v>99</v>
      </c>
      <c r="D23" s="187">
        <v>95.2</v>
      </c>
      <c r="E23" s="187">
        <v>95.3</v>
      </c>
      <c r="F23" s="187">
        <v>96.4</v>
      </c>
      <c r="G23" s="187">
        <v>102.5</v>
      </c>
      <c r="H23" s="187">
        <v>100.7</v>
      </c>
      <c r="I23" s="187">
        <v>97.4</v>
      </c>
      <c r="J23" s="187">
        <v>96.2</v>
      </c>
      <c r="K23" s="187">
        <v>95.3</v>
      </c>
      <c r="L23" s="187">
        <v>94.6</v>
      </c>
      <c r="M23" s="187">
        <v>94.5</v>
      </c>
      <c r="N23" s="187">
        <v>98.9</v>
      </c>
      <c r="O23" s="176" t="s">
        <v>195</v>
      </c>
    </row>
    <row r="24" spans="2:15" s="7" customFormat="1">
      <c r="B24" s="173" t="s">
        <v>267</v>
      </c>
      <c r="C24" s="187">
        <v>76.8</v>
      </c>
      <c r="D24" s="187">
        <v>84</v>
      </c>
      <c r="E24" s="187">
        <v>91.9</v>
      </c>
      <c r="F24" s="187">
        <v>94.1</v>
      </c>
      <c r="G24" s="187">
        <v>100.1</v>
      </c>
      <c r="H24" s="187">
        <v>96.5</v>
      </c>
      <c r="I24" s="187">
        <v>93.3</v>
      </c>
      <c r="J24" s="187">
        <v>89.2</v>
      </c>
      <c r="K24" s="187">
        <v>85.1</v>
      </c>
      <c r="L24" s="187">
        <v>86.8</v>
      </c>
      <c r="M24" s="187">
        <v>81.3</v>
      </c>
      <c r="N24" s="187">
        <v>85</v>
      </c>
      <c r="O24" s="176" t="s">
        <v>47</v>
      </c>
    </row>
    <row r="25" spans="2:15" s="7" customFormat="1">
      <c r="B25" s="173" t="s">
        <v>225</v>
      </c>
      <c r="C25" s="187">
        <v>104.6</v>
      </c>
      <c r="D25" s="187">
        <v>100.5</v>
      </c>
      <c r="E25" s="187">
        <v>99.3</v>
      </c>
      <c r="F25" s="187">
        <v>99.6</v>
      </c>
      <c r="G25" s="187">
        <v>100.1</v>
      </c>
      <c r="H25" s="187">
        <v>104.9</v>
      </c>
      <c r="I25" s="187">
        <v>105</v>
      </c>
      <c r="J25" s="187">
        <v>103.4</v>
      </c>
      <c r="K25" s="187">
        <v>102.6</v>
      </c>
      <c r="L25" s="187">
        <v>108.5</v>
      </c>
      <c r="M25" s="187">
        <v>108.3</v>
      </c>
      <c r="N25" s="187">
        <v>104.8</v>
      </c>
      <c r="O25" s="176" t="s">
        <v>194</v>
      </c>
    </row>
    <row r="26" spans="2:15" s="7" customFormat="1">
      <c r="B26" s="173" t="s">
        <v>140</v>
      </c>
      <c r="C26" s="187">
        <v>96.6</v>
      </c>
      <c r="D26" s="187">
        <v>97.7</v>
      </c>
      <c r="E26" s="187">
        <v>95</v>
      </c>
      <c r="F26" s="187">
        <v>94.8</v>
      </c>
      <c r="G26" s="187">
        <v>99.4</v>
      </c>
      <c r="H26" s="187">
        <v>102</v>
      </c>
      <c r="I26" s="187">
        <v>96.9</v>
      </c>
      <c r="J26" s="187">
        <v>93.2</v>
      </c>
      <c r="K26" s="187">
        <v>96.3</v>
      </c>
      <c r="L26" s="187">
        <v>101.8</v>
      </c>
      <c r="M26" s="187">
        <v>98.2</v>
      </c>
      <c r="N26" s="187">
        <v>96.9</v>
      </c>
      <c r="O26" s="176" t="s">
        <v>48</v>
      </c>
    </row>
    <row r="27" spans="2:15" s="7" customFormat="1">
      <c r="B27" s="173" t="s">
        <v>209</v>
      </c>
      <c r="C27" s="187">
        <v>71.3</v>
      </c>
      <c r="D27" s="187">
        <v>74.8</v>
      </c>
      <c r="E27" s="187">
        <v>77.599999999999994</v>
      </c>
      <c r="F27" s="187">
        <v>84.8</v>
      </c>
      <c r="G27" s="187">
        <v>93.9</v>
      </c>
      <c r="H27" s="187">
        <v>105.2</v>
      </c>
      <c r="I27" s="187">
        <v>102.9</v>
      </c>
      <c r="J27" s="187">
        <v>102.1</v>
      </c>
      <c r="K27" s="187">
        <v>103.5</v>
      </c>
      <c r="L27" s="187">
        <v>109.1</v>
      </c>
      <c r="M27" s="187">
        <v>102.2</v>
      </c>
      <c r="N27" s="187">
        <v>79.8</v>
      </c>
      <c r="O27" s="176" t="s">
        <v>180</v>
      </c>
    </row>
    <row r="28" spans="2:15" s="7" customFormat="1">
      <c r="B28" s="173" t="s">
        <v>334</v>
      </c>
      <c r="C28" s="187">
        <v>58.4</v>
      </c>
      <c r="D28" s="187">
        <v>64.400000000000006</v>
      </c>
      <c r="E28" s="187">
        <v>68.900000000000006</v>
      </c>
      <c r="F28" s="187">
        <v>79.900000000000006</v>
      </c>
      <c r="G28" s="187">
        <v>94.3</v>
      </c>
      <c r="H28" s="187">
        <v>108.7</v>
      </c>
      <c r="I28" s="187">
        <v>104.6</v>
      </c>
      <c r="J28" s="187">
        <v>103.3</v>
      </c>
      <c r="K28" s="187">
        <v>105.9</v>
      </c>
      <c r="L28" s="187">
        <v>114</v>
      </c>
      <c r="M28" s="187">
        <v>91.8</v>
      </c>
      <c r="N28" s="187">
        <v>57.9</v>
      </c>
      <c r="O28" s="176" t="s">
        <v>46</v>
      </c>
    </row>
    <row r="29" spans="2:15" s="7" customFormat="1">
      <c r="B29" s="173" t="s">
        <v>335</v>
      </c>
      <c r="C29" s="187">
        <v>95.6</v>
      </c>
      <c r="D29" s="187">
        <v>94.4</v>
      </c>
      <c r="E29" s="187">
        <v>94.5</v>
      </c>
      <c r="F29" s="187">
        <v>95</v>
      </c>
      <c r="G29" s="187">
        <v>93.2</v>
      </c>
      <c r="H29" s="187">
        <v>99.4</v>
      </c>
      <c r="I29" s="187">
        <v>100.5</v>
      </c>
      <c r="J29" s="187">
        <v>100.5</v>
      </c>
      <c r="K29" s="187">
        <v>100</v>
      </c>
      <c r="L29" s="187">
        <v>102.1</v>
      </c>
      <c r="M29" s="187">
        <v>108.7</v>
      </c>
      <c r="N29" s="187">
        <v>102.1</v>
      </c>
      <c r="O29" s="175" t="s">
        <v>200</v>
      </c>
    </row>
    <row r="30" spans="2:15" s="7" customFormat="1">
      <c r="B30" s="173" t="s">
        <v>268</v>
      </c>
      <c r="C30" s="187">
        <v>95.8</v>
      </c>
      <c r="D30" s="187">
        <v>95.7</v>
      </c>
      <c r="E30" s="187">
        <v>96.5</v>
      </c>
      <c r="F30" s="187">
        <v>99.1</v>
      </c>
      <c r="G30" s="187">
        <v>100</v>
      </c>
      <c r="H30" s="187">
        <v>100.7</v>
      </c>
      <c r="I30" s="187">
        <v>101.6</v>
      </c>
      <c r="J30" s="187">
        <v>102.2</v>
      </c>
      <c r="K30" s="187">
        <v>104.9</v>
      </c>
      <c r="L30" s="187">
        <v>105.6</v>
      </c>
      <c r="M30" s="187">
        <v>108.4</v>
      </c>
      <c r="N30" s="187">
        <v>108.7</v>
      </c>
      <c r="O30" s="176" t="s">
        <v>181</v>
      </c>
    </row>
    <row r="31" spans="2:15" s="7" customFormat="1">
      <c r="B31" s="173" t="s">
        <v>269</v>
      </c>
      <c r="C31" s="187">
        <v>97.9</v>
      </c>
      <c r="D31" s="187">
        <v>97.3</v>
      </c>
      <c r="E31" s="187">
        <v>97.3</v>
      </c>
      <c r="F31" s="187">
        <v>100.2</v>
      </c>
      <c r="G31" s="187">
        <v>99.9</v>
      </c>
      <c r="H31" s="187">
        <v>101.6</v>
      </c>
      <c r="I31" s="187">
        <v>101.5</v>
      </c>
      <c r="J31" s="187">
        <v>102.1</v>
      </c>
      <c r="K31" s="187">
        <v>103.3</v>
      </c>
      <c r="L31" s="187">
        <v>106.1</v>
      </c>
      <c r="M31" s="187">
        <v>108</v>
      </c>
      <c r="N31" s="187">
        <v>110.6</v>
      </c>
      <c r="O31" s="175" t="s">
        <v>182</v>
      </c>
    </row>
    <row r="32" spans="2:15" s="7" customFormat="1">
      <c r="B32" s="173" t="s">
        <v>343</v>
      </c>
      <c r="C32" s="187">
        <v>100.1</v>
      </c>
      <c r="D32" s="187">
        <v>98.8</v>
      </c>
      <c r="E32" s="187">
        <v>99.9</v>
      </c>
      <c r="F32" s="187">
        <v>102.4</v>
      </c>
      <c r="G32" s="187">
        <v>99.9</v>
      </c>
      <c r="H32" s="187">
        <v>99.8</v>
      </c>
      <c r="I32" s="187">
        <v>98.3</v>
      </c>
      <c r="J32" s="187">
        <v>98.7</v>
      </c>
      <c r="K32" s="187">
        <v>100.4</v>
      </c>
      <c r="L32" s="187">
        <v>104.9</v>
      </c>
      <c r="M32" s="187">
        <v>109.3</v>
      </c>
      <c r="N32" s="187">
        <v>117.1</v>
      </c>
      <c r="O32" s="176" t="s">
        <v>201</v>
      </c>
    </row>
    <row r="33" spans="2:15" s="7" customFormat="1">
      <c r="B33" s="173" t="s">
        <v>342</v>
      </c>
      <c r="C33" s="187">
        <v>97</v>
      </c>
      <c r="D33" s="187">
        <v>96.6</v>
      </c>
      <c r="E33" s="187">
        <v>96.1</v>
      </c>
      <c r="F33" s="187">
        <v>99.2</v>
      </c>
      <c r="G33" s="187">
        <v>99.9</v>
      </c>
      <c r="H33" s="187">
        <v>102.3</v>
      </c>
      <c r="I33" s="187">
        <v>102.9</v>
      </c>
      <c r="J33" s="187">
        <v>103.5</v>
      </c>
      <c r="K33" s="187">
        <v>104.5</v>
      </c>
      <c r="L33" s="187">
        <v>106.6</v>
      </c>
      <c r="M33" s="187">
        <v>107.5</v>
      </c>
      <c r="N33" s="187">
        <v>108</v>
      </c>
      <c r="O33" s="175" t="s">
        <v>202</v>
      </c>
    </row>
    <row r="34" spans="2:15" s="7" customFormat="1">
      <c r="B34" s="173" t="s">
        <v>214</v>
      </c>
      <c r="C34" s="187">
        <v>92.6</v>
      </c>
      <c r="D34" s="187">
        <v>93.4</v>
      </c>
      <c r="E34" s="187">
        <v>93.2</v>
      </c>
      <c r="F34" s="187">
        <v>97</v>
      </c>
      <c r="G34" s="187">
        <v>99.5</v>
      </c>
      <c r="H34" s="187">
        <v>100.6</v>
      </c>
      <c r="I34" s="187">
        <v>100.8</v>
      </c>
      <c r="J34" s="187">
        <v>103.2</v>
      </c>
      <c r="K34" s="187">
        <v>105.3</v>
      </c>
      <c r="L34" s="187">
        <v>109</v>
      </c>
      <c r="M34" s="187">
        <v>107.6</v>
      </c>
      <c r="N34" s="187">
        <v>108</v>
      </c>
      <c r="O34" s="175" t="s">
        <v>183</v>
      </c>
    </row>
    <row r="35" spans="2:15" s="7" customFormat="1">
      <c r="B35" s="173" t="s">
        <v>144</v>
      </c>
      <c r="C35" s="187">
        <v>97</v>
      </c>
      <c r="D35" s="187">
        <v>96.8</v>
      </c>
      <c r="E35" s="187">
        <v>94.2</v>
      </c>
      <c r="F35" s="187">
        <v>97.1</v>
      </c>
      <c r="G35" s="187">
        <v>101</v>
      </c>
      <c r="H35" s="187">
        <v>105.3</v>
      </c>
      <c r="I35" s="187">
        <v>104.9</v>
      </c>
      <c r="J35" s="187">
        <v>105.7</v>
      </c>
      <c r="K35" s="187">
        <v>109.3</v>
      </c>
      <c r="L35" s="187">
        <v>108.8</v>
      </c>
      <c r="M35" s="187">
        <v>104.6</v>
      </c>
      <c r="N35" s="187">
        <v>107.1</v>
      </c>
      <c r="O35" s="176" t="s">
        <v>184</v>
      </c>
    </row>
    <row r="36" spans="2:15" s="7" customFormat="1">
      <c r="B36" s="173" t="s">
        <v>143</v>
      </c>
      <c r="C36" s="187">
        <v>101.6</v>
      </c>
      <c r="D36" s="187">
        <v>101.4</v>
      </c>
      <c r="E36" s="187">
        <v>99.1</v>
      </c>
      <c r="F36" s="187">
        <v>100.2</v>
      </c>
      <c r="G36" s="187">
        <v>99.8</v>
      </c>
      <c r="H36" s="187">
        <v>99.9</v>
      </c>
      <c r="I36" s="187">
        <v>97.3</v>
      </c>
      <c r="J36" s="187">
        <v>94.9</v>
      </c>
      <c r="K36" s="187">
        <v>93.4</v>
      </c>
      <c r="L36" s="187">
        <v>92</v>
      </c>
      <c r="M36" s="187">
        <v>90.2</v>
      </c>
      <c r="N36" s="187">
        <v>87.4</v>
      </c>
      <c r="O36" s="176" t="s">
        <v>185</v>
      </c>
    </row>
    <row r="37" spans="2:15" s="7" customFormat="1">
      <c r="B37" s="173" t="s">
        <v>336</v>
      </c>
      <c r="C37" s="187">
        <v>102</v>
      </c>
      <c r="D37" s="187">
        <v>101.9</v>
      </c>
      <c r="E37" s="187">
        <v>99.4</v>
      </c>
      <c r="F37" s="187">
        <v>100.2</v>
      </c>
      <c r="G37" s="187">
        <v>99.7</v>
      </c>
      <c r="H37" s="187">
        <v>99.5</v>
      </c>
      <c r="I37" s="187">
        <v>96.2</v>
      </c>
      <c r="J37" s="187">
        <v>92.9</v>
      </c>
      <c r="K37" s="187">
        <v>90.5</v>
      </c>
      <c r="L37" s="187">
        <v>88.4</v>
      </c>
      <c r="M37" s="187">
        <v>86.5</v>
      </c>
      <c r="N37" s="187">
        <v>83.5</v>
      </c>
      <c r="O37" s="176" t="s">
        <v>203</v>
      </c>
    </row>
    <row r="38" spans="2:15" s="7" customFormat="1">
      <c r="B38" s="295" t="s">
        <v>337</v>
      </c>
      <c r="C38" s="187">
        <v>100.1</v>
      </c>
      <c r="D38" s="187">
        <v>99.4</v>
      </c>
      <c r="E38" s="187">
        <v>98</v>
      </c>
      <c r="F38" s="187">
        <v>100.5</v>
      </c>
      <c r="G38" s="187">
        <v>100.2</v>
      </c>
      <c r="H38" s="187">
        <v>101.7</v>
      </c>
      <c r="I38" s="187">
        <v>101.8</v>
      </c>
      <c r="J38" s="187">
        <v>102.6</v>
      </c>
      <c r="K38" s="187">
        <v>104.8</v>
      </c>
      <c r="L38" s="187">
        <v>106.4</v>
      </c>
      <c r="M38" s="187">
        <v>105.4</v>
      </c>
      <c r="N38" s="187">
        <v>103.3</v>
      </c>
      <c r="O38" s="175" t="s">
        <v>195</v>
      </c>
    </row>
    <row r="39" spans="2:15" s="7" customFormat="1">
      <c r="B39" s="173" t="s">
        <v>270</v>
      </c>
      <c r="C39" s="187">
        <v>115.7</v>
      </c>
      <c r="D39" s="187">
        <v>109</v>
      </c>
      <c r="E39" s="187">
        <v>104.2</v>
      </c>
      <c r="F39" s="187">
        <v>102.7</v>
      </c>
      <c r="G39" s="187">
        <v>99.9</v>
      </c>
      <c r="H39" s="187">
        <v>98.6</v>
      </c>
      <c r="I39" s="187">
        <v>97.1</v>
      </c>
      <c r="J39" s="187">
        <v>98.4</v>
      </c>
      <c r="K39" s="187">
        <v>99.3</v>
      </c>
      <c r="L39" s="187">
        <v>94.7</v>
      </c>
      <c r="M39" s="187">
        <v>91.2</v>
      </c>
      <c r="N39" s="187">
        <v>91.6</v>
      </c>
      <c r="O39" s="175" t="s">
        <v>186</v>
      </c>
    </row>
    <row r="40" spans="2:15" s="7" customFormat="1">
      <c r="B40" s="173" t="s">
        <v>271</v>
      </c>
      <c r="C40" s="187">
        <v>101.4</v>
      </c>
      <c r="D40" s="187">
        <v>100.9</v>
      </c>
      <c r="E40" s="187">
        <v>100.3</v>
      </c>
      <c r="F40" s="187">
        <v>100</v>
      </c>
      <c r="G40" s="187">
        <v>100.1</v>
      </c>
      <c r="H40" s="187">
        <v>100</v>
      </c>
      <c r="I40" s="187">
        <v>100.1</v>
      </c>
      <c r="J40" s="187">
        <v>99.5</v>
      </c>
      <c r="K40" s="187">
        <v>99.2</v>
      </c>
      <c r="L40" s="187">
        <v>99.9</v>
      </c>
      <c r="M40" s="187">
        <v>100.4</v>
      </c>
      <c r="N40" s="187">
        <v>99.8</v>
      </c>
      <c r="O40" s="176" t="s">
        <v>187</v>
      </c>
    </row>
    <row r="41" spans="2:15" s="7" customFormat="1">
      <c r="B41" s="173" t="s">
        <v>338</v>
      </c>
      <c r="C41" s="187">
        <v>101.6</v>
      </c>
      <c r="D41" s="187">
        <v>101.3</v>
      </c>
      <c r="E41" s="187">
        <v>100.8</v>
      </c>
      <c r="F41" s="187">
        <v>100</v>
      </c>
      <c r="G41" s="187">
        <v>100</v>
      </c>
      <c r="H41" s="187">
        <v>99.6</v>
      </c>
      <c r="I41" s="187">
        <v>99.4</v>
      </c>
      <c r="J41" s="187">
        <v>98.6</v>
      </c>
      <c r="K41" s="187">
        <v>98</v>
      </c>
      <c r="L41" s="187">
        <v>98.6</v>
      </c>
      <c r="M41" s="187">
        <v>99</v>
      </c>
      <c r="N41" s="187">
        <v>98.1</v>
      </c>
      <c r="O41" s="176" t="s">
        <v>204</v>
      </c>
    </row>
    <row r="42" spans="2:15" s="7" customFormat="1">
      <c r="B42" s="173" t="s">
        <v>340</v>
      </c>
      <c r="C42" s="187">
        <v>101.2</v>
      </c>
      <c r="D42" s="187">
        <v>98.6</v>
      </c>
      <c r="E42" s="187">
        <v>96.8</v>
      </c>
      <c r="F42" s="187">
        <v>99.5</v>
      </c>
      <c r="G42" s="187">
        <v>100.4</v>
      </c>
      <c r="H42" s="187">
        <v>102.4</v>
      </c>
      <c r="I42" s="187">
        <v>104.2</v>
      </c>
      <c r="J42" s="187">
        <v>105.2</v>
      </c>
      <c r="K42" s="187">
        <v>106.8</v>
      </c>
      <c r="L42" s="187">
        <v>107.4</v>
      </c>
      <c r="M42" s="187">
        <v>109.7</v>
      </c>
      <c r="N42" s="187">
        <v>110.3</v>
      </c>
      <c r="O42" s="175" t="s">
        <v>205</v>
      </c>
    </row>
    <row r="43" spans="2:15" s="7" customFormat="1">
      <c r="B43" s="173" t="s">
        <v>146</v>
      </c>
      <c r="C43" s="187">
        <v>94.5</v>
      </c>
      <c r="D43" s="187">
        <v>94.6</v>
      </c>
      <c r="E43" s="187">
        <v>94.1</v>
      </c>
      <c r="F43" s="187">
        <v>98.5</v>
      </c>
      <c r="G43" s="187">
        <v>99.8</v>
      </c>
      <c r="H43" s="187">
        <v>100.3</v>
      </c>
      <c r="I43" s="187">
        <v>101.6</v>
      </c>
      <c r="J43" s="187">
        <v>104.3</v>
      </c>
      <c r="K43" s="187">
        <v>105.1</v>
      </c>
      <c r="L43" s="187">
        <v>105.9</v>
      </c>
      <c r="M43" s="187">
        <v>109.5</v>
      </c>
      <c r="N43" s="187">
        <v>110.1</v>
      </c>
      <c r="O43" s="175" t="s">
        <v>188</v>
      </c>
    </row>
    <row r="44" spans="2:15" s="7" customFormat="1">
      <c r="B44" s="173" t="s">
        <v>145</v>
      </c>
      <c r="C44" s="187">
        <v>98.7</v>
      </c>
      <c r="D44" s="187">
        <v>97.5</v>
      </c>
      <c r="E44" s="187">
        <v>96.9</v>
      </c>
      <c r="F44" s="187">
        <v>99.7</v>
      </c>
      <c r="G44" s="187">
        <v>100</v>
      </c>
      <c r="H44" s="187">
        <v>100</v>
      </c>
      <c r="I44" s="187">
        <v>101</v>
      </c>
      <c r="J44" s="187">
        <v>102</v>
      </c>
      <c r="K44" s="187">
        <v>102.8</v>
      </c>
      <c r="L44" s="187">
        <v>101.8</v>
      </c>
      <c r="M44" s="187">
        <v>103.3</v>
      </c>
      <c r="N44" s="187">
        <v>104.7</v>
      </c>
      <c r="O44" s="175" t="s">
        <v>189</v>
      </c>
    </row>
    <row r="45" spans="2:15" s="7" customFormat="1">
      <c r="B45" s="173" t="s">
        <v>147</v>
      </c>
      <c r="C45" s="187">
        <v>99.1</v>
      </c>
      <c r="D45" s="187">
        <v>97.7</v>
      </c>
      <c r="E45" s="187">
        <v>97</v>
      </c>
      <c r="F45" s="187">
        <v>99.4</v>
      </c>
      <c r="G45" s="187">
        <v>99.9</v>
      </c>
      <c r="H45" s="187">
        <v>100.4</v>
      </c>
      <c r="I45" s="187">
        <v>101</v>
      </c>
      <c r="J45" s="187">
        <v>101.4</v>
      </c>
      <c r="K45" s="187">
        <v>101.4</v>
      </c>
      <c r="L45" s="187">
        <v>101</v>
      </c>
      <c r="M45" s="187">
        <v>102.5</v>
      </c>
      <c r="N45" s="187">
        <v>102.9</v>
      </c>
      <c r="O45" s="176" t="s">
        <v>190</v>
      </c>
    </row>
    <row r="46" spans="2:15" s="7" customFormat="1">
      <c r="B46" s="173" t="s">
        <v>272</v>
      </c>
      <c r="C46" s="187">
        <v>100.4</v>
      </c>
      <c r="D46" s="187">
        <v>100.9</v>
      </c>
      <c r="E46" s="187">
        <v>100.4</v>
      </c>
      <c r="F46" s="187">
        <v>100.5</v>
      </c>
      <c r="G46" s="187">
        <v>100.4</v>
      </c>
      <c r="H46" s="187">
        <v>100.7</v>
      </c>
      <c r="I46" s="187">
        <v>101.4</v>
      </c>
      <c r="J46" s="187">
        <v>100.9</v>
      </c>
      <c r="K46" s="187">
        <v>100.8</v>
      </c>
      <c r="L46" s="187">
        <v>101.1</v>
      </c>
      <c r="M46" s="187">
        <v>100.1</v>
      </c>
      <c r="N46" s="187">
        <v>98.5</v>
      </c>
      <c r="O46" s="175" t="s">
        <v>191</v>
      </c>
    </row>
    <row r="47" spans="2:15" s="7" customFormat="1">
      <c r="B47" s="173" t="s">
        <v>273</v>
      </c>
      <c r="C47" s="187">
        <v>95.6</v>
      </c>
      <c r="D47" s="187">
        <v>95.3</v>
      </c>
      <c r="E47" s="187">
        <v>96.2</v>
      </c>
      <c r="F47" s="187">
        <v>98.6</v>
      </c>
      <c r="G47" s="187">
        <v>100.1</v>
      </c>
      <c r="H47" s="187">
        <v>100.2</v>
      </c>
      <c r="I47" s="187">
        <v>101.2</v>
      </c>
      <c r="J47" s="187">
        <v>101.4</v>
      </c>
      <c r="K47" s="187">
        <v>102.2</v>
      </c>
      <c r="L47" s="187">
        <v>103.5</v>
      </c>
      <c r="M47" s="187">
        <v>105.1</v>
      </c>
      <c r="N47" s="187">
        <v>108</v>
      </c>
      <c r="O47" s="176" t="s">
        <v>192</v>
      </c>
    </row>
    <row r="48" spans="2:15" s="7" customFormat="1">
      <c r="B48" s="9"/>
      <c r="C48" s="40"/>
      <c r="D48" s="40"/>
      <c r="E48" s="40"/>
      <c r="F48" s="40"/>
      <c r="G48" s="40"/>
      <c r="H48" s="40"/>
      <c r="I48" s="40"/>
      <c r="J48" s="40"/>
      <c r="K48" s="40"/>
      <c r="L48" s="40"/>
      <c r="M48" s="40"/>
      <c r="N48" s="40"/>
      <c r="O48" s="81"/>
    </row>
    <row r="49" spans="1:15" s="7" customFormat="1">
      <c r="B49" s="8"/>
      <c r="C49" s="41"/>
      <c r="D49" s="41"/>
      <c r="E49" s="41"/>
      <c r="F49" s="41"/>
      <c r="G49" s="41"/>
      <c r="H49" s="41"/>
      <c r="I49" s="41"/>
      <c r="J49" s="41"/>
      <c r="K49" s="41"/>
      <c r="L49" s="41"/>
      <c r="M49" s="41"/>
      <c r="N49" s="41"/>
      <c r="O49" s="82"/>
    </row>
    <row r="50" spans="1:15" s="7" customFormat="1">
      <c r="B50" s="177" t="s">
        <v>221</v>
      </c>
      <c r="C50" s="187">
        <v>95</v>
      </c>
      <c r="D50" s="187">
        <v>94.7</v>
      </c>
      <c r="E50" s="187">
        <v>94.9</v>
      </c>
      <c r="F50" s="187">
        <v>95.9</v>
      </c>
      <c r="G50" s="187">
        <v>100.2</v>
      </c>
      <c r="H50" s="187">
        <v>100.3</v>
      </c>
      <c r="I50" s="187">
        <v>99.9</v>
      </c>
      <c r="J50" s="187">
        <v>98.5</v>
      </c>
      <c r="K50" s="187">
        <v>98.2</v>
      </c>
      <c r="L50" s="187">
        <v>99.2</v>
      </c>
      <c r="M50" s="187">
        <v>96.6</v>
      </c>
      <c r="N50" s="187">
        <v>94.6</v>
      </c>
      <c r="O50" s="176" t="s">
        <v>193</v>
      </c>
    </row>
    <row r="51" spans="1:15" s="7" customFormat="1">
      <c r="B51" s="9"/>
      <c r="C51" s="40"/>
      <c r="D51" s="40"/>
      <c r="E51" s="40"/>
      <c r="F51" s="40"/>
      <c r="G51" s="40"/>
      <c r="H51" s="40"/>
      <c r="I51" s="40"/>
      <c r="J51" s="40"/>
      <c r="K51" s="40"/>
      <c r="L51" s="40"/>
      <c r="M51" s="40"/>
      <c r="N51" s="40"/>
      <c r="O51" s="81"/>
    </row>
    <row r="52" spans="1:15" s="7" customFormat="1">
      <c r="B52" s="8"/>
      <c r="C52" s="39"/>
      <c r="D52" s="39"/>
      <c r="E52" s="39"/>
      <c r="F52" s="39"/>
      <c r="G52" s="39"/>
      <c r="H52" s="39"/>
      <c r="I52" s="39"/>
      <c r="J52" s="39"/>
      <c r="K52" s="39"/>
      <c r="L52" s="39"/>
      <c r="M52" s="39"/>
      <c r="N52" s="39"/>
      <c r="O52" s="80"/>
    </row>
    <row r="53" spans="1:15" s="7" customFormat="1">
      <c r="B53" s="173" t="s">
        <v>150</v>
      </c>
      <c r="C53" s="187">
        <v>68.599999999999994</v>
      </c>
      <c r="D53" s="187">
        <v>70.2</v>
      </c>
      <c r="E53" s="187">
        <v>78.099999999999994</v>
      </c>
      <c r="F53" s="187">
        <v>101.7</v>
      </c>
      <c r="G53" s="187">
        <v>96.5</v>
      </c>
      <c r="H53" s="187">
        <v>87.6</v>
      </c>
      <c r="I53" s="187">
        <v>95.4</v>
      </c>
      <c r="J53" s="187">
        <v>101.2</v>
      </c>
      <c r="K53" s="187">
        <v>100.1</v>
      </c>
      <c r="L53" s="187">
        <v>100.3</v>
      </c>
      <c r="M53" s="187">
        <v>125.6</v>
      </c>
      <c r="N53" s="187">
        <v>158.1</v>
      </c>
      <c r="O53" s="176" t="s">
        <v>206</v>
      </c>
    </row>
    <row r="54" spans="1:15" s="7" customFormat="1">
      <c r="B54" s="173" t="s">
        <v>151</v>
      </c>
      <c r="C54" s="187">
        <v>61.8</v>
      </c>
      <c r="D54" s="187">
        <v>61</v>
      </c>
      <c r="E54" s="187">
        <v>60.7</v>
      </c>
      <c r="F54" s="187">
        <v>90.4</v>
      </c>
      <c r="G54" s="187">
        <v>99.8</v>
      </c>
      <c r="H54" s="187">
        <v>101.2</v>
      </c>
      <c r="I54" s="187">
        <v>102.6</v>
      </c>
      <c r="J54" s="187">
        <v>104.9</v>
      </c>
      <c r="K54" s="187">
        <v>111.1</v>
      </c>
      <c r="L54" s="187">
        <v>129.69999999999999</v>
      </c>
      <c r="M54" s="187">
        <v>131.5</v>
      </c>
      <c r="N54" s="187">
        <v>138.19999999999999</v>
      </c>
      <c r="O54" s="176" t="s">
        <v>207</v>
      </c>
    </row>
    <row r="55" spans="1:15" s="7" customFormat="1">
      <c r="B55" s="9"/>
      <c r="C55" s="40"/>
      <c r="D55" s="40"/>
      <c r="E55" s="40"/>
      <c r="F55" s="40"/>
      <c r="G55" s="40"/>
      <c r="H55" s="40"/>
      <c r="I55" s="40"/>
      <c r="J55" s="40"/>
      <c r="K55" s="40"/>
      <c r="L55" s="40"/>
      <c r="M55" s="40"/>
      <c r="N55" s="40"/>
      <c r="O55" s="81"/>
    </row>
    <row r="56" spans="1:15" s="7" customFormat="1">
      <c r="B56" s="11"/>
      <c r="C56" s="41"/>
      <c r="D56" s="41"/>
      <c r="E56" s="41"/>
      <c r="F56" s="41"/>
      <c r="G56" s="41"/>
      <c r="H56" s="41"/>
      <c r="I56" s="41"/>
      <c r="J56" s="41"/>
      <c r="K56" s="41"/>
      <c r="L56" s="41"/>
      <c r="M56" s="41"/>
      <c r="N56" s="41"/>
      <c r="O56" s="82"/>
    </row>
    <row r="57" spans="1:15" s="7" customFormat="1">
      <c r="B57" s="173" t="s">
        <v>222</v>
      </c>
      <c r="C57" s="187">
        <v>94.9</v>
      </c>
      <c r="D57" s="187">
        <v>94.6</v>
      </c>
      <c r="E57" s="187">
        <v>95</v>
      </c>
      <c r="F57" s="187">
        <v>96</v>
      </c>
      <c r="G57" s="187">
        <v>100.1</v>
      </c>
      <c r="H57" s="187">
        <v>100.1</v>
      </c>
      <c r="I57" s="187">
        <v>99.8</v>
      </c>
      <c r="J57" s="187">
        <v>98.5</v>
      </c>
      <c r="K57" s="187">
        <v>98.1</v>
      </c>
      <c r="L57" s="187">
        <v>98.9</v>
      </c>
      <c r="M57" s="187">
        <v>96.7</v>
      </c>
      <c r="N57" s="187">
        <v>95.1</v>
      </c>
      <c r="O57" s="176" t="s">
        <v>208</v>
      </c>
    </row>
    <row r="58" spans="1:15" s="7" customFormat="1">
      <c r="B58" s="9"/>
      <c r="C58" s="40"/>
      <c r="D58" s="40"/>
      <c r="E58" s="40"/>
      <c r="F58" s="40"/>
      <c r="G58" s="40"/>
      <c r="H58" s="40"/>
      <c r="I58" s="40"/>
      <c r="J58" s="40"/>
      <c r="K58" s="40"/>
      <c r="L58" s="40"/>
      <c r="M58" s="40"/>
      <c r="N58" s="40"/>
      <c r="O58" s="30"/>
    </row>
    <row r="59" spans="1:15" s="7" customFormat="1">
      <c r="B59" s="173" t="s">
        <v>53</v>
      </c>
      <c r="C59" s="70"/>
      <c r="D59" s="70"/>
      <c r="E59" s="70"/>
      <c r="F59" s="70"/>
      <c r="G59" s="70"/>
      <c r="H59" s="70"/>
      <c r="I59" s="70"/>
      <c r="J59" s="70"/>
      <c r="K59" s="70"/>
      <c r="L59" s="70"/>
      <c r="M59" s="70"/>
      <c r="N59" s="70"/>
      <c r="O59" s="28"/>
    </row>
    <row r="60" spans="1:15" s="7" customFormat="1">
      <c r="B60" s="173" t="s">
        <v>54</v>
      </c>
      <c r="C60" s="187">
        <v>86.5</v>
      </c>
      <c r="D60" s="187">
        <v>88.7</v>
      </c>
      <c r="E60" s="187">
        <v>86.2</v>
      </c>
      <c r="F60" s="187">
        <v>88.4</v>
      </c>
      <c r="G60" s="187">
        <v>101.4</v>
      </c>
      <c r="H60" s="187">
        <v>122</v>
      </c>
      <c r="I60" s="187">
        <v>127.6</v>
      </c>
      <c r="J60" s="187">
        <v>120.3</v>
      </c>
      <c r="K60" s="187">
        <v>116.9</v>
      </c>
      <c r="L60" s="187">
        <v>123.3</v>
      </c>
      <c r="M60" s="187">
        <v>110.1</v>
      </c>
      <c r="N60" s="187">
        <v>109.4</v>
      </c>
      <c r="O60" s="28"/>
    </row>
    <row r="61" spans="1:15" s="7" customFormat="1">
      <c r="B61" s="173" t="s">
        <v>55</v>
      </c>
      <c r="C61" s="310">
        <v>92</v>
      </c>
      <c r="D61" s="189">
        <v>91.8</v>
      </c>
      <c r="E61" s="189">
        <v>93</v>
      </c>
      <c r="F61" s="189">
        <v>92.2</v>
      </c>
      <c r="G61" s="189">
        <v>101</v>
      </c>
      <c r="H61" s="189">
        <v>99.3</v>
      </c>
      <c r="I61" s="189">
        <v>98.2</v>
      </c>
      <c r="J61" s="189">
        <v>94.8</v>
      </c>
      <c r="K61" s="189">
        <v>93.3</v>
      </c>
      <c r="L61" s="189">
        <v>94.4</v>
      </c>
      <c r="M61" s="189">
        <v>89.3</v>
      </c>
      <c r="N61" s="189">
        <v>85.8</v>
      </c>
      <c r="O61" s="28"/>
    </row>
    <row r="62" spans="1:15" s="7" customFormat="1">
      <c r="B62" s="179" t="s">
        <v>56</v>
      </c>
      <c r="C62" s="229">
        <v>97.3</v>
      </c>
      <c r="D62" s="191">
        <v>96.9</v>
      </c>
      <c r="E62" s="191">
        <v>96.4</v>
      </c>
      <c r="F62" s="191">
        <v>98.5</v>
      </c>
      <c r="G62" s="191">
        <v>99.6</v>
      </c>
      <c r="H62" s="191">
        <v>100.8</v>
      </c>
      <c r="I62" s="191">
        <v>100.8</v>
      </c>
      <c r="J62" s="191">
        <v>101.3</v>
      </c>
      <c r="K62" s="191">
        <v>102</v>
      </c>
      <c r="L62" s="191">
        <v>102.9</v>
      </c>
      <c r="M62" s="191">
        <v>102.9</v>
      </c>
      <c r="N62" s="191">
        <v>102.1</v>
      </c>
      <c r="O62" s="30"/>
    </row>
    <row r="63" spans="1:15" s="7" customFormat="1">
      <c r="G63" s="17"/>
      <c r="H63" s="17"/>
      <c r="I63" s="17"/>
      <c r="J63" s="17"/>
      <c r="K63" s="17"/>
      <c r="L63" s="17"/>
      <c r="M63" s="17"/>
      <c r="N63" s="17"/>
    </row>
    <row r="64" spans="1:15" s="23" customFormat="1">
      <c r="A64" s="7"/>
      <c r="B64" s="181" t="s">
        <v>90</v>
      </c>
      <c r="G64" s="38"/>
      <c r="H64" s="38"/>
      <c r="I64" s="38"/>
      <c r="J64" s="38"/>
      <c r="K64" s="38"/>
      <c r="L64" s="38"/>
      <c r="M64" s="38"/>
      <c r="N64" s="38"/>
    </row>
    <row r="65" spans="1:15" s="23" customFormat="1">
      <c r="A65" s="7"/>
      <c r="B65" s="181" t="s">
        <v>91</v>
      </c>
      <c r="G65" s="38"/>
      <c r="H65" s="38"/>
      <c r="I65" s="38"/>
      <c r="J65" s="38"/>
      <c r="K65" s="38"/>
      <c r="L65" s="38"/>
      <c r="M65" s="38"/>
      <c r="N65" s="38"/>
    </row>
    <row r="66" spans="1:15" s="23" customFormat="1" ht="15">
      <c r="B66" s="181" t="s">
        <v>219</v>
      </c>
      <c r="G66" s="38"/>
      <c r="H66" s="38"/>
      <c r="I66" s="38"/>
      <c r="J66" s="38"/>
      <c r="K66" s="38"/>
      <c r="L66" s="38"/>
      <c r="M66" s="38"/>
      <c r="N66" s="38"/>
    </row>
    <row r="67" spans="1:15">
      <c r="B67" s="23"/>
    </row>
    <row r="68" spans="1:15">
      <c r="B68" s="23"/>
    </row>
    <row r="69" spans="1:15" s="22" customFormat="1" ht="30" customHeight="1">
      <c r="B69" s="196" t="s">
        <v>59</v>
      </c>
      <c r="C69" s="26"/>
      <c r="D69" s="26"/>
      <c r="E69" s="26"/>
      <c r="F69" s="26"/>
      <c r="G69" s="26"/>
      <c r="H69" s="26"/>
      <c r="I69" s="26"/>
      <c r="J69" s="26"/>
      <c r="K69" s="26"/>
      <c r="L69" s="26"/>
      <c r="M69" s="26"/>
      <c r="N69" s="26"/>
      <c r="O69" s="65"/>
    </row>
    <row r="70" spans="1:15">
      <c r="C70" s="203" t="s">
        <v>111</v>
      </c>
      <c r="D70" s="14"/>
      <c r="E70" s="14"/>
      <c r="F70" s="14"/>
      <c r="G70" s="14"/>
      <c r="H70" s="14"/>
      <c r="I70" s="14"/>
      <c r="J70" s="14"/>
      <c r="K70" s="14"/>
      <c r="L70" s="14"/>
      <c r="M70" s="184"/>
      <c r="N70" s="184" t="s">
        <v>35</v>
      </c>
    </row>
    <row r="71" spans="1:15" s="15" customFormat="1" ht="30" customHeight="1">
      <c r="B71" s="74"/>
      <c r="C71" s="171" t="str">
        <f>'生産(名目)'!C4</f>
        <v>平成２３年度</v>
      </c>
      <c r="D71" s="171" t="str">
        <f>'生産(名目)'!D4</f>
        <v>平成２４年度</v>
      </c>
      <c r="E71" s="171" t="str">
        <f>'生産(名目)'!E4</f>
        <v>平成２５年度</v>
      </c>
      <c r="F71" s="171" t="str">
        <f>'生産(名目)'!F4</f>
        <v>平成２６年度</v>
      </c>
      <c r="G71" s="171" t="str">
        <f>'生産(名目)'!G4</f>
        <v>平成２７年度</v>
      </c>
      <c r="H71" s="171" t="str">
        <f>'生産(名目)'!H4</f>
        <v>平成２８年度</v>
      </c>
      <c r="I71" s="171" t="str">
        <f>'生産(名目)'!I4</f>
        <v>平成２９年度</v>
      </c>
      <c r="J71" s="171" t="str">
        <f>'生産(名目)'!J4</f>
        <v>平成３０年度</v>
      </c>
      <c r="K71" s="171" t="str">
        <f>'生産(名目)'!K4</f>
        <v>令和元年度</v>
      </c>
      <c r="L71" s="171" t="str">
        <f>'生産(名目)'!L4</f>
        <v>令和２年度</v>
      </c>
      <c r="M71" s="171" t="str">
        <f>'生産(名目)'!M4</f>
        <v>令和３年度</v>
      </c>
      <c r="N71" s="171" t="str">
        <f>'生産(名目)'!N4</f>
        <v>令和４年度</v>
      </c>
      <c r="O71" s="76"/>
    </row>
    <row r="72" spans="1:15" s="15" customFormat="1" ht="17.25" customHeight="1">
      <c r="B72" s="8"/>
      <c r="C72" s="87"/>
      <c r="D72" s="87"/>
      <c r="E72" s="87"/>
      <c r="F72" s="87"/>
      <c r="G72" s="87"/>
      <c r="H72" s="87"/>
      <c r="I72" s="87"/>
      <c r="J72" s="87"/>
      <c r="K72" s="87"/>
      <c r="L72" s="87"/>
      <c r="M72" s="87"/>
      <c r="N72" s="87"/>
      <c r="O72" s="28"/>
    </row>
    <row r="73" spans="1:15" s="7" customFormat="1">
      <c r="B73" s="173" t="s">
        <v>257</v>
      </c>
      <c r="C73" s="186" t="s">
        <v>2</v>
      </c>
      <c r="D73" s="204">
        <f>IF(D6="","",(D6-C6)/C6*100)</f>
        <v>2.5433526011560725</v>
      </c>
      <c r="E73" s="204">
        <f t="shared" ref="E73:N88" si="0">IF(E6="","",(E6-D6)/D6*100)</f>
        <v>-2.818489289740699</v>
      </c>
      <c r="F73" s="204">
        <f t="shared" si="0"/>
        <v>2.5522041763341101</v>
      </c>
      <c r="G73" s="204">
        <f t="shared" si="0"/>
        <v>14.705882352941174</v>
      </c>
      <c r="H73" s="204">
        <f t="shared" si="0"/>
        <v>20.315581854043387</v>
      </c>
      <c r="I73" s="204">
        <f t="shared" si="0"/>
        <v>4.5901639344262248</v>
      </c>
      <c r="J73" s="204">
        <f t="shared" si="0"/>
        <v>-5.721003134796236</v>
      </c>
      <c r="K73" s="204">
        <f t="shared" si="0"/>
        <v>-2.8262676641728941</v>
      </c>
      <c r="L73" s="204">
        <f t="shared" si="0"/>
        <v>5.474764756201874</v>
      </c>
      <c r="M73" s="204">
        <f t="shared" si="0"/>
        <v>-10.705596107055964</v>
      </c>
      <c r="N73" s="204">
        <f t="shared" si="0"/>
        <v>-0.63578564940961735</v>
      </c>
      <c r="O73" s="175">
        <f t="shared" ref="O73:O104" si="1">O6</f>
        <v>1</v>
      </c>
    </row>
    <row r="74" spans="1:15" s="7" customFormat="1">
      <c r="B74" s="173" t="s">
        <v>258</v>
      </c>
      <c r="C74" s="186" t="s">
        <v>2</v>
      </c>
      <c r="D74" s="204">
        <f t="shared" ref="D74:M114" si="2">IF(D7="","",(D7-C7)/C7*100)</f>
        <v>10.187353629976567</v>
      </c>
      <c r="E74" s="204">
        <f t="shared" si="2"/>
        <v>-5.8448459086078648</v>
      </c>
      <c r="F74" s="204">
        <f t="shared" si="2"/>
        <v>-2.1444695259593587</v>
      </c>
      <c r="G74" s="204">
        <f t="shared" si="2"/>
        <v>17.762399077277959</v>
      </c>
      <c r="H74" s="204">
        <f t="shared" si="2"/>
        <v>20.763956904995105</v>
      </c>
      <c r="I74" s="204">
        <f t="shared" si="2"/>
        <v>-1.7842660178426624</v>
      </c>
      <c r="J74" s="204">
        <f t="shared" si="2"/>
        <v>-1.1560693641618427</v>
      </c>
      <c r="K74" s="204">
        <f t="shared" si="2"/>
        <v>-5.2631578947368398</v>
      </c>
      <c r="L74" s="204">
        <f t="shared" si="2"/>
        <v>2.6455026455026456</v>
      </c>
      <c r="M74" s="204">
        <f t="shared" si="2"/>
        <v>-12.371134020618561</v>
      </c>
      <c r="N74" s="204">
        <f t="shared" si="0"/>
        <v>-2.5490196078431318</v>
      </c>
      <c r="O74" s="176" t="str">
        <f t="shared" si="1"/>
        <v>農</v>
      </c>
    </row>
    <row r="75" spans="1:15" s="7" customFormat="1">
      <c r="B75" s="173" t="s">
        <v>259</v>
      </c>
      <c r="C75" s="186" t="s">
        <v>2</v>
      </c>
      <c r="D75" s="204">
        <f t="shared" si="2"/>
        <v>-1.6824395373291212</v>
      </c>
      <c r="E75" s="204">
        <f t="shared" si="2"/>
        <v>17.647058823529413</v>
      </c>
      <c r="F75" s="204">
        <f t="shared" si="2"/>
        <v>-8.3636363636363669</v>
      </c>
      <c r="G75" s="204">
        <f t="shared" si="2"/>
        <v>-2.8769841269841185</v>
      </c>
      <c r="H75" s="204">
        <f t="shared" si="2"/>
        <v>10.11235955056179</v>
      </c>
      <c r="I75" s="204">
        <f t="shared" si="2"/>
        <v>5.1020408163265305</v>
      </c>
      <c r="J75" s="204">
        <f t="shared" si="2"/>
        <v>2.8243601059135064</v>
      </c>
      <c r="K75" s="204">
        <f t="shared" si="2"/>
        <v>-4.1201716738197396</v>
      </c>
      <c r="L75" s="204">
        <f t="shared" si="2"/>
        <v>1.7905102954341987</v>
      </c>
      <c r="M75" s="204">
        <f t="shared" si="2"/>
        <v>23.131046613896213</v>
      </c>
      <c r="N75" s="204">
        <f t="shared" si="0"/>
        <v>-14.214285714285719</v>
      </c>
      <c r="O75" s="176" t="str">
        <f t="shared" si="1"/>
        <v>林</v>
      </c>
    </row>
    <row r="76" spans="1:15" s="7" customFormat="1">
      <c r="B76" s="173" t="s">
        <v>260</v>
      </c>
      <c r="C76" s="186" t="s">
        <v>2</v>
      </c>
      <c r="D76" s="204">
        <f t="shared" si="2"/>
        <v>-11.032863849765265</v>
      </c>
      <c r="E76" s="204">
        <f t="shared" si="2"/>
        <v>1.8469656992084509</v>
      </c>
      <c r="F76" s="204">
        <f t="shared" si="2"/>
        <v>15.803108808290158</v>
      </c>
      <c r="G76" s="204">
        <f t="shared" si="2"/>
        <v>12.639821029082771</v>
      </c>
      <c r="H76" s="204">
        <f t="shared" si="2"/>
        <v>21.151936444885795</v>
      </c>
      <c r="I76" s="204">
        <f t="shared" si="2"/>
        <v>20.573770491803273</v>
      </c>
      <c r="J76" s="204">
        <f t="shared" si="2"/>
        <v>-15.771583956492174</v>
      </c>
      <c r="K76" s="204">
        <f t="shared" si="2"/>
        <v>4.2776432606940942</v>
      </c>
      <c r="L76" s="204">
        <f t="shared" si="2"/>
        <v>15.557275541795685</v>
      </c>
      <c r="M76" s="204">
        <f t="shared" si="2"/>
        <v>-12.659075686537177</v>
      </c>
      <c r="N76" s="204">
        <f t="shared" si="0"/>
        <v>13.573619631901831</v>
      </c>
      <c r="O76" s="176" t="str">
        <f t="shared" si="1"/>
        <v>水</v>
      </c>
    </row>
    <row r="77" spans="1:15" s="7" customFormat="1">
      <c r="B77" s="173" t="s">
        <v>125</v>
      </c>
      <c r="C77" s="186" t="s">
        <v>2</v>
      </c>
      <c r="D77" s="204">
        <f t="shared" si="2"/>
        <v>2.9447852760736266</v>
      </c>
      <c r="E77" s="204">
        <f t="shared" si="2"/>
        <v>4.171632896305125</v>
      </c>
      <c r="F77" s="204">
        <f t="shared" si="2"/>
        <v>10.869565217391305</v>
      </c>
      <c r="G77" s="204">
        <f t="shared" si="2"/>
        <v>0.41279669762641019</v>
      </c>
      <c r="H77" s="204">
        <f t="shared" si="2"/>
        <v>-2.7749229188078139</v>
      </c>
      <c r="I77" s="204">
        <f t="shared" si="2"/>
        <v>1.4799154334038116</v>
      </c>
      <c r="J77" s="204">
        <f t="shared" si="2"/>
        <v>4.6875</v>
      </c>
      <c r="K77" s="204">
        <f t="shared" si="2"/>
        <v>9.9502487562183384E-2</v>
      </c>
      <c r="L77" s="204">
        <f t="shared" si="2"/>
        <v>2.7833001988071686</v>
      </c>
      <c r="M77" s="204">
        <f t="shared" si="2"/>
        <v>14.410058027079295</v>
      </c>
      <c r="N77" s="204">
        <f t="shared" si="0"/>
        <v>49.02789518174135</v>
      </c>
      <c r="O77" s="175" t="str">
        <f t="shared" si="1"/>
        <v>2</v>
      </c>
    </row>
    <row r="78" spans="1:15" s="7" customFormat="1">
      <c r="B78" s="173" t="s">
        <v>126</v>
      </c>
      <c r="C78" s="186" t="s">
        <v>2</v>
      </c>
      <c r="D78" s="204">
        <f t="shared" si="2"/>
        <v>-0.32786885245901326</v>
      </c>
      <c r="E78" s="204">
        <f t="shared" si="2"/>
        <v>1.4254385964912248</v>
      </c>
      <c r="F78" s="204">
        <f t="shared" si="2"/>
        <v>-1.2972972972973003</v>
      </c>
      <c r="G78" s="204">
        <f t="shared" si="2"/>
        <v>10.733844468784225</v>
      </c>
      <c r="H78" s="204">
        <f t="shared" si="2"/>
        <v>-1.8793273986152244</v>
      </c>
      <c r="I78" s="204">
        <f t="shared" si="2"/>
        <v>-1.5120967741935483</v>
      </c>
      <c r="J78" s="204">
        <f t="shared" si="2"/>
        <v>-3.8894575230296797</v>
      </c>
      <c r="K78" s="204">
        <f t="shared" si="2"/>
        <v>-2.1299254526091587</v>
      </c>
      <c r="L78" s="204">
        <f t="shared" si="2"/>
        <v>1.1969532100108751</v>
      </c>
      <c r="M78" s="204">
        <f t="shared" si="2"/>
        <v>-6.3440860215053823</v>
      </c>
      <c r="N78" s="204">
        <f t="shared" si="0"/>
        <v>-4.4776119402984982</v>
      </c>
      <c r="O78" s="176" t="str">
        <f t="shared" si="1"/>
        <v>3</v>
      </c>
    </row>
    <row r="79" spans="1:15" s="7" customFormat="1">
      <c r="B79" s="173" t="s">
        <v>261</v>
      </c>
      <c r="C79" s="186" t="s">
        <v>2</v>
      </c>
      <c r="D79" s="204">
        <f t="shared" si="2"/>
        <v>-2.0345879959308242</v>
      </c>
      <c r="E79" s="204">
        <f t="shared" si="2"/>
        <v>-1.7653167185877494</v>
      </c>
      <c r="F79" s="204">
        <f t="shared" si="2"/>
        <v>1.3742071881606885</v>
      </c>
      <c r="G79" s="204">
        <f t="shared" si="2"/>
        <v>6.5693430656934266</v>
      </c>
      <c r="H79" s="204">
        <f t="shared" si="2"/>
        <v>0.19569471624266421</v>
      </c>
      <c r="I79" s="204">
        <f t="shared" si="2"/>
        <v>-2.3437500000000053</v>
      </c>
      <c r="J79" s="204">
        <f t="shared" si="2"/>
        <v>-0.59999999999999432</v>
      </c>
      <c r="K79" s="204">
        <f t="shared" si="2"/>
        <v>1.8108651911468783</v>
      </c>
      <c r="L79" s="204">
        <f t="shared" si="2"/>
        <v>2.7667984189723294</v>
      </c>
      <c r="M79" s="204">
        <f t="shared" si="2"/>
        <v>-4.0384615384615419</v>
      </c>
      <c r="N79" s="204">
        <f t="shared" si="0"/>
        <v>1.3026052104208388</v>
      </c>
      <c r="O79" s="176" t="str">
        <f t="shared" si="1"/>
        <v>食</v>
      </c>
    </row>
    <row r="80" spans="1:15" s="7" customFormat="1">
      <c r="B80" s="173" t="s">
        <v>216</v>
      </c>
      <c r="C80" s="186" t="s">
        <v>2</v>
      </c>
      <c r="D80" s="204">
        <f t="shared" si="2"/>
        <v>1.2021857923497206</v>
      </c>
      <c r="E80" s="204">
        <f t="shared" si="2"/>
        <v>-0.75593952483800075</v>
      </c>
      <c r="F80" s="204">
        <f t="shared" si="2"/>
        <v>3.373231773667023</v>
      </c>
      <c r="G80" s="204">
        <f t="shared" si="2"/>
        <v>6.0000000000000036</v>
      </c>
      <c r="H80" s="204">
        <f t="shared" si="2"/>
        <v>4.9652432969215488</v>
      </c>
      <c r="I80" s="204">
        <f t="shared" si="2"/>
        <v>-3.6896877956480658</v>
      </c>
      <c r="J80" s="204">
        <f t="shared" si="2"/>
        <v>-6.6797642436149287</v>
      </c>
      <c r="K80" s="204">
        <f t="shared" si="2"/>
        <v>5.6842105263157956</v>
      </c>
      <c r="L80" s="204">
        <f t="shared" si="2"/>
        <v>2.5896414342629424</v>
      </c>
      <c r="M80" s="204">
        <f t="shared" si="2"/>
        <v>-8.8349514563106748</v>
      </c>
      <c r="N80" s="204">
        <f t="shared" si="0"/>
        <v>-4.4728434504792354</v>
      </c>
      <c r="O80" s="176" t="str">
        <f t="shared" si="1"/>
        <v>繊</v>
      </c>
    </row>
    <row r="81" spans="2:15" s="7" customFormat="1">
      <c r="B81" s="173" t="s">
        <v>217</v>
      </c>
      <c r="C81" s="186" t="s">
        <v>2</v>
      </c>
      <c r="D81" s="204">
        <f t="shared" si="2"/>
        <v>2.4691358024691441</v>
      </c>
      <c r="E81" s="204">
        <f t="shared" si="2"/>
        <v>-9.2678405931417984</v>
      </c>
      <c r="F81" s="204">
        <f t="shared" si="2"/>
        <v>-1.5321756894790601</v>
      </c>
      <c r="G81" s="204">
        <f t="shared" si="2"/>
        <v>4.0456431535269619</v>
      </c>
      <c r="H81" s="204">
        <f t="shared" si="2"/>
        <v>6.8793619142572346</v>
      </c>
      <c r="I81" s="204">
        <f t="shared" si="2"/>
        <v>-8.2089552238805936</v>
      </c>
      <c r="J81" s="204">
        <f t="shared" si="2"/>
        <v>-3.2520325203252058</v>
      </c>
      <c r="K81" s="204">
        <f t="shared" si="2"/>
        <v>13.235294117647053</v>
      </c>
      <c r="L81" s="204">
        <f t="shared" si="2"/>
        <v>11.038961038961045</v>
      </c>
      <c r="M81" s="204">
        <f t="shared" si="2"/>
        <v>-9.4402673350041759</v>
      </c>
      <c r="N81" s="204">
        <f t="shared" si="0"/>
        <v>-16.236162361623624</v>
      </c>
      <c r="O81" s="176" t="str">
        <f t="shared" si="1"/>
        <v>パ</v>
      </c>
    </row>
    <row r="82" spans="2:15" s="7" customFormat="1">
      <c r="B82" s="173" t="s">
        <v>262</v>
      </c>
      <c r="C82" s="186" t="s">
        <v>2</v>
      </c>
      <c r="D82" s="204">
        <f t="shared" si="2"/>
        <v>-5.7255676209279338</v>
      </c>
      <c r="E82" s="204">
        <f t="shared" si="2"/>
        <v>-1.4659685863874405</v>
      </c>
      <c r="F82" s="204">
        <f t="shared" si="2"/>
        <v>-0.42507970244419924</v>
      </c>
      <c r="G82" s="204">
        <f t="shared" si="2"/>
        <v>7.1504802561366088</v>
      </c>
      <c r="H82" s="204">
        <f t="shared" si="2"/>
        <v>-3.3864541832669377</v>
      </c>
      <c r="I82" s="204">
        <f t="shared" si="2"/>
        <v>-2.7835051546391782</v>
      </c>
      <c r="J82" s="204">
        <f t="shared" si="2"/>
        <v>-10.074231177094379</v>
      </c>
      <c r="K82" s="204">
        <f t="shared" si="2"/>
        <v>-2.2405660377358392</v>
      </c>
      <c r="L82" s="204">
        <f t="shared" si="2"/>
        <v>1.9300361881785213</v>
      </c>
      <c r="M82" s="204">
        <f t="shared" si="2"/>
        <v>-11.59763313609467</v>
      </c>
      <c r="N82" s="204">
        <f t="shared" si="0"/>
        <v>-15.796519410977247</v>
      </c>
      <c r="O82" s="176" t="str">
        <f t="shared" si="1"/>
        <v>化</v>
      </c>
    </row>
    <row r="83" spans="2:15" s="7" customFormat="1">
      <c r="B83" s="173" t="s">
        <v>263</v>
      </c>
      <c r="C83" s="186" t="s">
        <v>2</v>
      </c>
      <c r="D83" s="204">
        <f t="shared" si="2"/>
        <v>-28.143712574850298</v>
      </c>
      <c r="E83" s="204">
        <f t="shared" si="2"/>
        <v>-18.611111111111107</v>
      </c>
      <c r="F83" s="204">
        <f t="shared" si="2"/>
        <v>24.232081911262789</v>
      </c>
      <c r="G83" s="204">
        <f t="shared" si="2"/>
        <v>209.06593406593407</v>
      </c>
      <c r="H83" s="204">
        <f t="shared" si="2"/>
        <v>2.2222222222222223</v>
      </c>
      <c r="I83" s="204">
        <f t="shared" si="2"/>
        <v>3.3043478260869543</v>
      </c>
      <c r="J83" s="204">
        <f t="shared" si="2"/>
        <v>-1.4309764309764335</v>
      </c>
      <c r="K83" s="204">
        <f t="shared" si="2"/>
        <v>2.2203245089667023</v>
      </c>
      <c r="L83" s="204">
        <f t="shared" si="2"/>
        <v>-2.4227234753550588</v>
      </c>
      <c r="M83" s="204">
        <f t="shared" si="2"/>
        <v>3.339041095890416</v>
      </c>
      <c r="N83" s="204">
        <f t="shared" si="0"/>
        <v>-32.891466445733222</v>
      </c>
      <c r="O83" s="176" t="str">
        <f t="shared" si="1"/>
        <v>石</v>
      </c>
    </row>
    <row r="84" spans="2:15" s="7" customFormat="1">
      <c r="B84" s="173" t="s">
        <v>264</v>
      </c>
      <c r="C84" s="186" t="s">
        <v>2</v>
      </c>
      <c r="D84" s="204">
        <f t="shared" si="2"/>
        <v>-1.6684045881126259</v>
      </c>
      <c r="E84" s="204">
        <f t="shared" si="2"/>
        <v>-2.7571580063626664</v>
      </c>
      <c r="F84" s="204">
        <f t="shared" si="2"/>
        <v>0.8724100327153731</v>
      </c>
      <c r="G84" s="204">
        <f t="shared" si="2"/>
        <v>9.2972972972972912</v>
      </c>
      <c r="H84" s="204">
        <f t="shared" si="2"/>
        <v>0.19782393669634307</v>
      </c>
      <c r="I84" s="204">
        <f t="shared" si="2"/>
        <v>-2.9615004935834155</v>
      </c>
      <c r="J84" s="204">
        <f t="shared" si="2"/>
        <v>6.6124109867751786</v>
      </c>
      <c r="K84" s="204">
        <f t="shared" si="2"/>
        <v>4.0076335877862617</v>
      </c>
      <c r="L84" s="204">
        <f t="shared" si="2"/>
        <v>4.8623853211009145</v>
      </c>
      <c r="M84" s="204">
        <f t="shared" si="2"/>
        <v>-8.5739282589676264</v>
      </c>
      <c r="N84" s="204">
        <f t="shared" si="0"/>
        <v>-2.5837320574162708</v>
      </c>
      <c r="O84" s="176" t="str">
        <f t="shared" si="1"/>
        <v>窯</v>
      </c>
    </row>
    <row r="85" spans="2:15" s="7" customFormat="1">
      <c r="B85" s="173" t="s">
        <v>177</v>
      </c>
      <c r="C85" s="186" t="s">
        <v>2</v>
      </c>
      <c r="D85" s="204">
        <f t="shared" si="2"/>
        <v>0.72115384615383926</v>
      </c>
      <c r="E85" s="204">
        <f t="shared" si="2"/>
        <v>-7.9952267303102662</v>
      </c>
      <c r="F85" s="204">
        <f t="shared" si="2"/>
        <v>11.932555123216607</v>
      </c>
      <c r="G85" s="204">
        <f t="shared" si="2"/>
        <v>21.900347624565477</v>
      </c>
      <c r="H85" s="204">
        <f t="shared" si="2"/>
        <v>-0.28517110266159423</v>
      </c>
      <c r="I85" s="204">
        <f t="shared" si="2"/>
        <v>2.9551954242135312</v>
      </c>
      <c r="J85" s="204">
        <f t="shared" si="2"/>
        <v>7.0370370370370319</v>
      </c>
      <c r="K85" s="204">
        <f t="shared" si="2"/>
        <v>0.69204152249135942</v>
      </c>
      <c r="L85" s="204">
        <f t="shared" si="2"/>
        <v>4.6391752577319512</v>
      </c>
      <c r="M85" s="204">
        <f t="shared" si="2"/>
        <v>3.4482758620689684</v>
      </c>
      <c r="N85" s="204">
        <f t="shared" si="0"/>
        <v>15.634920634920627</v>
      </c>
      <c r="O85" s="176" t="str">
        <f t="shared" si="1"/>
        <v>一</v>
      </c>
    </row>
    <row r="86" spans="2:15" s="7" customFormat="1">
      <c r="B86" s="173" t="s">
        <v>265</v>
      </c>
      <c r="C86" s="186" t="s">
        <v>2</v>
      </c>
      <c r="D86" s="204">
        <f t="shared" si="2"/>
        <v>12.690355329949238</v>
      </c>
      <c r="E86" s="204">
        <f t="shared" si="2"/>
        <v>1.8018018018018116</v>
      </c>
      <c r="F86" s="204">
        <f t="shared" si="2"/>
        <v>4.0929203539822883</v>
      </c>
      <c r="G86" s="204">
        <f t="shared" si="2"/>
        <v>9.0329436769394267</v>
      </c>
      <c r="H86" s="204">
        <f t="shared" si="2"/>
        <v>3.3138401559454254</v>
      </c>
      <c r="I86" s="204">
        <f t="shared" si="2"/>
        <v>-3.2075471698113263</v>
      </c>
      <c r="J86" s="204">
        <f t="shared" si="2"/>
        <v>1.7543859649122917</v>
      </c>
      <c r="K86" s="204">
        <f t="shared" si="2"/>
        <v>4.3103448275862064</v>
      </c>
      <c r="L86" s="204">
        <f t="shared" si="2"/>
        <v>3.3057851239669365</v>
      </c>
      <c r="M86" s="204">
        <f t="shared" si="2"/>
        <v>-10.577777777777783</v>
      </c>
      <c r="N86" s="204">
        <f t="shared" si="0"/>
        <v>3.0815109343936471</v>
      </c>
      <c r="O86" s="176" t="str">
        <f t="shared" si="1"/>
        <v>金</v>
      </c>
    </row>
    <row r="87" spans="2:15" s="7" customFormat="1">
      <c r="B87" s="173" t="s">
        <v>135</v>
      </c>
      <c r="C87" s="186" t="s">
        <v>2</v>
      </c>
      <c r="D87" s="204">
        <f t="shared" si="2"/>
        <v>6.8050749711649257</v>
      </c>
      <c r="E87" s="204">
        <f t="shared" si="2"/>
        <v>2.1598272138228944</v>
      </c>
      <c r="F87" s="204">
        <f t="shared" si="2"/>
        <v>1.0570824524312896</v>
      </c>
      <c r="G87" s="204">
        <f t="shared" si="2"/>
        <v>5.9623430962343127</v>
      </c>
      <c r="H87" s="204">
        <f t="shared" si="2"/>
        <v>1.0858835143139276</v>
      </c>
      <c r="I87" s="204">
        <f t="shared" si="2"/>
        <v>-2.9296875</v>
      </c>
      <c r="J87" s="204">
        <f t="shared" si="2"/>
        <v>-2.0120724346076457</v>
      </c>
      <c r="K87" s="204">
        <f t="shared" si="2"/>
        <v>-0.51334702258726894</v>
      </c>
      <c r="L87" s="204">
        <f t="shared" si="2"/>
        <v>0.61919504643962264</v>
      </c>
      <c r="M87" s="204">
        <f t="shared" si="2"/>
        <v>-7.0769230769230838</v>
      </c>
      <c r="N87" s="204">
        <f t="shared" si="0"/>
        <v>-4.8565121412803443</v>
      </c>
      <c r="O87" s="176" t="str">
        <f t="shared" si="1"/>
        <v>は</v>
      </c>
    </row>
    <row r="88" spans="2:15" s="7" customFormat="1">
      <c r="B88" s="173" t="s">
        <v>136</v>
      </c>
      <c r="C88" s="186" t="s">
        <v>2</v>
      </c>
      <c r="D88" s="204">
        <f t="shared" si="2"/>
        <v>-10.312764158918007</v>
      </c>
      <c r="E88" s="204">
        <f t="shared" si="2"/>
        <v>6.5032987747408164</v>
      </c>
      <c r="F88" s="204">
        <f t="shared" si="2"/>
        <v>-15.575221238938047</v>
      </c>
      <c r="G88" s="204">
        <f t="shared" si="2"/>
        <v>2.2012578616352139</v>
      </c>
      <c r="H88" s="204">
        <f t="shared" si="2"/>
        <v>-6.3589743589743621</v>
      </c>
      <c r="I88" s="204">
        <f t="shared" si="2"/>
        <v>4.6002190580503868</v>
      </c>
      <c r="J88" s="204">
        <f t="shared" si="2"/>
        <v>-7.4345549738219834</v>
      </c>
      <c r="K88" s="204">
        <f t="shared" si="2"/>
        <v>-15.610859728506799</v>
      </c>
      <c r="L88" s="204">
        <f t="shared" si="2"/>
        <v>-3.7533512064343126</v>
      </c>
      <c r="M88" s="204">
        <f t="shared" si="2"/>
        <v>-7.1030640668523599</v>
      </c>
      <c r="N88" s="204">
        <f t="shared" si="0"/>
        <v>0.44977511244377383</v>
      </c>
      <c r="O88" s="176" t="str">
        <f t="shared" si="1"/>
        <v>子</v>
      </c>
    </row>
    <row r="89" spans="2:15" s="7" customFormat="1">
      <c r="B89" s="173" t="s">
        <v>266</v>
      </c>
      <c r="C89" s="186" t="s">
        <v>2</v>
      </c>
      <c r="D89" s="204">
        <f t="shared" si="2"/>
        <v>-2.8680688336520079</v>
      </c>
      <c r="E89" s="204">
        <f t="shared" si="2"/>
        <v>0.68897637795275879</v>
      </c>
      <c r="F89" s="204">
        <f t="shared" si="2"/>
        <v>-5.376344086021505</v>
      </c>
      <c r="G89" s="204">
        <f t="shared" si="2"/>
        <v>5.0619834710743863</v>
      </c>
      <c r="H89" s="204">
        <f t="shared" si="2"/>
        <v>-4.8180924287119034</v>
      </c>
      <c r="I89" s="204">
        <f t="shared" si="2"/>
        <v>-8.2644628099173563</v>
      </c>
      <c r="J89" s="204">
        <f t="shared" si="2"/>
        <v>-1.3513513513513546</v>
      </c>
      <c r="K89" s="204">
        <f t="shared" si="2"/>
        <v>-3.5388127853881213</v>
      </c>
      <c r="L89" s="204">
        <f t="shared" si="2"/>
        <v>0.71005917159762644</v>
      </c>
      <c r="M89" s="204">
        <f t="shared" si="2"/>
        <v>-9.9882491186839015</v>
      </c>
      <c r="N89" s="204">
        <f t="shared" ref="N89:N96" si="3">IF(N22="","",(N22-M22)/M22*100)</f>
        <v>-0.913838120104424</v>
      </c>
      <c r="O89" s="176" t="str">
        <f t="shared" si="1"/>
        <v>気</v>
      </c>
    </row>
    <row r="90" spans="2:15" s="7" customFormat="1">
      <c r="B90" s="173" t="s">
        <v>138</v>
      </c>
      <c r="C90" s="186" t="s">
        <v>2</v>
      </c>
      <c r="D90" s="204">
        <f t="shared" si="2"/>
        <v>-3.8383838383838356</v>
      </c>
      <c r="E90" s="204">
        <f t="shared" si="2"/>
        <v>0.10504201680671672</v>
      </c>
      <c r="F90" s="204">
        <f t="shared" si="2"/>
        <v>1.1542497376705232</v>
      </c>
      <c r="G90" s="204">
        <f t="shared" si="2"/>
        <v>6.3278008298755131</v>
      </c>
      <c r="H90" s="204">
        <f t="shared" si="2"/>
        <v>-1.7560975609756071</v>
      </c>
      <c r="I90" s="204">
        <f t="shared" si="2"/>
        <v>-3.2770605759682194</v>
      </c>
      <c r="J90" s="204">
        <f t="shared" si="2"/>
        <v>-1.2320328542094483</v>
      </c>
      <c r="K90" s="204">
        <f t="shared" si="2"/>
        <v>-0.93555093555094149</v>
      </c>
      <c r="L90" s="204">
        <f t="shared" si="2"/>
        <v>-0.73452256033578478</v>
      </c>
      <c r="M90" s="204">
        <f t="shared" si="2"/>
        <v>-0.10570824524312296</v>
      </c>
      <c r="N90" s="204">
        <f t="shared" si="3"/>
        <v>4.656084656084662</v>
      </c>
      <c r="O90" s="176" t="str">
        <f t="shared" si="1"/>
        <v>情</v>
      </c>
    </row>
    <row r="91" spans="2:15" s="7" customFormat="1">
      <c r="B91" s="173" t="s">
        <v>267</v>
      </c>
      <c r="C91" s="186" t="s">
        <v>2</v>
      </c>
      <c r="D91" s="204">
        <f t="shared" si="2"/>
        <v>9.3750000000000036</v>
      </c>
      <c r="E91" s="204">
        <f t="shared" si="2"/>
        <v>9.4047619047619122</v>
      </c>
      <c r="F91" s="204">
        <f t="shared" si="2"/>
        <v>2.3939064200217501</v>
      </c>
      <c r="G91" s="204">
        <f t="shared" si="2"/>
        <v>6.3761955366631247</v>
      </c>
      <c r="H91" s="204">
        <f t="shared" si="2"/>
        <v>-3.596403596403591</v>
      </c>
      <c r="I91" s="204">
        <f t="shared" si="2"/>
        <v>-3.3160621761658056</v>
      </c>
      <c r="J91" s="204">
        <f t="shared" si="2"/>
        <v>-4.3944265809217518</v>
      </c>
      <c r="K91" s="204">
        <f t="shared" si="2"/>
        <v>-4.5964125560538207</v>
      </c>
      <c r="L91" s="204">
        <f t="shared" si="2"/>
        <v>1.9976498237367837</v>
      </c>
      <c r="M91" s="204">
        <f t="shared" si="2"/>
        <v>-6.3364055299539173</v>
      </c>
      <c r="N91" s="204">
        <f t="shared" si="3"/>
        <v>4.5510455104551077</v>
      </c>
      <c r="O91" s="176" t="str">
        <f t="shared" si="1"/>
        <v>輸</v>
      </c>
    </row>
    <row r="92" spans="2:15" s="7" customFormat="1">
      <c r="B92" s="173" t="s">
        <v>225</v>
      </c>
      <c r="C92" s="186" t="s">
        <v>2</v>
      </c>
      <c r="D92" s="204">
        <f t="shared" si="2"/>
        <v>-3.9196940726577387</v>
      </c>
      <c r="E92" s="204">
        <f t="shared" si="2"/>
        <v>-1.1940298507462714</v>
      </c>
      <c r="F92" s="204">
        <f t="shared" si="2"/>
        <v>0.30211480362537479</v>
      </c>
      <c r="G92" s="204">
        <f t="shared" si="2"/>
        <v>0.50200803212851408</v>
      </c>
      <c r="H92" s="204">
        <f t="shared" si="2"/>
        <v>4.7952047952048069</v>
      </c>
      <c r="I92" s="204">
        <f t="shared" si="2"/>
        <v>9.5328884652044144E-2</v>
      </c>
      <c r="J92" s="204">
        <f t="shared" si="2"/>
        <v>-1.5238095238095184</v>
      </c>
      <c r="K92" s="204">
        <f t="shared" si="2"/>
        <v>-0.77369439071567825</v>
      </c>
      <c r="L92" s="204">
        <f t="shared" si="2"/>
        <v>5.7504873294347041</v>
      </c>
      <c r="M92" s="204">
        <f t="shared" si="2"/>
        <v>-0.18433179723502566</v>
      </c>
      <c r="N92" s="204">
        <f t="shared" si="3"/>
        <v>-3.2317636195752542</v>
      </c>
      <c r="O92" s="176" t="str">
        <f t="shared" si="1"/>
        <v>印</v>
      </c>
    </row>
    <row r="93" spans="2:15" s="7" customFormat="1">
      <c r="B93" s="173" t="s">
        <v>140</v>
      </c>
      <c r="C93" s="186" t="s">
        <v>2</v>
      </c>
      <c r="D93" s="204">
        <f t="shared" si="2"/>
        <v>1.1387163561076694</v>
      </c>
      <c r="E93" s="204">
        <f t="shared" si="2"/>
        <v>-2.7635619242579352</v>
      </c>
      <c r="F93" s="204">
        <f t="shared" si="2"/>
        <v>-0.21052631578947667</v>
      </c>
      <c r="G93" s="204">
        <f t="shared" si="2"/>
        <v>4.8523206751054948</v>
      </c>
      <c r="H93" s="204">
        <f t="shared" si="2"/>
        <v>2.6156941649899337</v>
      </c>
      <c r="I93" s="204">
        <f t="shared" si="2"/>
        <v>-4.9999999999999947</v>
      </c>
      <c r="J93" s="204">
        <f t="shared" si="2"/>
        <v>-3.8183694530443781</v>
      </c>
      <c r="K93" s="204">
        <f t="shared" si="2"/>
        <v>3.3261802575107233</v>
      </c>
      <c r="L93" s="204">
        <f t="shared" si="2"/>
        <v>5.7113187954309454</v>
      </c>
      <c r="M93" s="204">
        <f t="shared" si="2"/>
        <v>-3.5363457760314283</v>
      </c>
      <c r="N93" s="204">
        <f t="shared" si="3"/>
        <v>-1.3238289205702618</v>
      </c>
      <c r="O93" s="176" t="str">
        <f t="shared" si="1"/>
        <v>他</v>
      </c>
    </row>
    <row r="94" spans="2:15" s="7" customFormat="1">
      <c r="B94" s="173" t="s">
        <v>209</v>
      </c>
      <c r="C94" s="186" t="s">
        <v>2</v>
      </c>
      <c r="D94" s="204">
        <f t="shared" si="2"/>
        <v>4.9088359046283312</v>
      </c>
      <c r="E94" s="204">
        <f t="shared" si="2"/>
        <v>3.7433155080213867</v>
      </c>
      <c r="F94" s="204">
        <f t="shared" si="2"/>
        <v>9.2783505154639219</v>
      </c>
      <c r="G94" s="204">
        <f t="shared" si="2"/>
        <v>10.731132075471708</v>
      </c>
      <c r="H94" s="204">
        <f t="shared" si="2"/>
        <v>12.034078807241743</v>
      </c>
      <c r="I94" s="204">
        <f t="shared" si="2"/>
        <v>-2.1863117870722406</v>
      </c>
      <c r="J94" s="204">
        <f t="shared" si="2"/>
        <v>-0.77745383867833939</v>
      </c>
      <c r="K94" s="204">
        <f t="shared" si="2"/>
        <v>1.3712047012732673</v>
      </c>
      <c r="L94" s="204">
        <f t="shared" si="2"/>
        <v>5.4106280193236662</v>
      </c>
      <c r="M94" s="204">
        <f t="shared" si="2"/>
        <v>-6.3244729605866103</v>
      </c>
      <c r="N94" s="204">
        <f t="shared" si="3"/>
        <v>-21.917808219178088</v>
      </c>
      <c r="O94" s="176" t="str">
        <f t="shared" si="1"/>
        <v>4</v>
      </c>
    </row>
    <row r="95" spans="2:15" s="7" customFormat="1">
      <c r="B95" s="173" t="s">
        <v>334</v>
      </c>
      <c r="C95" s="186" t="s">
        <v>2</v>
      </c>
      <c r="D95" s="204">
        <f t="shared" si="2"/>
        <v>10.273972602739738</v>
      </c>
      <c r="E95" s="204">
        <f t="shared" si="2"/>
        <v>6.9875776397515521</v>
      </c>
      <c r="F95" s="204">
        <f t="shared" si="2"/>
        <v>15.965166908563134</v>
      </c>
      <c r="G95" s="204">
        <f t="shared" si="2"/>
        <v>18.022528160200238</v>
      </c>
      <c r="H95" s="204">
        <f t="shared" si="2"/>
        <v>15.270413573700962</v>
      </c>
      <c r="I95" s="204">
        <f t="shared" si="2"/>
        <v>-3.7718491260349665</v>
      </c>
      <c r="J95" s="204">
        <f t="shared" si="2"/>
        <v>-1.2428298279158674</v>
      </c>
      <c r="K95" s="204">
        <f t="shared" si="2"/>
        <v>2.5169409486931351</v>
      </c>
      <c r="L95" s="204">
        <f t="shared" si="2"/>
        <v>7.6487252124645844</v>
      </c>
      <c r="M95" s="204">
        <f t="shared" si="2"/>
        <v>-19.473684210526319</v>
      </c>
      <c r="N95" s="204">
        <f t="shared" si="3"/>
        <v>-36.928104575163403</v>
      </c>
      <c r="O95" s="176" t="str">
        <f t="shared" si="1"/>
        <v>電</v>
      </c>
    </row>
    <row r="96" spans="2:15" s="7" customFormat="1">
      <c r="B96" s="173" t="s">
        <v>335</v>
      </c>
      <c r="C96" s="186" t="s">
        <v>2</v>
      </c>
      <c r="D96" s="204">
        <f t="shared" si="2"/>
        <v>-1.2552301255230007</v>
      </c>
      <c r="E96" s="204">
        <f t="shared" si="2"/>
        <v>0.10593220338982448</v>
      </c>
      <c r="F96" s="204">
        <f t="shared" si="2"/>
        <v>0.52910052910052907</v>
      </c>
      <c r="G96" s="204">
        <f t="shared" si="2"/>
        <v>-1.8947368421052602</v>
      </c>
      <c r="H96" s="204">
        <f t="shared" si="2"/>
        <v>6.6523605150214618</v>
      </c>
      <c r="I96" s="204">
        <f t="shared" si="2"/>
        <v>1.1066398390341994</v>
      </c>
      <c r="J96" s="204">
        <f t="shared" si="2"/>
        <v>0</v>
      </c>
      <c r="K96" s="204">
        <f t="shared" si="2"/>
        <v>-0.49751243781094528</v>
      </c>
      <c r="L96" s="204">
        <f t="shared" si="2"/>
        <v>2.0999999999999943</v>
      </c>
      <c r="M96" s="204">
        <f t="shared" si="2"/>
        <v>6.4642507345739562</v>
      </c>
      <c r="N96" s="204">
        <f t="shared" si="3"/>
        <v>-6.0717571297148192</v>
      </c>
      <c r="O96" s="175" t="str">
        <f t="shared" si="1"/>
        <v>ガ</v>
      </c>
    </row>
    <row r="97" spans="2:15" s="7" customFormat="1">
      <c r="B97" s="173" t="s">
        <v>268</v>
      </c>
      <c r="C97" s="186" t="s">
        <v>2</v>
      </c>
      <c r="D97" s="204">
        <f t="shared" si="2"/>
        <v>-0.1043841336116851</v>
      </c>
      <c r="E97" s="204">
        <f t="shared" si="2"/>
        <v>0.83594566353186739</v>
      </c>
      <c r="F97" s="204">
        <f t="shared" si="2"/>
        <v>2.6943005181347091</v>
      </c>
      <c r="G97" s="204">
        <f t="shared" si="2"/>
        <v>0.9081735620585325</v>
      </c>
      <c r="H97" s="204">
        <f t="shared" si="2"/>
        <v>0.70000000000000284</v>
      </c>
      <c r="I97" s="204">
        <f t="shared" si="2"/>
        <v>0.8937437934458704</v>
      </c>
      <c r="J97" s="204">
        <f t="shared" si="2"/>
        <v>0.59055118110237059</v>
      </c>
      <c r="K97" s="204">
        <f t="shared" si="2"/>
        <v>2.6418786692759322</v>
      </c>
      <c r="L97" s="204">
        <f t="shared" ref="E97:N112" si="4">IF(L30="","",(L30-K30)/K30*100)</f>
        <v>0.66730219256433609</v>
      </c>
      <c r="M97" s="204">
        <f t="shared" si="4"/>
        <v>2.6515151515151625</v>
      </c>
      <c r="N97" s="204">
        <f t="shared" si="4"/>
        <v>0.27675276752767264</v>
      </c>
      <c r="O97" s="176" t="str">
        <f t="shared" si="1"/>
        <v>5</v>
      </c>
    </row>
    <row r="98" spans="2:15" s="7" customFormat="1">
      <c r="B98" s="173" t="s">
        <v>269</v>
      </c>
      <c r="C98" s="186" t="s">
        <v>2</v>
      </c>
      <c r="D98" s="204">
        <f t="shared" si="2"/>
        <v>-0.61287027579163278</v>
      </c>
      <c r="E98" s="204">
        <f t="shared" si="4"/>
        <v>0</v>
      </c>
      <c r="F98" s="204">
        <f t="shared" si="4"/>
        <v>2.9804727646454325</v>
      </c>
      <c r="G98" s="204">
        <f t="shared" si="4"/>
        <v>-0.29940119760478756</v>
      </c>
      <c r="H98" s="204">
        <f t="shared" si="4"/>
        <v>1.70170170170169</v>
      </c>
      <c r="I98" s="204">
        <f t="shared" si="4"/>
        <v>-9.84251968503881E-2</v>
      </c>
      <c r="J98" s="204">
        <f t="shared" si="4"/>
        <v>0.59113300492610277</v>
      </c>
      <c r="K98" s="204">
        <f t="shared" si="4"/>
        <v>1.1753183153770841</v>
      </c>
      <c r="L98" s="204">
        <f t="shared" si="4"/>
        <v>2.7105517909002881</v>
      </c>
      <c r="M98" s="204">
        <f t="shared" si="4"/>
        <v>1.7907634307257361</v>
      </c>
      <c r="N98" s="204">
        <f t="shared" si="4"/>
        <v>2.4074074074074021</v>
      </c>
      <c r="O98" s="175" t="str">
        <f t="shared" si="1"/>
        <v>6</v>
      </c>
    </row>
    <row r="99" spans="2:15" s="7" customFormat="1">
      <c r="B99" s="173" t="s">
        <v>343</v>
      </c>
      <c r="C99" s="186" t="s">
        <v>2</v>
      </c>
      <c r="D99" s="204">
        <f t="shared" si="2"/>
        <v>-1.298701298701296</v>
      </c>
      <c r="E99" s="204">
        <f t="shared" si="4"/>
        <v>1.1133603238866483</v>
      </c>
      <c r="F99" s="204">
        <f t="shared" si="4"/>
        <v>2.5025025025025025</v>
      </c>
      <c r="G99" s="204">
        <f t="shared" si="4"/>
        <v>-2.44140625</v>
      </c>
      <c r="H99" s="204">
        <f t="shared" si="4"/>
        <v>-0.10010010010010863</v>
      </c>
      <c r="I99" s="204">
        <f t="shared" si="4"/>
        <v>-1.5030060120240483</v>
      </c>
      <c r="J99" s="204">
        <f t="shared" si="4"/>
        <v>0.4069175991861706</v>
      </c>
      <c r="K99" s="204">
        <f t="shared" si="4"/>
        <v>1.7223910840932146</v>
      </c>
      <c r="L99" s="204">
        <f t="shared" si="4"/>
        <v>4.4820717131474099</v>
      </c>
      <c r="M99" s="204">
        <f t="shared" si="4"/>
        <v>4.1944709246901724</v>
      </c>
      <c r="N99" s="204">
        <f t="shared" si="4"/>
        <v>7.1363220494053037</v>
      </c>
      <c r="O99" s="176" t="str">
        <f t="shared" si="1"/>
        <v>卸</v>
      </c>
    </row>
    <row r="100" spans="2:15" s="7" customFormat="1">
      <c r="B100" s="173" t="s">
        <v>342</v>
      </c>
      <c r="C100" s="186" t="s">
        <v>2</v>
      </c>
      <c r="D100" s="204">
        <f t="shared" si="2"/>
        <v>-0.41237113402062436</v>
      </c>
      <c r="E100" s="204">
        <f t="shared" si="4"/>
        <v>-0.51759834368530022</v>
      </c>
      <c r="F100" s="204">
        <f t="shared" si="4"/>
        <v>3.2258064516129124</v>
      </c>
      <c r="G100" s="204">
        <f t="shared" si="4"/>
        <v>0.7056451612903254</v>
      </c>
      <c r="H100" s="204">
        <f t="shared" si="4"/>
        <v>2.4024024024023936</v>
      </c>
      <c r="I100" s="204">
        <f t="shared" si="4"/>
        <v>0.58651026392962713</v>
      </c>
      <c r="J100" s="204">
        <f t="shared" si="4"/>
        <v>0.58309037900874083</v>
      </c>
      <c r="K100" s="204">
        <f t="shared" si="4"/>
        <v>0.96618357487922701</v>
      </c>
      <c r="L100" s="204">
        <f t="shared" si="4"/>
        <v>2.0095693779904251</v>
      </c>
      <c r="M100" s="204">
        <f t="shared" si="4"/>
        <v>0.84427767354597161</v>
      </c>
      <c r="N100" s="204">
        <f t="shared" si="4"/>
        <v>0.46511627906976744</v>
      </c>
      <c r="O100" s="175" t="str">
        <f t="shared" si="1"/>
        <v>小</v>
      </c>
    </row>
    <row r="101" spans="2:15" s="7" customFormat="1">
      <c r="B101" s="173" t="s">
        <v>214</v>
      </c>
      <c r="C101" s="186" t="s">
        <v>2</v>
      </c>
      <c r="D101" s="204">
        <f t="shared" si="2"/>
        <v>0.86393088552917008</v>
      </c>
      <c r="E101" s="204">
        <f t="shared" si="4"/>
        <v>-0.21413276231263689</v>
      </c>
      <c r="F101" s="204">
        <f t="shared" si="4"/>
        <v>4.0772532188841168</v>
      </c>
      <c r="G101" s="204">
        <f t="shared" si="4"/>
        <v>2.5773195876288657</v>
      </c>
      <c r="H101" s="204">
        <f t="shared" si="4"/>
        <v>1.1055276381909491</v>
      </c>
      <c r="I101" s="204">
        <f t="shared" si="4"/>
        <v>0.19880715705765692</v>
      </c>
      <c r="J101" s="204">
        <f t="shared" si="4"/>
        <v>2.3809523809523867</v>
      </c>
      <c r="K101" s="204">
        <f t="shared" si="4"/>
        <v>2.0348837209302273</v>
      </c>
      <c r="L101" s="204">
        <f t="shared" si="4"/>
        <v>3.5137701804368495</v>
      </c>
      <c r="M101" s="204">
        <f t="shared" si="4"/>
        <v>-1.2844036697247758</v>
      </c>
      <c r="N101" s="204">
        <f t="shared" si="4"/>
        <v>0.37174721189591609</v>
      </c>
      <c r="O101" s="175" t="str">
        <f t="shared" si="1"/>
        <v>7</v>
      </c>
    </row>
    <row r="102" spans="2:15" s="7" customFormat="1">
      <c r="B102" s="173" t="s">
        <v>144</v>
      </c>
      <c r="C102" s="186" t="s">
        <v>2</v>
      </c>
      <c r="D102" s="204">
        <f t="shared" si="2"/>
        <v>-0.20618556701031218</v>
      </c>
      <c r="E102" s="204">
        <f t="shared" si="4"/>
        <v>-2.6859504132231349</v>
      </c>
      <c r="F102" s="204">
        <f t="shared" si="4"/>
        <v>3.0785562632696299</v>
      </c>
      <c r="G102" s="204">
        <f t="shared" si="4"/>
        <v>4.0164778578784821</v>
      </c>
      <c r="H102" s="204">
        <f t="shared" si="4"/>
        <v>4.2574257425742541</v>
      </c>
      <c r="I102" s="204">
        <f t="shared" si="4"/>
        <v>-0.37986704653370512</v>
      </c>
      <c r="J102" s="204">
        <f t="shared" si="4"/>
        <v>0.76263107721639389</v>
      </c>
      <c r="K102" s="204">
        <f t="shared" si="4"/>
        <v>3.4058656575212813</v>
      </c>
      <c r="L102" s="204">
        <f t="shared" si="4"/>
        <v>-0.45745654162854532</v>
      </c>
      <c r="M102" s="204">
        <f t="shared" si="4"/>
        <v>-3.8602941176470615</v>
      </c>
      <c r="N102" s="204">
        <f t="shared" si="4"/>
        <v>2.3900573613766731</v>
      </c>
      <c r="O102" s="176" t="str">
        <f t="shared" si="1"/>
        <v>8</v>
      </c>
    </row>
    <row r="103" spans="2:15" s="7" customFormat="1">
      <c r="B103" s="173" t="s">
        <v>143</v>
      </c>
      <c r="C103" s="186" t="s">
        <v>2</v>
      </c>
      <c r="D103" s="204">
        <f t="shared" si="2"/>
        <v>-0.1968503937007762</v>
      </c>
      <c r="E103" s="204">
        <f t="shared" si="4"/>
        <v>-2.2682445759368948</v>
      </c>
      <c r="F103" s="204">
        <f t="shared" si="4"/>
        <v>1.1099899091826526</v>
      </c>
      <c r="G103" s="204">
        <f t="shared" si="4"/>
        <v>-0.39920159680639289</v>
      </c>
      <c r="H103" s="204">
        <f t="shared" si="4"/>
        <v>0.10020040080161176</v>
      </c>
      <c r="I103" s="204">
        <f t="shared" si="4"/>
        <v>-2.602602602602611</v>
      </c>
      <c r="J103" s="204">
        <f t="shared" si="4"/>
        <v>-2.4665981500513787</v>
      </c>
      <c r="K103" s="204">
        <f t="shared" si="4"/>
        <v>-1.5806111696522653</v>
      </c>
      <c r="L103" s="204">
        <f t="shared" si="4"/>
        <v>-1.4989293361884428</v>
      </c>
      <c r="M103" s="204">
        <f t="shared" si="4"/>
        <v>-1.9565217391304319</v>
      </c>
      <c r="N103" s="204">
        <f t="shared" si="4"/>
        <v>-3.104212860310418</v>
      </c>
      <c r="O103" s="176" t="str">
        <f t="shared" si="1"/>
        <v>9</v>
      </c>
    </row>
    <row r="104" spans="2:15" s="7" customFormat="1">
      <c r="B104" s="173" t="s">
        <v>336</v>
      </c>
      <c r="C104" s="186" t="s">
        <v>2</v>
      </c>
      <c r="D104" s="204">
        <f t="shared" si="2"/>
        <v>-9.803921568626893E-2</v>
      </c>
      <c r="E104" s="204">
        <f t="shared" si="4"/>
        <v>-2.4533856722276743</v>
      </c>
      <c r="F104" s="204">
        <f t="shared" si="4"/>
        <v>0.80482897384305552</v>
      </c>
      <c r="G104" s="204">
        <f t="shared" si="4"/>
        <v>-0.49900199600798401</v>
      </c>
      <c r="H104" s="204">
        <f t="shared" si="4"/>
        <v>-0.20060180541625161</v>
      </c>
      <c r="I104" s="204">
        <f t="shared" si="4"/>
        <v>-3.3165829145728618</v>
      </c>
      <c r="J104" s="204">
        <f t="shared" si="4"/>
        <v>-3.4303534303534269</v>
      </c>
      <c r="K104" s="204">
        <f t="shared" si="4"/>
        <v>-2.5834230355220726</v>
      </c>
      <c r="L104" s="204">
        <f t="shared" si="4"/>
        <v>-2.3204419889502703</v>
      </c>
      <c r="M104" s="204">
        <f t="shared" si="4"/>
        <v>-2.1493212669683319</v>
      </c>
      <c r="N104" s="204">
        <f t="shared" si="4"/>
        <v>-3.4682080924855487</v>
      </c>
      <c r="O104" s="176" t="str">
        <f t="shared" si="1"/>
        <v>通</v>
      </c>
    </row>
    <row r="105" spans="2:15" s="7" customFormat="1">
      <c r="B105" s="295" t="s">
        <v>337</v>
      </c>
      <c r="C105" s="186" t="s">
        <v>2</v>
      </c>
      <c r="D105" s="204">
        <f t="shared" si="2"/>
        <v>-0.69930069930068806</v>
      </c>
      <c r="E105" s="204">
        <f t="shared" si="4"/>
        <v>-1.4084507042253578</v>
      </c>
      <c r="F105" s="204">
        <f t="shared" si="4"/>
        <v>2.5510204081632653</v>
      </c>
      <c r="G105" s="204">
        <f t="shared" si="4"/>
        <v>-0.29850746268656436</v>
      </c>
      <c r="H105" s="204">
        <f t="shared" si="4"/>
        <v>1.4970059880239521</v>
      </c>
      <c r="I105" s="204">
        <f t="shared" si="4"/>
        <v>9.8328416912482119E-2</v>
      </c>
      <c r="J105" s="204">
        <f t="shared" si="4"/>
        <v>0.78585461689587144</v>
      </c>
      <c r="K105" s="204">
        <f t="shared" si="4"/>
        <v>2.1442495126705685</v>
      </c>
      <c r="L105" s="204">
        <f t="shared" si="4"/>
        <v>1.5267175572519165</v>
      </c>
      <c r="M105" s="204">
        <f t="shared" si="4"/>
        <v>-0.93984962406015038</v>
      </c>
      <c r="N105" s="204">
        <f t="shared" si="4"/>
        <v>-1.9924098671726835</v>
      </c>
      <c r="O105" s="175" t="str">
        <f t="shared" ref="O105:O124" si="5">O38</f>
        <v>情</v>
      </c>
    </row>
    <row r="106" spans="2:15" s="7" customFormat="1">
      <c r="B106" s="173" t="s">
        <v>270</v>
      </c>
      <c r="C106" s="186" t="s">
        <v>2</v>
      </c>
      <c r="D106" s="204">
        <f t="shared" si="2"/>
        <v>-5.7908383751080397</v>
      </c>
      <c r="E106" s="204">
        <f t="shared" si="4"/>
        <v>-4.4036697247706398</v>
      </c>
      <c r="F106" s="204">
        <f t="shared" si="4"/>
        <v>-1.4395393474088292</v>
      </c>
      <c r="G106" s="204">
        <f t="shared" si="4"/>
        <v>-2.7263875365141161</v>
      </c>
      <c r="H106" s="204">
        <f t="shared" si="4"/>
        <v>-1.3013013013013126</v>
      </c>
      <c r="I106" s="204">
        <f t="shared" si="4"/>
        <v>-1.5212981744421907</v>
      </c>
      <c r="J106" s="204">
        <f t="shared" si="4"/>
        <v>1.3388259526261703</v>
      </c>
      <c r="K106" s="204">
        <f t="shared" si="4"/>
        <v>0.91463414634145468</v>
      </c>
      <c r="L106" s="204">
        <f t="shared" si="4"/>
        <v>-4.6324269889224512</v>
      </c>
      <c r="M106" s="204">
        <f t="shared" si="4"/>
        <v>-3.6958817317845831</v>
      </c>
      <c r="N106" s="204">
        <f t="shared" si="4"/>
        <v>0.43859649122806077</v>
      </c>
      <c r="O106" s="175" t="str">
        <f t="shared" si="5"/>
        <v>10</v>
      </c>
    </row>
    <row r="107" spans="2:15" s="7" customFormat="1">
      <c r="B107" s="173" t="s">
        <v>271</v>
      </c>
      <c r="C107" s="186" t="s">
        <v>2</v>
      </c>
      <c r="D107" s="204">
        <f t="shared" si="2"/>
        <v>-0.49309664694280081</v>
      </c>
      <c r="E107" s="204">
        <f t="shared" si="4"/>
        <v>-0.59464816650149499</v>
      </c>
      <c r="F107" s="204">
        <f t="shared" si="4"/>
        <v>-0.29910269192422445</v>
      </c>
      <c r="G107" s="204">
        <f t="shared" si="4"/>
        <v>9.9999999999994316E-2</v>
      </c>
      <c r="H107" s="204">
        <f t="shared" si="4"/>
        <v>-9.9900099900094214E-2</v>
      </c>
      <c r="I107" s="204">
        <f t="shared" si="4"/>
        <v>9.9999999999994316E-2</v>
      </c>
      <c r="J107" s="204">
        <f t="shared" si="4"/>
        <v>-0.59940059940059376</v>
      </c>
      <c r="K107" s="204">
        <f t="shared" si="4"/>
        <v>-0.30150753768843935</v>
      </c>
      <c r="L107" s="204">
        <f t="shared" si="4"/>
        <v>0.7056451612903254</v>
      </c>
      <c r="M107" s="204">
        <f t="shared" si="4"/>
        <v>0.50050050050050054</v>
      </c>
      <c r="N107" s="204">
        <f t="shared" si="4"/>
        <v>-0.59760956175299651</v>
      </c>
      <c r="O107" s="176" t="str">
        <f t="shared" si="5"/>
        <v>11</v>
      </c>
    </row>
    <row r="108" spans="2:15" s="7" customFormat="1">
      <c r="B108" s="173" t="s">
        <v>338</v>
      </c>
      <c r="C108" s="186" t="s">
        <v>2</v>
      </c>
      <c r="D108" s="204">
        <f t="shared" si="2"/>
        <v>-0.2952755905511783</v>
      </c>
      <c r="E108" s="204">
        <f t="shared" si="4"/>
        <v>-0.4935834155972359</v>
      </c>
      <c r="F108" s="204">
        <f t="shared" si="4"/>
        <v>-0.79365079365079083</v>
      </c>
      <c r="G108" s="204">
        <f t="shared" si="4"/>
        <v>0</v>
      </c>
      <c r="H108" s="204">
        <f t="shared" si="4"/>
        <v>-0.40000000000000563</v>
      </c>
      <c r="I108" s="204">
        <f t="shared" si="4"/>
        <v>-0.20080321285139419</v>
      </c>
      <c r="J108" s="204">
        <f t="shared" si="4"/>
        <v>-0.80482897384306973</v>
      </c>
      <c r="K108" s="204">
        <f t="shared" si="4"/>
        <v>-0.60851926977687054</v>
      </c>
      <c r="L108" s="204">
        <f t="shared" si="4"/>
        <v>0.6122448979591778</v>
      </c>
      <c r="M108" s="204">
        <f t="shared" si="4"/>
        <v>0.40567951318459</v>
      </c>
      <c r="N108" s="204">
        <f t="shared" si="4"/>
        <v>-0.90909090909091472</v>
      </c>
      <c r="O108" s="176" t="str">
        <f t="shared" si="5"/>
        <v>住</v>
      </c>
    </row>
    <row r="109" spans="2:15" s="7" customFormat="1">
      <c r="B109" s="173" t="s">
        <v>340</v>
      </c>
      <c r="C109" s="186" t="s">
        <v>2</v>
      </c>
      <c r="D109" s="204">
        <f t="shared" si="2"/>
        <v>-2.5691699604743166</v>
      </c>
      <c r="E109" s="204">
        <f t="shared" si="4"/>
        <v>-1.8255578093306259</v>
      </c>
      <c r="F109" s="204">
        <f t="shared" si="4"/>
        <v>2.7892561983471102</v>
      </c>
      <c r="G109" s="204">
        <f t="shared" si="4"/>
        <v>0.90452261306533233</v>
      </c>
      <c r="H109" s="204">
        <f t="shared" si="4"/>
        <v>1.9920318725099602</v>
      </c>
      <c r="I109" s="204">
        <f t="shared" si="4"/>
        <v>1.7578124999999973</v>
      </c>
      <c r="J109" s="204">
        <f t="shared" si="4"/>
        <v>0.95969289827255266</v>
      </c>
      <c r="K109" s="204">
        <f t="shared" si="4"/>
        <v>1.5209125475285117</v>
      </c>
      <c r="L109" s="204">
        <f t="shared" si="4"/>
        <v>0.56179775280899669</v>
      </c>
      <c r="M109" s="204">
        <f t="shared" si="4"/>
        <v>2.1415270018621948</v>
      </c>
      <c r="N109" s="204">
        <f t="shared" si="4"/>
        <v>0.54694621695532752</v>
      </c>
      <c r="O109" s="175" t="str">
        <f t="shared" si="5"/>
        <v>他</v>
      </c>
    </row>
    <row r="110" spans="2:15" s="7" customFormat="1">
      <c r="B110" s="173" t="s">
        <v>146</v>
      </c>
      <c r="C110" s="186" t="s">
        <v>2</v>
      </c>
      <c r="D110" s="204">
        <f t="shared" si="2"/>
        <v>0.10582010582009981</v>
      </c>
      <c r="E110" s="204">
        <f t="shared" si="4"/>
        <v>-0.52854122621564481</v>
      </c>
      <c r="F110" s="204">
        <f t="shared" si="4"/>
        <v>4.6758767268862975</v>
      </c>
      <c r="G110" s="204">
        <f t="shared" si="4"/>
        <v>1.3197969543147179</v>
      </c>
      <c r="H110" s="204">
        <f t="shared" si="4"/>
        <v>0.50100200400801598</v>
      </c>
      <c r="I110" s="204">
        <f t="shared" si="4"/>
        <v>1.2961116650049822</v>
      </c>
      <c r="J110" s="204">
        <f t="shared" si="4"/>
        <v>2.6574803149606328</v>
      </c>
      <c r="K110" s="204">
        <f t="shared" si="4"/>
        <v>0.76701821668264347</v>
      </c>
      <c r="L110" s="204">
        <f t="shared" si="4"/>
        <v>0.76117982873454937</v>
      </c>
      <c r="M110" s="204">
        <f t="shared" si="4"/>
        <v>3.3994334277620344</v>
      </c>
      <c r="N110" s="204">
        <f t="shared" si="4"/>
        <v>0.54794520547944681</v>
      </c>
      <c r="O110" s="175" t="str">
        <f t="shared" si="5"/>
        <v>12</v>
      </c>
    </row>
    <row r="111" spans="2:15" s="7" customFormat="1">
      <c r="B111" s="173" t="s">
        <v>145</v>
      </c>
      <c r="C111" s="186" t="s">
        <v>2</v>
      </c>
      <c r="D111" s="204">
        <f t="shared" si="2"/>
        <v>-1.2158054711246229</v>
      </c>
      <c r="E111" s="204">
        <f t="shared" si="4"/>
        <v>-0.61538461538460953</v>
      </c>
      <c r="F111" s="204">
        <f t="shared" si="4"/>
        <v>2.8895768833849296</v>
      </c>
      <c r="G111" s="204">
        <f t="shared" si="4"/>
        <v>0.30090270812437026</v>
      </c>
      <c r="H111" s="204">
        <f t="shared" si="4"/>
        <v>0</v>
      </c>
      <c r="I111" s="204">
        <f t="shared" si="4"/>
        <v>1</v>
      </c>
      <c r="J111" s="204">
        <f t="shared" si="4"/>
        <v>0.99009900990099009</v>
      </c>
      <c r="K111" s="204">
        <f t="shared" si="4"/>
        <v>0.78431372549019329</v>
      </c>
      <c r="L111" s="204">
        <f t="shared" si="4"/>
        <v>-0.97276264591439687</v>
      </c>
      <c r="M111" s="204">
        <f t="shared" si="4"/>
        <v>1.4734774066797642</v>
      </c>
      <c r="N111" s="204">
        <f t="shared" si="4"/>
        <v>1.3552758954501507</v>
      </c>
      <c r="O111" s="175" t="str">
        <f t="shared" si="5"/>
        <v>13</v>
      </c>
    </row>
    <row r="112" spans="2:15" s="7" customFormat="1">
      <c r="B112" s="173" t="s">
        <v>147</v>
      </c>
      <c r="C112" s="186" t="s">
        <v>2</v>
      </c>
      <c r="D112" s="204">
        <f t="shared" si="2"/>
        <v>-1.4127144298688108</v>
      </c>
      <c r="E112" s="204">
        <f t="shared" si="4"/>
        <v>-0.71647901740020759</v>
      </c>
      <c r="F112" s="204">
        <f t="shared" si="4"/>
        <v>2.4742268041237172</v>
      </c>
      <c r="G112" s="204">
        <f t="shared" si="4"/>
        <v>0.50301810865191143</v>
      </c>
      <c r="H112" s="204">
        <f t="shared" si="4"/>
        <v>0.50050050050050054</v>
      </c>
      <c r="I112" s="204">
        <f t="shared" si="4"/>
        <v>0.5976095617529823</v>
      </c>
      <c r="J112" s="204">
        <f t="shared" si="4"/>
        <v>0.39603960396040166</v>
      </c>
      <c r="K112" s="204">
        <f t="shared" si="4"/>
        <v>0</v>
      </c>
      <c r="L112" s="204">
        <f t="shared" si="4"/>
        <v>-0.3944773175542462</v>
      </c>
      <c r="M112" s="204">
        <f t="shared" si="4"/>
        <v>1.4851485148514851</v>
      </c>
      <c r="N112" s="204">
        <f t="shared" si="4"/>
        <v>0.39024390243902995</v>
      </c>
      <c r="O112" s="176" t="str">
        <f t="shared" si="5"/>
        <v>14</v>
      </c>
    </row>
    <row r="113" spans="2:15" s="7" customFormat="1">
      <c r="B113" s="173" t="s">
        <v>272</v>
      </c>
      <c r="C113" s="186" t="s">
        <v>2</v>
      </c>
      <c r="D113" s="204">
        <f t="shared" si="2"/>
        <v>0.49800796812749004</v>
      </c>
      <c r="E113" s="204">
        <f t="shared" ref="E113:N114" si="6">IF(E46="","",(E46-D46)/D46*100)</f>
        <v>-0.49554013875123881</v>
      </c>
      <c r="F113" s="204">
        <f t="shared" si="6"/>
        <v>9.9601593625492341E-2</v>
      </c>
      <c r="G113" s="204">
        <f t="shared" si="6"/>
        <v>-9.9502487562183384E-2</v>
      </c>
      <c r="H113" s="204">
        <f t="shared" si="6"/>
        <v>0.29880478087649115</v>
      </c>
      <c r="I113" s="204">
        <f t="shared" si="6"/>
        <v>0.69513406156901969</v>
      </c>
      <c r="J113" s="204">
        <f t="shared" si="6"/>
        <v>-0.49309664694280081</v>
      </c>
      <c r="K113" s="204">
        <f t="shared" si="6"/>
        <v>-9.910802775025622E-2</v>
      </c>
      <c r="L113" s="204">
        <f t="shared" si="6"/>
        <v>0.29761904761904484</v>
      </c>
      <c r="M113" s="204">
        <f t="shared" si="6"/>
        <v>-0.98911968348170143</v>
      </c>
      <c r="N113" s="204">
        <f t="shared" si="6"/>
        <v>-1.5984015984015929</v>
      </c>
      <c r="O113" s="175" t="str">
        <f t="shared" si="5"/>
        <v>15</v>
      </c>
    </row>
    <row r="114" spans="2:15" s="7" customFormat="1">
      <c r="B114" s="173" t="s">
        <v>273</v>
      </c>
      <c r="C114" s="186" t="s">
        <v>2</v>
      </c>
      <c r="D114" s="204">
        <f t="shared" si="2"/>
        <v>-0.31380753138075018</v>
      </c>
      <c r="E114" s="204">
        <f t="shared" si="6"/>
        <v>0.94438614900315387</v>
      </c>
      <c r="F114" s="204">
        <f t="shared" si="6"/>
        <v>2.4948024948024861</v>
      </c>
      <c r="G114" s="204">
        <f t="shared" si="6"/>
        <v>1.5212981744421907</v>
      </c>
      <c r="H114" s="204">
        <f t="shared" si="6"/>
        <v>9.9900099900108424E-2</v>
      </c>
      <c r="I114" s="204">
        <f t="shared" si="6"/>
        <v>0.99800399201596801</v>
      </c>
      <c r="J114" s="204">
        <f t="shared" si="6"/>
        <v>0.19762845849802652</v>
      </c>
      <c r="K114" s="204">
        <f t="shared" si="6"/>
        <v>0.78895463510847841</v>
      </c>
      <c r="L114" s="204">
        <f t="shared" si="6"/>
        <v>1.2720156555772966</v>
      </c>
      <c r="M114" s="204">
        <f t="shared" si="6"/>
        <v>1.5458937198067579</v>
      </c>
      <c r="N114" s="204">
        <f t="shared" si="6"/>
        <v>2.7592768791627078</v>
      </c>
      <c r="O114" s="176" t="str">
        <f t="shared" si="5"/>
        <v>16</v>
      </c>
    </row>
    <row r="115" spans="2:15" s="7" customFormat="1">
      <c r="B115" s="9"/>
      <c r="C115" s="95"/>
      <c r="D115" s="34" t="s">
        <v>115</v>
      </c>
      <c r="E115" s="34" t="s">
        <v>115</v>
      </c>
      <c r="F115" s="34" t="s">
        <v>115</v>
      </c>
      <c r="G115" s="34" t="s">
        <v>115</v>
      </c>
      <c r="H115" s="34" t="s">
        <v>115</v>
      </c>
      <c r="I115" s="34" t="s">
        <v>115</v>
      </c>
      <c r="J115" s="34" t="s">
        <v>115</v>
      </c>
      <c r="K115" s="34" t="s">
        <v>115</v>
      </c>
      <c r="L115" s="34" t="s">
        <v>115</v>
      </c>
      <c r="M115" s="34" t="s">
        <v>115</v>
      </c>
      <c r="N115" s="34" t="s">
        <v>115</v>
      </c>
      <c r="O115" s="81"/>
    </row>
    <row r="116" spans="2:15" s="7" customFormat="1">
      <c r="B116" s="66"/>
      <c r="C116" s="96" t="s">
        <v>115</v>
      </c>
      <c r="D116" s="35" t="s">
        <v>115</v>
      </c>
      <c r="E116" s="35" t="s">
        <v>115</v>
      </c>
      <c r="F116" s="35" t="s">
        <v>115</v>
      </c>
      <c r="G116" s="35" t="s">
        <v>115</v>
      </c>
      <c r="H116" s="35" t="s">
        <v>115</v>
      </c>
      <c r="I116" s="35" t="s">
        <v>115</v>
      </c>
      <c r="J116" s="35" t="s">
        <v>115</v>
      </c>
      <c r="K116" s="35" t="s">
        <v>115</v>
      </c>
      <c r="L116" s="35" t="s">
        <v>115</v>
      </c>
      <c r="M116" s="35" t="s">
        <v>115</v>
      </c>
      <c r="N116" s="35" t="s">
        <v>115</v>
      </c>
      <c r="O116" s="82"/>
    </row>
    <row r="117" spans="2:15" s="7" customFormat="1">
      <c r="B117" s="177" t="s">
        <v>220</v>
      </c>
      <c r="C117" s="188" t="s">
        <v>2</v>
      </c>
      <c r="D117" s="200">
        <f>IF(D50="","",(D50-C50)/C50*100)</f>
        <v>-0.31578947368420751</v>
      </c>
      <c r="E117" s="200">
        <f t="shared" ref="E117:N117" si="7">IF(E50="","",(E50-D50)/D50*100)</f>
        <v>0.21119324181626487</v>
      </c>
      <c r="F117" s="200">
        <f t="shared" si="7"/>
        <v>1.053740779768177</v>
      </c>
      <c r="G117" s="200">
        <f t="shared" si="7"/>
        <v>4.4838373305526558</v>
      </c>
      <c r="H117" s="200">
        <f t="shared" si="7"/>
        <v>9.9800399201591145E-2</v>
      </c>
      <c r="I117" s="200">
        <f t="shared" si="7"/>
        <v>-0.39880358923229453</v>
      </c>
      <c r="J117" s="200">
        <f t="shared" si="7"/>
        <v>-1.4014014014014069</v>
      </c>
      <c r="K117" s="200">
        <f t="shared" si="7"/>
        <v>-0.30456852791877886</v>
      </c>
      <c r="L117" s="200">
        <f t="shared" si="7"/>
        <v>1.0183299389002036</v>
      </c>
      <c r="M117" s="200">
        <f t="shared" si="7"/>
        <v>-2.6209677419354924</v>
      </c>
      <c r="N117" s="200">
        <f t="shared" si="7"/>
        <v>-2.0703933747412009</v>
      </c>
      <c r="O117" s="176" t="str">
        <f t="shared" si="5"/>
        <v>17</v>
      </c>
    </row>
    <row r="118" spans="2:15" s="7" customFormat="1">
      <c r="B118" s="9"/>
      <c r="C118" s="95"/>
      <c r="D118" s="34"/>
      <c r="E118" s="34"/>
      <c r="F118" s="34"/>
      <c r="G118" s="34"/>
      <c r="H118" s="34"/>
      <c r="I118" s="34"/>
      <c r="J118" s="34"/>
      <c r="K118" s="34"/>
      <c r="L118" s="34"/>
      <c r="M118" s="34"/>
      <c r="N118" s="34"/>
      <c r="O118" s="81"/>
    </row>
    <row r="119" spans="2:15" s="7" customFormat="1">
      <c r="B119" s="8"/>
      <c r="C119" s="94"/>
      <c r="D119" s="33"/>
      <c r="E119" s="33"/>
      <c r="F119" s="33"/>
      <c r="G119" s="33"/>
      <c r="H119" s="33"/>
      <c r="I119" s="33"/>
      <c r="J119" s="33"/>
      <c r="K119" s="33"/>
      <c r="L119" s="33"/>
      <c r="M119" s="33"/>
      <c r="N119" s="33"/>
      <c r="O119" s="80"/>
    </row>
    <row r="120" spans="2:15" s="7" customFormat="1">
      <c r="B120" s="173" t="s">
        <v>150</v>
      </c>
      <c r="C120" s="188" t="s">
        <v>2</v>
      </c>
      <c r="D120" s="200">
        <f>IF(D53="","",(D53-C53)/C53*100)</f>
        <v>2.332361516034998</v>
      </c>
      <c r="E120" s="200">
        <f t="shared" ref="E120:N120" si="8">IF(E53="","",(E53-D53)/D53*100)</f>
        <v>11.253561253561241</v>
      </c>
      <c r="F120" s="200">
        <f t="shared" si="8"/>
        <v>30.217669654289388</v>
      </c>
      <c r="G120" s="200">
        <f t="shared" si="8"/>
        <v>-5.1130776794493631</v>
      </c>
      <c r="H120" s="200">
        <f t="shared" si="8"/>
        <v>-9.222797927461146</v>
      </c>
      <c r="I120" s="200">
        <f t="shared" si="8"/>
        <v>8.9041095890411093</v>
      </c>
      <c r="J120" s="200">
        <f t="shared" si="8"/>
        <v>6.0796645702306042</v>
      </c>
      <c r="K120" s="200">
        <f t="shared" si="8"/>
        <v>-1.0869565217391388</v>
      </c>
      <c r="L120" s="200">
        <f t="shared" si="8"/>
        <v>0.19980019980020267</v>
      </c>
      <c r="M120" s="200">
        <f t="shared" si="8"/>
        <v>25.224327018943164</v>
      </c>
      <c r="N120" s="200">
        <f t="shared" si="8"/>
        <v>25.875796178343951</v>
      </c>
      <c r="O120" s="176" t="str">
        <f t="shared" si="5"/>
        <v>18</v>
      </c>
    </row>
    <row r="121" spans="2:15" s="7" customFormat="1">
      <c r="B121" s="173" t="s">
        <v>151</v>
      </c>
      <c r="C121" s="188" t="s">
        <v>2</v>
      </c>
      <c r="D121" s="200">
        <f>IF(D54="","",(D54-C54)/C54*100)</f>
        <v>-1.2944983818770179</v>
      </c>
      <c r="E121" s="200">
        <f t="shared" ref="E121:N121" si="9">IF(E54="","",(E54-D54)/D54*100)</f>
        <v>-0.49180327868851997</v>
      </c>
      <c r="F121" s="200">
        <f t="shared" si="9"/>
        <v>48.92915980230643</v>
      </c>
      <c r="G121" s="200">
        <f t="shared" si="9"/>
        <v>10.398230088495565</v>
      </c>
      <c r="H121" s="200">
        <f t="shared" si="9"/>
        <v>1.4028056112224507</v>
      </c>
      <c r="I121" s="200">
        <f t="shared" si="9"/>
        <v>1.3833992094861576</v>
      </c>
      <c r="J121" s="200">
        <f t="shared" si="9"/>
        <v>2.2417153996101478</v>
      </c>
      <c r="K121" s="200">
        <f t="shared" si="9"/>
        <v>5.9103908484270624</v>
      </c>
      <c r="L121" s="200">
        <f t="shared" si="9"/>
        <v>16.741674167416736</v>
      </c>
      <c r="M121" s="200">
        <f t="shared" si="9"/>
        <v>1.3878180416345502</v>
      </c>
      <c r="N121" s="200">
        <f t="shared" si="9"/>
        <v>5.0950570342205239</v>
      </c>
      <c r="O121" s="176" t="str">
        <f t="shared" si="5"/>
        <v>19</v>
      </c>
    </row>
    <row r="122" spans="2:15" s="7" customFormat="1">
      <c r="B122" s="9"/>
      <c r="C122" s="95"/>
      <c r="D122" s="34"/>
      <c r="E122" s="34"/>
      <c r="F122" s="34"/>
      <c r="G122" s="34"/>
      <c r="H122" s="34"/>
      <c r="I122" s="34"/>
      <c r="J122" s="34"/>
      <c r="K122" s="34"/>
      <c r="L122" s="34"/>
      <c r="M122" s="34"/>
      <c r="N122" s="34"/>
      <c r="O122" s="81"/>
    </row>
    <row r="123" spans="2:15" s="7" customFormat="1">
      <c r="B123" s="11"/>
      <c r="C123" s="93"/>
      <c r="D123" s="35"/>
      <c r="E123" s="35"/>
      <c r="F123" s="35"/>
      <c r="G123" s="35"/>
      <c r="H123" s="35"/>
      <c r="I123" s="35"/>
      <c r="J123" s="35"/>
      <c r="K123" s="35"/>
      <c r="L123" s="35"/>
      <c r="M123" s="35"/>
      <c r="N123" s="35"/>
      <c r="O123" s="82"/>
    </row>
    <row r="124" spans="2:15" s="7" customFormat="1">
      <c r="B124" s="173" t="s">
        <v>222</v>
      </c>
      <c r="C124" s="188" t="s">
        <v>2</v>
      </c>
      <c r="D124" s="200">
        <f>IF(D57="","",(D57-C57)/C57*100)</f>
        <v>-0.31612223393046507</v>
      </c>
      <c r="E124" s="200">
        <f t="shared" ref="E124:N124" si="10">IF(E57="","",(E57-D57)/D57*100)</f>
        <v>0.42283298097252187</v>
      </c>
      <c r="F124" s="200">
        <f t="shared" si="10"/>
        <v>1.0526315789473684</v>
      </c>
      <c r="G124" s="200">
        <f t="shared" si="10"/>
        <v>4.2708333333333268</v>
      </c>
      <c r="H124" s="200">
        <f t="shared" si="10"/>
        <v>0</v>
      </c>
      <c r="I124" s="200">
        <f t="shared" si="10"/>
        <v>-0.29970029970029688</v>
      </c>
      <c r="J124" s="200">
        <f t="shared" si="10"/>
        <v>-1.3026052104208388</v>
      </c>
      <c r="K124" s="200">
        <f t="shared" si="10"/>
        <v>-0.4060913705583814</v>
      </c>
      <c r="L124" s="200">
        <f t="shared" si="10"/>
        <v>0.81549439347605657</v>
      </c>
      <c r="M124" s="200">
        <f t="shared" si="10"/>
        <v>-2.2244691607684555</v>
      </c>
      <c r="N124" s="200">
        <f t="shared" si="10"/>
        <v>-1.654601861427103</v>
      </c>
      <c r="O124" s="176" t="str">
        <f t="shared" si="5"/>
        <v>20</v>
      </c>
    </row>
    <row r="125" spans="2:15" s="7" customFormat="1">
      <c r="B125" s="9"/>
      <c r="C125" s="95"/>
      <c r="D125" s="34"/>
      <c r="E125" s="34"/>
      <c r="F125" s="34"/>
      <c r="G125" s="34"/>
      <c r="H125" s="34"/>
      <c r="I125" s="34"/>
      <c r="J125" s="34"/>
      <c r="K125" s="34"/>
      <c r="L125" s="34"/>
      <c r="M125" s="34"/>
      <c r="N125" s="34"/>
      <c r="O125" s="30"/>
    </row>
    <row r="126" spans="2:15" s="7" customFormat="1">
      <c r="B126" s="173" t="s">
        <v>53</v>
      </c>
      <c r="C126" s="93"/>
      <c r="D126" s="36"/>
      <c r="E126" s="36"/>
      <c r="F126" s="36"/>
      <c r="G126" s="36"/>
      <c r="H126" s="36"/>
      <c r="I126" s="36"/>
      <c r="J126" s="36"/>
      <c r="K126" s="36"/>
      <c r="L126" s="36"/>
      <c r="M126" s="36"/>
      <c r="N126" s="36"/>
      <c r="O126" s="31"/>
    </row>
    <row r="127" spans="2:15" s="7" customFormat="1">
      <c r="B127" s="173" t="s">
        <v>54</v>
      </c>
      <c r="C127" s="188" t="s">
        <v>2</v>
      </c>
      <c r="D127" s="200">
        <f>IF(D60="","",(D60-C60)/C60*100)</f>
        <v>2.5433526011560725</v>
      </c>
      <c r="E127" s="200">
        <f t="shared" ref="E127:N127" si="11">IF(E60="","",(E60-D60)/D60*100)</f>
        <v>-2.818489289740699</v>
      </c>
      <c r="F127" s="200">
        <f t="shared" si="11"/>
        <v>2.5522041763341101</v>
      </c>
      <c r="G127" s="200">
        <f t="shared" si="11"/>
        <v>14.705882352941174</v>
      </c>
      <c r="H127" s="200">
        <f t="shared" si="11"/>
        <v>20.315581854043387</v>
      </c>
      <c r="I127" s="200">
        <f t="shared" si="11"/>
        <v>4.5901639344262248</v>
      </c>
      <c r="J127" s="200">
        <f t="shared" si="11"/>
        <v>-5.721003134796236</v>
      </c>
      <c r="K127" s="200">
        <f t="shared" si="11"/>
        <v>-2.8262676641728941</v>
      </c>
      <c r="L127" s="200">
        <f t="shared" si="11"/>
        <v>5.474764756201874</v>
      </c>
      <c r="M127" s="200">
        <f t="shared" si="11"/>
        <v>-10.705596107055964</v>
      </c>
      <c r="N127" s="200">
        <f t="shared" si="11"/>
        <v>-0.63578564940961735</v>
      </c>
      <c r="O127" s="28"/>
    </row>
    <row r="128" spans="2:15" s="7" customFormat="1">
      <c r="B128" s="173" t="s">
        <v>55</v>
      </c>
      <c r="C128" s="188" t="s">
        <v>2</v>
      </c>
      <c r="D128" s="200">
        <f>IF(D61="","",(D61-C61)/C61*100)</f>
        <v>-0.21739130434782916</v>
      </c>
      <c r="E128" s="200">
        <f t="shared" ref="E128:N128" si="12">IF(E61="","",(E61-D61)/D61*100)</f>
        <v>1.3071895424836633</v>
      </c>
      <c r="F128" s="200">
        <f t="shared" si="12"/>
        <v>-0.86021505376343776</v>
      </c>
      <c r="G128" s="200">
        <f t="shared" si="12"/>
        <v>9.5444685466377415</v>
      </c>
      <c r="H128" s="200">
        <f t="shared" si="12"/>
        <v>-1.683168316831686</v>
      </c>
      <c r="I128" s="200">
        <f t="shared" si="12"/>
        <v>-1.1077542799597124</v>
      </c>
      <c r="J128" s="200">
        <f t="shared" si="12"/>
        <v>-3.4623217922606981</v>
      </c>
      <c r="K128" s="200">
        <f t="shared" si="12"/>
        <v>-1.5822784810126582</v>
      </c>
      <c r="L128" s="200">
        <f t="shared" si="12"/>
        <v>1.1789924973204806</v>
      </c>
      <c r="M128" s="200">
        <f t="shared" si="12"/>
        <v>-5.4025423728813644</v>
      </c>
      <c r="N128" s="200">
        <f t="shared" si="12"/>
        <v>-3.9193729003359463</v>
      </c>
      <c r="O128" s="28"/>
    </row>
    <row r="129" spans="2:15" s="7" customFormat="1">
      <c r="B129" s="173" t="s">
        <v>56</v>
      </c>
      <c r="C129" s="188" t="s">
        <v>2</v>
      </c>
      <c r="D129" s="200">
        <f>IF(D62="","",(D62-C62)/C62*100)</f>
        <v>-0.41109969167522248</v>
      </c>
      <c r="E129" s="200">
        <f t="shared" ref="E129:N129" si="13">IF(E62="","",(E62-D62)/D62*100)</f>
        <v>-0.51599587203302377</v>
      </c>
      <c r="F129" s="200">
        <f t="shared" si="13"/>
        <v>2.1784232365145169</v>
      </c>
      <c r="G129" s="200">
        <f t="shared" si="13"/>
        <v>1.1167512690355272</v>
      </c>
      <c r="H129" s="200">
        <f t="shared" si="13"/>
        <v>1.2048192771084365</v>
      </c>
      <c r="I129" s="200">
        <f t="shared" si="13"/>
        <v>0</v>
      </c>
      <c r="J129" s="200">
        <f t="shared" si="13"/>
        <v>0.49603174603174599</v>
      </c>
      <c r="K129" s="200">
        <f t="shared" si="13"/>
        <v>0.69101678183613313</v>
      </c>
      <c r="L129" s="200">
        <f t="shared" si="13"/>
        <v>0.88235294117647611</v>
      </c>
      <c r="M129" s="200">
        <f t="shared" si="13"/>
        <v>0</v>
      </c>
      <c r="N129" s="200">
        <f t="shared" si="13"/>
        <v>-0.77745383867833939</v>
      </c>
      <c r="O129" s="75"/>
    </row>
    <row r="130" spans="2:15" s="7" customFormat="1">
      <c r="B130" s="9"/>
      <c r="C130" s="16"/>
      <c r="D130" s="16"/>
      <c r="E130" s="16"/>
      <c r="F130" s="16"/>
      <c r="G130" s="16"/>
      <c r="H130" s="16"/>
      <c r="I130" s="16"/>
      <c r="J130" s="16"/>
      <c r="K130" s="16"/>
      <c r="L130" s="16"/>
      <c r="M130" s="16"/>
      <c r="N130" s="16"/>
      <c r="O130" s="37"/>
    </row>
    <row r="131" spans="2:15" s="7" customFormat="1">
      <c r="B131" s="181" t="s">
        <v>90</v>
      </c>
      <c r="C131" s="19"/>
      <c r="D131" s="19"/>
      <c r="E131" s="19"/>
      <c r="F131" s="19"/>
      <c r="G131" s="19"/>
      <c r="H131" s="19"/>
      <c r="I131" s="19"/>
      <c r="J131" s="19"/>
      <c r="K131" s="19"/>
      <c r="L131" s="19"/>
      <c r="M131" s="19"/>
      <c r="N131" s="19"/>
      <c r="O131" s="17"/>
    </row>
    <row r="132" spans="2:15" s="7" customFormat="1">
      <c r="B132" s="181" t="s">
        <v>91</v>
      </c>
      <c r="C132" s="19"/>
      <c r="D132" s="19"/>
      <c r="E132" s="19"/>
      <c r="F132" s="19"/>
      <c r="G132" s="19"/>
      <c r="H132" s="19"/>
      <c r="I132" s="19"/>
      <c r="J132" s="19"/>
      <c r="K132" s="19"/>
      <c r="L132" s="19"/>
      <c r="M132" s="19"/>
      <c r="N132" s="19"/>
      <c r="O132" s="17"/>
    </row>
    <row r="133" spans="2:15" s="7" customFormat="1">
      <c r="B133" s="181" t="s">
        <v>274</v>
      </c>
    </row>
    <row r="134" spans="2:15">
      <c r="G134" s="1"/>
      <c r="H134" s="1"/>
      <c r="I134" s="1"/>
      <c r="J134" s="1"/>
      <c r="K134" s="1"/>
      <c r="L134" s="1"/>
      <c r="M134" s="1"/>
      <c r="N134" s="1"/>
    </row>
  </sheetData>
  <phoneticPr fontId="3"/>
  <pageMargins left="0.70866141732283472" right="0.31496062992125984" top="0.9055118110236221" bottom="0.51181102362204722" header="0.70866141732283472" footer="0.19685039370078741"/>
  <pageSetup paperSize="9" scale="55" firstPageNumber="28" fitToWidth="2" fitToHeight="2" pageOrder="overThenDown" orientation="portrait" useFirstPageNumber="1" horizontalDpi="300" verticalDpi="300" r:id="rId1"/>
  <headerFooter alignWithMargins="0"/>
  <rowBreaks count="1" manualBreakCount="1">
    <brk id="68" max="26" man="1"/>
  </rowBreaks>
  <colBreaks count="1" manualBreakCount="1">
    <brk id="8" max="1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B2:O194"/>
  <sheetViews>
    <sheetView showGridLines="0" zoomScaleNormal="100" zoomScaleSheetLayoutView="100" workbookViewId="0">
      <pane xSplit="2" ySplit="4" topLeftCell="E45" activePane="bottomRight" state="frozen"/>
      <selection pane="topRight"/>
      <selection pane="bottomLeft"/>
      <selection pane="bottomRight" activeCell="H54" sqref="H54"/>
    </sheetView>
  </sheetViews>
  <sheetFormatPr defaultRowHeight="17.25"/>
  <cols>
    <col min="1" max="1" width="3.125" style="1" customWidth="1"/>
    <col min="2" max="2" width="58.125" style="1" customWidth="1"/>
    <col min="3" max="6" width="15.875" style="1" customWidth="1"/>
    <col min="7" max="14" width="15.875" style="13" customWidth="1"/>
    <col min="15" max="15" width="5.5" style="57" customWidth="1"/>
    <col min="16" max="16384" width="9" style="1"/>
  </cols>
  <sheetData>
    <row r="2" spans="2:15" s="22" customFormat="1" ht="30" customHeight="1">
      <c r="B2" s="196" t="s">
        <v>60</v>
      </c>
      <c r="G2" s="25"/>
      <c r="H2" s="25"/>
      <c r="I2" s="25"/>
      <c r="J2" s="25"/>
      <c r="K2" s="25"/>
      <c r="L2" s="25"/>
      <c r="M2" s="25"/>
      <c r="N2" s="25"/>
      <c r="O2" s="59"/>
    </row>
    <row r="3" spans="2:15">
      <c r="B3" s="5"/>
      <c r="C3" s="168" t="s">
        <v>33</v>
      </c>
      <c r="D3" s="6"/>
      <c r="E3" s="6"/>
      <c r="F3" s="6"/>
      <c r="G3" s="6"/>
      <c r="H3" s="6"/>
      <c r="I3" s="6"/>
      <c r="J3" s="6"/>
      <c r="K3" s="6"/>
      <c r="L3" s="6"/>
      <c r="M3" s="169"/>
      <c r="N3" s="169" t="s">
        <v>34</v>
      </c>
      <c r="O3" s="58"/>
    </row>
    <row r="4" spans="2:15" s="7" customFormat="1" ht="30" customHeight="1">
      <c r="B4" s="205" t="s">
        <v>3</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206" t="s">
        <v>36</v>
      </c>
    </row>
    <row r="5" spans="2:15" s="7" customFormat="1">
      <c r="B5" s="11"/>
      <c r="C5" s="29"/>
      <c r="D5" s="29"/>
      <c r="E5" s="29"/>
      <c r="F5" s="29"/>
      <c r="G5" s="12"/>
      <c r="H5" s="12"/>
      <c r="I5" s="12"/>
      <c r="J5" s="12"/>
      <c r="K5" s="12"/>
      <c r="L5" s="12"/>
      <c r="M5" s="12"/>
      <c r="N5" s="12"/>
      <c r="O5" s="48"/>
    </row>
    <row r="6" spans="2:15" s="7" customFormat="1">
      <c r="B6" s="173" t="s">
        <v>153</v>
      </c>
      <c r="C6" s="174">
        <v>3491180</v>
      </c>
      <c r="D6" s="174">
        <v>3493400</v>
      </c>
      <c r="E6" s="174">
        <v>3472601</v>
      </c>
      <c r="F6" s="174">
        <v>3528431</v>
      </c>
      <c r="G6" s="174">
        <v>3537027</v>
      </c>
      <c r="H6" s="174">
        <v>3591468</v>
      </c>
      <c r="I6" s="174">
        <v>3675592</v>
      </c>
      <c r="J6" s="174">
        <v>3755574</v>
      </c>
      <c r="K6" s="174">
        <v>3720886</v>
      </c>
      <c r="L6" s="174">
        <v>3744139</v>
      </c>
      <c r="M6" s="174">
        <v>3847628</v>
      </c>
      <c r="N6" s="174">
        <v>3875458</v>
      </c>
      <c r="O6" s="207">
        <v>1</v>
      </c>
    </row>
    <row r="7" spans="2:15" s="7" customFormat="1">
      <c r="B7" s="173" t="s">
        <v>12</v>
      </c>
      <c r="C7" s="174">
        <v>3076232</v>
      </c>
      <c r="D7" s="174">
        <v>3064441</v>
      </c>
      <c r="E7" s="174">
        <v>3031977</v>
      </c>
      <c r="F7" s="174">
        <v>3074685</v>
      </c>
      <c r="G7" s="174">
        <v>3066877</v>
      </c>
      <c r="H7" s="174">
        <v>3115269</v>
      </c>
      <c r="I7" s="174">
        <v>3189963</v>
      </c>
      <c r="J7" s="174">
        <v>3260448</v>
      </c>
      <c r="K7" s="174">
        <v>3218939</v>
      </c>
      <c r="L7" s="174">
        <v>3248085</v>
      </c>
      <c r="M7" s="174">
        <v>3340922</v>
      </c>
      <c r="N7" s="174">
        <v>3354594</v>
      </c>
      <c r="O7" s="208" t="s">
        <v>37</v>
      </c>
    </row>
    <row r="8" spans="2:15" s="7" customFormat="1">
      <c r="B8" s="173" t="s">
        <v>7</v>
      </c>
      <c r="C8" s="174">
        <v>414948</v>
      </c>
      <c r="D8" s="174">
        <v>428959</v>
      </c>
      <c r="E8" s="174">
        <v>440624</v>
      </c>
      <c r="F8" s="174">
        <v>453746</v>
      </c>
      <c r="G8" s="174">
        <v>470150</v>
      </c>
      <c r="H8" s="174">
        <v>476199</v>
      </c>
      <c r="I8" s="174">
        <v>485629</v>
      </c>
      <c r="J8" s="174">
        <v>495126</v>
      </c>
      <c r="K8" s="174">
        <v>501947</v>
      </c>
      <c r="L8" s="174">
        <v>496054</v>
      </c>
      <c r="M8" s="174">
        <v>506706</v>
      </c>
      <c r="N8" s="174">
        <v>520864</v>
      </c>
      <c r="O8" s="208" t="s">
        <v>38</v>
      </c>
    </row>
    <row r="9" spans="2:15" s="7" customFormat="1">
      <c r="B9" s="173" t="s">
        <v>8</v>
      </c>
      <c r="C9" s="174">
        <v>401698</v>
      </c>
      <c r="D9" s="174">
        <v>408855</v>
      </c>
      <c r="E9" s="174">
        <v>419257</v>
      </c>
      <c r="F9" s="174">
        <v>434458</v>
      </c>
      <c r="G9" s="174">
        <v>439406</v>
      </c>
      <c r="H9" s="174">
        <v>444333</v>
      </c>
      <c r="I9" s="174">
        <v>450259</v>
      </c>
      <c r="J9" s="174">
        <v>463444</v>
      </c>
      <c r="K9" s="174">
        <v>474073</v>
      </c>
      <c r="L9" s="174">
        <v>472618</v>
      </c>
      <c r="M9" s="174">
        <v>493712</v>
      </c>
      <c r="N9" s="174">
        <v>503064</v>
      </c>
      <c r="O9" s="207" t="s">
        <v>63</v>
      </c>
    </row>
    <row r="10" spans="2:15" s="7" customFormat="1">
      <c r="B10" s="173" t="s">
        <v>14</v>
      </c>
      <c r="C10" s="174">
        <v>13250</v>
      </c>
      <c r="D10" s="174">
        <v>20104</v>
      </c>
      <c r="E10" s="174">
        <v>21367</v>
      </c>
      <c r="F10" s="174">
        <v>19288</v>
      </c>
      <c r="G10" s="174">
        <v>30744</v>
      </c>
      <c r="H10" s="174">
        <v>31866</v>
      </c>
      <c r="I10" s="174">
        <v>35370</v>
      </c>
      <c r="J10" s="174">
        <v>31682</v>
      </c>
      <c r="K10" s="174">
        <v>27874</v>
      </c>
      <c r="L10" s="174">
        <v>23436</v>
      </c>
      <c r="M10" s="174">
        <v>12994</v>
      </c>
      <c r="N10" s="174">
        <v>17800</v>
      </c>
      <c r="O10" s="207" t="s">
        <v>64</v>
      </c>
    </row>
    <row r="11" spans="2:15" s="7" customFormat="1">
      <c r="B11" s="8"/>
      <c r="C11" s="29"/>
      <c r="D11" s="29"/>
      <c r="E11" s="29"/>
      <c r="F11" s="29"/>
      <c r="G11" s="29"/>
      <c r="H11" s="29"/>
      <c r="I11" s="29"/>
      <c r="J11" s="29"/>
      <c r="K11" s="29"/>
      <c r="L11" s="29"/>
      <c r="M11" s="29"/>
      <c r="N11" s="29"/>
      <c r="O11" s="48"/>
    </row>
    <row r="12" spans="2:15" s="7" customFormat="1">
      <c r="B12" s="173" t="s">
        <v>18</v>
      </c>
      <c r="C12" s="174">
        <v>304733</v>
      </c>
      <c r="D12" s="174">
        <v>305942</v>
      </c>
      <c r="E12" s="174">
        <v>317022</v>
      </c>
      <c r="F12" s="174">
        <v>323557</v>
      </c>
      <c r="G12" s="174">
        <v>304800</v>
      </c>
      <c r="H12" s="174">
        <v>289843</v>
      </c>
      <c r="I12" s="174">
        <v>306079</v>
      </c>
      <c r="J12" s="174">
        <v>298921</v>
      </c>
      <c r="K12" s="174">
        <v>275239</v>
      </c>
      <c r="L12" s="174">
        <v>277839</v>
      </c>
      <c r="M12" s="174">
        <v>293011</v>
      </c>
      <c r="N12" s="174">
        <v>339328</v>
      </c>
      <c r="O12" s="207">
        <v>2</v>
      </c>
    </row>
    <row r="13" spans="2:15" s="7" customFormat="1">
      <c r="B13" s="173" t="s">
        <v>31</v>
      </c>
      <c r="C13" s="174">
        <v>344326</v>
      </c>
      <c r="D13" s="174">
        <v>343473</v>
      </c>
      <c r="E13" s="174">
        <v>353031</v>
      </c>
      <c r="F13" s="174">
        <v>359402</v>
      </c>
      <c r="G13" s="174">
        <v>338515</v>
      </c>
      <c r="H13" s="174">
        <v>312576</v>
      </c>
      <c r="I13" s="174">
        <v>331777</v>
      </c>
      <c r="J13" s="174">
        <v>319054</v>
      </c>
      <c r="K13" s="174">
        <v>300123</v>
      </c>
      <c r="L13" s="174">
        <v>299926</v>
      </c>
      <c r="M13" s="174">
        <v>312306</v>
      </c>
      <c r="N13" s="174">
        <v>357384</v>
      </c>
      <c r="O13" s="207" t="s">
        <v>63</v>
      </c>
    </row>
    <row r="14" spans="2:15" s="7" customFormat="1">
      <c r="B14" s="173" t="s">
        <v>29</v>
      </c>
      <c r="C14" s="174">
        <v>39593</v>
      </c>
      <c r="D14" s="174">
        <v>37531</v>
      </c>
      <c r="E14" s="174">
        <v>36009</v>
      </c>
      <c r="F14" s="174">
        <v>35845</v>
      </c>
      <c r="G14" s="174">
        <v>33715</v>
      </c>
      <c r="H14" s="174">
        <v>22733</v>
      </c>
      <c r="I14" s="174">
        <v>25698</v>
      </c>
      <c r="J14" s="174">
        <v>20133</v>
      </c>
      <c r="K14" s="174">
        <v>24884</v>
      </c>
      <c r="L14" s="174">
        <v>22087</v>
      </c>
      <c r="M14" s="174">
        <v>19295</v>
      </c>
      <c r="N14" s="174">
        <v>18056</v>
      </c>
      <c r="O14" s="207" t="s">
        <v>64</v>
      </c>
    </row>
    <row r="15" spans="2:15" s="7" customFormat="1">
      <c r="B15" s="173" t="s">
        <v>234</v>
      </c>
      <c r="C15" s="174">
        <v>-23822</v>
      </c>
      <c r="D15" s="174">
        <v>-22067</v>
      </c>
      <c r="E15" s="174">
        <v>-21312</v>
      </c>
      <c r="F15" s="174">
        <v>-17958</v>
      </c>
      <c r="G15" s="174">
        <v>-13575</v>
      </c>
      <c r="H15" s="174">
        <v>-4972</v>
      </c>
      <c r="I15" s="174">
        <v>-7941</v>
      </c>
      <c r="J15" s="174">
        <v>-5025</v>
      </c>
      <c r="K15" s="174">
        <v>-2845</v>
      </c>
      <c r="L15" s="174">
        <v>-3455</v>
      </c>
      <c r="M15" s="174">
        <v>-2099</v>
      </c>
      <c r="N15" s="174">
        <v>1261</v>
      </c>
      <c r="O15" s="208" t="s">
        <v>37</v>
      </c>
    </row>
    <row r="16" spans="2:15" s="7" customFormat="1">
      <c r="B16" s="173" t="s">
        <v>31</v>
      </c>
      <c r="C16" s="174">
        <v>11900</v>
      </c>
      <c r="D16" s="174">
        <v>12602</v>
      </c>
      <c r="E16" s="174">
        <v>12177</v>
      </c>
      <c r="F16" s="174">
        <v>13236</v>
      </c>
      <c r="G16" s="174">
        <v>15448</v>
      </c>
      <c r="H16" s="174">
        <v>14163</v>
      </c>
      <c r="I16" s="174">
        <v>16075</v>
      </c>
      <c r="J16" s="174">
        <v>16556</v>
      </c>
      <c r="K16" s="174">
        <v>17256</v>
      </c>
      <c r="L16" s="174">
        <v>14813</v>
      </c>
      <c r="M16" s="174">
        <v>14731</v>
      </c>
      <c r="N16" s="174">
        <v>16806</v>
      </c>
      <c r="O16" s="207" t="s">
        <v>63</v>
      </c>
    </row>
    <row r="17" spans="2:15" s="7" customFormat="1">
      <c r="B17" s="173" t="s">
        <v>29</v>
      </c>
      <c r="C17" s="174">
        <v>35722</v>
      </c>
      <c r="D17" s="174">
        <v>34669</v>
      </c>
      <c r="E17" s="174">
        <v>33489</v>
      </c>
      <c r="F17" s="174">
        <v>31194</v>
      </c>
      <c r="G17" s="174">
        <v>29023</v>
      </c>
      <c r="H17" s="174">
        <v>19135</v>
      </c>
      <c r="I17" s="174">
        <v>24016</v>
      </c>
      <c r="J17" s="174">
        <v>21581</v>
      </c>
      <c r="K17" s="174">
        <v>20101</v>
      </c>
      <c r="L17" s="174">
        <v>18268</v>
      </c>
      <c r="M17" s="174">
        <v>16830</v>
      </c>
      <c r="N17" s="174">
        <v>15545</v>
      </c>
      <c r="O17" s="207" t="s">
        <v>64</v>
      </c>
    </row>
    <row r="18" spans="2:15" s="7" customFormat="1">
      <c r="B18" s="173" t="s">
        <v>11</v>
      </c>
      <c r="C18" s="174">
        <v>324857</v>
      </c>
      <c r="D18" s="174">
        <v>324549</v>
      </c>
      <c r="E18" s="174">
        <v>334762</v>
      </c>
      <c r="F18" s="174">
        <v>337881</v>
      </c>
      <c r="G18" s="174">
        <v>314854</v>
      </c>
      <c r="H18" s="174">
        <v>291116</v>
      </c>
      <c r="I18" s="174">
        <v>309797</v>
      </c>
      <c r="J18" s="174">
        <v>299498</v>
      </c>
      <c r="K18" s="174">
        <v>274101</v>
      </c>
      <c r="L18" s="174">
        <v>277357</v>
      </c>
      <c r="M18" s="174">
        <v>290459</v>
      </c>
      <c r="N18" s="174">
        <v>332797</v>
      </c>
      <c r="O18" s="208" t="s">
        <v>38</v>
      </c>
    </row>
    <row r="19" spans="2:15" s="7" customFormat="1">
      <c r="B19" s="209" t="s">
        <v>17</v>
      </c>
      <c r="C19" s="174">
        <v>120794</v>
      </c>
      <c r="D19" s="174">
        <v>91028</v>
      </c>
      <c r="E19" s="174">
        <v>82567</v>
      </c>
      <c r="F19" s="174">
        <v>78743</v>
      </c>
      <c r="G19" s="174">
        <v>62939</v>
      </c>
      <c r="H19" s="174">
        <v>55713</v>
      </c>
      <c r="I19" s="174">
        <v>59123</v>
      </c>
      <c r="J19" s="174">
        <v>64519</v>
      </c>
      <c r="K19" s="174">
        <v>64307</v>
      </c>
      <c r="L19" s="174">
        <v>51249</v>
      </c>
      <c r="M19" s="174">
        <v>52681</v>
      </c>
      <c r="N19" s="174">
        <v>68590</v>
      </c>
      <c r="O19" s="207" t="s">
        <v>74</v>
      </c>
    </row>
    <row r="20" spans="2:15" s="7" customFormat="1">
      <c r="B20" s="209" t="s">
        <v>31</v>
      </c>
      <c r="C20" s="174">
        <v>124209</v>
      </c>
      <c r="D20" s="174">
        <v>93497</v>
      </c>
      <c r="E20" s="174">
        <v>84692</v>
      </c>
      <c r="F20" s="174">
        <v>82624</v>
      </c>
      <c r="G20" s="174">
        <v>66845</v>
      </c>
      <c r="H20" s="174">
        <v>58713</v>
      </c>
      <c r="I20" s="174">
        <v>60268</v>
      </c>
      <c r="J20" s="174">
        <v>62493</v>
      </c>
      <c r="K20" s="174">
        <v>68368</v>
      </c>
      <c r="L20" s="174">
        <v>54526</v>
      </c>
      <c r="M20" s="174">
        <v>54610</v>
      </c>
      <c r="N20" s="174">
        <v>70392</v>
      </c>
      <c r="O20" s="207" t="s">
        <v>63</v>
      </c>
    </row>
    <row r="21" spans="2:15" s="7" customFormat="1">
      <c r="B21" s="209" t="s">
        <v>116</v>
      </c>
      <c r="C21" s="174">
        <v>3415</v>
      </c>
      <c r="D21" s="174">
        <v>2469</v>
      </c>
      <c r="E21" s="174">
        <v>2125</v>
      </c>
      <c r="F21" s="174">
        <v>3881</v>
      </c>
      <c r="G21" s="174">
        <v>3906</v>
      </c>
      <c r="H21" s="174">
        <v>3000</v>
      </c>
      <c r="I21" s="174">
        <v>1145</v>
      </c>
      <c r="J21" s="174">
        <v>-2026</v>
      </c>
      <c r="K21" s="174">
        <v>4061</v>
      </c>
      <c r="L21" s="174">
        <v>3277</v>
      </c>
      <c r="M21" s="174">
        <v>1929</v>
      </c>
      <c r="N21" s="174">
        <v>1802</v>
      </c>
      <c r="O21" s="207" t="s">
        <v>64</v>
      </c>
    </row>
    <row r="22" spans="2:15" s="7" customFormat="1">
      <c r="B22" s="209" t="s">
        <v>16</v>
      </c>
      <c r="C22" s="174">
        <v>38210</v>
      </c>
      <c r="D22" s="174">
        <v>63411</v>
      </c>
      <c r="E22" s="174">
        <v>75760</v>
      </c>
      <c r="F22" s="174">
        <v>86694</v>
      </c>
      <c r="G22" s="174">
        <v>86789</v>
      </c>
      <c r="H22" s="174">
        <v>77784</v>
      </c>
      <c r="I22" s="174">
        <v>93231</v>
      </c>
      <c r="J22" s="174">
        <v>77497</v>
      </c>
      <c r="K22" s="174">
        <v>55490</v>
      </c>
      <c r="L22" s="174">
        <v>73965</v>
      </c>
      <c r="M22" s="174">
        <v>79375</v>
      </c>
      <c r="N22" s="174">
        <v>100099</v>
      </c>
      <c r="O22" s="207" t="s">
        <v>75</v>
      </c>
    </row>
    <row r="23" spans="2:15" s="7" customFormat="1">
      <c r="B23" s="209" t="s">
        <v>154</v>
      </c>
      <c r="C23" s="174">
        <v>125816</v>
      </c>
      <c r="D23" s="174">
        <v>129619</v>
      </c>
      <c r="E23" s="174">
        <v>135784</v>
      </c>
      <c r="F23" s="174">
        <v>132674</v>
      </c>
      <c r="G23" s="174">
        <v>125208</v>
      </c>
      <c r="H23" s="174">
        <v>117590</v>
      </c>
      <c r="I23" s="174">
        <v>117432</v>
      </c>
      <c r="J23" s="174">
        <v>117719</v>
      </c>
      <c r="K23" s="174">
        <v>114292</v>
      </c>
      <c r="L23" s="174">
        <v>111281</v>
      </c>
      <c r="M23" s="174">
        <v>117317</v>
      </c>
      <c r="N23" s="174">
        <v>121986</v>
      </c>
      <c r="O23" s="207" t="s">
        <v>76</v>
      </c>
    </row>
    <row r="24" spans="2:15" s="7" customFormat="1">
      <c r="B24" s="209" t="s">
        <v>15</v>
      </c>
      <c r="C24" s="174">
        <v>40037</v>
      </c>
      <c r="D24" s="174">
        <v>40491</v>
      </c>
      <c r="E24" s="174">
        <v>40651</v>
      </c>
      <c r="F24" s="174">
        <v>39770</v>
      </c>
      <c r="G24" s="174">
        <v>39918</v>
      </c>
      <c r="H24" s="174">
        <v>40029</v>
      </c>
      <c r="I24" s="174">
        <v>40011</v>
      </c>
      <c r="J24" s="174">
        <v>39763</v>
      </c>
      <c r="K24" s="174">
        <v>40012</v>
      </c>
      <c r="L24" s="174">
        <v>40862</v>
      </c>
      <c r="M24" s="174">
        <v>41086</v>
      </c>
      <c r="N24" s="174">
        <v>42122</v>
      </c>
      <c r="O24" s="207" t="s">
        <v>77</v>
      </c>
    </row>
    <row r="25" spans="2:15" s="7" customFormat="1">
      <c r="B25" s="173" t="s">
        <v>13</v>
      </c>
      <c r="C25" s="174">
        <v>3698</v>
      </c>
      <c r="D25" s="174">
        <v>3460</v>
      </c>
      <c r="E25" s="174">
        <v>3572</v>
      </c>
      <c r="F25" s="174">
        <v>3634</v>
      </c>
      <c r="G25" s="174">
        <v>3521</v>
      </c>
      <c r="H25" s="174">
        <v>3699</v>
      </c>
      <c r="I25" s="174">
        <v>4223</v>
      </c>
      <c r="J25" s="174">
        <v>4448</v>
      </c>
      <c r="K25" s="174">
        <v>3983</v>
      </c>
      <c r="L25" s="174">
        <v>3937</v>
      </c>
      <c r="M25" s="174">
        <v>4651</v>
      </c>
      <c r="N25" s="174">
        <v>5270</v>
      </c>
      <c r="O25" s="208" t="s">
        <v>39</v>
      </c>
    </row>
    <row r="26" spans="2:15" s="7" customFormat="1">
      <c r="B26" s="173" t="s">
        <v>31</v>
      </c>
      <c r="C26" s="174">
        <v>4154</v>
      </c>
      <c r="D26" s="174">
        <v>3853</v>
      </c>
      <c r="E26" s="174">
        <v>3967</v>
      </c>
      <c r="F26" s="174">
        <v>4404</v>
      </c>
      <c r="G26" s="174">
        <v>4307</v>
      </c>
      <c r="H26" s="174">
        <v>4297</v>
      </c>
      <c r="I26" s="174">
        <v>4760</v>
      </c>
      <c r="J26" s="174">
        <v>5026</v>
      </c>
      <c r="K26" s="174">
        <v>4705</v>
      </c>
      <c r="L26" s="174">
        <v>4479</v>
      </c>
      <c r="M26" s="174">
        <v>5187</v>
      </c>
      <c r="N26" s="174">
        <v>5979</v>
      </c>
      <c r="O26" s="207" t="s">
        <v>63</v>
      </c>
    </row>
    <row r="27" spans="2:15" s="7" customFormat="1">
      <c r="B27" s="173" t="s">
        <v>29</v>
      </c>
      <c r="C27" s="174">
        <v>456</v>
      </c>
      <c r="D27" s="174">
        <v>393</v>
      </c>
      <c r="E27" s="174">
        <v>395</v>
      </c>
      <c r="F27" s="174">
        <v>770</v>
      </c>
      <c r="G27" s="174">
        <v>786</v>
      </c>
      <c r="H27" s="174">
        <v>598</v>
      </c>
      <c r="I27" s="174">
        <v>537</v>
      </c>
      <c r="J27" s="174">
        <v>578</v>
      </c>
      <c r="K27" s="174">
        <v>722</v>
      </c>
      <c r="L27" s="174">
        <v>542</v>
      </c>
      <c r="M27" s="174">
        <v>536</v>
      </c>
      <c r="N27" s="174">
        <v>709</v>
      </c>
      <c r="O27" s="207" t="s">
        <v>64</v>
      </c>
    </row>
    <row r="28" spans="2:15" s="7" customFormat="1">
      <c r="B28" s="8"/>
      <c r="C28" s="29"/>
      <c r="D28" s="29"/>
      <c r="E28" s="29"/>
      <c r="F28" s="29"/>
      <c r="G28" s="29"/>
      <c r="H28" s="29"/>
      <c r="I28" s="29"/>
      <c r="J28" s="29"/>
      <c r="K28" s="29"/>
      <c r="L28" s="29"/>
      <c r="M28" s="29"/>
      <c r="N28" s="29"/>
      <c r="O28" s="48"/>
    </row>
    <row r="29" spans="2:15" s="7" customFormat="1">
      <c r="B29" s="173" t="s">
        <v>226</v>
      </c>
      <c r="C29" s="174">
        <v>1216373</v>
      </c>
      <c r="D29" s="174">
        <v>1231257</v>
      </c>
      <c r="E29" s="174">
        <v>1495202</v>
      </c>
      <c r="F29" s="174">
        <v>1372910</v>
      </c>
      <c r="G29" s="174">
        <v>1567907</v>
      </c>
      <c r="H29" s="174">
        <v>1727498</v>
      </c>
      <c r="I29" s="174">
        <v>1810121</v>
      </c>
      <c r="J29" s="174">
        <v>1751068</v>
      </c>
      <c r="K29" s="174">
        <v>1368857</v>
      </c>
      <c r="L29" s="174">
        <v>1270737</v>
      </c>
      <c r="M29" s="174">
        <v>1363668</v>
      </c>
      <c r="N29" s="174">
        <v>1406364</v>
      </c>
      <c r="O29" s="207">
        <v>3</v>
      </c>
    </row>
    <row r="30" spans="2:15" s="7" customFormat="1">
      <c r="B30" s="173" t="s">
        <v>89</v>
      </c>
      <c r="C30" s="174">
        <v>673554</v>
      </c>
      <c r="D30" s="174">
        <v>679830</v>
      </c>
      <c r="E30" s="174">
        <v>919392</v>
      </c>
      <c r="F30" s="174">
        <v>812097</v>
      </c>
      <c r="G30" s="174">
        <v>972120</v>
      </c>
      <c r="H30" s="174">
        <v>1156458</v>
      </c>
      <c r="I30" s="174">
        <v>1242456</v>
      </c>
      <c r="J30" s="174">
        <v>1209777</v>
      </c>
      <c r="K30" s="174">
        <v>853042</v>
      </c>
      <c r="L30" s="174">
        <v>761037</v>
      </c>
      <c r="M30" s="174">
        <v>857050</v>
      </c>
      <c r="N30" s="174">
        <v>918927</v>
      </c>
      <c r="O30" s="208" t="s">
        <v>37</v>
      </c>
    </row>
    <row r="31" spans="2:15" s="7" customFormat="1">
      <c r="B31" s="173" t="s">
        <v>9</v>
      </c>
      <c r="C31" s="174">
        <v>502018</v>
      </c>
      <c r="D31" s="174">
        <v>540523</v>
      </c>
      <c r="E31" s="174">
        <v>773573</v>
      </c>
      <c r="F31" s="174">
        <v>686973</v>
      </c>
      <c r="G31" s="174">
        <v>885827</v>
      </c>
      <c r="H31" s="174">
        <v>1064143</v>
      </c>
      <c r="I31" s="174">
        <v>1155820</v>
      </c>
      <c r="J31" s="174">
        <v>1110326</v>
      </c>
      <c r="K31" s="174">
        <v>711041</v>
      </c>
      <c r="L31" s="174">
        <v>641043</v>
      </c>
      <c r="M31" s="174">
        <v>720125</v>
      </c>
      <c r="N31" s="174">
        <v>735895</v>
      </c>
      <c r="O31" s="207" t="s">
        <v>63</v>
      </c>
    </row>
    <row r="32" spans="2:15" s="7" customFormat="1">
      <c r="B32" s="173" t="s">
        <v>10</v>
      </c>
      <c r="C32" s="174">
        <v>171536</v>
      </c>
      <c r="D32" s="174">
        <v>139307</v>
      </c>
      <c r="E32" s="174">
        <v>145819</v>
      </c>
      <c r="F32" s="174">
        <v>125124</v>
      </c>
      <c r="G32" s="174">
        <v>86293</v>
      </c>
      <c r="H32" s="174">
        <v>92315</v>
      </c>
      <c r="I32" s="174">
        <v>86636</v>
      </c>
      <c r="J32" s="174">
        <v>99451</v>
      </c>
      <c r="K32" s="174">
        <v>142001</v>
      </c>
      <c r="L32" s="174">
        <v>119994</v>
      </c>
      <c r="M32" s="174">
        <v>136925</v>
      </c>
      <c r="N32" s="174">
        <v>183032</v>
      </c>
      <c r="O32" s="207" t="s">
        <v>64</v>
      </c>
    </row>
    <row r="33" spans="2:15" s="7" customFormat="1">
      <c r="B33" s="173" t="s">
        <v>20</v>
      </c>
      <c r="C33" s="174">
        <v>36907</v>
      </c>
      <c r="D33" s="174">
        <v>37948</v>
      </c>
      <c r="E33" s="174">
        <v>41053</v>
      </c>
      <c r="F33" s="174">
        <v>51379</v>
      </c>
      <c r="G33" s="174">
        <v>53444</v>
      </c>
      <c r="H33" s="174">
        <v>53602</v>
      </c>
      <c r="I33" s="174">
        <v>52585</v>
      </c>
      <c r="J33" s="174">
        <v>48076</v>
      </c>
      <c r="K33" s="174">
        <v>42990</v>
      </c>
      <c r="L33" s="174">
        <v>29705</v>
      </c>
      <c r="M33" s="174">
        <v>39946</v>
      </c>
      <c r="N33" s="174">
        <v>34955</v>
      </c>
      <c r="O33" s="208" t="s">
        <v>38</v>
      </c>
    </row>
    <row r="34" spans="2:15" s="7" customFormat="1">
      <c r="B34" s="173" t="s">
        <v>9</v>
      </c>
      <c r="C34" s="174">
        <v>3415</v>
      </c>
      <c r="D34" s="174">
        <v>7888</v>
      </c>
      <c r="E34" s="174">
        <v>6358</v>
      </c>
      <c r="F34" s="174">
        <v>2946</v>
      </c>
      <c r="G34" s="174">
        <v>10820</v>
      </c>
      <c r="H34" s="174">
        <v>8036</v>
      </c>
      <c r="I34" s="174">
        <v>7820</v>
      </c>
      <c r="J34" s="174">
        <v>8924</v>
      </c>
      <c r="K34" s="174">
        <v>1645</v>
      </c>
      <c r="L34" s="174">
        <v>-12458</v>
      </c>
      <c r="M34" s="174">
        <v>-13671</v>
      </c>
      <c r="N34" s="174">
        <v>-7708</v>
      </c>
      <c r="O34" s="207" t="s">
        <v>63</v>
      </c>
    </row>
    <row r="35" spans="2:15" s="7" customFormat="1">
      <c r="B35" s="173" t="s">
        <v>10</v>
      </c>
      <c r="C35" s="174">
        <v>33492</v>
      </c>
      <c r="D35" s="174">
        <v>30060</v>
      </c>
      <c r="E35" s="174">
        <v>34695</v>
      </c>
      <c r="F35" s="174">
        <v>48433</v>
      </c>
      <c r="G35" s="174">
        <v>42624</v>
      </c>
      <c r="H35" s="174">
        <v>45566</v>
      </c>
      <c r="I35" s="174">
        <v>44765</v>
      </c>
      <c r="J35" s="174">
        <v>39152</v>
      </c>
      <c r="K35" s="174">
        <v>41345</v>
      </c>
      <c r="L35" s="174">
        <v>42163</v>
      </c>
      <c r="M35" s="174">
        <v>53617</v>
      </c>
      <c r="N35" s="174">
        <v>42663</v>
      </c>
      <c r="O35" s="207" t="s">
        <v>64</v>
      </c>
    </row>
    <row r="36" spans="2:15" s="7" customFormat="1">
      <c r="B36" s="173" t="s">
        <v>19</v>
      </c>
      <c r="C36" s="174">
        <v>505912</v>
      </c>
      <c r="D36" s="174">
        <v>513479</v>
      </c>
      <c r="E36" s="174">
        <v>534757</v>
      </c>
      <c r="F36" s="174">
        <v>509434</v>
      </c>
      <c r="G36" s="174">
        <v>542343</v>
      </c>
      <c r="H36" s="174">
        <v>517438</v>
      </c>
      <c r="I36" s="174">
        <v>515080</v>
      </c>
      <c r="J36" s="174">
        <v>493215</v>
      </c>
      <c r="K36" s="174">
        <v>472825</v>
      </c>
      <c r="L36" s="174">
        <v>479995</v>
      </c>
      <c r="M36" s="174">
        <v>466672</v>
      </c>
      <c r="N36" s="174">
        <v>452482</v>
      </c>
      <c r="O36" s="208" t="s">
        <v>39</v>
      </c>
    </row>
    <row r="37" spans="2:15" s="7" customFormat="1">
      <c r="B37" s="173" t="s">
        <v>30</v>
      </c>
      <c r="C37" s="174">
        <v>3652</v>
      </c>
      <c r="D37" s="174">
        <v>10664</v>
      </c>
      <c r="E37" s="174">
        <v>6137</v>
      </c>
      <c r="F37" s="174">
        <v>1863</v>
      </c>
      <c r="G37" s="174">
        <v>6748</v>
      </c>
      <c r="H37" s="174">
        <v>14036</v>
      </c>
      <c r="I37" s="174">
        <v>16193</v>
      </c>
      <c r="J37" s="174">
        <v>7954</v>
      </c>
      <c r="K37" s="174">
        <v>6363</v>
      </c>
      <c r="L37" s="174">
        <v>6699</v>
      </c>
      <c r="M37" s="174">
        <v>4813</v>
      </c>
      <c r="N37" s="174">
        <v>5185</v>
      </c>
      <c r="O37" s="207" t="s">
        <v>63</v>
      </c>
    </row>
    <row r="38" spans="2:15" s="7" customFormat="1">
      <c r="B38" s="173" t="s">
        <v>156</v>
      </c>
      <c r="C38" s="174">
        <v>228528</v>
      </c>
      <c r="D38" s="174">
        <v>221757</v>
      </c>
      <c r="E38" s="174">
        <v>247154</v>
      </c>
      <c r="F38" s="174">
        <v>241891</v>
      </c>
      <c r="G38" s="174">
        <v>274272</v>
      </c>
      <c r="H38" s="174">
        <v>245213</v>
      </c>
      <c r="I38" s="174">
        <v>244607</v>
      </c>
      <c r="J38" s="174">
        <v>234840</v>
      </c>
      <c r="K38" s="174">
        <v>222704</v>
      </c>
      <c r="L38" s="174">
        <v>228962</v>
      </c>
      <c r="M38" s="174">
        <v>229682</v>
      </c>
      <c r="N38" s="174">
        <v>236823</v>
      </c>
      <c r="O38" s="207" t="s">
        <v>64</v>
      </c>
    </row>
    <row r="39" spans="2:15" s="7" customFormat="1">
      <c r="B39" s="173" t="s">
        <v>155</v>
      </c>
      <c r="C39" s="174">
        <v>273732</v>
      </c>
      <c r="D39" s="174">
        <v>281058</v>
      </c>
      <c r="E39" s="174">
        <v>281466</v>
      </c>
      <c r="F39" s="174">
        <v>265680</v>
      </c>
      <c r="G39" s="174">
        <v>261323</v>
      </c>
      <c r="H39" s="174">
        <v>258189</v>
      </c>
      <c r="I39" s="174">
        <v>254280</v>
      </c>
      <c r="J39" s="174">
        <v>250421</v>
      </c>
      <c r="K39" s="174">
        <v>243758</v>
      </c>
      <c r="L39" s="174">
        <v>244334</v>
      </c>
      <c r="M39" s="174">
        <v>232177</v>
      </c>
      <c r="N39" s="174">
        <v>210474</v>
      </c>
      <c r="O39" s="207" t="s">
        <v>65</v>
      </c>
    </row>
    <row r="40" spans="2:15" s="7" customFormat="1">
      <c r="B40" s="8"/>
      <c r="C40" s="29"/>
      <c r="D40" s="29"/>
      <c r="E40" s="29"/>
      <c r="F40" s="29"/>
      <c r="G40" s="29"/>
      <c r="H40" s="29"/>
      <c r="I40" s="29"/>
      <c r="J40" s="29"/>
      <c r="K40" s="29"/>
      <c r="L40" s="29"/>
      <c r="M40" s="29"/>
      <c r="N40" s="29"/>
      <c r="O40" s="48"/>
    </row>
    <row r="41" spans="2:15" s="7" customFormat="1">
      <c r="B41" s="173" t="s">
        <v>105</v>
      </c>
      <c r="C41" s="174">
        <v>5012286</v>
      </c>
      <c r="D41" s="174">
        <v>5030599</v>
      </c>
      <c r="E41" s="174">
        <v>5284825</v>
      </c>
      <c r="F41" s="174">
        <v>5224898</v>
      </c>
      <c r="G41" s="174">
        <v>5409734</v>
      </c>
      <c r="H41" s="174">
        <v>5608809</v>
      </c>
      <c r="I41" s="174">
        <v>5791792</v>
      </c>
      <c r="J41" s="174">
        <v>5805563</v>
      </c>
      <c r="K41" s="174">
        <v>5364982</v>
      </c>
      <c r="L41" s="174">
        <v>5292715</v>
      </c>
      <c r="M41" s="174">
        <v>5504307</v>
      </c>
      <c r="N41" s="174">
        <v>5621150</v>
      </c>
      <c r="O41" s="207">
        <v>4</v>
      </c>
    </row>
    <row r="42" spans="2:15" s="7" customFormat="1">
      <c r="B42" s="56"/>
      <c r="C42" s="29"/>
      <c r="D42" s="29"/>
      <c r="E42" s="29"/>
      <c r="F42" s="29"/>
      <c r="G42" s="29"/>
      <c r="H42" s="29"/>
      <c r="I42" s="29"/>
      <c r="J42" s="29"/>
      <c r="K42" s="29"/>
      <c r="L42" s="29"/>
      <c r="M42" s="29"/>
      <c r="N42" s="29"/>
      <c r="O42" s="48"/>
    </row>
    <row r="43" spans="2:15" s="7" customFormat="1">
      <c r="B43" s="210" t="s">
        <v>106</v>
      </c>
      <c r="C43" s="10"/>
      <c r="D43" s="10"/>
      <c r="E43" s="10"/>
      <c r="F43" s="10"/>
      <c r="G43" s="10"/>
      <c r="H43" s="10"/>
      <c r="I43" s="10"/>
      <c r="J43" s="10"/>
      <c r="K43" s="10"/>
      <c r="L43" s="10"/>
      <c r="M43" s="10"/>
      <c r="N43" s="10"/>
      <c r="O43" s="52"/>
    </row>
    <row r="44" spans="2:15" s="7" customFormat="1">
      <c r="B44" s="296" t="s">
        <v>355</v>
      </c>
      <c r="C44" s="178">
        <v>259217</v>
      </c>
      <c r="D44" s="178">
        <v>254383</v>
      </c>
      <c r="E44" s="178">
        <v>260924</v>
      </c>
      <c r="F44" s="178">
        <v>252820</v>
      </c>
      <c r="G44" s="178">
        <v>284254</v>
      </c>
      <c r="H44" s="178">
        <v>293798</v>
      </c>
      <c r="I44" s="178">
        <v>301447</v>
      </c>
      <c r="J44" s="178">
        <v>299572</v>
      </c>
      <c r="K44" s="178">
        <v>283614</v>
      </c>
      <c r="L44" s="178">
        <v>310357</v>
      </c>
      <c r="M44" s="178">
        <v>320107</v>
      </c>
      <c r="N44" s="178">
        <v>315286</v>
      </c>
      <c r="O44" s="207">
        <v>5</v>
      </c>
    </row>
    <row r="45" spans="2:15" s="7" customFormat="1">
      <c r="B45" s="173" t="s">
        <v>345</v>
      </c>
      <c r="C45" s="178">
        <v>289744</v>
      </c>
      <c r="D45" s="178">
        <v>281583</v>
      </c>
      <c r="E45" s="178">
        <v>291948</v>
      </c>
      <c r="F45" s="178">
        <v>281288</v>
      </c>
      <c r="G45" s="178">
        <v>311823</v>
      </c>
      <c r="H45" s="178">
        <v>323462</v>
      </c>
      <c r="I45" s="178">
        <v>329310</v>
      </c>
      <c r="J45" s="178">
        <v>326158</v>
      </c>
      <c r="K45" s="178">
        <v>309800</v>
      </c>
      <c r="L45" s="178">
        <v>339235</v>
      </c>
      <c r="M45" s="178">
        <v>353669</v>
      </c>
      <c r="N45" s="178">
        <v>358947</v>
      </c>
      <c r="O45" s="207" t="s">
        <v>235</v>
      </c>
    </row>
    <row r="46" spans="2:15" s="7" customFormat="1">
      <c r="B46" s="173" t="s">
        <v>346</v>
      </c>
      <c r="C46" s="178">
        <v>30527</v>
      </c>
      <c r="D46" s="178">
        <v>27200</v>
      </c>
      <c r="E46" s="178">
        <v>31024</v>
      </c>
      <c r="F46" s="178">
        <v>28468</v>
      </c>
      <c r="G46" s="178">
        <v>27569</v>
      </c>
      <c r="H46" s="178">
        <v>29664</v>
      </c>
      <c r="I46" s="178">
        <v>27863</v>
      </c>
      <c r="J46" s="178">
        <v>26586</v>
      </c>
      <c r="K46" s="178">
        <v>26186</v>
      </c>
      <c r="L46" s="178">
        <v>28878</v>
      </c>
      <c r="M46" s="178">
        <v>33562</v>
      </c>
      <c r="N46" s="178">
        <v>43661</v>
      </c>
      <c r="O46" s="207" t="s">
        <v>236</v>
      </c>
    </row>
    <row r="47" spans="2:15" s="7" customFormat="1">
      <c r="B47" s="298" t="s">
        <v>354</v>
      </c>
      <c r="C47" s="178">
        <v>5271503</v>
      </c>
      <c r="D47" s="178">
        <v>5284982</v>
      </c>
      <c r="E47" s="178">
        <v>5545749</v>
      </c>
      <c r="F47" s="178">
        <v>5477718</v>
      </c>
      <c r="G47" s="178">
        <v>5693988</v>
      </c>
      <c r="H47" s="178">
        <v>5902607</v>
      </c>
      <c r="I47" s="178">
        <v>6093239</v>
      </c>
      <c r="J47" s="178">
        <v>6105135</v>
      </c>
      <c r="K47" s="178">
        <v>5648596</v>
      </c>
      <c r="L47" s="178">
        <v>5603072</v>
      </c>
      <c r="M47" s="178">
        <v>5824414</v>
      </c>
      <c r="N47" s="178">
        <v>5936436</v>
      </c>
      <c r="O47" s="207">
        <v>6</v>
      </c>
    </row>
    <row r="48" spans="2:15" s="7" customFormat="1">
      <c r="B48" s="42"/>
      <c r="C48" s="110"/>
      <c r="D48" s="110"/>
      <c r="E48" s="110"/>
      <c r="F48" s="110"/>
      <c r="G48" s="110"/>
      <c r="H48" s="110"/>
      <c r="I48" s="110"/>
      <c r="J48" s="110"/>
      <c r="K48" s="110"/>
      <c r="L48" s="110"/>
      <c r="M48" s="110"/>
      <c r="N48" s="110"/>
      <c r="O48" s="51"/>
    </row>
    <row r="49" spans="2:15" s="7" customFormat="1">
      <c r="B49" s="210" t="s">
        <v>227</v>
      </c>
      <c r="C49" s="211">
        <v>572590</v>
      </c>
      <c r="D49" s="211">
        <v>552243</v>
      </c>
      <c r="E49" s="211">
        <v>505851</v>
      </c>
      <c r="F49" s="211">
        <v>488030</v>
      </c>
      <c r="G49" s="211">
        <v>507312</v>
      </c>
      <c r="H49" s="211">
        <v>504289</v>
      </c>
      <c r="I49" s="211">
        <v>466081</v>
      </c>
      <c r="J49" s="211">
        <v>416433</v>
      </c>
      <c r="K49" s="211">
        <v>478478</v>
      </c>
      <c r="L49" s="211">
        <v>910941</v>
      </c>
      <c r="M49" s="211">
        <v>721759</v>
      </c>
      <c r="N49" s="211">
        <v>671273</v>
      </c>
      <c r="O49" s="212">
        <v>7</v>
      </c>
    </row>
    <row r="50" spans="2:15" s="7" customFormat="1">
      <c r="B50" s="173" t="s">
        <v>344</v>
      </c>
      <c r="C50" s="178">
        <v>-252002</v>
      </c>
      <c r="D50" s="178">
        <v>-256327</v>
      </c>
      <c r="E50" s="178">
        <v>-289608</v>
      </c>
      <c r="F50" s="178">
        <v>-302605</v>
      </c>
      <c r="G50" s="178">
        <v>-279362</v>
      </c>
      <c r="H50" s="178">
        <v>-272951</v>
      </c>
      <c r="I50" s="178">
        <v>-295729</v>
      </c>
      <c r="J50" s="178">
        <v>-351200</v>
      </c>
      <c r="K50" s="178">
        <v>-276089</v>
      </c>
      <c r="L50" s="178">
        <v>-195804</v>
      </c>
      <c r="M50" s="178">
        <v>-243867</v>
      </c>
      <c r="N50" s="178">
        <v>-329513</v>
      </c>
      <c r="O50" s="208" t="s">
        <v>37</v>
      </c>
    </row>
    <row r="51" spans="2:15" s="7" customFormat="1">
      <c r="B51" s="173" t="s">
        <v>228</v>
      </c>
      <c r="C51" s="178">
        <v>753337</v>
      </c>
      <c r="D51" s="178">
        <v>752286</v>
      </c>
      <c r="E51" s="178">
        <v>770367</v>
      </c>
      <c r="F51" s="178">
        <v>793820</v>
      </c>
      <c r="G51" s="178">
        <v>800832</v>
      </c>
      <c r="H51" s="178">
        <v>785663</v>
      </c>
      <c r="I51" s="178">
        <v>800168</v>
      </c>
      <c r="J51" s="178">
        <v>821932</v>
      </c>
      <c r="K51" s="178">
        <v>806633</v>
      </c>
      <c r="L51" s="178">
        <v>861925</v>
      </c>
      <c r="M51" s="178">
        <v>930923</v>
      </c>
      <c r="N51" s="178">
        <v>1035240</v>
      </c>
      <c r="O51" s="208" t="s">
        <v>38</v>
      </c>
    </row>
    <row r="52" spans="2:15" s="7" customFormat="1">
      <c r="B52" s="173" t="s">
        <v>233</v>
      </c>
      <c r="C52" s="178">
        <v>-8403</v>
      </c>
      <c r="D52" s="178">
        <v>-38203</v>
      </c>
      <c r="E52" s="178">
        <v>-70961</v>
      </c>
      <c r="F52" s="178">
        <v>-107846</v>
      </c>
      <c r="G52" s="178">
        <v>-131569</v>
      </c>
      <c r="H52" s="178">
        <v>-137528</v>
      </c>
      <c r="I52" s="178">
        <v>-150618</v>
      </c>
      <c r="J52" s="178">
        <v>-169558</v>
      </c>
      <c r="K52" s="178">
        <v>-169902</v>
      </c>
      <c r="L52" s="178">
        <v>93598</v>
      </c>
      <c r="M52" s="178">
        <v>-113352</v>
      </c>
      <c r="N52" s="178">
        <v>-154713</v>
      </c>
      <c r="O52" s="208" t="s">
        <v>39</v>
      </c>
    </row>
    <row r="53" spans="2:15" s="7" customFormat="1">
      <c r="B53" s="179" t="s">
        <v>23</v>
      </c>
      <c r="C53" s="180">
        <v>79658</v>
      </c>
      <c r="D53" s="180">
        <v>94487</v>
      </c>
      <c r="E53" s="180">
        <v>96053</v>
      </c>
      <c r="F53" s="180">
        <v>104661</v>
      </c>
      <c r="G53" s="180">
        <v>117411</v>
      </c>
      <c r="H53" s="180">
        <v>129105</v>
      </c>
      <c r="I53" s="180">
        <v>112260</v>
      </c>
      <c r="J53" s="180">
        <v>115259</v>
      </c>
      <c r="K53" s="180">
        <v>117836</v>
      </c>
      <c r="L53" s="180">
        <v>151222</v>
      </c>
      <c r="M53" s="180">
        <v>148055</v>
      </c>
      <c r="N53" s="180">
        <v>120259</v>
      </c>
      <c r="O53" s="213" t="s">
        <v>49</v>
      </c>
    </row>
    <row r="54" spans="2:15" s="7" customFormat="1">
      <c r="B54" s="173" t="s">
        <v>107</v>
      </c>
      <c r="C54" s="178">
        <v>5844094</v>
      </c>
      <c r="D54" s="178">
        <v>5837224</v>
      </c>
      <c r="E54" s="178">
        <v>6051600</v>
      </c>
      <c r="F54" s="178">
        <v>5965748</v>
      </c>
      <c r="G54" s="178">
        <v>6201300</v>
      </c>
      <c r="H54" s="178">
        <v>6406896</v>
      </c>
      <c r="I54" s="178">
        <v>6559321</v>
      </c>
      <c r="J54" s="178">
        <v>6521569</v>
      </c>
      <c r="K54" s="178">
        <v>6127075</v>
      </c>
      <c r="L54" s="178">
        <v>6514012</v>
      </c>
      <c r="M54" s="211">
        <v>6546172</v>
      </c>
      <c r="N54" s="214">
        <v>6607708</v>
      </c>
      <c r="O54" s="215">
        <v>8</v>
      </c>
    </row>
    <row r="55" spans="2:15" s="7" customFormat="1">
      <c r="B55" s="173" t="s">
        <v>21</v>
      </c>
      <c r="C55" s="178">
        <v>458460</v>
      </c>
      <c r="D55" s="178">
        <v>461450</v>
      </c>
      <c r="E55" s="178">
        <v>670837</v>
      </c>
      <c r="F55" s="178">
        <v>560871</v>
      </c>
      <c r="G55" s="178">
        <v>746202</v>
      </c>
      <c r="H55" s="178">
        <v>937109</v>
      </c>
      <c r="I55" s="178">
        <v>999313</v>
      </c>
      <c r="J55" s="178">
        <v>906654</v>
      </c>
      <c r="K55" s="178">
        <v>619944</v>
      </c>
      <c r="L55" s="178">
        <v>594937</v>
      </c>
      <c r="M55" s="178">
        <v>653128</v>
      </c>
      <c r="N55" s="216">
        <v>624368</v>
      </c>
      <c r="O55" s="217" t="s">
        <v>37</v>
      </c>
    </row>
    <row r="56" spans="2:15" s="7" customFormat="1">
      <c r="B56" s="173" t="s">
        <v>229</v>
      </c>
      <c r="C56" s="178">
        <v>988732</v>
      </c>
      <c r="D56" s="178">
        <v>984602</v>
      </c>
      <c r="E56" s="178">
        <v>1009979</v>
      </c>
      <c r="F56" s="178">
        <v>1028682</v>
      </c>
      <c r="G56" s="178">
        <v>1071511</v>
      </c>
      <c r="H56" s="178">
        <v>1074489</v>
      </c>
      <c r="I56" s="178">
        <v>1093674</v>
      </c>
      <c r="J56" s="178">
        <v>1116479</v>
      </c>
      <c r="K56" s="178">
        <v>1087402</v>
      </c>
      <c r="L56" s="178">
        <v>1168827</v>
      </c>
      <c r="M56" s="178">
        <v>1248931</v>
      </c>
      <c r="N56" s="216">
        <v>1351787</v>
      </c>
      <c r="O56" s="217" t="s">
        <v>38</v>
      </c>
    </row>
    <row r="57" spans="2:15" s="7" customFormat="1">
      <c r="B57" s="173" t="s">
        <v>22</v>
      </c>
      <c r="C57" s="178">
        <v>4313546</v>
      </c>
      <c r="D57" s="178">
        <v>4293225</v>
      </c>
      <c r="E57" s="178">
        <v>4271159</v>
      </c>
      <c r="F57" s="178">
        <v>4267900</v>
      </c>
      <c r="G57" s="178">
        <v>4262655</v>
      </c>
      <c r="H57" s="178">
        <v>4262494</v>
      </c>
      <c r="I57" s="178">
        <v>4349851</v>
      </c>
      <c r="J57" s="178">
        <v>4378729</v>
      </c>
      <c r="K57" s="178">
        <v>4297910</v>
      </c>
      <c r="L57" s="178">
        <v>4595089</v>
      </c>
      <c r="M57" s="178">
        <v>4491407</v>
      </c>
      <c r="N57" s="216">
        <v>4506024</v>
      </c>
      <c r="O57" s="217" t="s">
        <v>39</v>
      </c>
    </row>
    <row r="58" spans="2:15" s="7" customFormat="1">
      <c r="B58" s="179" t="s">
        <v>23</v>
      </c>
      <c r="C58" s="180">
        <v>83356</v>
      </c>
      <c r="D58" s="180">
        <v>97947</v>
      </c>
      <c r="E58" s="180">
        <v>99625</v>
      </c>
      <c r="F58" s="180">
        <v>108295</v>
      </c>
      <c r="G58" s="180">
        <v>120932</v>
      </c>
      <c r="H58" s="180">
        <v>132804</v>
      </c>
      <c r="I58" s="180">
        <v>116483</v>
      </c>
      <c r="J58" s="180">
        <v>119707</v>
      </c>
      <c r="K58" s="180">
        <v>121819</v>
      </c>
      <c r="L58" s="180">
        <v>155159</v>
      </c>
      <c r="M58" s="180">
        <v>152706</v>
      </c>
      <c r="N58" s="198">
        <v>125529</v>
      </c>
      <c r="O58" s="218" t="s">
        <v>49</v>
      </c>
    </row>
    <row r="59" spans="2:15" s="7" customFormat="1">
      <c r="B59" s="210" t="s">
        <v>57</v>
      </c>
      <c r="C59" s="10"/>
      <c r="D59" s="10"/>
      <c r="E59" s="10"/>
      <c r="F59" s="10"/>
      <c r="G59" s="10"/>
      <c r="H59" s="10"/>
      <c r="I59" s="10"/>
      <c r="J59" s="10"/>
      <c r="K59" s="10"/>
      <c r="L59" s="10"/>
      <c r="M59" s="10"/>
      <c r="N59" s="10"/>
      <c r="O59" s="52"/>
    </row>
    <row r="60" spans="2:15" s="7" customFormat="1">
      <c r="B60" s="179" t="s">
        <v>230</v>
      </c>
      <c r="C60" s="180">
        <v>7902413</v>
      </c>
      <c r="D60" s="180">
        <v>7932831</v>
      </c>
      <c r="E60" s="180">
        <v>8295677</v>
      </c>
      <c r="F60" s="180">
        <v>8253165</v>
      </c>
      <c r="G60" s="180">
        <v>8452114</v>
      </c>
      <c r="H60" s="180">
        <v>8656906</v>
      </c>
      <c r="I60" s="180">
        <v>8952861</v>
      </c>
      <c r="J60" s="180">
        <v>9012598</v>
      </c>
      <c r="K60" s="180">
        <v>8530300</v>
      </c>
      <c r="L60" s="180">
        <v>8601983</v>
      </c>
      <c r="M60" s="180">
        <v>8936271</v>
      </c>
      <c r="N60" s="180">
        <v>8993618</v>
      </c>
      <c r="O60" s="51"/>
    </row>
    <row r="61" spans="2:15" s="7" customFormat="1">
      <c r="B61" s="219" t="s">
        <v>358</v>
      </c>
      <c r="C61" s="18"/>
      <c r="D61" s="18"/>
      <c r="E61" s="18"/>
      <c r="F61" s="18"/>
      <c r="G61" s="18"/>
      <c r="H61" s="18"/>
      <c r="I61" s="18"/>
      <c r="J61" s="18"/>
      <c r="K61" s="18"/>
      <c r="L61" s="18"/>
      <c r="M61" s="18"/>
      <c r="N61" s="18"/>
      <c r="O61" s="68"/>
    </row>
    <row r="62" spans="2:15" s="7" customFormat="1" ht="17.25" customHeight="1">
      <c r="B62" s="220" t="s">
        <v>231</v>
      </c>
      <c r="C62" s="69"/>
      <c r="D62" s="69"/>
      <c r="E62" s="69"/>
      <c r="F62" s="69"/>
      <c r="G62" s="69"/>
      <c r="H62" s="69"/>
      <c r="I62" s="69"/>
      <c r="J62" s="69"/>
      <c r="K62" s="69"/>
      <c r="L62" s="69"/>
      <c r="M62" s="69"/>
      <c r="N62" s="69"/>
      <c r="O62" s="49"/>
    </row>
    <row r="63" spans="2:15" s="7" customFormat="1">
      <c r="B63" s="221" t="s">
        <v>347</v>
      </c>
      <c r="C63" s="92"/>
      <c r="D63" s="92"/>
      <c r="E63" s="92"/>
      <c r="F63" s="92"/>
      <c r="G63" s="92"/>
      <c r="H63" s="92"/>
      <c r="I63" s="92"/>
      <c r="J63" s="92"/>
      <c r="K63" s="92"/>
      <c r="L63" s="92"/>
      <c r="M63" s="92"/>
      <c r="N63" s="92"/>
      <c r="O63" s="53"/>
    </row>
    <row r="64" spans="2:15" s="7" customFormat="1">
      <c r="B64" s="222" t="s">
        <v>232</v>
      </c>
      <c r="C64" s="92"/>
      <c r="D64" s="92"/>
      <c r="E64" s="92"/>
      <c r="F64" s="92"/>
      <c r="G64" s="92"/>
      <c r="H64" s="92"/>
      <c r="I64" s="92"/>
      <c r="J64" s="92"/>
      <c r="K64" s="92"/>
      <c r="L64" s="92"/>
      <c r="M64" s="92"/>
      <c r="N64" s="92"/>
      <c r="O64" s="53"/>
    </row>
    <row r="65" spans="2:15" s="7" customFormat="1">
      <c r="B65" s="17"/>
      <c r="C65" s="92"/>
      <c r="D65" s="92"/>
      <c r="E65" s="92"/>
      <c r="F65" s="92"/>
      <c r="G65" s="92"/>
      <c r="H65" s="92"/>
      <c r="I65" s="92"/>
      <c r="J65" s="92"/>
      <c r="K65" s="92"/>
      <c r="L65" s="92"/>
      <c r="M65" s="92"/>
      <c r="N65" s="92"/>
      <c r="O65" s="53"/>
    </row>
    <row r="67" spans="2:15" s="22" customFormat="1" ht="30" customHeight="1">
      <c r="B67" s="196" t="s">
        <v>60</v>
      </c>
      <c r="G67" s="25"/>
      <c r="H67" s="25"/>
      <c r="I67" s="25"/>
      <c r="J67" s="25"/>
      <c r="K67" s="25"/>
      <c r="L67" s="25"/>
      <c r="M67" s="25"/>
      <c r="N67" s="25"/>
      <c r="O67" s="59"/>
    </row>
    <row r="68" spans="2:15">
      <c r="B68" s="13"/>
      <c r="C68" s="203" t="s">
        <v>113</v>
      </c>
      <c r="D68" s="14"/>
      <c r="E68" s="14"/>
      <c r="F68" s="14"/>
      <c r="G68" s="14"/>
      <c r="H68" s="14"/>
      <c r="I68" s="14"/>
      <c r="J68" s="14"/>
      <c r="K68" s="14"/>
      <c r="L68" s="14"/>
      <c r="M68" s="184"/>
      <c r="N68" s="184" t="s">
        <v>35</v>
      </c>
      <c r="O68" s="47"/>
    </row>
    <row r="69" spans="2:15" s="7" customFormat="1" ht="30" customHeight="1">
      <c r="B69" s="205" t="s">
        <v>3</v>
      </c>
      <c r="C69" s="171" t="str">
        <f t="shared" ref="C69:M69" si="0">C4</f>
        <v>平成２３年度</v>
      </c>
      <c r="D69" s="171" t="str">
        <f t="shared" si="0"/>
        <v>平成２４年度</v>
      </c>
      <c r="E69" s="171" t="str">
        <f t="shared" si="0"/>
        <v>平成２５年度</v>
      </c>
      <c r="F69" s="171" t="str">
        <f t="shared" si="0"/>
        <v>平成２６年度</v>
      </c>
      <c r="G69" s="171" t="str">
        <f t="shared" si="0"/>
        <v>平成２７年度</v>
      </c>
      <c r="H69" s="171" t="str">
        <f t="shared" si="0"/>
        <v>平成２８年度</v>
      </c>
      <c r="I69" s="171" t="str">
        <f t="shared" si="0"/>
        <v>平成２９年度</v>
      </c>
      <c r="J69" s="171" t="str">
        <f t="shared" si="0"/>
        <v>平成３０年度</v>
      </c>
      <c r="K69" s="171" t="str">
        <f t="shared" si="0"/>
        <v>令和元年度</v>
      </c>
      <c r="L69" s="171" t="str">
        <f t="shared" si="0"/>
        <v>令和２年度</v>
      </c>
      <c r="M69" s="171" t="str">
        <f t="shared" si="0"/>
        <v>令和３年度</v>
      </c>
      <c r="N69" s="171" t="str">
        <f t="shared" ref="N69" si="1">N4</f>
        <v>令和４年度</v>
      </c>
      <c r="O69" s="206" t="s">
        <v>36</v>
      </c>
    </row>
    <row r="70" spans="2:15" s="7" customFormat="1">
      <c r="B70" s="11"/>
      <c r="C70" s="39"/>
      <c r="D70" s="39"/>
      <c r="E70" s="39"/>
      <c r="F70" s="39"/>
      <c r="G70" s="70"/>
      <c r="H70" s="70"/>
      <c r="I70" s="70"/>
      <c r="J70" s="70"/>
      <c r="K70" s="70"/>
      <c r="L70" s="70"/>
      <c r="M70" s="70"/>
      <c r="N70" s="70"/>
      <c r="O70" s="48"/>
    </row>
    <row r="71" spans="2:15" s="7" customFormat="1">
      <c r="B71" s="173" t="s">
        <v>275</v>
      </c>
      <c r="C71" s="186" t="s">
        <v>2</v>
      </c>
      <c r="D71" s="187">
        <f t="shared" ref="D71:D102" si="2">IF(D6="","",(D6-C6)/ABS(C6)*100)</f>
        <v>6.3588815242983751E-2</v>
      </c>
      <c r="E71" s="187">
        <f t="shared" ref="E71:N71" si="3">IF(E6="","",(E6-D6)/ABS(D6)*100)</f>
        <v>-0.59537985916299307</v>
      </c>
      <c r="F71" s="187">
        <f t="shared" si="3"/>
        <v>1.6077286161007269</v>
      </c>
      <c r="G71" s="187">
        <f t="shared" si="3"/>
        <v>0.24362103155765269</v>
      </c>
      <c r="H71" s="187">
        <f t="shared" si="3"/>
        <v>1.5391740012162758</v>
      </c>
      <c r="I71" s="187">
        <f t="shared" si="3"/>
        <v>2.3423290977394204</v>
      </c>
      <c r="J71" s="187">
        <f t="shared" si="3"/>
        <v>2.1760304190454218</v>
      </c>
      <c r="K71" s="187">
        <f t="shared" si="3"/>
        <v>-0.92364043419195052</v>
      </c>
      <c r="L71" s="187">
        <f t="shared" si="3"/>
        <v>0.62493180387681857</v>
      </c>
      <c r="M71" s="187">
        <f t="shared" si="3"/>
        <v>2.7640266560616475</v>
      </c>
      <c r="N71" s="187">
        <f t="shared" si="3"/>
        <v>0.72330277251335107</v>
      </c>
      <c r="O71" s="207">
        <f t="shared" ref="O71:O102" si="4">O6</f>
        <v>1</v>
      </c>
    </row>
    <row r="72" spans="2:15" s="7" customFormat="1">
      <c r="B72" s="173" t="s">
        <v>12</v>
      </c>
      <c r="C72" s="186" t="s">
        <v>2</v>
      </c>
      <c r="D72" s="187">
        <f t="shared" si="2"/>
        <v>-0.38329358773980637</v>
      </c>
      <c r="E72" s="187">
        <f t="shared" ref="E72:N72" si="5">IF(E7="","",(E7-D7)/ABS(D7)*100)</f>
        <v>-1.0593775504243679</v>
      </c>
      <c r="F72" s="187">
        <f t="shared" si="5"/>
        <v>1.4085858830723319</v>
      </c>
      <c r="G72" s="187">
        <f t="shared" si="5"/>
        <v>-0.25394471303564431</v>
      </c>
      <c r="H72" s="187">
        <f t="shared" si="5"/>
        <v>1.5778917772052807</v>
      </c>
      <c r="I72" s="187">
        <f t="shared" si="5"/>
        <v>2.3976741655375506</v>
      </c>
      <c r="J72" s="187">
        <f t="shared" si="5"/>
        <v>2.209586756962385</v>
      </c>
      <c r="K72" s="187">
        <f t="shared" si="5"/>
        <v>-1.2731072539724604</v>
      </c>
      <c r="L72" s="187">
        <f t="shared" si="5"/>
        <v>0.90545362928592299</v>
      </c>
      <c r="M72" s="187">
        <f t="shared" si="5"/>
        <v>2.8582072205622695</v>
      </c>
      <c r="N72" s="187">
        <f t="shared" si="5"/>
        <v>0.40922835073671276</v>
      </c>
      <c r="O72" s="208" t="str">
        <f t="shared" si="4"/>
        <v>(1)</v>
      </c>
    </row>
    <row r="73" spans="2:15" s="7" customFormat="1">
      <c r="B73" s="173" t="s">
        <v>7</v>
      </c>
      <c r="C73" s="186" t="s">
        <v>2</v>
      </c>
      <c r="D73" s="187">
        <f t="shared" si="2"/>
        <v>3.3765676663099953</v>
      </c>
      <c r="E73" s="187">
        <f t="shared" ref="E73:N73" si="6">IF(E8="","",(E8-D8)/ABS(D8)*100)</f>
        <v>2.7193741126774356</v>
      </c>
      <c r="F73" s="187">
        <f t="shared" si="6"/>
        <v>2.9780493118849631</v>
      </c>
      <c r="G73" s="187">
        <f t="shared" si="6"/>
        <v>3.6152384814411591</v>
      </c>
      <c r="H73" s="187">
        <f t="shared" si="6"/>
        <v>1.2866106561735617</v>
      </c>
      <c r="I73" s="187">
        <f t="shared" si="6"/>
        <v>1.9802645532644967</v>
      </c>
      <c r="J73" s="187">
        <f t="shared" si="6"/>
        <v>1.9556080876553912</v>
      </c>
      <c r="K73" s="187">
        <f t="shared" si="6"/>
        <v>1.3776291287470261</v>
      </c>
      <c r="L73" s="187">
        <f t="shared" si="6"/>
        <v>-1.1740283336686941</v>
      </c>
      <c r="M73" s="187">
        <f t="shared" si="6"/>
        <v>2.147346861430409</v>
      </c>
      <c r="N73" s="187">
        <f t="shared" si="6"/>
        <v>2.7941251929126554</v>
      </c>
      <c r="O73" s="208" t="str">
        <f t="shared" si="4"/>
        <v>(2)</v>
      </c>
    </row>
    <row r="74" spans="2:15" s="7" customFormat="1">
      <c r="B74" s="173" t="s">
        <v>8</v>
      </c>
      <c r="C74" s="186" t="s">
        <v>2</v>
      </c>
      <c r="D74" s="187">
        <f t="shared" si="2"/>
        <v>1.7816867397895932</v>
      </c>
      <c r="E74" s="187">
        <f t="shared" ref="E74:N74" si="7">IF(E9="","",(E9-D9)/ABS(D9)*100)</f>
        <v>2.5441782539041959</v>
      </c>
      <c r="F74" s="187">
        <f t="shared" si="7"/>
        <v>3.6256997497954719</v>
      </c>
      <c r="G74" s="187">
        <f t="shared" si="7"/>
        <v>1.1388902954946163</v>
      </c>
      <c r="H74" s="187">
        <f t="shared" si="7"/>
        <v>1.121286463999126</v>
      </c>
      <c r="I74" s="187">
        <f t="shared" si="7"/>
        <v>1.3336844213686581</v>
      </c>
      <c r="J74" s="187">
        <f t="shared" si="7"/>
        <v>2.9283145922680056</v>
      </c>
      <c r="K74" s="187">
        <f t="shared" si="7"/>
        <v>2.2934809815209607</v>
      </c>
      <c r="L74" s="187">
        <f t="shared" si="7"/>
        <v>-0.30691475785374828</v>
      </c>
      <c r="M74" s="187">
        <f t="shared" si="7"/>
        <v>4.463223999085943</v>
      </c>
      <c r="N74" s="187">
        <f t="shared" si="7"/>
        <v>1.8942217325080211</v>
      </c>
      <c r="O74" s="207" t="str">
        <f t="shared" si="4"/>
        <v>a</v>
      </c>
    </row>
    <row r="75" spans="2:15" s="7" customFormat="1">
      <c r="B75" s="173" t="s">
        <v>14</v>
      </c>
      <c r="C75" s="186" t="s">
        <v>2</v>
      </c>
      <c r="D75" s="187">
        <f t="shared" si="2"/>
        <v>51.728301886792451</v>
      </c>
      <c r="E75" s="187">
        <f t="shared" ref="E75:N75" si="8">IF(E10="","",(E10-D10)/ABS(D10)*100)</f>
        <v>6.2823318742538801</v>
      </c>
      <c r="F75" s="187">
        <f t="shared" si="8"/>
        <v>-9.7299574109608287</v>
      </c>
      <c r="G75" s="187">
        <f t="shared" si="8"/>
        <v>59.394442140190797</v>
      </c>
      <c r="H75" s="187">
        <f t="shared" si="8"/>
        <v>3.6494925839188133</v>
      </c>
      <c r="I75" s="187">
        <f t="shared" si="8"/>
        <v>10.996045942383732</v>
      </c>
      <c r="J75" s="187">
        <f t="shared" si="8"/>
        <v>-10.426915465083404</v>
      </c>
      <c r="K75" s="187">
        <f t="shared" si="8"/>
        <v>-12.019443216968625</v>
      </c>
      <c r="L75" s="187">
        <f t="shared" si="8"/>
        <v>-15.921647413360121</v>
      </c>
      <c r="M75" s="187">
        <f t="shared" si="8"/>
        <v>-44.555384877965523</v>
      </c>
      <c r="N75" s="187">
        <f t="shared" si="8"/>
        <v>36.986301369863014</v>
      </c>
      <c r="O75" s="207" t="str">
        <f t="shared" si="4"/>
        <v>b</v>
      </c>
    </row>
    <row r="76" spans="2:15" s="7" customFormat="1">
      <c r="B76" s="8"/>
      <c r="C76" s="94" t="s">
        <v>115</v>
      </c>
      <c r="D76" s="39"/>
      <c r="E76" s="39"/>
      <c r="F76" s="39"/>
      <c r="G76" s="39"/>
      <c r="H76" s="39"/>
      <c r="I76" s="39"/>
      <c r="J76" s="39"/>
      <c r="K76" s="39"/>
      <c r="L76" s="39"/>
      <c r="M76" s="39"/>
      <c r="N76" s="39"/>
      <c r="O76" s="48"/>
    </row>
    <row r="77" spans="2:15" s="7" customFormat="1">
      <c r="B77" s="173" t="s">
        <v>18</v>
      </c>
      <c r="C77" s="186" t="s">
        <v>2</v>
      </c>
      <c r="D77" s="187">
        <f t="shared" si="2"/>
        <v>0.39674075338082848</v>
      </c>
      <c r="E77" s="187">
        <f t="shared" ref="E77:N77" si="9">IF(E12="","",(E12-D12)/ABS(D12)*100)</f>
        <v>3.6216014800190885</v>
      </c>
      <c r="F77" s="187">
        <f t="shared" si="9"/>
        <v>2.0613711351262687</v>
      </c>
      <c r="G77" s="187">
        <f t="shared" si="9"/>
        <v>-5.7971238452575591</v>
      </c>
      <c r="H77" s="187">
        <f t="shared" si="9"/>
        <v>-4.9071522309711284</v>
      </c>
      <c r="I77" s="187">
        <f t="shared" si="9"/>
        <v>5.601653308860314</v>
      </c>
      <c r="J77" s="187">
        <f t="shared" si="9"/>
        <v>-2.3386119269861703</v>
      </c>
      <c r="K77" s="187">
        <f t="shared" si="9"/>
        <v>-7.9224945721444797</v>
      </c>
      <c r="L77" s="187">
        <f t="shared" si="9"/>
        <v>0.94463357300382578</v>
      </c>
      <c r="M77" s="187">
        <f t="shared" si="9"/>
        <v>5.4607164580926364</v>
      </c>
      <c r="N77" s="187">
        <f t="shared" si="9"/>
        <v>15.807256382866171</v>
      </c>
      <c r="O77" s="207">
        <f t="shared" si="4"/>
        <v>2</v>
      </c>
    </row>
    <row r="78" spans="2:15" s="7" customFormat="1">
      <c r="B78" s="173" t="s">
        <v>31</v>
      </c>
      <c r="C78" s="186" t="s">
        <v>2</v>
      </c>
      <c r="D78" s="187">
        <f t="shared" si="2"/>
        <v>-0.24773034856502268</v>
      </c>
      <c r="E78" s="187">
        <f t="shared" ref="E78:N78" si="10">IF(E13="","",(E13-D13)/ABS(D13)*100)</f>
        <v>2.7827514826492914</v>
      </c>
      <c r="F78" s="187">
        <f t="shared" si="10"/>
        <v>1.8046573813631097</v>
      </c>
      <c r="G78" s="187">
        <f t="shared" si="10"/>
        <v>-5.8115981547125504</v>
      </c>
      <c r="H78" s="187">
        <f t="shared" si="10"/>
        <v>-7.6625851143967028</v>
      </c>
      <c r="I78" s="187">
        <f t="shared" si="10"/>
        <v>6.1428260647010644</v>
      </c>
      <c r="J78" s="187">
        <f t="shared" si="10"/>
        <v>-3.8348047031590498</v>
      </c>
      <c r="K78" s="187">
        <f t="shared" si="10"/>
        <v>-5.9334783453584654</v>
      </c>
      <c r="L78" s="187">
        <f t="shared" si="10"/>
        <v>-6.5639754367376041E-2</v>
      </c>
      <c r="M78" s="187">
        <f t="shared" si="10"/>
        <v>4.1276848289244681</v>
      </c>
      <c r="N78" s="187">
        <f t="shared" si="10"/>
        <v>14.433920577894757</v>
      </c>
      <c r="O78" s="207" t="str">
        <f t="shared" si="4"/>
        <v>a</v>
      </c>
    </row>
    <row r="79" spans="2:15" s="7" customFormat="1">
      <c r="B79" s="173" t="s">
        <v>29</v>
      </c>
      <c r="C79" s="186" t="s">
        <v>2</v>
      </c>
      <c r="D79" s="187">
        <f t="shared" si="2"/>
        <v>-5.2079913115954843</v>
      </c>
      <c r="E79" s="187">
        <f t="shared" ref="E79:N79" si="11">IF(E14="","",(E14-D14)/ABS(D14)*100)</f>
        <v>-4.0553142735338783</v>
      </c>
      <c r="F79" s="187">
        <f t="shared" si="11"/>
        <v>-0.45544169513177263</v>
      </c>
      <c r="G79" s="187">
        <f t="shared" si="11"/>
        <v>-5.9422513600223184</v>
      </c>
      <c r="H79" s="187">
        <f t="shared" si="11"/>
        <v>-32.573038706807061</v>
      </c>
      <c r="I79" s="187">
        <f t="shared" si="11"/>
        <v>13.042713236264461</v>
      </c>
      <c r="J79" s="187">
        <f t="shared" si="11"/>
        <v>-21.655381741769787</v>
      </c>
      <c r="K79" s="187">
        <f t="shared" si="11"/>
        <v>23.598072815775094</v>
      </c>
      <c r="L79" s="187">
        <f t="shared" si="11"/>
        <v>-11.240154316026363</v>
      </c>
      <c r="M79" s="187">
        <f t="shared" si="11"/>
        <v>-12.640919998188979</v>
      </c>
      <c r="N79" s="187">
        <f t="shared" si="11"/>
        <v>-6.4213526820419791</v>
      </c>
      <c r="O79" s="207" t="str">
        <f t="shared" si="4"/>
        <v>b</v>
      </c>
    </row>
    <row r="80" spans="2:15" s="7" customFormat="1">
      <c r="B80" s="173" t="s">
        <v>276</v>
      </c>
      <c r="C80" s="186" t="s">
        <v>2</v>
      </c>
      <c r="D80" s="187">
        <f t="shared" si="2"/>
        <v>7.3671396188397287</v>
      </c>
      <c r="E80" s="187">
        <f t="shared" ref="E80:N80" si="12">IF(E15="","",(E15-D15)/ABS(D15)*100)</f>
        <v>3.4213984683010832</v>
      </c>
      <c r="F80" s="187">
        <f t="shared" si="12"/>
        <v>15.737612612612612</v>
      </c>
      <c r="G80" s="187">
        <f t="shared" si="12"/>
        <v>24.406949548947544</v>
      </c>
      <c r="H80" s="187">
        <f t="shared" si="12"/>
        <v>63.373848987108659</v>
      </c>
      <c r="I80" s="187">
        <f t="shared" si="12"/>
        <v>-59.714400643604179</v>
      </c>
      <c r="J80" s="187">
        <f t="shared" si="12"/>
        <v>36.720816018133732</v>
      </c>
      <c r="K80" s="187">
        <f t="shared" si="12"/>
        <v>43.383084577114431</v>
      </c>
      <c r="L80" s="187">
        <f t="shared" si="12"/>
        <v>-21.441124780316343</v>
      </c>
      <c r="M80" s="187">
        <f t="shared" si="12"/>
        <v>39.247467438494937</v>
      </c>
      <c r="N80" s="187">
        <f t="shared" si="12"/>
        <v>160.0762267746546</v>
      </c>
      <c r="O80" s="208" t="str">
        <f t="shared" si="4"/>
        <v>(1)</v>
      </c>
    </row>
    <row r="81" spans="2:15" s="7" customFormat="1">
      <c r="B81" s="173" t="s">
        <v>31</v>
      </c>
      <c r="C81" s="186" t="s">
        <v>2</v>
      </c>
      <c r="D81" s="187">
        <f t="shared" si="2"/>
        <v>5.8991596638655466</v>
      </c>
      <c r="E81" s="187">
        <f t="shared" ref="E81:N81" si="13">IF(E16="","",(E16-D16)/ABS(D16)*100)</f>
        <v>-3.3724805586414859</v>
      </c>
      <c r="F81" s="187">
        <f t="shared" si="13"/>
        <v>8.6967233308696734</v>
      </c>
      <c r="G81" s="187">
        <f t="shared" si="13"/>
        <v>16.711997582351163</v>
      </c>
      <c r="H81" s="187">
        <f t="shared" si="13"/>
        <v>-8.3182288969445874</v>
      </c>
      <c r="I81" s="187">
        <f t="shared" si="13"/>
        <v>13.499964696745041</v>
      </c>
      <c r="J81" s="187">
        <f t="shared" si="13"/>
        <v>2.9922239502332815</v>
      </c>
      <c r="K81" s="187">
        <f t="shared" si="13"/>
        <v>4.2280744141096882</v>
      </c>
      <c r="L81" s="187">
        <f t="shared" si="13"/>
        <v>-14.157394529439035</v>
      </c>
      <c r="M81" s="187">
        <f t="shared" si="13"/>
        <v>-0.55356781205697703</v>
      </c>
      <c r="N81" s="187">
        <f t="shared" si="13"/>
        <v>14.085941212409207</v>
      </c>
      <c r="O81" s="207" t="str">
        <f t="shared" si="4"/>
        <v>a</v>
      </c>
    </row>
    <row r="82" spans="2:15" s="7" customFormat="1">
      <c r="B82" s="173" t="s">
        <v>29</v>
      </c>
      <c r="C82" s="186" t="s">
        <v>2</v>
      </c>
      <c r="D82" s="187">
        <f t="shared" si="2"/>
        <v>-2.9477632831308438</v>
      </c>
      <c r="E82" s="187">
        <f t="shared" ref="E82:N82" si="14">IF(E17="","",(E17-D17)/ABS(D17)*100)</f>
        <v>-3.4036170642360615</v>
      </c>
      <c r="F82" s="187">
        <f t="shared" si="14"/>
        <v>-6.8529965063155061</v>
      </c>
      <c r="G82" s="187">
        <f t="shared" si="14"/>
        <v>-6.9596717317432848</v>
      </c>
      <c r="H82" s="187">
        <f t="shared" si="14"/>
        <v>-34.069531061571858</v>
      </c>
      <c r="I82" s="187">
        <f t="shared" si="14"/>
        <v>25.508230990331853</v>
      </c>
      <c r="J82" s="187">
        <f t="shared" si="14"/>
        <v>-10.139073950699535</v>
      </c>
      <c r="K82" s="187">
        <f t="shared" si="14"/>
        <v>-6.8578842500347532</v>
      </c>
      <c r="L82" s="187">
        <f t="shared" si="14"/>
        <v>-9.1189493060046765</v>
      </c>
      <c r="M82" s="187">
        <f t="shared" si="14"/>
        <v>-7.8716881979417561</v>
      </c>
      <c r="N82" s="187">
        <f t="shared" si="14"/>
        <v>-7.6351752822341048</v>
      </c>
      <c r="O82" s="207" t="str">
        <f t="shared" si="4"/>
        <v>b</v>
      </c>
    </row>
    <row r="83" spans="2:15" s="7" customFormat="1">
      <c r="B83" s="173" t="s">
        <v>11</v>
      </c>
      <c r="C83" s="186" t="s">
        <v>2</v>
      </c>
      <c r="D83" s="187">
        <f t="shared" si="2"/>
        <v>-9.4810947586168676E-2</v>
      </c>
      <c r="E83" s="187">
        <f t="shared" ref="E83:N83" si="15">IF(E18="","",(E18-D18)/ABS(D18)*100)</f>
        <v>3.1468283679814144</v>
      </c>
      <c r="F83" s="187">
        <f t="shared" si="15"/>
        <v>0.93170670506210385</v>
      </c>
      <c r="G83" s="187">
        <f t="shared" si="15"/>
        <v>-6.8151213001026987</v>
      </c>
      <c r="H83" s="187">
        <f t="shared" si="15"/>
        <v>-7.5393674528511632</v>
      </c>
      <c r="I83" s="187">
        <f t="shared" si="15"/>
        <v>6.4170296376702076</v>
      </c>
      <c r="J83" s="187">
        <f t="shared" si="15"/>
        <v>-3.3244350332637183</v>
      </c>
      <c r="K83" s="187">
        <f t="shared" si="15"/>
        <v>-8.479856292863392</v>
      </c>
      <c r="L83" s="187">
        <f t="shared" si="15"/>
        <v>1.1878832984921617</v>
      </c>
      <c r="M83" s="187">
        <f t="shared" si="15"/>
        <v>4.723875726951186</v>
      </c>
      <c r="N83" s="187">
        <f t="shared" si="15"/>
        <v>14.576239675823437</v>
      </c>
      <c r="O83" s="208" t="str">
        <f t="shared" si="4"/>
        <v>(2)</v>
      </c>
    </row>
    <row r="84" spans="2:15" s="7" customFormat="1">
      <c r="B84" s="173" t="s">
        <v>17</v>
      </c>
      <c r="C84" s="186" t="s">
        <v>2</v>
      </c>
      <c r="D84" s="187">
        <f t="shared" si="2"/>
        <v>-24.641952414855041</v>
      </c>
      <c r="E84" s="187">
        <f t="shared" ref="E84:N84" si="16">IF(E19="","",(E19-D19)/ABS(D19)*100)</f>
        <v>-9.2949422155820187</v>
      </c>
      <c r="F84" s="187">
        <f t="shared" si="16"/>
        <v>-4.6313902648757974</v>
      </c>
      <c r="G84" s="187">
        <f t="shared" si="16"/>
        <v>-20.070355460167889</v>
      </c>
      <c r="H84" s="187">
        <f t="shared" si="16"/>
        <v>-11.48095775274472</v>
      </c>
      <c r="I84" s="187">
        <f t="shared" si="16"/>
        <v>6.1206540663758906</v>
      </c>
      <c r="J84" s="187">
        <f t="shared" si="16"/>
        <v>9.1267357881027689</v>
      </c>
      <c r="K84" s="187">
        <f t="shared" si="16"/>
        <v>-0.32858537795068121</v>
      </c>
      <c r="L84" s="187">
        <f t="shared" si="16"/>
        <v>-20.305720994604009</v>
      </c>
      <c r="M84" s="187">
        <f t="shared" si="16"/>
        <v>2.7942008624558525</v>
      </c>
      <c r="N84" s="187">
        <f t="shared" si="16"/>
        <v>30.198743379966213</v>
      </c>
      <c r="O84" s="207" t="str">
        <f t="shared" si="4"/>
        <v>①</v>
      </c>
    </row>
    <row r="85" spans="2:15" s="7" customFormat="1">
      <c r="B85" s="173" t="s">
        <v>31</v>
      </c>
      <c r="C85" s="186" t="s">
        <v>2</v>
      </c>
      <c r="D85" s="187">
        <f t="shared" si="2"/>
        <v>-24.726066549122848</v>
      </c>
      <c r="E85" s="187">
        <f t="shared" ref="E85:N85" si="17">IF(E20="","",(E20-D20)/ABS(D20)*100)</f>
        <v>-9.4174144624961222</v>
      </c>
      <c r="F85" s="187">
        <f t="shared" si="17"/>
        <v>-2.4417890709866339</v>
      </c>
      <c r="G85" s="187">
        <f t="shared" si="17"/>
        <v>-19.097356700232378</v>
      </c>
      <c r="H85" s="187">
        <f t="shared" si="17"/>
        <v>-12.165457401451118</v>
      </c>
      <c r="I85" s="187">
        <f t="shared" si="17"/>
        <v>2.648476487319674</v>
      </c>
      <c r="J85" s="187">
        <f t="shared" si="17"/>
        <v>3.6918431008163535</v>
      </c>
      <c r="K85" s="187">
        <f t="shared" si="17"/>
        <v>9.4010529179268083</v>
      </c>
      <c r="L85" s="187">
        <f t="shared" si="17"/>
        <v>-20.246314065059675</v>
      </c>
      <c r="M85" s="187">
        <f t="shared" si="17"/>
        <v>0.15405494626416757</v>
      </c>
      <c r="N85" s="187">
        <f t="shared" si="17"/>
        <v>28.899468961728619</v>
      </c>
      <c r="O85" s="207" t="str">
        <f t="shared" si="4"/>
        <v>a</v>
      </c>
    </row>
    <row r="86" spans="2:15" s="7" customFormat="1">
      <c r="B86" s="173" t="s">
        <v>277</v>
      </c>
      <c r="C86" s="186" t="s">
        <v>2</v>
      </c>
      <c r="D86" s="187">
        <f t="shared" si="2"/>
        <v>-27.701317715959007</v>
      </c>
      <c r="E86" s="187">
        <f t="shared" ref="E86:N86" si="18">IF(E21="","",(E21-D21)/ABS(D21)*100)</f>
        <v>-13.932766302146618</v>
      </c>
      <c r="F86" s="187">
        <f t="shared" si="18"/>
        <v>82.635294117647064</v>
      </c>
      <c r="G86" s="187">
        <f t="shared" si="18"/>
        <v>0.64416387528987373</v>
      </c>
      <c r="H86" s="187">
        <f t="shared" si="18"/>
        <v>-23.195084485407065</v>
      </c>
      <c r="I86" s="187">
        <f t="shared" si="18"/>
        <v>-61.833333333333329</v>
      </c>
      <c r="J86" s="187">
        <f t="shared" si="18"/>
        <v>-276.94323144104806</v>
      </c>
      <c r="K86" s="187">
        <f t="shared" si="18"/>
        <v>300.44422507403749</v>
      </c>
      <c r="L86" s="187">
        <f t="shared" si="18"/>
        <v>-19.305589756217682</v>
      </c>
      <c r="M86" s="187">
        <f t="shared" si="18"/>
        <v>-41.135184620079343</v>
      </c>
      <c r="N86" s="187">
        <f t="shared" si="18"/>
        <v>-6.5837221358216693</v>
      </c>
      <c r="O86" s="207" t="str">
        <f t="shared" si="4"/>
        <v>b</v>
      </c>
    </row>
    <row r="87" spans="2:15" s="7" customFormat="1">
      <c r="B87" s="173" t="s">
        <v>16</v>
      </c>
      <c r="C87" s="186" t="s">
        <v>2</v>
      </c>
      <c r="D87" s="187">
        <f t="shared" si="2"/>
        <v>65.953938759487045</v>
      </c>
      <c r="E87" s="187">
        <f t="shared" ref="E87:N87" si="19">IF(E22="","",(E22-D22)/ABS(D22)*100)</f>
        <v>19.474539117818676</v>
      </c>
      <c r="F87" s="187">
        <f t="shared" si="19"/>
        <v>14.432418162618795</v>
      </c>
      <c r="G87" s="187">
        <f t="shared" si="19"/>
        <v>0.10958082450919326</v>
      </c>
      <c r="H87" s="187">
        <f t="shared" si="19"/>
        <v>-10.375738860915554</v>
      </c>
      <c r="I87" s="187">
        <f t="shared" si="19"/>
        <v>19.858839864239432</v>
      </c>
      <c r="J87" s="187">
        <f t="shared" si="19"/>
        <v>-16.876360867093563</v>
      </c>
      <c r="K87" s="187">
        <f t="shared" si="19"/>
        <v>-28.397228279804381</v>
      </c>
      <c r="L87" s="187">
        <f t="shared" si="19"/>
        <v>33.294287258965575</v>
      </c>
      <c r="M87" s="187">
        <f t="shared" si="19"/>
        <v>7.3142702629622125</v>
      </c>
      <c r="N87" s="187">
        <f t="shared" si="19"/>
        <v>26.108976377952757</v>
      </c>
      <c r="O87" s="207" t="str">
        <f t="shared" si="4"/>
        <v>②</v>
      </c>
    </row>
    <row r="88" spans="2:15" s="7" customFormat="1">
      <c r="B88" s="173" t="s">
        <v>278</v>
      </c>
      <c r="C88" s="186" t="s">
        <v>2</v>
      </c>
      <c r="D88" s="187">
        <f t="shared" si="2"/>
        <v>3.0226680231449103</v>
      </c>
      <c r="E88" s="187">
        <f t="shared" ref="E88:N88" si="20">IF(E23="","",(E23-D23)/ABS(D23)*100)</f>
        <v>4.7562471551238632</v>
      </c>
      <c r="F88" s="187">
        <f t="shared" si="20"/>
        <v>-2.2904024038178283</v>
      </c>
      <c r="G88" s="187">
        <f t="shared" si="20"/>
        <v>-5.6273271326710583</v>
      </c>
      <c r="H88" s="187">
        <f t="shared" si="20"/>
        <v>-6.0842757651268284</v>
      </c>
      <c r="I88" s="187">
        <f t="shared" si="20"/>
        <v>-0.13436516710604643</v>
      </c>
      <c r="J88" s="187">
        <f t="shared" si="20"/>
        <v>0.24439675727229376</v>
      </c>
      <c r="K88" s="187">
        <f t="shared" si="20"/>
        <v>-2.9111698196552807</v>
      </c>
      <c r="L88" s="187">
        <f t="shared" si="20"/>
        <v>-2.6344801035943024</v>
      </c>
      <c r="M88" s="187">
        <f t="shared" si="20"/>
        <v>5.4241065410986602</v>
      </c>
      <c r="N88" s="187">
        <f t="shared" si="20"/>
        <v>3.9798153720262195</v>
      </c>
      <c r="O88" s="207" t="str">
        <f t="shared" si="4"/>
        <v>③</v>
      </c>
    </row>
    <row r="89" spans="2:15" s="7" customFormat="1">
      <c r="B89" s="173" t="s">
        <v>15</v>
      </c>
      <c r="C89" s="186" t="s">
        <v>2</v>
      </c>
      <c r="D89" s="187">
        <f t="shared" si="2"/>
        <v>1.1339510952369058</v>
      </c>
      <c r="E89" s="187">
        <f t="shared" ref="E89:N89" si="21">IF(E24="","",(E24-D24)/ABS(D24)*100)</f>
        <v>0.39514953940381814</v>
      </c>
      <c r="F89" s="187">
        <f t="shared" si="21"/>
        <v>-2.1672283584659664</v>
      </c>
      <c r="G89" s="187">
        <f t="shared" si="21"/>
        <v>0.37213980387226553</v>
      </c>
      <c r="H89" s="187">
        <f t="shared" si="21"/>
        <v>0.27807004358935816</v>
      </c>
      <c r="I89" s="187">
        <f t="shared" si="21"/>
        <v>-4.4967398635988913E-2</v>
      </c>
      <c r="J89" s="187">
        <f t="shared" si="21"/>
        <v>-0.61982954687460956</v>
      </c>
      <c r="K89" s="187">
        <f t="shared" si="21"/>
        <v>0.62621029600382261</v>
      </c>
      <c r="L89" s="187">
        <f t="shared" si="21"/>
        <v>2.1243626911926423</v>
      </c>
      <c r="M89" s="187">
        <f t="shared" si="21"/>
        <v>0.5481865792178553</v>
      </c>
      <c r="N89" s="187">
        <f t="shared" si="21"/>
        <v>2.5215401840042837</v>
      </c>
      <c r="O89" s="207" t="str">
        <f t="shared" si="4"/>
        <v>④</v>
      </c>
    </row>
    <row r="90" spans="2:15" s="7" customFormat="1">
      <c r="B90" s="173" t="s">
        <v>13</v>
      </c>
      <c r="C90" s="186" t="s">
        <v>2</v>
      </c>
      <c r="D90" s="187">
        <f t="shared" si="2"/>
        <v>-6.4359113034072477</v>
      </c>
      <c r="E90" s="187">
        <f t="shared" ref="E90:N90" si="22">IF(E25="","",(E25-D25)/ABS(D25)*100)</f>
        <v>3.2369942196531789</v>
      </c>
      <c r="F90" s="187">
        <f t="shared" si="22"/>
        <v>1.7357222844344906</v>
      </c>
      <c r="G90" s="187">
        <f t="shared" si="22"/>
        <v>-3.1095211887727023</v>
      </c>
      <c r="H90" s="187">
        <f t="shared" si="22"/>
        <v>5.0553819937517748</v>
      </c>
      <c r="I90" s="187">
        <f t="shared" si="22"/>
        <v>14.165990808326576</v>
      </c>
      <c r="J90" s="187">
        <f t="shared" si="22"/>
        <v>5.3279659010182332</v>
      </c>
      <c r="K90" s="187">
        <f t="shared" si="22"/>
        <v>-10.454136690647482</v>
      </c>
      <c r="L90" s="187">
        <f t="shared" si="22"/>
        <v>-1.1549083605322621</v>
      </c>
      <c r="M90" s="187">
        <f t="shared" si="22"/>
        <v>18.135636271272542</v>
      </c>
      <c r="N90" s="187">
        <f t="shared" si="22"/>
        <v>13.308965813803484</v>
      </c>
      <c r="O90" s="208" t="str">
        <f t="shared" si="4"/>
        <v>(3)</v>
      </c>
    </row>
    <row r="91" spans="2:15" s="7" customFormat="1">
      <c r="B91" s="173" t="s">
        <v>31</v>
      </c>
      <c r="C91" s="186" t="s">
        <v>2</v>
      </c>
      <c r="D91" s="187">
        <f t="shared" si="2"/>
        <v>-7.2460279248916706</v>
      </c>
      <c r="E91" s="187">
        <f t="shared" ref="E91:N91" si="23">IF(E26="","",(E26-D26)/ABS(D26)*100)</f>
        <v>2.9587334544510768</v>
      </c>
      <c r="F91" s="187">
        <f t="shared" si="23"/>
        <v>11.015881018401814</v>
      </c>
      <c r="G91" s="187">
        <f t="shared" si="23"/>
        <v>-2.2025431425976385</v>
      </c>
      <c r="H91" s="187">
        <f t="shared" si="23"/>
        <v>-0.23218017181332712</v>
      </c>
      <c r="I91" s="187">
        <f t="shared" si="23"/>
        <v>10.774959273912032</v>
      </c>
      <c r="J91" s="187">
        <f t="shared" si="23"/>
        <v>5.5882352941176476</v>
      </c>
      <c r="K91" s="187">
        <f t="shared" si="23"/>
        <v>-6.3867886987664146</v>
      </c>
      <c r="L91" s="187">
        <f t="shared" si="23"/>
        <v>-4.8034006376195535</v>
      </c>
      <c r="M91" s="187">
        <f t="shared" si="23"/>
        <v>15.807099799062291</v>
      </c>
      <c r="N91" s="187">
        <f t="shared" si="23"/>
        <v>15.268941584731058</v>
      </c>
      <c r="O91" s="207" t="str">
        <f t="shared" si="4"/>
        <v>a</v>
      </c>
    </row>
    <row r="92" spans="2:15" s="7" customFormat="1">
      <c r="B92" s="173" t="s">
        <v>29</v>
      </c>
      <c r="C92" s="186" t="s">
        <v>2</v>
      </c>
      <c r="D92" s="187">
        <f t="shared" si="2"/>
        <v>-13.815789473684212</v>
      </c>
      <c r="E92" s="187">
        <f t="shared" ref="E92:N92" si="24">IF(E27="","",(E27-D27)/ABS(D27)*100)</f>
        <v>0.5089058524173028</v>
      </c>
      <c r="F92" s="187">
        <f t="shared" si="24"/>
        <v>94.936708860759495</v>
      </c>
      <c r="G92" s="187">
        <f t="shared" si="24"/>
        <v>2.0779220779220777</v>
      </c>
      <c r="H92" s="187">
        <f t="shared" si="24"/>
        <v>-23.918575063613233</v>
      </c>
      <c r="I92" s="187">
        <f t="shared" si="24"/>
        <v>-10.200668896321071</v>
      </c>
      <c r="J92" s="187">
        <f t="shared" si="24"/>
        <v>7.6350093109869652</v>
      </c>
      <c r="K92" s="187">
        <f t="shared" si="24"/>
        <v>24.913494809688579</v>
      </c>
      <c r="L92" s="187">
        <f t="shared" si="24"/>
        <v>-24.930747922437675</v>
      </c>
      <c r="M92" s="187">
        <f t="shared" si="24"/>
        <v>-1.107011070110701</v>
      </c>
      <c r="N92" s="187">
        <f t="shared" si="24"/>
        <v>32.276119402985074</v>
      </c>
      <c r="O92" s="207" t="str">
        <f t="shared" si="4"/>
        <v>b</v>
      </c>
    </row>
    <row r="93" spans="2:15" s="7" customFormat="1">
      <c r="B93" s="8"/>
      <c r="C93" s="94"/>
      <c r="D93" s="39"/>
      <c r="E93" s="39"/>
      <c r="F93" s="39"/>
      <c r="G93" s="39"/>
      <c r="H93" s="39"/>
      <c r="I93" s="39"/>
      <c r="J93" s="39"/>
      <c r="K93" s="39"/>
      <c r="L93" s="39"/>
      <c r="M93" s="39"/>
      <c r="N93" s="39"/>
      <c r="O93" s="48"/>
    </row>
    <row r="94" spans="2:15" s="7" customFormat="1">
      <c r="B94" s="173" t="s">
        <v>279</v>
      </c>
      <c r="C94" s="186" t="s">
        <v>2</v>
      </c>
      <c r="D94" s="187">
        <f t="shared" si="2"/>
        <v>1.2236378150452205</v>
      </c>
      <c r="E94" s="187">
        <f t="shared" ref="E94:N94" si="25">IF(E29="","",(E29-D29)/ABS(D29)*100)</f>
        <v>21.4370354848744</v>
      </c>
      <c r="F94" s="187">
        <f t="shared" si="25"/>
        <v>-8.1789617723892825</v>
      </c>
      <c r="G94" s="187">
        <f t="shared" si="25"/>
        <v>14.203188847047512</v>
      </c>
      <c r="H94" s="187">
        <f t="shared" si="25"/>
        <v>10.178601154277645</v>
      </c>
      <c r="I94" s="187">
        <f t="shared" si="25"/>
        <v>4.7828130625911003</v>
      </c>
      <c r="J94" s="187">
        <f t="shared" si="25"/>
        <v>-3.2623785923703443</v>
      </c>
      <c r="K94" s="187">
        <f t="shared" si="25"/>
        <v>-21.827307677371753</v>
      </c>
      <c r="L94" s="187">
        <f t="shared" si="25"/>
        <v>-7.1680241252373333</v>
      </c>
      <c r="M94" s="187">
        <f t="shared" si="25"/>
        <v>7.3131576400152039</v>
      </c>
      <c r="N94" s="187">
        <f t="shared" si="25"/>
        <v>3.1309673615572118</v>
      </c>
      <c r="O94" s="207">
        <f t="shared" si="4"/>
        <v>3</v>
      </c>
    </row>
    <row r="95" spans="2:15" s="7" customFormat="1">
      <c r="B95" s="173" t="s">
        <v>280</v>
      </c>
      <c r="C95" s="186" t="s">
        <v>2</v>
      </c>
      <c r="D95" s="187">
        <f t="shared" si="2"/>
        <v>0.93177384441336564</v>
      </c>
      <c r="E95" s="187">
        <f t="shared" ref="E95:N95" si="26">IF(E30="","",(E30-D30)/ABS(D30)*100)</f>
        <v>35.238515511230752</v>
      </c>
      <c r="F95" s="187">
        <f t="shared" si="26"/>
        <v>-11.670212488253107</v>
      </c>
      <c r="G95" s="187">
        <f t="shared" si="26"/>
        <v>19.70491209793904</v>
      </c>
      <c r="H95" s="187">
        <f t="shared" si="26"/>
        <v>18.962473768670534</v>
      </c>
      <c r="I95" s="187">
        <f t="shared" si="26"/>
        <v>7.4363271299087392</v>
      </c>
      <c r="J95" s="187">
        <f t="shared" si="26"/>
        <v>-2.6301937452915838</v>
      </c>
      <c r="K95" s="187">
        <f t="shared" si="26"/>
        <v>-29.48766590867573</v>
      </c>
      <c r="L95" s="187">
        <f t="shared" si="26"/>
        <v>-10.785518180816419</v>
      </c>
      <c r="M95" s="187">
        <f t="shared" si="26"/>
        <v>12.616075171115201</v>
      </c>
      <c r="N95" s="187">
        <f t="shared" si="26"/>
        <v>7.2197654745930802</v>
      </c>
      <c r="O95" s="208" t="str">
        <f t="shared" si="4"/>
        <v>(1)</v>
      </c>
    </row>
    <row r="96" spans="2:15" s="7" customFormat="1">
      <c r="B96" s="173" t="s">
        <v>9</v>
      </c>
      <c r="C96" s="186" t="s">
        <v>2</v>
      </c>
      <c r="D96" s="187">
        <f t="shared" si="2"/>
        <v>7.6700437036122215</v>
      </c>
      <c r="E96" s="187">
        <f t="shared" ref="E96:N96" si="27">IF(E31="","",(E31-D31)/ABS(D31)*100)</f>
        <v>43.115649102813386</v>
      </c>
      <c r="F96" s="187">
        <f t="shared" si="27"/>
        <v>-11.194806437142972</v>
      </c>
      <c r="G96" s="187">
        <f t="shared" si="27"/>
        <v>28.946406918466955</v>
      </c>
      <c r="H96" s="187">
        <f t="shared" si="27"/>
        <v>20.12988992207282</v>
      </c>
      <c r="I96" s="187">
        <f t="shared" si="27"/>
        <v>8.6151015418040622</v>
      </c>
      <c r="J96" s="187">
        <f t="shared" si="27"/>
        <v>-3.936080012458687</v>
      </c>
      <c r="K96" s="187">
        <f t="shared" si="27"/>
        <v>-35.961060085056104</v>
      </c>
      <c r="L96" s="187">
        <f t="shared" si="27"/>
        <v>-9.8444393501921823</v>
      </c>
      <c r="M96" s="187">
        <f t="shared" si="27"/>
        <v>12.336457928719289</v>
      </c>
      <c r="N96" s="187">
        <f t="shared" si="27"/>
        <v>2.1898975872244404</v>
      </c>
      <c r="O96" s="207" t="str">
        <f t="shared" si="4"/>
        <v>a</v>
      </c>
    </row>
    <row r="97" spans="2:15" s="7" customFormat="1">
      <c r="B97" s="173" t="s">
        <v>10</v>
      </c>
      <c r="C97" s="186" t="s">
        <v>2</v>
      </c>
      <c r="D97" s="187">
        <f t="shared" si="2"/>
        <v>-18.788475888443244</v>
      </c>
      <c r="E97" s="187">
        <f t="shared" ref="E97:N97" si="28">IF(E32="","",(E32-D32)/ABS(D32)*100)</f>
        <v>4.6745676814517578</v>
      </c>
      <c r="F97" s="187">
        <f t="shared" si="28"/>
        <v>-14.192252038486069</v>
      </c>
      <c r="G97" s="187">
        <f t="shared" si="28"/>
        <v>-31.034014257856207</v>
      </c>
      <c r="H97" s="187">
        <f t="shared" si="28"/>
        <v>6.9785498244353539</v>
      </c>
      <c r="I97" s="187">
        <f t="shared" si="28"/>
        <v>-6.1517629854303202</v>
      </c>
      <c r="J97" s="187">
        <f t="shared" si="28"/>
        <v>14.791772473336721</v>
      </c>
      <c r="K97" s="187">
        <f t="shared" si="28"/>
        <v>42.78488904083418</v>
      </c>
      <c r="L97" s="187">
        <f t="shared" si="28"/>
        <v>-15.497778184660671</v>
      </c>
      <c r="M97" s="187">
        <f t="shared" si="28"/>
        <v>14.10987216027468</v>
      </c>
      <c r="N97" s="187">
        <f t="shared" si="28"/>
        <v>33.673178747489501</v>
      </c>
      <c r="O97" s="207" t="str">
        <f t="shared" si="4"/>
        <v>b</v>
      </c>
    </row>
    <row r="98" spans="2:15" s="7" customFormat="1">
      <c r="B98" s="173" t="s">
        <v>20</v>
      </c>
      <c r="C98" s="186" t="s">
        <v>2</v>
      </c>
      <c r="D98" s="187">
        <f t="shared" si="2"/>
        <v>2.8206031376161707</v>
      </c>
      <c r="E98" s="187">
        <f t="shared" ref="E98:N98" si="29">IF(E33="","",(E33-D33)/ABS(D33)*100)</f>
        <v>8.182249393907453</v>
      </c>
      <c r="F98" s="187">
        <f t="shared" si="29"/>
        <v>25.152851192361091</v>
      </c>
      <c r="G98" s="187">
        <f t="shared" si="29"/>
        <v>4.0191517935343235</v>
      </c>
      <c r="H98" s="187">
        <f t="shared" si="29"/>
        <v>0.29563655415013851</v>
      </c>
      <c r="I98" s="187">
        <f t="shared" si="29"/>
        <v>-1.8973172642811835</v>
      </c>
      <c r="J98" s="187">
        <f t="shared" si="29"/>
        <v>-8.5746885994104787</v>
      </c>
      <c r="K98" s="187">
        <f t="shared" si="29"/>
        <v>-10.579083118395873</v>
      </c>
      <c r="L98" s="187">
        <f t="shared" si="29"/>
        <v>-30.902535473365901</v>
      </c>
      <c r="M98" s="187">
        <f t="shared" si="29"/>
        <v>34.475677495371151</v>
      </c>
      <c r="N98" s="187">
        <f t="shared" si="29"/>
        <v>-12.494367395984579</v>
      </c>
      <c r="O98" s="208" t="str">
        <f t="shared" si="4"/>
        <v>(2)</v>
      </c>
    </row>
    <row r="99" spans="2:15" s="7" customFormat="1">
      <c r="B99" s="173" t="s">
        <v>9</v>
      </c>
      <c r="C99" s="186" t="s">
        <v>2</v>
      </c>
      <c r="D99" s="187">
        <f t="shared" si="2"/>
        <v>130.9809663250366</v>
      </c>
      <c r="E99" s="187">
        <f t="shared" ref="E99:N99" si="30">IF(E34="","",(E34-D34)/ABS(D34)*100)</f>
        <v>-19.396551724137932</v>
      </c>
      <c r="F99" s="187">
        <f t="shared" si="30"/>
        <v>-53.664674425920097</v>
      </c>
      <c r="G99" s="187">
        <f t="shared" si="30"/>
        <v>267.27766463000677</v>
      </c>
      <c r="H99" s="187">
        <f t="shared" si="30"/>
        <v>-25.730129390018487</v>
      </c>
      <c r="I99" s="187">
        <f t="shared" si="30"/>
        <v>-2.6879044300647088</v>
      </c>
      <c r="J99" s="187">
        <f t="shared" si="30"/>
        <v>14.117647058823529</v>
      </c>
      <c r="K99" s="187">
        <f t="shared" si="30"/>
        <v>-81.566562079784859</v>
      </c>
      <c r="L99" s="187">
        <f t="shared" si="30"/>
        <v>-857.32522796352589</v>
      </c>
      <c r="M99" s="187">
        <f t="shared" si="30"/>
        <v>-9.7367153636217694</v>
      </c>
      <c r="N99" s="187">
        <f t="shared" si="30"/>
        <v>43.617877258430255</v>
      </c>
      <c r="O99" s="207" t="str">
        <f t="shared" si="4"/>
        <v>a</v>
      </c>
    </row>
    <row r="100" spans="2:15" s="7" customFormat="1">
      <c r="B100" s="173" t="s">
        <v>10</v>
      </c>
      <c r="C100" s="186" t="s">
        <v>2</v>
      </c>
      <c r="D100" s="187">
        <f t="shared" si="2"/>
        <v>-10.247223217484773</v>
      </c>
      <c r="E100" s="187">
        <f t="shared" ref="E100:N100" si="31">IF(E35="","",(E35-D35)/ABS(D35)*100)</f>
        <v>15.419161676646706</v>
      </c>
      <c r="F100" s="187">
        <f t="shared" si="31"/>
        <v>39.596483643176249</v>
      </c>
      <c r="G100" s="187">
        <f t="shared" si="31"/>
        <v>-11.993888464476701</v>
      </c>
      <c r="H100" s="187">
        <f t="shared" si="31"/>
        <v>6.9022147147147148</v>
      </c>
      <c r="I100" s="187">
        <f t="shared" si="31"/>
        <v>-1.7578896545670015</v>
      </c>
      <c r="J100" s="187">
        <f t="shared" si="31"/>
        <v>-12.538813805428347</v>
      </c>
      <c r="K100" s="187">
        <f t="shared" si="31"/>
        <v>5.6012464241928894</v>
      </c>
      <c r="L100" s="187">
        <f t="shared" si="31"/>
        <v>1.9784738178739874</v>
      </c>
      <c r="M100" s="187">
        <f t="shared" si="31"/>
        <v>27.165998624386312</v>
      </c>
      <c r="N100" s="187">
        <f t="shared" si="31"/>
        <v>-20.430087472256933</v>
      </c>
      <c r="O100" s="207" t="str">
        <f t="shared" si="4"/>
        <v>b</v>
      </c>
    </row>
    <row r="101" spans="2:15" s="7" customFormat="1">
      <c r="B101" s="173" t="s">
        <v>19</v>
      </c>
      <c r="C101" s="186" t="s">
        <v>2</v>
      </c>
      <c r="D101" s="187">
        <f t="shared" si="2"/>
        <v>1.4957146697449357</v>
      </c>
      <c r="E101" s="187">
        <f t="shared" ref="E101:N101" si="32">IF(E36="","",(E36-D36)/ABS(D36)*100)</f>
        <v>4.1438890392791139</v>
      </c>
      <c r="F101" s="187">
        <f t="shared" si="32"/>
        <v>-4.7354218832105044</v>
      </c>
      <c r="G101" s="187">
        <f t="shared" si="32"/>
        <v>6.4599143363026412</v>
      </c>
      <c r="H101" s="187">
        <f t="shared" si="32"/>
        <v>-4.5921123716909777</v>
      </c>
      <c r="I101" s="187">
        <f t="shared" si="32"/>
        <v>-0.4557067706662441</v>
      </c>
      <c r="J101" s="187">
        <f t="shared" si="32"/>
        <v>-4.2449716548885608</v>
      </c>
      <c r="K101" s="187">
        <f t="shared" si="32"/>
        <v>-4.1340997333819933</v>
      </c>
      <c r="L101" s="187">
        <f t="shared" si="32"/>
        <v>1.516417279120182</v>
      </c>
      <c r="M101" s="187">
        <f t="shared" si="32"/>
        <v>-2.7756539130615945</v>
      </c>
      <c r="N101" s="187">
        <f t="shared" si="32"/>
        <v>-3.0406795350910278</v>
      </c>
      <c r="O101" s="208" t="str">
        <f t="shared" si="4"/>
        <v>(3)</v>
      </c>
    </row>
    <row r="102" spans="2:15" s="7" customFormat="1">
      <c r="B102" s="173" t="s">
        <v>30</v>
      </c>
      <c r="C102" s="186" t="s">
        <v>2</v>
      </c>
      <c r="D102" s="187">
        <f t="shared" si="2"/>
        <v>192.00438116100767</v>
      </c>
      <c r="E102" s="187">
        <f t="shared" ref="E102:N102" si="33">IF(E37="","",(E37-D37)/ABS(D37)*100)</f>
        <v>-42.451237809452365</v>
      </c>
      <c r="F102" s="187">
        <f t="shared" si="33"/>
        <v>-69.643148117972956</v>
      </c>
      <c r="G102" s="187">
        <f t="shared" si="33"/>
        <v>262.21148684916801</v>
      </c>
      <c r="H102" s="187">
        <f t="shared" si="33"/>
        <v>108.00237107291049</v>
      </c>
      <c r="I102" s="187">
        <f t="shared" si="33"/>
        <v>15.36762610430322</v>
      </c>
      <c r="J102" s="187">
        <f t="shared" si="33"/>
        <v>-50.880009880812693</v>
      </c>
      <c r="K102" s="187">
        <f t="shared" si="33"/>
        <v>-20.002514458134272</v>
      </c>
      <c r="L102" s="187">
        <f t="shared" si="33"/>
        <v>5.2805280528052805</v>
      </c>
      <c r="M102" s="187">
        <f t="shared" si="33"/>
        <v>-28.153455739662636</v>
      </c>
      <c r="N102" s="187">
        <f t="shared" si="33"/>
        <v>7.7290671099106589</v>
      </c>
      <c r="O102" s="207" t="str">
        <f t="shared" si="4"/>
        <v>a</v>
      </c>
    </row>
    <row r="103" spans="2:15" s="7" customFormat="1">
      <c r="B103" s="173" t="s">
        <v>281</v>
      </c>
      <c r="C103" s="186" t="s">
        <v>2</v>
      </c>
      <c r="D103" s="187">
        <f t="shared" ref="D103:D125" si="34">IF(D38="","",(D38-C38)/ABS(C38)*100)</f>
        <v>-2.9628754463348037</v>
      </c>
      <c r="E103" s="187">
        <f t="shared" ref="E103:N103" si="35">IF(E38="","",(E38-D38)/ABS(D38)*100)</f>
        <v>11.452626072683163</v>
      </c>
      <c r="F103" s="187">
        <f t="shared" si="35"/>
        <v>-2.1294415627503502</v>
      </c>
      <c r="G103" s="187">
        <f t="shared" si="35"/>
        <v>13.386608017660848</v>
      </c>
      <c r="H103" s="187">
        <f t="shared" si="35"/>
        <v>-10.594956831174892</v>
      </c>
      <c r="I103" s="187">
        <f t="shared" si="35"/>
        <v>-0.24713208516677337</v>
      </c>
      <c r="J103" s="187">
        <f t="shared" si="35"/>
        <v>-3.9929356069123125</v>
      </c>
      <c r="K103" s="187">
        <f t="shared" si="35"/>
        <v>-5.1677738034406406</v>
      </c>
      <c r="L103" s="187">
        <f t="shared" si="35"/>
        <v>2.8100079028665852</v>
      </c>
      <c r="M103" s="187">
        <f t="shared" si="35"/>
        <v>0.31446266192643324</v>
      </c>
      <c r="N103" s="187">
        <f t="shared" si="35"/>
        <v>3.1090812514694233</v>
      </c>
      <c r="O103" s="207" t="str">
        <f t="shared" ref="O103:O123" si="36">O38</f>
        <v>b</v>
      </c>
    </row>
    <row r="104" spans="2:15" s="7" customFormat="1">
      <c r="B104" s="173" t="s">
        <v>282</v>
      </c>
      <c r="C104" s="186" t="s">
        <v>2</v>
      </c>
      <c r="D104" s="187">
        <f t="shared" si="34"/>
        <v>2.6763403621060013</v>
      </c>
      <c r="E104" s="187">
        <f t="shared" ref="E104:N104" si="37">IF(E39="","",(E39-D39)/ABS(D39)*100)</f>
        <v>0.14516576649659499</v>
      </c>
      <c r="F104" s="187">
        <f t="shared" si="37"/>
        <v>-5.6084926776235857</v>
      </c>
      <c r="G104" s="187">
        <f t="shared" si="37"/>
        <v>-1.6399427883167721</v>
      </c>
      <c r="H104" s="187">
        <f t="shared" si="37"/>
        <v>-1.199282114471363</v>
      </c>
      <c r="I104" s="187">
        <f t="shared" si="37"/>
        <v>-1.5140071807861684</v>
      </c>
      <c r="J104" s="187">
        <f t="shared" si="37"/>
        <v>-1.5176183734465942</v>
      </c>
      <c r="K104" s="187">
        <f t="shared" si="37"/>
        <v>-2.6607193486169289</v>
      </c>
      <c r="L104" s="187">
        <f t="shared" si="37"/>
        <v>0.23629993682258632</v>
      </c>
      <c r="M104" s="187">
        <f t="shared" si="37"/>
        <v>-4.9755662331071404</v>
      </c>
      <c r="N104" s="187">
        <f t="shared" si="37"/>
        <v>-9.3476097976974462</v>
      </c>
      <c r="O104" s="207" t="str">
        <f t="shared" si="36"/>
        <v>c</v>
      </c>
    </row>
    <row r="105" spans="2:15" s="7" customFormat="1">
      <c r="B105" s="8"/>
      <c r="C105" s="94"/>
      <c r="D105" s="39"/>
      <c r="E105" s="39"/>
      <c r="F105" s="39"/>
      <c r="G105" s="39"/>
      <c r="H105" s="39"/>
      <c r="I105" s="39"/>
      <c r="J105" s="39"/>
      <c r="K105" s="39"/>
      <c r="L105" s="39"/>
      <c r="M105" s="39"/>
      <c r="N105" s="39"/>
      <c r="O105" s="48"/>
    </row>
    <row r="106" spans="2:15" s="7" customFormat="1">
      <c r="B106" s="173" t="s">
        <v>283</v>
      </c>
      <c r="C106" s="186" t="s">
        <v>2</v>
      </c>
      <c r="D106" s="187">
        <f t="shared" si="34"/>
        <v>0.36536223192371708</v>
      </c>
      <c r="E106" s="187">
        <f t="shared" ref="E106:N106" si="38">IF(E41="","",(E41-D41)/ABS(D41)*100)</f>
        <v>5.053593021427468</v>
      </c>
      <c r="F106" s="187">
        <f t="shared" si="38"/>
        <v>-1.1339448326103514</v>
      </c>
      <c r="G106" s="187">
        <f t="shared" si="38"/>
        <v>3.5376001598500109</v>
      </c>
      <c r="H106" s="187">
        <f t="shared" si="38"/>
        <v>3.6799406403346264</v>
      </c>
      <c r="I106" s="187">
        <f t="shared" si="38"/>
        <v>3.2624216656334708</v>
      </c>
      <c r="J106" s="187">
        <f t="shared" si="38"/>
        <v>0.23776751651302394</v>
      </c>
      <c r="K106" s="187">
        <f t="shared" si="38"/>
        <v>-7.5889452926443139</v>
      </c>
      <c r="L106" s="187">
        <f t="shared" si="38"/>
        <v>-1.3470129070330525</v>
      </c>
      <c r="M106" s="187">
        <f t="shared" si="38"/>
        <v>3.9977969718754931</v>
      </c>
      <c r="N106" s="187">
        <f t="shared" si="38"/>
        <v>2.1227558709933878</v>
      </c>
      <c r="O106" s="207">
        <f t="shared" si="36"/>
        <v>4</v>
      </c>
    </row>
    <row r="107" spans="2:15" s="7" customFormat="1">
      <c r="B107" s="56"/>
      <c r="C107" s="94"/>
      <c r="D107" s="39"/>
      <c r="E107" s="39"/>
      <c r="F107" s="39"/>
      <c r="G107" s="39"/>
      <c r="H107" s="39"/>
      <c r="I107" s="39"/>
      <c r="J107" s="39"/>
      <c r="K107" s="39"/>
      <c r="L107" s="39"/>
      <c r="M107" s="39"/>
      <c r="N107" s="39"/>
      <c r="O107" s="48"/>
    </row>
    <row r="108" spans="2:15" s="7" customFormat="1">
      <c r="B108" s="210" t="s">
        <v>73</v>
      </c>
      <c r="C108" s="96" t="s">
        <v>115</v>
      </c>
      <c r="D108" s="41"/>
      <c r="E108" s="41"/>
      <c r="F108" s="41"/>
      <c r="G108" s="41"/>
      <c r="H108" s="41"/>
      <c r="I108" s="41"/>
      <c r="J108" s="41"/>
      <c r="K108" s="41"/>
      <c r="L108" s="41"/>
      <c r="M108" s="41"/>
      <c r="N108" s="41"/>
      <c r="O108" s="52"/>
    </row>
    <row r="109" spans="2:15" s="7" customFormat="1">
      <c r="B109" s="296" t="s">
        <v>356</v>
      </c>
      <c r="C109" s="188" t="s">
        <v>2</v>
      </c>
      <c r="D109" s="189">
        <f t="shared" si="34"/>
        <v>-1.8648468271756868</v>
      </c>
      <c r="E109" s="189">
        <f t="shared" ref="E109:N109" si="39">IF(E44="","",(E44-D44)/ABS(D44)*100)</f>
        <v>2.5713196243459668</v>
      </c>
      <c r="F109" s="189">
        <f t="shared" si="39"/>
        <v>-3.1058852386135429</v>
      </c>
      <c r="G109" s="189">
        <f t="shared" si="39"/>
        <v>12.433351791788624</v>
      </c>
      <c r="H109" s="189">
        <f t="shared" si="39"/>
        <v>3.3575604916729405</v>
      </c>
      <c r="I109" s="189">
        <f t="shared" si="39"/>
        <v>2.6034894723585595</v>
      </c>
      <c r="J109" s="189">
        <f t="shared" si="39"/>
        <v>-0.62199988721068711</v>
      </c>
      <c r="K109" s="189">
        <f t="shared" si="39"/>
        <v>-5.3269330912101269</v>
      </c>
      <c r="L109" s="189">
        <f t="shared" si="39"/>
        <v>9.4293652640560754</v>
      </c>
      <c r="M109" s="189">
        <f t="shared" si="39"/>
        <v>3.1415434483514146</v>
      </c>
      <c r="N109" s="189">
        <f t="shared" si="39"/>
        <v>-1.50605891155145</v>
      </c>
      <c r="O109" s="207">
        <f t="shared" si="36"/>
        <v>5</v>
      </c>
    </row>
    <row r="110" spans="2:15" s="7" customFormat="1">
      <c r="B110" s="173" t="s">
        <v>345</v>
      </c>
      <c r="C110" s="188" t="s">
        <v>2</v>
      </c>
      <c r="D110" s="189">
        <f t="shared" si="34"/>
        <v>-2.816624330443426</v>
      </c>
      <c r="E110" s="189">
        <f t="shared" ref="E110:N110" si="40">IF(E45="","",(E45-D45)/ABS(D45)*100)</f>
        <v>3.6809750588636385</v>
      </c>
      <c r="F110" s="189">
        <f t="shared" si="40"/>
        <v>-3.6513351692767202</v>
      </c>
      <c r="G110" s="189">
        <f t="shared" si="40"/>
        <v>10.855422200733768</v>
      </c>
      <c r="H110" s="189">
        <f t="shared" si="40"/>
        <v>3.7325662314838866</v>
      </c>
      <c r="I110" s="189">
        <f t="shared" si="40"/>
        <v>1.80794034538833</v>
      </c>
      <c r="J110" s="189">
        <f t="shared" si="40"/>
        <v>-0.95715283471501011</v>
      </c>
      <c r="K110" s="189">
        <f t="shared" si="40"/>
        <v>-5.015360653425641</v>
      </c>
      <c r="L110" s="189">
        <f t="shared" si="40"/>
        <v>9.5012911555842479</v>
      </c>
      <c r="M110" s="189">
        <f t="shared" si="40"/>
        <v>4.2548675696788365</v>
      </c>
      <c r="N110" s="189">
        <f t="shared" si="40"/>
        <v>1.4923558468511517</v>
      </c>
      <c r="O110" s="207" t="str">
        <f t="shared" si="36"/>
        <v>(1)</v>
      </c>
    </row>
    <row r="111" spans="2:15" s="7" customFormat="1">
      <c r="B111" s="173" t="s">
        <v>346</v>
      </c>
      <c r="C111" s="188" t="s">
        <v>2</v>
      </c>
      <c r="D111" s="189">
        <f t="shared" si="34"/>
        <v>-10.898548825629769</v>
      </c>
      <c r="E111" s="189">
        <f t="shared" ref="E111:N111" si="41">IF(E46="","",(E46-D46)/ABS(D46)*100)</f>
        <v>14.058823529411764</v>
      </c>
      <c r="F111" s="189">
        <f t="shared" si="41"/>
        <v>-8.2387828777720475</v>
      </c>
      <c r="G111" s="189">
        <f t="shared" si="41"/>
        <v>-3.1579317128003375</v>
      </c>
      <c r="H111" s="189">
        <f t="shared" si="41"/>
        <v>7.5991149479487836</v>
      </c>
      <c r="I111" s="189">
        <f t="shared" si="41"/>
        <v>-6.0713322545846822</v>
      </c>
      <c r="J111" s="189">
        <f t="shared" si="41"/>
        <v>-4.5831389297634857</v>
      </c>
      <c r="K111" s="189">
        <f t="shared" si="41"/>
        <v>-1.504551267584443</v>
      </c>
      <c r="L111" s="189">
        <f t="shared" si="41"/>
        <v>10.280302451691743</v>
      </c>
      <c r="M111" s="189">
        <f t="shared" si="41"/>
        <v>16.219959831013227</v>
      </c>
      <c r="N111" s="189">
        <f t="shared" si="41"/>
        <v>30.090578630594123</v>
      </c>
      <c r="O111" s="207" t="str">
        <f t="shared" si="36"/>
        <v>(2)</v>
      </c>
    </row>
    <row r="112" spans="2:15" s="7" customFormat="1">
      <c r="B112" s="298" t="s">
        <v>357</v>
      </c>
      <c r="C112" s="188" t="s">
        <v>2</v>
      </c>
      <c r="D112" s="189">
        <f t="shared" si="34"/>
        <v>0.25569557676434973</v>
      </c>
      <c r="E112" s="189">
        <f t="shared" ref="E112:N112" si="42">IF(E47="","",(E47-D47)/ABS(D47)*100)</f>
        <v>4.9341133044540175</v>
      </c>
      <c r="F112" s="189">
        <f t="shared" si="42"/>
        <v>-1.2267233875893049</v>
      </c>
      <c r="G112" s="189">
        <f t="shared" si="42"/>
        <v>3.9481769598215899</v>
      </c>
      <c r="H112" s="189">
        <f t="shared" si="42"/>
        <v>3.6638468503972961</v>
      </c>
      <c r="I112" s="189">
        <f t="shared" si="42"/>
        <v>3.2296237916568051</v>
      </c>
      <c r="J112" s="189">
        <f t="shared" si="42"/>
        <v>0.19523278177665443</v>
      </c>
      <c r="K112" s="189">
        <f t="shared" si="42"/>
        <v>-7.4779509380218459</v>
      </c>
      <c r="L112" s="189">
        <f t="shared" si="42"/>
        <v>-0.80593478450220191</v>
      </c>
      <c r="M112" s="189">
        <f t="shared" si="42"/>
        <v>3.9503686549093064</v>
      </c>
      <c r="N112" s="189">
        <f t="shared" si="42"/>
        <v>1.9233179509560963</v>
      </c>
      <c r="O112" s="207">
        <f t="shared" si="36"/>
        <v>6</v>
      </c>
    </row>
    <row r="113" spans="2:15" s="7" customFormat="1">
      <c r="B113" s="42"/>
      <c r="C113" s="95" t="s">
        <v>115</v>
      </c>
      <c r="D113" s="40"/>
      <c r="E113" s="40"/>
      <c r="F113" s="40"/>
      <c r="G113" s="40"/>
      <c r="H113" s="40"/>
      <c r="I113" s="40"/>
      <c r="J113" s="40"/>
      <c r="K113" s="40"/>
      <c r="L113" s="40"/>
      <c r="M113" s="40"/>
      <c r="N113" s="40"/>
      <c r="O113" s="51"/>
    </row>
    <row r="114" spans="2:15" s="7" customFormat="1">
      <c r="B114" s="210" t="s">
        <v>284</v>
      </c>
      <c r="C114" s="223" t="s">
        <v>2</v>
      </c>
      <c r="D114" s="224">
        <f t="shared" si="34"/>
        <v>-3.5535025061562373</v>
      </c>
      <c r="E114" s="224">
        <f t="shared" ref="E114:N114" si="43">IF(E49="","",(E49-D49)/ABS(D49)*100)</f>
        <v>-8.4006497139846044</v>
      </c>
      <c r="F114" s="224">
        <f t="shared" si="43"/>
        <v>-3.5229741564215553</v>
      </c>
      <c r="G114" s="224">
        <f t="shared" si="43"/>
        <v>3.9509866196750196</v>
      </c>
      <c r="H114" s="224">
        <f t="shared" si="43"/>
        <v>-0.59588576654997327</v>
      </c>
      <c r="I114" s="224">
        <f t="shared" si="43"/>
        <v>-7.5766078577958282</v>
      </c>
      <c r="J114" s="224">
        <f t="shared" si="43"/>
        <v>-10.652225686093191</v>
      </c>
      <c r="K114" s="224">
        <f t="shared" si="43"/>
        <v>14.899155446374326</v>
      </c>
      <c r="L114" s="224">
        <f t="shared" si="43"/>
        <v>90.383047914428673</v>
      </c>
      <c r="M114" s="224">
        <f t="shared" si="43"/>
        <v>-20.767755540699124</v>
      </c>
      <c r="N114" s="224">
        <f t="shared" si="43"/>
        <v>-6.9948556235530148</v>
      </c>
      <c r="O114" s="212">
        <f t="shared" si="36"/>
        <v>7</v>
      </c>
    </row>
    <row r="115" spans="2:15" s="7" customFormat="1">
      <c r="B115" s="173" t="s">
        <v>21</v>
      </c>
      <c r="C115" s="188" t="s">
        <v>2</v>
      </c>
      <c r="D115" s="189">
        <f t="shared" si="34"/>
        <v>-1.7162562201887288</v>
      </c>
      <c r="E115" s="189">
        <f t="shared" ref="E115:N115" si="44">IF(E50="","",(E50-D50)/ABS(D50)*100)</f>
        <v>-12.983805841756817</v>
      </c>
      <c r="F115" s="189">
        <f t="shared" si="44"/>
        <v>-4.4877903925305933</v>
      </c>
      <c r="G115" s="189">
        <f t="shared" si="44"/>
        <v>7.6809702417342738</v>
      </c>
      <c r="H115" s="189">
        <f t="shared" si="44"/>
        <v>2.2948718866560234</v>
      </c>
      <c r="I115" s="189">
        <f t="shared" si="44"/>
        <v>-8.3450875798220192</v>
      </c>
      <c r="J115" s="189">
        <f t="shared" si="44"/>
        <v>-18.757375840719035</v>
      </c>
      <c r="K115" s="189">
        <f t="shared" si="44"/>
        <v>21.386958997722097</v>
      </c>
      <c r="L115" s="189">
        <f t="shared" si="44"/>
        <v>29.079391065924394</v>
      </c>
      <c r="M115" s="189">
        <f t="shared" si="44"/>
        <v>-24.546485260770975</v>
      </c>
      <c r="N115" s="189">
        <f t="shared" si="44"/>
        <v>-35.119962930613816</v>
      </c>
      <c r="O115" s="208" t="str">
        <f t="shared" si="36"/>
        <v>(1)</v>
      </c>
    </row>
    <row r="116" spans="2:15" s="7" customFormat="1">
      <c r="B116" s="173" t="s">
        <v>285</v>
      </c>
      <c r="C116" s="188" t="s">
        <v>2</v>
      </c>
      <c r="D116" s="189">
        <f t="shared" si="34"/>
        <v>-0.13951259529267776</v>
      </c>
      <c r="E116" s="189">
        <f t="shared" ref="E116:N116" si="45">IF(E51="","",(E51-D51)/ABS(D51)*100)</f>
        <v>2.4034742106060727</v>
      </c>
      <c r="F116" s="189">
        <f t="shared" si="45"/>
        <v>3.044393126912238</v>
      </c>
      <c r="G116" s="189">
        <f t="shared" si="45"/>
        <v>0.8833236753924063</v>
      </c>
      <c r="H116" s="189">
        <f t="shared" si="45"/>
        <v>-1.8941550787181332</v>
      </c>
      <c r="I116" s="189">
        <f t="shared" si="45"/>
        <v>1.8462114163451762</v>
      </c>
      <c r="J116" s="189">
        <f t="shared" si="45"/>
        <v>2.7199288149488607</v>
      </c>
      <c r="K116" s="189">
        <f t="shared" si="45"/>
        <v>-1.8613461940890488</v>
      </c>
      <c r="L116" s="189">
        <f t="shared" si="45"/>
        <v>6.854666248467395</v>
      </c>
      <c r="M116" s="189">
        <f t="shared" si="45"/>
        <v>8.0051048525103692</v>
      </c>
      <c r="N116" s="189">
        <f t="shared" si="45"/>
        <v>11.205760304557948</v>
      </c>
      <c r="O116" s="208" t="str">
        <f t="shared" si="36"/>
        <v>(2)</v>
      </c>
    </row>
    <row r="117" spans="2:15" s="7" customFormat="1">
      <c r="B117" s="173" t="s">
        <v>286</v>
      </c>
      <c r="C117" s="188" t="s">
        <v>2</v>
      </c>
      <c r="D117" s="189">
        <f t="shared" si="34"/>
        <v>-354.63524931572061</v>
      </c>
      <c r="E117" s="189">
        <f t="shared" ref="E117:N117" si="46">IF(E52="","",(E52-D52)/ABS(D52)*100)</f>
        <v>-85.747192628851138</v>
      </c>
      <c r="F117" s="189">
        <f t="shared" si="46"/>
        <v>-51.979256211158244</v>
      </c>
      <c r="G117" s="189">
        <f t="shared" si="46"/>
        <v>-21.997106985887282</v>
      </c>
      <c r="H117" s="189">
        <f t="shared" si="46"/>
        <v>-4.529182406189908</v>
      </c>
      <c r="I117" s="189">
        <f t="shared" si="46"/>
        <v>-9.5180617765109652</v>
      </c>
      <c r="J117" s="189">
        <f t="shared" si="46"/>
        <v>-12.57485825067389</v>
      </c>
      <c r="K117" s="189">
        <f t="shared" si="46"/>
        <v>-0.2028804302952382</v>
      </c>
      <c r="L117" s="189">
        <f t="shared" si="46"/>
        <v>155.08940448022977</v>
      </c>
      <c r="M117" s="189">
        <f t="shared" si="46"/>
        <v>-221.10515181948332</v>
      </c>
      <c r="N117" s="189">
        <f t="shared" si="46"/>
        <v>-36.488990048697865</v>
      </c>
      <c r="O117" s="208" t="str">
        <f t="shared" si="36"/>
        <v>(3)</v>
      </c>
    </row>
    <row r="118" spans="2:15" s="7" customFormat="1">
      <c r="B118" s="179" t="s">
        <v>23</v>
      </c>
      <c r="C118" s="190" t="s">
        <v>2</v>
      </c>
      <c r="D118" s="191">
        <f t="shared" si="34"/>
        <v>18.615832684727209</v>
      </c>
      <c r="E118" s="191">
        <f t="shared" ref="E118:N118" si="47">IF(E53="","",(E53-D53)/ABS(D53)*100)</f>
        <v>1.6573708552499284</v>
      </c>
      <c r="F118" s="191">
        <f t="shared" si="47"/>
        <v>8.9617190509406264</v>
      </c>
      <c r="G118" s="191">
        <f t="shared" si="47"/>
        <v>12.182188207641815</v>
      </c>
      <c r="H118" s="191">
        <f t="shared" si="47"/>
        <v>9.9598845082658354</v>
      </c>
      <c r="I118" s="191">
        <f t="shared" si="47"/>
        <v>-13.047519460903914</v>
      </c>
      <c r="J118" s="191">
        <f t="shared" si="47"/>
        <v>2.671476928558703</v>
      </c>
      <c r="K118" s="191">
        <f t="shared" si="47"/>
        <v>2.2358340780329518</v>
      </c>
      <c r="L118" s="191">
        <f t="shared" si="47"/>
        <v>28.332597847856345</v>
      </c>
      <c r="M118" s="191">
        <f t="shared" si="47"/>
        <v>-2.0942719974606869</v>
      </c>
      <c r="N118" s="191">
        <f t="shared" si="47"/>
        <v>-18.774104218027084</v>
      </c>
      <c r="O118" s="213" t="str">
        <f t="shared" si="36"/>
        <v>(4)</v>
      </c>
    </row>
    <row r="119" spans="2:15" s="7" customFormat="1">
      <c r="B119" s="173" t="s">
        <v>287</v>
      </c>
      <c r="C119" s="188" t="s">
        <v>2</v>
      </c>
      <c r="D119" s="189">
        <f t="shared" si="34"/>
        <v>-0.1175545773219938</v>
      </c>
      <c r="E119" s="189">
        <f t="shared" ref="E119:N119" si="48">IF(E54="","",(E54-D54)/ABS(D54)*100)</f>
        <v>3.6725676451683196</v>
      </c>
      <c r="F119" s="189">
        <f t="shared" si="48"/>
        <v>-1.4186661378808909</v>
      </c>
      <c r="G119" s="189">
        <f t="shared" si="48"/>
        <v>3.9484068049806997</v>
      </c>
      <c r="H119" s="189">
        <f t="shared" si="48"/>
        <v>3.3153693580378305</v>
      </c>
      <c r="I119" s="189">
        <f t="shared" si="48"/>
        <v>2.3790771693500252</v>
      </c>
      <c r="J119" s="189">
        <f t="shared" si="48"/>
        <v>-0.57554737754105945</v>
      </c>
      <c r="K119" s="189">
        <f t="shared" si="48"/>
        <v>-6.0490657999631683</v>
      </c>
      <c r="L119" s="189">
        <f t="shared" si="48"/>
        <v>6.3151993406315414</v>
      </c>
      <c r="M119" s="189">
        <f t="shared" si="48"/>
        <v>0.49370495479590765</v>
      </c>
      <c r="N119" s="189">
        <f t="shared" si="48"/>
        <v>0.94003029556815798</v>
      </c>
      <c r="O119" s="207">
        <f t="shared" si="36"/>
        <v>8</v>
      </c>
    </row>
    <row r="120" spans="2:15" s="7" customFormat="1">
      <c r="B120" s="173" t="s">
        <v>21</v>
      </c>
      <c r="C120" s="188" t="s">
        <v>2</v>
      </c>
      <c r="D120" s="189">
        <f t="shared" si="34"/>
        <v>0.65218339658857916</v>
      </c>
      <c r="E120" s="189">
        <f t="shared" ref="E120:N120" si="49">IF(E55="","",(E55-D55)/ABS(D55)*100)</f>
        <v>45.375880377072271</v>
      </c>
      <c r="F120" s="189">
        <f t="shared" si="49"/>
        <v>-16.392357606989478</v>
      </c>
      <c r="G120" s="189">
        <f t="shared" si="49"/>
        <v>33.043427098209747</v>
      </c>
      <c r="H120" s="189">
        <f t="shared" si="49"/>
        <v>25.583823147083496</v>
      </c>
      <c r="I120" s="189">
        <f t="shared" si="49"/>
        <v>6.6378617642131283</v>
      </c>
      <c r="J120" s="189">
        <f t="shared" si="49"/>
        <v>-9.2722700495240229</v>
      </c>
      <c r="K120" s="189">
        <f t="shared" si="49"/>
        <v>-31.622868260659526</v>
      </c>
      <c r="L120" s="189">
        <f t="shared" si="49"/>
        <v>-4.0337514356135387</v>
      </c>
      <c r="M120" s="189">
        <f t="shared" si="49"/>
        <v>9.7810356390676656</v>
      </c>
      <c r="N120" s="189">
        <f t="shared" si="49"/>
        <v>-4.4034247498193313</v>
      </c>
      <c r="O120" s="208" t="str">
        <f t="shared" si="36"/>
        <v>(1)</v>
      </c>
    </row>
    <row r="121" spans="2:15" s="7" customFormat="1">
      <c r="B121" s="173" t="s">
        <v>285</v>
      </c>
      <c r="C121" s="188" t="s">
        <v>2</v>
      </c>
      <c r="D121" s="189">
        <f t="shared" si="34"/>
        <v>-0.4177067193132214</v>
      </c>
      <c r="E121" s="189">
        <f t="shared" ref="E121:N121" si="50">IF(E56="","",(E56-D56)/ABS(D56)*100)</f>
        <v>2.5773865988490781</v>
      </c>
      <c r="F121" s="189">
        <f t="shared" si="50"/>
        <v>1.8518206814201088</v>
      </c>
      <c r="G121" s="189">
        <f t="shared" si="50"/>
        <v>4.1634829811350835</v>
      </c>
      <c r="H121" s="189">
        <f t="shared" si="50"/>
        <v>0.277925284948078</v>
      </c>
      <c r="I121" s="189">
        <f t="shared" si="50"/>
        <v>1.7854998980910926</v>
      </c>
      <c r="J121" s="189">
        <f t="shared" si="50"/>
        <v>2.0851734611959323</v>
      </c>
      <c r="K121" s="189">
        <f t="shared" si="50"/>
        <v>-2.6043481337311314</v>
      </c>
      <c r="L121" s="189">
        <f t="shared" si="50"/>
        <v>7.4880311053317907</v>
      </c>
      <c r="M121" s="189">
        <f t="shared" si="50"/>
        <v>6.8533666658966634</v>
      </c>
      <c r="N121" s="189">
        <f t="shared" si="50"/>
        <v>8.2355230192860933</v>
      </c>
      <c r="O121" s="208" t="str">
        <f t="shared" si="36"/>
        <v>(2)</v>
      </c>
    </row>
    <row r="122" spans="2:15" s="7" customFormat="1">
      <c r="B122" s="173" t="s">
        <v>22</v>
      </c>
      <c r="C122" s="188" t="s">
        <v>2</v>
      </c>
      <c r="D122" s="189">
        <f t="shared" si="34"/>
        <v>-0.47109732920432518</v>
      </c>
      <c r="E122" s="189">
        <f t="shared" ref="E122:N122" si="51">IF(E57="","",(E57-D57)/ABS(D57)*100)</f>
        <v>-0.51397259635821557</v>
      </c>
      <c r="F122" s="189">
        <f t="shared" si="51"/>
        <v>-7.6302474340102996E-2</v>
      </c>
      <c r="G122" s="189">
        <f t="shared" si="51"/>
        <v>-0.12289416340589049</v>
      </c>
      <c r="H122" s="189">
        <f t="shared" si="51"/>
        <v>-3.7769887546611207E-3</v>
      </c>
      <c r="I122" s="189">
        <f t="shared" si="51"/>
        <v>2.0494339698777289</v>
      </c>
      <c r="J122" s="189">
        <f t="shared" si="51"/>
        <v>0.663884808927938</v>
      </c>
      <c r="K122" s="189">
        <f t="shared" si="51"/>
        <v>-1.8457182438100188</v>
      </c>
      <c r="L122" s="189">
        <f t="shared" si="51"/>
        <v>6.914500303635954</v>
      </c>
      <c r="M122" s="189">
        <f t="shared" si="51"/>
        <v>-2.2563654371003476</v>
      </c>
      <c r="N122" s="189">
        <f t="shared" si="51"/>
        <v>0.32544367499983856</v>
      </c>
      <c r="O122" s="208" t="str">
        <f t="shared" si="36"/>
        <v>(3)</v>
      </c>
    </row>
    <row r="123" spans="2:15" s="7" customFormat="1">
      <c r="B123" s="179" t="s">
        <v>23</v>
      </c>
      <c r="C123" s="190" t="s">
        <v>2</v>
      </c>
      <c r="D123" s="191">
        <f t="shared" si="34"/>
        <v>17.504438792648401</v>
      </c>
      <c r="E123" s="191">
        <f t="shared" ref="E123:N123" si="52">IF(E58="","",(E58-D58)/ABS(D58)*100)</f>
        <v>1.7131714090273313</v>
      </c>
      <c r="F123" s="191">
        <f t="shared" si="52"/>
        <v>8.7026348808030125</v>
      </c>
      <c r="G123" s="191">
        <f t="shared" si="52"/>
        <v>11.66905212613694</v>
      </c>
      <c r="H123" s="191">
        <f t="shared" si="52"/>
        <v>9.8170872887242417</v>
      </c>
      <c r="I123" s="191">
        <f t="shared" si="52"/>
        <v>-12.28953947170266</v>
      </c>
      <c r="J123" s="191">
        <f t="shared" si="52"/>
        <v>2.7677858571637062</v>
      </c>
      <c r="K123" s="191">
        <f t="shared" si="52"/>
        <v>1.7643078516711639</v>
      </c>
      <c r="L123" s="191">
        <f t="shared" si="52"/>
        <v>27.368472898316355</v>
      </c>
      <c r="M123" s="191">
        <f t="shared" si="52"/>
        <v>-1.5809588873349274</v>
      </c>
      <c r="N123" s="191">
        <f t="shared" si="52"/>
        <v>-17.796943145652431</v>
      </c>
      <c r="O123" s="213" t="str">
        <f t="shared" si="36"/>
        <v>(4)</v>
      </c>
    </row>
    <row r="124" spans="2:15" s="7" customFormat="1">
      <c r="B124" s="210" t="s">
        <v>288</v>
      </c>
      <c r="C124" s="98" t="s">
        <v>115</v>
      </c>
      <c r="D124" s="10"/>
      <c r="E124" s="10"/>
      <c r="F124" s="10"/>
      <c r="G124" s="10"/>
      <c r="H124" s="10"/>
      <c r="I124" s="10"/>
      <c r="J124" s="10"/>
      <c r="K124" s="10"/>
      <c r="L124" s="10"/>
      <c r="M124" s="10"/>
      <c r="N124" s="10"/>
      <c r="O124" s="52"/>
    </row>
    <row r="125" spans="2:15" s="7" customFormat="1">
      <c r="B125" s="179" t="s">
        <v>289</v>
      </c>
      <c r="C125" s="190" t="s">
        <v>2</v>
      </c>
      <c r="D125" s="191">
        <f t="shared" si="34"/>
        <v>0.38492040342614336</v>
      </c>
      <c r="E125" s="191">
        <f t="shared" ref="E125:N125" si="53">IF(E60="","",(E60-D60)/ABS(D60)*100)</f>
        <v>4.5739786968863951</v>
      </c>
      <c r="F125" s="191">
        <f t="shared" si="53"/>
        <v>-0.51245968231405348</v>
      </c>
      <c r="G125" s="191">
        <f t="shared" si="53"/>
        <v>2.4105782448309228</v>
      </c>
      <c r="H125" s="191">
        <f t="shared" si="53"/>
        <v>2.4229677924363062</v>
      </c>
      <c r="I125" s="191">
        <f t="shared" si="53"/>
        <v>3.4187156473687015</v>
      </c>
      <c r="J125" s="191">
        <f t="shared" si="53"/>
        <v>0.66723922107134237</v>
      </c>
      <c r="K125" s="191">
        <f t="shared" si="53"/>
        <v>-5.3513759295599339</v>
      </c>
      <c r="L125" s="191">
        <f t="shared" si="53"/>
        <v>0.84033386867988225</v>
      </c>
      <c r="M125" s="191">
        <f t="shared" si="53"/>
        <v>3.8861736880902926</v>
      </c>
      <c r="N125" s="191">
        <f t="shared" si="53"/>
        <v>0.64173300026375657</v>
      </c>
      <c r="O125" s="51"/>
    </row>
    <row r="126" spans="2:15" s="7" customFormat="1">
      <c r="B126" s="219" t="s">
        <v>290</v>
      </c>
      <c r="C126" s="18"/>
      <c r="D126" s="18"/>
      <c r="E126" s="18"/>
      <c r="F126" s="18"/>
      <c r="G126" s="18"/>
      <c r="H126" s="18"/>
      <c r="I126" s="18"/>
      <c r="J126" s="18"/>
      <c r="K126" s="18"/>
      <c r="L126" s="18"/>
      <c r="M126" s="18"/>
      <c r="N126" s="18"/>
      <c r="O126" s="68"/>
    </row>
    <row r="127" spans="2:15" s="7" customFormat="1" ht="17.25" customHeight="1">
      <c r="B127" s="220" t="s">
        <v>291</v>
      </c>
      <c r="C127" s="69"/>
      <c r="D127" s="69"/>
      <c r="E127" s="69"/>
      <c r="F127" s="69"/>
      <c r="G127" s="69"/>
      <c r="H127" s="69"/>
      <c r="I127" s="69"/>
      <c r="J127" s="69"/>
      <c r="K127" s="69"/>
      <c r="L127" s="69"/>
      <c r="M127" s="69"/>
      <c r="N127" s="69"/>
      <c r="O127" s="49"/>
    </row>
    <row r="128" spans="2:15" s="7" customFormat="1">
      <c r="B128" s="221" t="s">
        <v>350</v>
      </c>
      <c r="C128" s="70"/>
      <c r="D128" s="70"/>
      <c r="E128" s="70" t="s">
        <v>115</v>
      </c>
      <c r="F128" s="70" t="s">
        <v>115</v>
      </c>
      <c r="G128" s="70" t="s">
        <v>115</v>
      </c>
      <c r="H128" s="70" t="s">
        <v>115</v>
      </c>
      <c r="I128" s="70" t="s">
        <v>115</v>
      </c>
      <c r="J128" s="70" t="s">
        <v>115</v>
      </c>
      <c r="K128" s="70" t="s">
        <v>115</v>
      </c>
      <c r="L128" s="70" t="s">
        <v>115</v>
      </c>
      <c r="M128" s="70" t="s">
        <v>115</v>
      </c>
      <c r="N128" s="70" t="s">
        <v>115</v>
      </c>
      <c r="O128" s="53"/>
    </row>
    <row r="129" spans="2:15">
      <c r="B129" s="222" t="s">
        <v>292</v>
      </c>
    </row>
    <row r="130" spans="2:15">
      <c r="B130" s="97"/>
    </row>
    <row r="131" spans="2:15">
      <c r="B131" s="97"/>
    </row>
    <row r="132" spans="2:15" s="22" customFormat="1" ht="30" customHeight="1">
      <c r="B132" s="196" t="s">
        <v>60</v>
      </c>
      <c r="G132" s="25"/>
      <c r="H132" s="25"/>
      <c r="I132" s="25"/>
      <c r="J132" s="25"/>
      <c r="K132" s="25"/>
      <c r="L132" s="25"/>
      <c r="M132" s="25"/>
      <c r="N132" s="25"/>
      <c r="O132" s="59"/>
    </row>
    <row r="133" spans="2:15">
      <c r="B133" s="13"/>
      <c r="C133" s="183" t="s">
        <v>101</v>
      </c>
      <c r="D133" s="6"/>
      <c r="E133" s="6"/>
      <c r="F133" s="6"/>
      <c r="G133" s="6"/>
      <c r="H133" s="6"/>
      <c r="I133" s="6"/>
      <c r="J133" s="6"/>
      <c r="K133" s="6"/>
      <c r="L133" s="6"/>
      <c r="M133" s="169"/>
      <c r="N133" s="169" t="s">
        <v>35</v>
      </c>
      <c r="O133" s="58"/>
    </row>
    <row r="134" spans="2:15" s="7" customFormat="1" ht="30" customHeight="1">
      <c r="B134" s="205" t="s">
        <v>3</v>
      </c>
      <c r="C134" s="171" t="str">
        <f>'生産(名目)'!C4</f>
        <v>平成２３年度</v>
      </c>
      <c r="D134" s="171" t="str">
        <f>D4</f>
        <v>平成２４年度</v>
      </c>
      <c r="E134" s="171" t="str">
        <f>'生産(名目)'!E4</f>
        <v>平成２５年度</v>
      </c>
      <c r="F134" s="171" t="str">
        <f>'生産(名目)'!F4</f>
        <v>平成２６年度</v>
      </c>
      <c r="G134" s="171" t="str">
        <f>'生産(名目)'!G4</f>
        <v>平成２７年度</v>
      </c>
      <c r="H134" s="171" t="str">
        <f>'生産(名目)'!H4</f>
        <v>平成２８年度</v>
      </c>
      <c r="I134" s="171" t="str">
        <f>'生産(名目)'!I4</f>
        <v>平成２９年度</v>
      </c>
      <c r="J134" s="171" t="str">
        <f>'生産(名目)'!J4</f>
        <v>平成３０年度</v>
      </c>
      <c r="K134" s="171" t="str">
        <f>'生産(名目)'!K4</f>
        <v>令和元年度</v>
      </c>
      <c r="L134" s="171" t="str">
        <f>'生産(名目)'!L4</f>
        <v>令和２年度</v>
      </c>
      <c r="M134" s="171" t="str">
        <f>'生産(名目)'!M4</f>
        <v>令和３年度</v>
      </c>
      <c r="N134" s="171" t="str">
        <f>'生産(名目)'!N4</f>
        <v>令和４年度</v>
      </c>
      <c r="O134" s="206" t="s">
        <v>36</v>
      </c>
    </row>
    <row r="135" spans="2:15" s="7" customFormat="1">
      <c r="B135" s="11"/>
      <c r="C135" s="39"/>
      <c r="D135" s="39"/>
      <c r="E135" s="39"/>
      <c r="F135" s="39"/>
      <c r="G135" s="70"/>
      <c r="H135" s="70"/>
      <c r="I135" s="70"/>
      <c r="J135" s="70"/>
      <c r="K135" s="70"/>
      <c r="L135" s="70"/>
      <c r="M135" s="70"/>
      <c r="N135" s="70"/>
      <c r="O135" s="48"/>
    </row>
    <row r="136" spans="2:15" s="7" customFormat="1">
      <c r="B136" s="173" t="s">
        <v>275</v>
      </c>
      <c r="C136" s="187">
        <f t="shared" ref="C136:D155" si="54">IF(C6="","",C6/C$41*100)</f>
        <v>69.652449999860337</v>
      </c>
      <c r="D136" s="187">
        <f t="shared" si="54"/>
        <v>69.443022590351561</v>
      </c>
      <c r="E136" s="187">
        <f t="shared" ref="E136:M136" si="55">IF(E6="","",E6/E$41*100)</f>
        <v>65.708911837194222</v>
      </c>
      <c r="F136" s="187">
        <f t="shared" si="55"/>
        <v>67.531098214740268</v>
      </c>
      <c r="G136" s="187">
        <f t="shared" si="55"/>
        <v>65.38264173432556</v>
      </c>
      <c r="H136" s="187">
        <f t="shared" si="55"/>
        <v>64.03263152658613</v>
      </c>
      <c r="I136" s="187">
        <f t="shared" si="55"/>
        <v>63.462085655009716</v>
      </c>
      <c r="J136" s="187">
        <f t="shared" si="55"/>
        <v>64.689229967877367</v>
      </c>
      <c r="K136" s="187">
        <f t="shared" si="55"/>
        <v>69.355050958232482</v>
      </c>
      <c r="L136" s="187">
        <f t="shared" si="55"/>
        <v>70.741368088022867</v>
      </c>
      <c r="M136" s="187">
        <f t="shared" si="55"/>
        <v>69.902133002392489</v>
      </c>
      <c r="N136" s="187">
        <f t="shared" ref="N136" si="56">IF(N6="","",N6/N$41*100)</f>
        <v>68.944219599192337</v>
      </c>
      <c r="O136" s="207">
        <v>1</v>
      </c>
    </row>
    <row r="137" spans="2:15" s="7" customFormat="1">
      <c r="B137" s="173" t="s">
        <v>12</v>
      </c>
      <c r="C137" s="187">
        <f t="shared" si="54"/>
        <v>61.373832219470316</v>
      </c>
      <c r="D137" s="187">
        <f t="shared" si="54"/>
        <v>60.91602610345209</v>
      </c>
      <c r="E137" s="187">
        <f t="shared" ref="E137:M137" si="57">IF(E7="","",E7/E$41*100)</f>
        <v>57.371379373962242</v>
      </c>
      <c r="F137" s="187">
        <f t="shared" si="57"/>
        <v>58.846794712547499</v>
      </c>
      <c r="G137" s="187">
        <f t="shared" si="57"/>
        <v>56.6918262524553</v>
      </c>
      <c r="H137" s="187">
        <f t="shared" si="57"/>
        <v>55.542433340126216</v>
      </c>
      <c r="I137" s="187">
        <f t="shared" si="57"/>
        <v>55.077305952976211</v>
      </c>
      <c r="J137" s="187">
        <f t="shared" si="57"/>
        <v>56.160754779510611</v>
      </c>
      <c r="K137" s="187">
        <f t="shared" si="57"/>
        <v>59.999064302545655</v>
      </c>
      <c r="L137" s="187">
        <f t="shared" si="57"/>
        <v>61.368976035928632</v>
      </c>
      <c r="M137" s="187">
        <f t="shared" si="57"/>
        <v>60.696505481979834</v>
      </c>
      <c r="N137" s="187">
        <f t="shared" ref="N137" si="58">IF(N7="","",N7/N$41*100)</f>
        <v>59.67807299218132</v>
      </c>
      <c r="O137" s="208" t="s">
        <v>37</v>
      </c>
    </row>
    <row r="138" spans="2:15" s="7" customFormat="1">
      <c r="B138" s="173" t="s">
        <v>7</v>
      </c>
      <c r="C138" s="187">
        <f t="shared" si="54"/>
        <v>8.2786177803900252</v>
      </c>
      <c r="D138" s="187">
        <f t="shared" si="54"/>
        <v>8.5269964868994723</v>
      </c>
      <c r="E138" s="187">
        <f t="shared" ref="E138:M138" si="59">IF(E8="","",E8/E$41*100)</f>
        <v>8.3375324632319892</v>
      </c>
      <c r="F138" s="187">
        <f t="shared" si="59"/>
        <v>8.684303502192769</v>
      </c>
      <c r="G138" s="187">
        <f t="shared" si="59"/>
        <v>8.6908154818702741</v>
      </c>
      <c r="H138" s="187">
        <f t="shared" si="59"/>
        <v>8.4901981864599065</v>
      </c>
      <c r="I138" s="187">
        <f t="shared" si="59"/>
        <v>8.384779702033498</v>
      </c>
      <c r="J138" s="187">
        <f t="shared" si="59"/>
        <v>8.5284751883667429</v>
      </c>
      <c r="K138" s="187">
        <f t="shared" si="59"/>
        <v>9.3559866556868219</v>
      </c>
      <c r="L138" s="187">
        <f t="shared" si="59"/>
        <v>9.3723920520942468</v>
      </c>
      <c r="M138" s="187">
        <f t="shared" si="59"/>
        <v>9.2056275204126514</v>
      </c>
      <c r="N138" s="187">
        <f t="shared" ref="N138" si="60">IF(N8="","",N8/N$41*100)</f>
        <v>9.2661466070110201</v>
      </c>
      <c r="O138" s="208" t="s">
        <v>38</v>
      </c>
    </row>
    <row r="139" spans="2:15" s="7" customFormat="1">
      <c r="B139" s="173" t="s">
        <v>8</v>
      </c>
      <c r="C139" s="187">
        <f t="shared" si="54"/>
        <v>8.0142673422865336</v>
      </c>
      <c r="D139" s="187">
        <f t="shared" si="54"/>
        <v>8.1273621689981645</v>
      </c>
      <c r="E139" s="187">
        <f t="shared" ref="E139:M139" si="61">IF(E9="","",E9/E$41*100)</f>
        <v>7.9332239005075857</v>
      </c>
      <c r="F139" s="187">
        <f t="shared" si="61"/>
        <v>8.3151479703527222</v>
      </c>
      <c r="G139" s="187">
        <f t="shared" si="61"/>
        <v>8.1225065779574379</v>
      </c>
      <c r="H139" s="187">
        <f t="shared" si="61"/>
        <v>7.9220561798413884</v>
      </c>
      <c r="I139" s="187">
        <f t="shared" si="61"/>
        <v>7.7740878816090087</v>
      </c>
      <c r="J139" s="187">
        <f t="shared" si="61"/>
        <v>7.9827572278519758</v>
      </c>
      <c r="K139" s="187">
        <f t="shared" si="61"/>
        <v>8.8364322564362752</v>
      </c>
      <c r="L139" s="187">
        <f t="shared" si="61"/>
        <v>8.9295947354051748</v>
      </c>
      <c r="M139" s="187">
        <f t="shared" si="61"/>
        <v>8.9695578389795489</v>
      </c>
      <c r="N139" s="187">
        <f t="shared" ref="N139" si="62">IF(N9="","",N9/N$41*100)</f>
        <v>8.9494854255801748</v>
      </c>
      <c r="O139" s="207" t="s">
        <v>63</v>
      </c>
    </row>
    <row r="140" spans="2:15" s="7" customFormat="1">
      <c r="B140" s="173" t="s">
        <v>14</v>
      </c>
      <c r="C140" s="187">
        <f t="shared" si="54"/>
        <v>0.26435043810349212</v>
      </c>
      <c r="D140" s="187">
        <f t="shared" si="54"/>
        <v>0.39963431790130755</v>
      </c>
      <c r="E140" s="187">
        <f t="shared" ref="E140:M140" si="63">IF(E10="","",E10/E$41*100)</f>
        <v>0.4043085627244043</v>
      </c>
      <c r="F140" s="187">
        <f t="shared" si="63"/>
        <v>0.3691555318400474</v>
      </c>
      <c r="G140" s="187">
        <f t="shared" si="63"/>
        <v>0.56830890391283562</v>
      </c>
      <c r="H140" s="187">
        <f t="shared" si="63"/>
        <v>0.56814200661851744</v>
      </c>
      <c r="I140" s="187">
        <f t="shared" si="63"/>
        <v>0.61069182042449044</v>
      </c>
      <c r="J140" s="187">
        <f t="shared" si="63"/>
        <v>0.54571796051476829</v>
      </c>
      <c r="K140" s="187">
        <f t="shared" si="63"/>
        <v>0.51955439925054736</v>
      </c>
      <c r="L140" s="187">
        <f t="shared" si="63"/>
        <v>0.44279731668907163</v>
      </c>
      <c r="M140" s="187">
        <f t="shared" si="63"/>
        <v>0.2360696814331032</v>
      </c>
      <c r="N140" s="187">
        <f t="shared" ref="N140" si="64">IF(N10="","",N10/N$41*100)</f>
        <v>0.31666118143084598</v>
      </c>
      <c r="O140" s="207" t="s">
        <v>64</v>
      </c>
    </row>
    <row r="141" spans="2:15" s="7" customFormat="1">
      <c r="B141" s="8"/>
      <c r="C141" s="39"/>
      <c r="D141" s="39"/>
      <c r="E141" s="39"/>
      <c r="F141" s="39"/>
      <c r="G141" s="39"/>
      <c r="H141" s="39"/>
      <c r="I141" s="39"/>
      <c r="J141" s="39"/>
      <c r="K141" s="39"/>
      <c r="L141" s="39"/>
      <c r="M141" s="39"/>
      <c r="N141" s="39"/>
      <c r="O141" s="48"/>
    </row>
    <row r="142" spans="2:15" s="7" customFormat="1">
      <c r="B142" s="173" t="s">
        <v>18</v>
      </c>
      <c r="C142" s="187">
        <f t="shared" si="54"/>
        <v>6.0797209097804874</v>
      </c>
      <c r="D142" s="187">
        <f t="shared" si="54"/>
        <v>6.0816216915719181</v>
      </c>
      <c r="E142" s="187">
        <f t="shared" ref="E142:M142" si="65">IF(E12="","",E12/E$41*100)</f>
        <v>5.9987227580856501</v>
      </c>
      <c r="F142" s="187">
        <f t="shared" si="65"/>
        <v>6.1925993579204803</v>
      </c>
      <c r="G142" s="187">
        <f t="shared" si="65"/>
        <v>5.6342881184176523</v>
      </c>
      <c r="H142" s="187">
        <f t="shared" si="65"/>
        <v>5.1676389764743282</v>
      </c>
      <c r="I142" s="187">
        <f t="shared" si="65"/>
        <v>5.2847029036954369</v>
      </c>
      <c r="J142" s="187">
        <f t="shared" si="65"/>
        <v>5.1488718665183724</v>
      </c>
      <c r="K142" s="187">
        <f t="shared" si="65"/>
        <v>5.1302874827911822</v>
      </c>
      <c r="L142" s="187">
        <f t="shared" si="65"/>
        <v>5.2494608154793898</v>
      </c>
      <c r="M142" s="187">
        <f t="shared" si="65"/>
        <v>5.323304096228644</v>
      </c>
      <c r="N142" s="187">
        <f t="shared" ref="N142" si="66">IF(N12="","",N12/N$41*100)</f>
        <v>6.0366295153127032</v>
      </c>
      <c r="O142" s="207">
        <v>2</v>
      </c>
    </row>
    <row r="143" spans="2:15" s="7" customFormat="1">
      <c r="B143" s="173" t="s">
        <v>31</v>
      </c>
      <c r="C143" s="187">
        <f t="shared" si="54"/>
        <v>6.8696399207866428</v>
      </c>
      <c r="D143" s="187">
        <f t="shared" si="54"/>
        <v>6.827675988485665</v>
      </c>
      <c r="E143" s="187">
        <f t="shared" ref="E143:M143" si="67">IF(E13="","",E13/E$41*100)</f>
        <v>6.6800887446604191</v>
      </c>
      <c r="F143" s="187">
        <f t="shared" si="67"/>
        <v>6.8786414586466575</v>
      </c>
      <c r="G143" s="187">
        <f t="shared" si="67"/>
        <v>6.2575165433272684</v>
      </c>
      <c r="H143" s="187">
        <f t="shared" si="67"/>
        <v>5.572947839728541</v>
      </c>
      <c r="I143" s="187">
        <f t="shared" si="67"/>
        <v>5.7283997767875645</v>
      </c>
      <c r="J143" s="187">
        <f t="shared" si="67"/>
        <v>5.4956599385795997</v>
      </c>
      <c r="K143" s="187">
        <f t="shared" si="67"/>
        <v>5.5941101013945627</v>
      </c>
      <c r="L143" s="187">
        <f t="shared" si="67"/>
        <v>5.6667702681893886</v>
      </c>
      <c r="M143" s="187">
        <f t="shared" si="67"/>
        <v>5.6738477704822783</v>
      </c>
      <c r="N143" s="187">
        <f t="shared" ref="N143" si="68">IF(N13="","",N13/N$41*100)</f>
        <v>6.3578449249708697</v>
      </c>
      <c r="O143" s="207" t="s">
        <v>63</v>
      </c>
    </row>
    <row r="144" spans="2:15" s="7" customFormat="1">
      <c r="B144" s="173" t="s">
        <v>29</v>
      </c>
      <c r="C144" s="187">
        <f t="shared" si="54"/>
        <v>0.7899190110061558</v>
      </c>
      <c r="D144" s="187">
        <f t="shared" si="54"/>
        <v>0.74605429691374725</v>
      </c>
      <c r="E144" s="187">
        <f t="shared" ref="E144:M144" si="69">IF(E14="","",E14/E$41*100)</f>
        <v>0.68136598657476832</v>
      </c>
      <c r="F144" s="187">
        <f t="shared" si="69"/>
        <v>0.68604210072617688</v>
      </c>
      <c r="G144" s="187">
        <f t="shared" si="69"/>
        <v>0.62322842490961672</v>
      </c>
      <c r="H144" s="187">
        <f t="shared" si="69"/>
        <v>0.40530886325421311</v>
      </c>
      <c r="I144" s="187">
        <f t="shared" si="69"/>
        <v>0.44369687309212763</v>
      </c>
      <c r="J144" s="187">
        <f t="shared" si="69"/>
        <v>0.34678807206122819</v>
      </c>
      <c r="K144" s="187">
        <f t="shared" si="69"/>
        <v>0.46382261860338025</v>
      </c>
      <c r="L144" s="187">
        <f t="shared" si="69"/>
        <v>0.41730945270999859</v>
      </c>
      <c r="M144" s="187">
        <f t="shared" si="69"/>
        <v>0.35054367425363447</v>
      </c>
      <c r="N144" s="187">
        <f t="shared" ref="N144" si="70">IF(N14="","",N14/N$41*100)</f>
        <v>0.32121540965816603</v>
      </c>
      <c r="O144" s="207" t="s">
        <v>64</v>
      </c>
    </row>
    <row r="145" spans="2:15" s="7" customFormat="1">
      <c r="B145" s="173" t="s">
        <v>276</v>
      </c>
      <c r="C145" s="187">
        <f t="shared" si="54"/>
        <v>-0.47527216124538779</v>
      </c>
      <c r="D145" s="187">
        <f t="shared" si="54"/>
        <v>-0.43865551597334629</v>
      </c>
      <c r="E145" s="187">
        <f t="shared" ref="E145:M145" si="71">IF(E15="","",E15/E$41*100)</f>
        <v>-0.40326784709049024</v>
      </c>
      <c r="F145" s="187">
        <f t="shared" si="71"/>
        <v>-0.34370048946410053</v>
      </c>
      <c r="G145" s="187">
        <f t="shared" si="71"/>
        <v>-0.25093655251810904</v>
      </c>
      <c r="H145" s="187">
        <f t="shared" si="71"/>
        <v>-8.8646270536222579E-2</v>
      </c>
      <c r="I145" s="187">
        <f t="shared" si="71"/>
        <v>-0.13710782431413282</v>
      </c>
      <c r="J145" s="187">
        <f t="shared" si="71"/>
        <v>-8.6554912934370024E-2</v>
      </c>
      <c r="K145" s="187">
        <f t="shared" si="71"/>
        <v>-5.3029068876652333E-2</v>
      </c>
      <c r="L145" s="187">
        <f t="shared" si="71"/>
        <v>-6.5278406262192473E-2</v>
      </c>
      <c r="M145" s="187">
        <f t="shared" si="71"/>
        <v>-3.8133774151768787E-2</v>
      </c>
      <c r="N145" s="187">
        <f t="shared" ref="N145" si="72">IF(N15="","",N15/N$41*100)</f>
        <v>2.2433132010353754E-2</v>
      </c>
      <c r="O145" s="208" t="s">
        <v>37</v>
      </c>
    </row>
    <row r="146" spans="2:15" s="7" customFormat="1">
      <c r="B146" s="173" t="s">
        <v>31</v>
      </c>
      <c r="C146" s="187">
        <f t="shared" si="54"/>
        <v>0.23741661988162685</v>
      </c>
      <c r="D146" s="187">
        <f t="shared" si="54"/>
        <v>0.25050694758218656</v>
      </c>
      <c r="E146" s="187">
        <f t="shared" ref="E146:M146" si="73">IF(E16="","",E16/E$41*100)</f>
        <v>0.23041444134857822</v>
      </c>
      <c r="F146" s="187">
        <f t="shared" si="73"/>
        <v>0.25332551946468618</v>
      </c>
      <c r="G146" s="187">
        <f t="shared" si="73"/>
        <v>0.28555932694657443</v>
      </c>
      <c r="H146" s="187">
        <f t="shared" si="73"/>
        <v>0.25251350152946911</v>
      </c>
      <c r="I146" s="187">
        <f t="shared" si="73"/>
        <v>0.2775479506170111</v>
      </c>
      <c r="J146" s="187">
        <f t="shared" si="73"/>
        <v>0.28517475393859304</v>
      </c>
      <c r="K146" s="187">
        <f t="shared" si="73"/>
        <v>0.32164134008278128</v>
      </c>
      <c r="L146" s="187">
        <f t="shared" si="73"/>
        <v>0.2798752625070498</v>
      </c>
      <c r="M146" s="187">
        <f t="shared" si="73"/>
        <v>0.26762678753201807</v>
      </c>
      <c r="N146" s="187">
        <f t="shared" ref="N146" si="74">IF(N16="","",N16/N$41*100)</f>
        <v>0.29897796714195496</v>
      </c>
      <c r="O146" s="207" t="s">
        <v>63</v>
      </c>
    </row>
    <row r="147" spans="2:15" s="7" customFormat="1">
      <c r="B147" s="173" t="s">
        <v>29</v>
      </c>
      <c r="C147" s="187">
        <f t="shared" si="54"/>
        <v>0.71268878112701461</v>
      </c>
      <c r="D147" s="187">
        <f t="shared" si="54"/>
        <v>0.6891624635555329</v>
      </c>
      <c r="E147" s="187">
        <f t="shared" ref="E147:M147" si="75">IF(E17="","",E17/E$41*100)</f>
        <v>0.63368228843906849</v>
      </c>
      <c r="F147" s="187">
        <f t="shared" si="75"/>
        <v>0.59702600892878677</v>
      </c>
      <c r="G147" s="187">
        <f t="shared" si="75"/>
        <v>0.53649587946468347</v>
      </c>
      <c r="H147" s="187">
        <f t="shared" si="75"/>
        <v>0.34115977206569165</v>
      </c>
      <c r="I147" s="187">
        <f t="shared" si="75"/>
        <v>0.41465577493114397</v>
      </c>
      <c r="J147" s="187">
        <f t="shared" si="75"/>
        <v>0.37172966687296305</v>
      </c>
      <c r="K147" s="187">
        <f t="shared" si="75"/>
        <v>0.3746704089594336</v>
      </c>
      <c r="L147" s="187">
        <f t="shared" si="75"/>
        <v>0.34515366876924225</v>
      </c>
      <c r="M147" s="187">
        <f t="shared" si="75"/>
        <v>0.3057605616837869</v>
      </c>
      <c r="N147" s="187">
        <f t="shared" ref="N147" si="76">IF(N17="","",N17/N$41*100)</f>
        <v>0.27654483513160116</v>
      </c>
      <c r="O147" s="207" t="s">
        <v>64</v>
      </c>
    </row>
    <row r="148" spans="2:15" s="7" customFormat="1">
      <c r="B148" s="173" t="s">
        <v>11</v>
      </c>
      <c r="C148" s="187">
        <f t="shared" si="54"/>
        <v>6.481214360074425</v>
      </c>
      <c r="D148" s="187">
        <f t="shared" si="54"/>
        <v>6.451498121794244</v>
      </c>
      <c r="E148" s="187">
        <f t="shared" ref="E148:M148" si="77">IF(E18="","",E18/E$41*100)</f>
        <v>6.3344008552790303</v>
      </c>
      <c r="F148" s="187">
        <f t="shared" si="77"/>
        <v>6.4667482503964671</v>
      </c>
      <c r="G148" s="187">
        <f t="shared" si="77"/>
        <v>5.8201382914575834</v>
      </c>
      <c r="H148" s="187">
        <f t="shared" si="77"/>
        <v>5.1903354170199059</v>
      </c>
      <c r="I148" s="187">
        <f t="shared" si="77"/>
        <v>5.3488971979656723</v>
      </c>
      <c r="J148" s="187">
        <f t="shared" si="77"/>
        <v>5.1588106097548163</v>
      </c>
      <c r="K148" s="187">
        <f t="shared" si="77"/>
        <v>5.1090758552405209</v>
      </c>
      <c r="L148" s="187">
        <f t="shared" si="77"/>
        <v>5.2403539582237091</v>
      </c>
      <c r="M148" s="187">
        <f t="shared" si="77"/>
        <v>5.2769404032151552</v>
      </c>
      <c r="N148" s="187">
        <f t="shared" ref="N148" si="78">IF(N18="","",N18/N$41*100)</f>
        <v>5.920443325654003</v>
      </c>
      <c r="O148" s="208" t="s">
        <v>38</v>
      </c>
    </row>
    <row r="149" spans="2:15" s="7" customFormat="1">
      <c r="B149" s="173" t="s">
        <v>17</v>
      </c>
      <c r="C149" s="187">
        <f t="shared" si="54"/>
        <v>2.4099582505866586</v>
      </c>
      <c r="D149" s="187">
        <f t="shared" si="54"/>
        <v>1.8094863057063384</v>
      </c>
      <c r="E149" s="187">
        <f t="shared" ref="E149:M149" si="79">IF(E19="","",E19/E$41*100)</f>
        <v>1.562341231734258</v>
      </c>
      <c r="F149" s="187">
        <f t="shared" si="79"/>
        <v>1.507072482563296</v>
      </c>
      <c r="G149" s="187">
        <f t="shared" si="79"/>
        <v>1.1634398290193197</v>
      </c>
      <c r="H149" s="187">
        <f t="shared" si="79"/>
        <v>0.99331248398724215</v>
      </c>
      <c r="I149" s="187">
        <f t="shared" si="79"/>
        <v>1.0208066864279657</v>
      </c>
      <c r="J149" s="187">
        <f t="shared" si="79"/>
        <v>1.1113306323607202</v>
      </c>
      <c r="K149" s="187">
        <f t="shared" si="79"/>
        <v>1.1986433505275507</v>
      </c>
      <c r="L149" s="187">
        <f t="shared" si="79"/>
        <v>0.96829321057340134</v>
      </c>
      <c r="M149" s="187">
        <f t="shared" si="79"/>
        <v>0.95708687760330224</v>
      </c>
      <c r="N149" s="187">
        <f t="shared" ref="N149" si="80">IF(N19="","",N19/N$41*100)</f>
        <v>1.2202129457495352</v>
      </c>
      <c r="O149" s="207" t="s">
        <v>74</v>
      </c>
    </row>
    <row r="150" spans="2:15" s="7" customFormat="1">
      <c r="B150" s="173" t="s">
        <v>31</v>
      </c>
      <c r="C150" s="187">
        <f t="shared" si="54"/>
        <v>2.478090835199747</v>
      </c>
      <c r="D150" s="187">
        <f t="shared" si="54"/>
        <v>1.8585659481107519</v>
      </c>
      <c r="E150" s="187">
        <f t="shared" ref="E150:M150" si="81">IF(E20="","",E20/E$41*100)</f>
        <v>1.6025506994082113</v>
      </c>
      <c r="F150" s="187">
        <f t="shared" si="81"/>
        <v>1.5813514445640851</v>
      </c>
      <c r="G150" s="187">
        <f t="shared" si="81"/>
        <v>1.2356430094344748</v>
      </c>
      <c r="H150" s="187">
        <f t="shared" si="81"/>
        <v>1.046799775139428</v>
      </c>
      <c r="I150" s="187">
        <f t="shared" si="81"/>
        <v>1.0405760427860669</v>
      </c>
      <c r="J150" s="187">
        <f t="shared" si="81"/>
        <v>1.0764330694542459</v>
      </c>
      <c r="K150" s="187">
        <f t="shared" si="81"/>
        <v>1.2743379194934856</v>
      </c>
      <c r="L150" s="187">
        <f t="shared" si="81"/>
        <v>1.0302085035751971</v>
      </c>
      <c r="M150" s="187">
        <f t="shared" si="81"/>
        <v>0.99213216123301262</v>
      </c>
      <c r="N150" s="187">
        <f t="shared" ref="N150" si="82">IF(N20="","",N20/N$41*100)</f>
        <v>1.2522704428809051</v>
      </c>
      <c r="O150" s="207" t="s">
        <v>63</v>
      </c>
    </row>
    <row r="151" spans="2:15" s="7" customFormat="1">
      <c r="B151" s="173" t="s">
        <v>277</v>
      </c>
      <c r="C151" s="187">
        <f t="shared" si="54"/>
        <v>6.8132584613088715E-2</v>
      </c>
      <c r="D151" s="187">
        <f t="shared" si="54"/>
        <v>4.9079642404413468E-2</v>
      </c>
      <c r="E151" s="187">
        <f t="shared" ref="E151:M151" si="83">IF(E21="","",E21/E$41*100)</f>
        <v>4.0209467673953253E-2</v>
      </c>
      <c r="F151" s="187">
        <f t="shared" si="83"/>
        <v>7.4278962000789303E-2</v>
      </c>
      <c r="G151" s="187">
        <f t="shared" si="83"/>
        <v>7.2203180415155346E-2</v>
      </c>
      <c r="H151" s="187">
        <f t="shared" si="83"/>
        <v>5.3487291152185784E-2</v>
      </c>
      <c r="I151" s="187">
        <f t="shared" si="83"/>
        <v>1.9769356358101255E-2</v>
      </c>
      <c r="J151" s="187">
        <f t="shared" si="83"/>
        <v>-3.4897562906474361E-2</v>
      </c>
      <c r="K151" s="187">
        <f t="shared" si="83"/>
        <v>7.5694568965935016E-2</v>
      </c>
      <c r="L151" s="187">
        <f t="shared" si="83"/>
        <v>6.1915293001795865E-2</v>
      </c>
      <c r="M151" s="187">
        <f t="shared" si="83"/>
        <v>3.5045283629710336E-2</v>
      </c>
      <c r="N151" s="187">
        <f t="shared" ref="N151" si="84">IF(N21="","",N21/N$41*100)</f>
        <v>3.2057497131369912E-2</v>
      </c>
      <c r="O151" s="207" t="s">
        <v>64</v>
      </c>
    </row>
    <row r="152" spans="2:15" s="7" customFormat="1">
      <c r="B152" s="173" t="s">
        <v>16</v>
      </c>
      <c r="C152" s="187">
        <f t="shared" si="54"/>
        <v>0.76232681056108931</v>
      </c>
      <c r="D152" s="187">
        <f t="shared" si="54"/>
        <v>1.2605059556525973</v>
      </c>
      <c r="E152" s="187">
        <f t="shared" ref="E152:M152" si="85">IF(E22="","",E22/E$41*100)</f>
        <v>1.433538480460564</v>
      </c>
      <c r="F152" s="187">
        <f t="shared" si="85"/>
        <v>1.6592477020604037</v>
      </c>
      <c r="G152" s="187">
        <f t="shared" si="85"/>
        <v>1.6043117831671574</v>
      </c>
      <c r="H152" s="187">
        <f t="shared" si="85"/>
        <v>1.3868184849938732</v>
      </c>
      <c r="I152" s="187">
        <f t="shared" si="85"/>
        <v>1.6097090503250118</v>
      </c>
      <c r="J152" s="187">
        <f t="shared" si="85"/>
        <v>1.3348748433183828</v>
      </c>
      <c r="K152" s="187">
        <f t="shared" si="85"/>
        <v>1.0342998354887305</v>
      </c>
      <c r="L152" s="187">
        <f t="shared" si="85"/>
        <v>1.3974869230631159</v>
      </c>
      <c r="M152" s="187">
        <f t="shared" si="85"/>
        <v>1.4420525599317044</v>
      </c>
      <c r="N152" s="187">
        <f t="shared" ref="N152" si="86">IF(N22="","",N22/N$41*100)</f>
        <v>1.7807566067441716</v>
      </c>
      <c r="O152" s="207" t="s">
        <v>75</v>
      </c>
    </row>
    <row r="153" spans="2:15" s="7" customFormat="1">
      <c r="B153" s="173" t="s">
        <v>278</v>
      </c>
      <c r="C153" s="187">
        <f t="shared" si="54"/>
        <v>2.5101520543719968</v>
      </c>
      <c r="D153" s="187">
        <f t="shared" si="54"/>
        <v>2.5766116520120166</v>
      </c>
      <c r="E153" s="187">
        <f t="shared" ref="E153:M153" si="87">IF(E23="","",E23/E$41*100)</f>
        <v>2.5693187570070908</v>
      </c>
      <c r="F153" s="187">
        <f t="shared" si="87"/>
        <v>2.5392648813431382</v>
      </c>
      <c r="G153" s="187">
        <f t="shared" si="87"/>
        <v>2.3144945758885744</v>
      </c>
      <c r="H153" s="187">
        <f t="shared" si="87"/>
        <v>2.0965235221951755</v>
      </c>
      <c r="I153" s="187">
        <f t="shared" si="87"/>
        <v>2.0275590007375959</v>
      </c>
      <c r="J153" s="187">
        <f t="shared" si="87"/>
        <v>2.0276930936758415</v>
      </c>
      <c r="K153" s="187">
        <f t="shared" si="87"/>
        <v>2.1303333356943228</v>
      </c>
      <c r="L153" s="187">
        <f t="shared" si="87"/>
        <v>2.1025314984842374</v>
      </c>
      <c r="M153" s="187">
        <f t="shared" si="87"/>
        <v>2.1313673092725387</v>
      </c>
      <c r="N153" s="187">
        <f t="shared" ref="N153" si="88">IF(N23="","",N23/N$41*100)</f>
        <v>2.1701253302260213</v>
      </c>
      <c r="O153" s="207" t="s">
        <v>76</v>
      </c>
    </row>
    <row r="154" spans="2:15" s="7" customFormat="1">
      <c r="B154" s="173" t="s">
        <v>15</v>
      </c>
      <c r="C154" s="187">
        <f t="shared" si="54"/>
        <v>0.79877724455468035</v>
      </c>
      <c r="D154" s="187">
        <f t="shared" si="54"/>
        <v>0.80489420842329118</v>
      </c>
      <c r="E154" s="187">
        <f t="shared" ref="E154:M154" si="89">IF(E24="","",E24/E$41*100)</f>
        <v>0.76920238607711711</v>
      </c>
      <c r="F154" s="187">
        <f t="shared" si="89"/>
        <v>0.76116318442962905</v>
      </c>
      <c r="G154" s="187">
        <f t="shared" si="89"/>
        <v>0.73789210338253231</v>
      </c>
      <c r="H154" s="187">
        <f t="shared" si="89"/>
        <v>0.71368092584361498</v>
      </c>
      <c r="I154" s="187">
        <f t="shared" si="89"/>
        <v>0.69082246047509999</v>
      </c>
      <c r="J154" s="187">
        <f t="shared" si="89"/>
        <v>0.68491204039987164</v>
      </c>
      <c r="K154" s="187">
        <f t="shared" si="89"/>
        <v>0.74579933352991679</v>
      </c>
      <c r="L154" s="187">
        <f t="shared" si="89"/>
        <v>0.77204232610295476</v>
      </c>
      <c r="M154" s="187">
        <f t="shared" si="89"/>
        <v>0.7464336564076095</v>
      </c>
      <c r="N154" s="187">
        <f t="shared" ref="N154" si="90">IF(N24="","",N24/N$41*100)</f>
        <v>0.74934844293427505</v>
      </c>
      <c r="O154" s="207" t="s">
        <v>77</v>
      </c>
    </row>
    <row r="155" spans="2:15" s="7" customFormat="1">
      <c r="B155" s="173" t="s">
        <v>13</v>
      </c>
      <c r="C155" s="187">
        <f t="shared" si="54"/>
        <v>7.3778710951450097E-2</v>
      </c>
      <c r="D155" s="187">
        <f t="shared" si="54"/>
        <v>6.8779085751020902E-2</v>
      </c>
      <c r="E155" s="187">
        <f t="shared" ref="E155:M155" si="91">IF(E25="","",E25/E$41*100)</f>
        <v>6.7589749897111071E-2</v>
      </c>
      <c r="F155" s="187">
        <f t="shared" si="91"/>
        <v>6.9551596988113459E-2</v>
      </c>
      <c r="G155" s="187">
        <f t="shared" si="91"/>
        <v>6.5086379478177678E-2</v>
      </c>
      <c r="H155" s="187">
        <f t="shared" si="91"/>
        <v>6.5949829990645067E-2</v>
      </c>
      <c r="I155" s="187">
        <f t="shared" si="91"/>
        <v>7.2913530043896599E-2</v>
      </c>
      <c r="J155" s="187">
        <f t="shared" si="91"/>
        <v>7.6616169697925937E-2</v>
      </c>
      <c r="K155" s="187">
        <f t="shared" si="91"/>
        <v>7.4240696427313277E-2</v>
      </c>
      <c r="L155" s="187">
        <f t="shared" si="91"/>
        <v>7.4385263517873154E-2</v>
      </c>
      <c r="M155" s="187">
        <f t="shared" si="91"/>
        <v>8.4497467165258036E-2</v>
      </c>
      <c r="N155" s="187">
        <f t="shared" ref="N155" si="92">IF(N25="","",N25/N$41*100)</f>
        <v>9.3753057648345989E-2</v>
      </c>
      <c r="O155" s="208" t="s">
        <v>39</v>
      </c>
    </row>
    <row r="156" spans="2:15" s="7" customFormat="1">
      <c r="B156" s="173" t="s">
        <v>31</v>
      </c>
      <c r="C156" s="187">
        <f t="shared" ref="C156:D175" si="93">IF(C26="","",C26/C$41*100)</f>
        <v>8.2876356217502348E-2</v>
      </c>
      <c r="D156" s="187">
        <f t="shared" si="93"/>
        <v>7.659127670482184E-2</v>
      </c>
      <c r="E156" s="187">
        <f t="shared" ref="E156:M156" si="94">IF(E26="","",E26/E$41*100)</f>
        <v>7.5063980358857668E-2</v>
      </c>
      <c r="F156" s="187">
        <f t="shared" si="94"/>
        <v>8.428872678471426E-2</v>
      </c>
      <c r="G156" s="187">
        <f t="shared" si="94"/>
        <v>7.9615744507955472E-2</v>
      </c>
      <c r="H156" s="187">
        <f t="shared" si="94"/>
        <v>7.6611630026980779E-2</v>
      </c>
      <c r="I156" s="187">
        <f t="shared" si="94"/>
        <v>8.2185271846779026E-2</v>
      </c>
      <c r="J156" s="187">
        <f t="shared" si="94"/>
        <v>8.6572137792665413E-2</v>
      </c>
      <c r="K156" s="187">
        <f t="shared" si="94"/>
        <v>8.7698337105324875E-2</v>
      </c>
      <c r="L156" s="187">
        <f t="shared" si="94"/>
        <v>8.4625754456833596E-2</v>
      </c>
      <c r="M156" s="187">
        <f t="shared" si="94"/>
        <v>9.4235296105395286E-2</v>
      </c>
      <c r="N156" s="187">
        <f t="shared" ref="N156" si="95">IF(N26="","",N26/N$41*100)</f>
        <v>0.10636613504354091</v>
      </c>
      <c r="O156" s="207" t="s">
        <v>63</v>
      </c>
    </row>
    <row r="157" spans="2:15" s="7" customFormat="1">
      <c r="B157" s="173" t="s">
        <v>29</v>
      </c>
      <c r="C157" s="187">
        <f t="shared" si="93"/>
        <v>9.0976452660522563E-3</v>
      </c>
      <c r="D157" s="187">
        <f t="shared" si="93"/>
        <v>7.812190953800929E-3</v>
      </c>
      <c r="E157" s="187">
        <f t="shared" ref="E157:M157" si="96">IF(E27="","",E27/E$41*100)</f>
        <v>7.4742304617466037E-3</v>
      </c>
      <c r="F157" s="187">
        <f t="shared" si="96"/>
        <v>1.4737129796600813E-2</v>
      </c>
      <c r="G157" s="187">
        <f t="shared" si="96"/>
        <v>1.4529365029777804E-2</v>
      </c>
      <c r="H157" s="187">
        <f t="shared" si="96"/>
        <v>1.0661800036335699E-2</v>
      </c>
      <c r="I157" s="187">
        <f t="shared" si="96"/>
        <v>9.2717418028824237E-3</v>
      </c>
      <c r="J157" s="187">
        <f t="shared" si="96"/>
        <v>9.9559680947394775E-3</v>
      </c>
      <c r="K157" s="187">
        <f t="shared" si="96"/>
        <v>1.3457640678011593E-2</v>
      </c>
      <c r="L157" s="187">
        <f t="shared" si="96"/>
        <v>1.024049093896044E-2</v>
      </c>
      <c r="M157" s="187">
        <f t="shared" si="96"/>
        <v>9.7378289401372411E-3</v>
      </c>
      <c r="N157" s="187">
        <f t="shared" ref="N157" si="97">IF(N27="","",N27/N$41*100)</f>
        <v>1.2613077395194934E-2</v>
      </c>
      <c r="O157" s="207" t="s">
        <v>64</v>
      </c>
    </row>
    <row r="158" spans="2:15" s="7" customFormat="1">
      <c r="B158" s="8"/>
      <c r="C158" s="39"/>
      <c r="D158" s="39"/>
      <c r="E158" s="39"/>
      <c r="F158" s="39"/>
      <c r="G158" s="39"/>
      <c r="H158" s="39"/>
      <c r="I158" s="39"/>
      <c r="J158" s="39"/>
      <c r="K158" s="39"/>
      <c r="L158" s="39"/>
      <c r="M158" s="39"/>
      <c r="N158" s="39"/>
      <c r="O158" s="48"/>
    </row>
    <row r="159" spans="2:15" s="7" customFormat="1">
      <c r="B159" s="173" t="s">
        <v>279</v>
      </c>
      <c r="C159" s="187">
        <f t="shared" si="93"/>
        <v>24.267829090359168</v>
      </c>
      <c r="D159" s="187">
        <f t="shared" si="93"/>
        <v>24.475355718076518</v>
      </c>
      <c r="E159" s="187">
        <f t="shared" ref="E159:M159" si="98">IF(E29="","",E29/E$41*100)</f>
        <v>28.292365404720123</v>
      </c>
      <c r="F159" s="187">
        <f t="shared" si="98"/>
        <v>26.27630242733925</v>
      </c>
      <c r="G159" s="187">
        <f t="shared" si="98"/>
        <v>28.983070147256779</v>
      </c>
      <c r="H159" s="187">
        <f t="shared" si="98"/>
        <v>30.799729496939548</v>
      </c>
      <c r="I159" s="187">
        <f t="shared" si="98"/>
        <v>31.253211441294855</v>
      </c>
      <c r="J159" s="187">
        <f t="shared" si="98"/>
        <v>30.161898165604267</v>
      </c>
      <c r="K159" s="187">
        <f t="shared" si="98"/>
        <v>25.514661558976336</v>
      </c>
      <c r="L159" s="187">
        <f t="shared" si="98"/>
        <v>24.009171096497735</v>
      </c>
      <c r="M159" s="187">
        <f t="shared" si="98"/>
        <v>24.774562901378864</v>
      </c>
      <c r="N159" s="187">
        <f t="shared" ref="N159" si="99">IF(N29="","",N29/N$41*100)</f>
        <v>25.019150885494962</v>
      </c>
      <c r="O159" s="207">
        <v>3</v>
      </c>
    </row>
    <row r="160" spans="2:15" s="7" customFormat="1">
      <c r="B160" s="173" t="s">
        <v>280</v>
      </c>
      <c r="C160" s="187">
        <f t="shared" si="93"/>
        <v>13.43805999897053</v>
      </c>
      <c r="D160" s="187">
        <f t="shared" si="93"/>
        <v>13.513897649166632</v>
      </c>
      <c r="E160" s="187">
        <f t="shared" ref="E160:M160" si="100">IF(E30="","",E30/E$41*100)</f>
        <v>17.39682960173705</v>
      </c>
      <c r="F160" s="187">
        <f t="shared" si="100"/>
        <v>15.542829735623547</v>
      </c>
      <c r="G160" s="187">
        <f t="shared" si="100"/>
        <v>17.969829939882441</v>
      </c>
      <c r="H160" s="187">
        <f t="shared" si="100"/>
        <v>20.618601917091489</v>
      </c>
      <c r="I160" s="187">
        <f t="shared" si="100"/>
        <v>21.452013470096993</v>
      </c>
      <c r="J160" s="187">
        <f t="shared" si="100"/>
        <v>20.838237394030518</v>
      </c>
      <c r="K160" s="187">
        <f t="shared" si="100"/>
        <v>15.900183821679178</v>
      </c>
      <c r="L160" s="187">
        <f t="shared" si="100"/>
        <v>14.378952957036228</v>
      </c>
      <c r="M160" s="187">
        <f t="shared" si="100"/>
        <v>15.570534129001162</v>
      </c>
      <c r="N160" s="187">
        <f t="shared" ref="N160" si="101">IF(N30="","",N30/N$41*100)</f>
        <v>16.347669071275451</v>
      </c>
      <c r="O160" s="208" t="s">
        <v>37</v>
      </c>
    </row>
    <row r="161" spans="2:15" s="7" customFormat="1">
      <c r="B161" s="173" t="s">
        <v>9</v>
      </c>
      <c r="C161" s="187">
        <f t="shared" si="93"/>
        <v>10.01574930081803</v>
      </c>
      <c r="D161" s="187">
        <f t="shared" si="93"/>
        <v>10.744704557051755</v>
      </c>
      <c r="E161" s="187">
        <f t="shared" ref="E161:M161" si="102">IF(E31="","",E31/E$41*100)</f>
        <v>14.637627546796725</v>
      </c>
      <c r="F161" s="187">
        <f t="shared" si="102"/>
        <v>13.148065282805522</v>
      </c>
      <c r="G161" s="187">
        <f t="shared" si="102"/>
        <v>16.374686814545779</v>
      </c>
      <c r="H161" s="187">
        <f t="shared" si="102"/>
        <v>18.97270882285348</v>
      </c>
      <c r="I161" s="187">
        <f t="shared" si="102"/>
        <v>19.956172459231961</v>
      </c>
      <c r="J161" s="187">
        <f t="shared" si="102"/>
        <v>19.125208011694987</v>
      </c>
      <c r="K161" s="187">
        <f t="shared" si="102"/>
        <v>13.253371586335238</v>
      </c>
      <c r="L161" s="187">
        <f t="shared" si="102"/>
        <v>12.111798953845049</v>
      </c>
      <c r="M161" s="187">
        <f t="shared" si="102"/>
        <v>13.08293668939614</v>
      </c>
      <c r="N161" s="187">
        <f t="shared" ref="N161" si="103">IF(N31="","",N31/N$41*100)</f>
        <v>13.091538208373732</v>
      </c>
      <c r="O161" s="207" t="s">
        <v>63</v>
      </c>
    </row>
    <row r="162" spans="2:15" s="7" customFormat="1">
      <c r="B162" s="173" t="s">
        <v>10</v>
      </c>
      <c r="C162" s="187">
        <f t="shared" si="93"/>
        <v>3.4223106981524998</v>
      </c>
      <c r="D162" s="187">
        <f t="shared" si="93"/>
        <v>2.7691930921148753</v>
      </c>
      <c r="E162" s="187">
        <f t="shared" ref="E162:M162" si="104">IF(E32="","",E32/E$41*100)</f>
        <v>2.7592020549403244</v>
      </c>
      <c r="F162" s="187">
        <f t="shared" si="104"/>
        <v>2.3947644528180265</v>
      </c>
      <c r="G162" s="187">
        <f t="shared" si="104"/>
        <v>1.5951431253366617</v>
      </c>
      <c r="H162" s="187">
        <f t="shared" si="104"/>
        <v>1.6458930942380101</v>
      </c>
      <c r="I162" s="187">
        <f t="shared" si="104"/>
        <v>1.4958410108650311</v>
      </c>
      <c r="J162" s="187">
        <f t="shared" si="104"/>
        <v>1.7130293823355287</v>
      </c>
      <c r="K162" s="187">
        <f t="shared" si="104"/>
        <v>2.6468122353439396</v>
      </c>
      <c r="L162" s="187">
        <f t="shared" si="104"/>
        <v>2.267154003191179</v>
      </c>
      <c r="M162" s="187">
        <f t="shared" si="104"/>
        <v>2.4875974396050218</v>
      </c>
      <c r="N162" s="187">
        <f t="shared" ref="N162" si="105">IF(N32="","",N32/N$41*100)</f>
        <v>3.2561308629017196</v>
      </c>
      <c r="O162" s="207" t="s">
        <v>64</v>
      </c>
    </row>
    <row r="163" spans="2:15" s="7" customFormat="1">
      <c r="B163" s="173" t="s">
        <v>20</v>
      </c>
      <c r="C163" s="187">
        <f t="shared" si="93"/>
        <v>0.73633068823287418</v>
      </c>
      <c r="D163" s="187">
        <f t="shared" si="93"/>
        <v>0.75434356823113913</v>
      </c>
      <c r="E163" s="187">
        <f t="shared" ref="E163:M163" si="106">IF(E33="","",E33/E$41*100)</f>
        <v>0.77680907125590726</v>
      </c>
      <c r="F163" s="187">
        <f t="shared" si="106"/>
        <v>0.98334934002539376</v>
      </c>
      <c r="G163" s="187">
        <f t="shared" si="106"/>
        <v>0.98792288123593508</v>
      </c>
      <c r="H163" s="187">
        <f t="shared" si="106"/>
        <v>0.95567526011315418</v>
      </c>
      <c r="I163" s="187">
        <f t="shared" si="106"/>
        <v>0.90792279833253675</v>
      </c>
      <c r="J163" s="187">
        <f t="shared" si="106"/>
        <v>0.82810228740950709</v>
      </c>
      <c r="K163" s="187">
        <f t="shared" si="106"/>
        <v>0.80130744147883448</v>
      </c>
      <c r="L163" s="187">
        <f t="shared" si="106"/>
        <v>0.56124314269708464</v>
      </c>
      <c r="M163" s="187">
        <f t="shared" si="106"/>
        <v>0.7257226023185116</v>
      </c>
      <c r="N163" s="187">
        <f t="shared" ref="N163" si="107">IF(N33="","",N33/N$41*100)</f>
        <v>0.62184784252332703</v>
      </c>
      <c r="O163" s="208" t="s">
        <v>38</v>
      </c>
    </row>
    <row r="164" spans="2:15" s="7" customFormat="1">
      <c r="B164" s="173" t="s">
        <v>9</v>
      </c>
      <c r="C164" s="187">
        <f t="shared" si="93"/>
        <v>6.8132584613088715E-2</v>
      </c>
      <c r="D164" s="187">
        <f t="shared" si="93"/>
        <v>0.15680041283354129</v>
      </c>
      <c r="E164" s="187">
        <f t="shared" ref="E164:M164" si="108">IF(E34="","",E34/E$41*100)</f>
        <v>0.12030672728046814</v>
      </c>
      <c r="F164" s="187">
        <f t="shared" si="108"/>
        <v>5.6383875819202595E-2</v>
      </c>
      <c r="G164" s="187">
        <f t="shared" si="108"/>
        <v>0.20000983412493109</v>
      </c>
      <c r="H164" s="187">
        <f t="shared" si="108"/>
        <v>0.14327462389965498</v>
      </c>
      <c r="I164" s="187">
        <f t="shared" si="108"/>
        <v>0.13501866089113695</v>
      </c>
      <c r="J164" s="187">
        <f t="shared" si="108"/>
        <v>0.153714635428123</v>
      </c>
      <c r="K164" s="187">
        <f t="shared" si="108"/>
        <v>3.066179905170232E-2</v>
      </c>
      <c r="L164" s="187">
        <f t="shared" si="108"/>
        <v>-0.23538014043831945</v>
      </c>
      <c r="M164" s="187">
        <f t="shared" si="108"/>
        <v>-0.24836914074741834</v>
      </c>
      <c r="N164" s="187">
        <f t="shared" ref="N164" si="109">IF(N34="","",N34/N$41*100)</f>
        <v>-0.1371249655319641</v>
      </c>
      <c r="O164" s="207" t="s">
        <v>63</v>
      </c>
    </row>
    <row r="165" spans="2:15" s="7" customFormat="1">
      <c r="B165" s="173" t="s">
        <v>10</v>
      </c>
      <c r="C165" s="187">
        <f t="shared" si="93"/>
        <v>0.66819810361978549</v>
      </c>
      <c r="D165" s="187">
        <f t="shared" si="93"/>
        <v>0.59754315539759773</v>
      </c>
      <c r="E165" s="187">
        <f t="shared" ref="E165:M165" si="110">IF(E35="","",E35/E$41*100)</f>
        <v>0.65650234397543916</v>
      </c>
      <c r="F165" s="187">
        <f t="shared" si="110"/>
        <v>0.9269654642061913</v>
      </c>
      <c r="G165" s="187">
        <f t="shared" si="110"/>
        <v>0.78791304711100396</v>
      </c>
      <c r="H165" s="187">
        <f t="shared" si="110"/>
        <v>0.81240063621349923</v>
      </c>
      <c r="I165" s="187">
        <f t="shared" si="110"/>
        <v>0.77290413744139974</v>
      </c>
      <c r="J165" s="187">
        <f t="shared" si="110"/>
        <v>0.67438765198138406</v>
      </c>
      <c r="K165" s="187">
        <f t="shared" si="110"/>
        <v>0.77064564242713207</v>
      </c>
      <c r="L165" s="187">
        <f t="shared" si="110"/>
        <v>0.79662328313540398</v>
      </c>
      <c r="M165" s="187">
        <f t="shared" si="110"/>
        <v>0.97409174306592994</v>
      </c>
      <c r="N165" s="187">
        <f t="shared" ref="N165" si="111">IF(N35="","",N35/N$41*100)</f>
        <v>0.75897280805529121</v>
      </c>
      <c r="O165" s="207" t="s">
        <v>64</v>
      </c>
    </row>
    <row r="166" spans="2:15" s="7" customFormat="1">
      <c r="B166" s="173" t="s">
        <v>19</v>
      </c>
      <c r="C166" s="187">
        <f t="shared" si="93"/>
        <v>10.093438403155766</v>
      </c>
      <c r="D166" s="187">
        <f t="shared" si="93"/>
        <v>10.207114500678745</v>
      </c>
      <c r="E166" s="187">
        <f t="shared" ref="E166:M166" si="112">IF(E36="","",E36/E$41*100)</f>
        <v>10.118726731727163</v>
      </c>
      <c r="F166" s="187">
        <f t="shared" si="112"/>
        <v>9.750123351690311</v>
      </c>
      <c r="G166" s="187">
        <f t="shared" si="112"/>
        <v>10.025317326138401</v>
      </c>
      <c r="H166" s="187">
        <f t="shared" si="112"/>
        <v>9.2254523197349023</v>
      </c>
      <c r="I166" s="187">
        <f t="shared" si="112"/>
        <v>8.8932751728653248</v>
      </c>
      <c r="J166" s="187">
        <f t="shared" si="112"/>
        <v>8.4955584841642402</v>
      </c>
      <c r="K166" s="187">
        <f t="shared" si="112"/>
        <v>8.8131702958183276</v>
      </c>
      <c r="L166" s="187">
        <f t="shared" si="112"/>
        <v>9.0689749967644193</v>
      </c>
      <c r="M166" s="187">
        <f t="shared" si="112"/>
        <v>8.4783061700591933</v>
      </c>
      <c r="N166" s="187">
        <f t="shared" ref="N166" si="113">IF(N36="","",N36/N$41*100)</f>
        <v>8.0496339716961831</v>
      </c>
      <c r="O166" s="208" t="s">
        <v>39</v>
      </c>
    </row>
    <row r="167" spans="2:15" s="7" customFormat="1">
      <c r="B167" s="173" t="s">
        <v>30</v>
      </c>
      <c r="C167" s="187">
        <f t="shared" si="93"/>
        <v>7.2860966034260621E-2</v>
      </c>
      <c r="D167" s="187">
        <f t="shared" si="93"/>
        <v>0.21198270822222165</v>
      </c>
      <c r="E167" s="187">
        <f t="shared" ref="E167:M167" si="114">IF(E37="","",E37/E$41*100)</f>
        <v>0.11612494264237701</v>
      </c>
      <c r="F167" s="187">
        <f t="shared" si="114"/>
        <v>3.5656198455931577E-2</v>
      </c>
      <c r="G167" s="187">
        <f t="shared" si="114"/>
        <v>0.12473811096811785</v>
      </c>
      <c r="H167" s="187">
        <f t="shared" si="114"/>
        <v>0.25024920620402658</v>
      </c>
      <c r="I167" s="187">
        <f t="shared" si="114"/>
        <v>0.27958531659976738</v>
      </c>
      <c r="J167" s="187">
        <f t="shared" si="114"/>
        <v>0.13700652288158788</v>
      </c>
      <c r="K167" s="187">
        <f t="shared" si="114"/>
        <v>0.11860244824679748</v>
      </c>
      <c r="L167" s="187">
        <f t="shared" si="114"/>
        <v>0.12657020073818448</v>
      </c>
      <c r="M167" s="187">
        <f t="shared" si="114"/>
        <v>8.7440616956866682E-2</v>
      </c>
      <c r="N167" s="187">
        <f t="shared" ref="N167" si="115">IF(N37="","",N37/N$41*100)</f>
        <v>9.2240911557243635E-2</v>
      </c>
      <c r="O167" s="207" t="s">
        <v>63</v>
      </c>
    </row>
    <row r="168" spans="2:15" s="7" customFormat="1">
      <c r="B168" s="173" t="s">
        <v>281</v>
      </c>
      <c r="C168" s="187">
        <f t="shared" si="93"/>
        <v>4.5593567485973461</v>
      </c>
      <c r="D168" s="187">
        <f t="shared" si="93"/>
        <v>4.4081629245344338</v>
      </c>
      <c r="E168" s="187">
        <f t="shared" ref="E168:M168" si="116">IF(E38="","",E38/E$41*100)</f>
        <v>4.6766733051709375</v>
      </c>
      <c r="F168" s="187">
        <f t="shared" si="116"/>
        <v>4.6295831995189189</v>
      </c>
      <c r="G168" s="187">
        <f t="shared" si="116"/>
        <v>5.0699720171084195</v>
      </c>
      <c r="H168" s="187">
        <f t="shared" si="116"/>
        <v>4.371926375100311</v>
      </c>
      <c r="I168" s="187">
        <f t="shared" si="116"/>
        <v>4.2233388215598904</v>
      </c>
      <c r="J168" s="187">
        <f t="shared" si="116"/>
        <v>4.0450857220910361</v>
      </c>
      <c r="K168" s="187">
        <f t="shared" si="116"/>
        <v>4.1510670492463912</v>
      </c>
      <c r="L168" s="187">
        <f t="shared" si="116"/>
        <v>4.3259839231849817</v>
      </c>
      <c r="M168" s="187">
        <f t="shared" si="116"/>
        <v>4.1727687063966457</v>
      </c>
      <c r="N168" s="187">
        <f t="shared" ref="N168" si="117">IF(N38="","",N38/N$41*100)</f>
        <v>4.2130702792133281</v>
      </c>
      <c r="O168" s="207" t="s">
        <v>64</v>
      </c>
    </row>
    <row r="169" spans="2:15" s="7" customFormat="1">
      <c r="B169" s="173" t="s">
        <v>282</v>
      </c>
      <c r="C169" s="187">
        <f t="shared" si="93"/>
        <v>5.4612206885241585</v>
      </c>
      <c r="D169" s="187">
        <f t="shared" si="93"/>
        <v>5.5869688679220904</v>
      </c>
      <c r="E169" s="187">
        <f t="shared" ref="E169:M169" si="118">IF(E39="","",E39/E$41*100)</f>
        <v>5.3259284839138479</v>
      </c>
      <c r="F169" s="187">
        <f t="shared" si="118"/>
        <v>5.08488395371546</v>
      </c>
      <c r="G169" s="187">
        <f t="shared" si="118"/>
        <v>4.8306071980618643</v>
      </c>
      <c r="H169" s="187">
        <f t="shared" si="118"/>
        <v>4.6032767384305648</v>
      </c>
      <c r="I169" s="187">
        <f t="shared" si="118"/>
        <v>4.3903510347056658</v>
      </c>
      <c r="J169" s="187">
        <f t="shared" si="118"/>
        <v>4.3134662391916168</v>
      </c>
      <c r="K169" s="187">
        <f t="shared" si="118"/>
        <v>4.5435007983251392</v>
      </c>
      <c r="L169" s="187">
        <f t="shared" si="118"/>
        <v>4.6164208728412541</v>
      </c>
      <c r="M169" s="187">
        <f t="shared" si="118"/>
        <v>4.2180968467056799</v>
      </c>
      <c r="N169" s="187">
        <f t="shared" ref="N169" si="119">IF(N39="","",N39/N$41*100)</f>
        <v>3.7443227809256117</v>
      </c>
      <c r="O169" s="207" t="s">
        <v>65</v>
      </c>
    </row>
    <row r="170" spans="2:15" s="7" customFormat="1">
      <c r="B170" s="8"/>
      <c r="C170" s="39"/>
      <c r="D170" s="39"/>
      <c r="E170" s="39"/>
      <c r="F170" s="39"/>
      <c r="G170" s="39"/>
      <c r="H170" s="39"/>
      <c r="I170" s="39"/>
      <c r="J170" s="39"/>
      <c r="K170" s="39"/>
      <c r="L170" s="39"/>
      <c r="M170" s="39"/>
      <c r="N170" s="39"/>
      <c r="O170" s="48"/>
    </row>
    <row r="171" spans="2:15" s="7" customFormat="1">
      <c r="B171" s="173" t="s">
        <v>283</v>
      </c>
      <c r="C171" s="187">
        <f t="shared" si="93"/>
        <v>100</v>
      </c>
      <c r="D171" s="187">
        <f t="shared" si="93"/>
        <v>100</v>
      </c>
      <c r="E171" s="187">
        <f t="shared" ref="E171:M171" si="120">IF(E41="","",E41/E$41*100)</f>
        <v>100</v>
      </c>
      <c r="F171" s="187">
        <f t="shared" si="120"/>
        <v>100</v>
      </c>
      <c r="G171" s="187">
        <f t="shared" si="120"/>
        <v>100</v>
      </c>
      <c r="H171" s="187">
        <f t="shared" si="120"/>
        <v>100</v>
      </c>
      <c r="I171" s="187">
        <f t="shared" si="120"/>
        <v>100</v>
      </c>
      <c r="J171" s="187">
        <f t="shared" si="120"/>
        <v>100</v>
      </c>
      <c r="K171" s="187">
        <f t="shared" si="120"/>
        <v>100</v>
      </c>
      <c r="L171" s="187">
        <f t="shared" si="120"/>
        <v>100</v>
      </c>
      <c r="M171" s="187">
        <f t="shared" si="120"/>
        <v>100</v>
      </c>
      <c r="N171" s="187">
        <f t="shared" ref="N171" si="121">IF(N41="","",N41/N$41*100)</f>
        <v>100</v>
      </c>
      <c r="O171" s="207">
        <v>4</v>
      </c>
    </row>
    <row r="172" spans="2:15" s="7" customFormat="1">
      <c r="B172" s="56"/>
      <c r="C172" s="39"/>
      <c r="D172" s="39"/>
      <c r="E172" s="39"/>
      <c r="F172" s="39"/>
      <c r="G172" s="39"/>
      <c r="H172" s="39"/>
      <c r="I172" s="39"/>
      <c r="J172" s="39"/>
      <c r="K172" s="39"/>
      <c r="L172" s="39"/>
      <c r="M172" s="39"/>
      <c r="N172" s="39"/>
      <c r="O172" s="48"/>
    </row>
    <row r="173" spans="2:15" s="7" customFormat="1">
      <c r="B173" s="210" t="s">
        <v>73</v>
      </c>
      <c r="C173" s="41"/>
      <c r="D173" s="41"/>
      <c r="E173" s="41"/>
      <c r="F173" s="41"/>
      <c r="G173" s="41"/>
      <c r="H173" s="41"/>
      <c r="I173" s="41"/>
      <c r="J173" s="41"/>
      <c r="K173" s="41"/>
      <c r="L173" s="41"/>
      <c r="M173" s="41"/>
      <c r="N173" s="41"/>
      <c r="O173" s="52"/>
    </row>
    <row r="174" spans="2:15" s="7" customFormat="1">
      <c r="B174" s="296" t="s">
        <v>356</v>
      </c>
      <c r="C174" s="189">
        <f t="shared" si="93"/>
        <v>5.1716322651979558</v>
      </c>
      <c r="D174" s="189">
        <f t="shared" si="93"/>
        <v>5.0567139221392923</v>
      </c>
      <c r="E174" s="189">
        <f t="shared" ref="E174:M174" si="122">IF(E44="","",E44/E$41*100)</f>
        <v>4.9372306556981549</v>
      </c>
      <c r="F174" s="189">
        <f t="shared" si="122"/>
        <v>4.8387547469826213</v>
      </c>
      <c r="G174" s="189">
        <f t="shared" si="122"/>
        <v>5.2544912559471504</v>
      </c>
      <c r="H174" s="189">
        <f t="shared" si="122"/>
        <v>5.2381530553099598</v>
      </c>
      <c r="I174" s="189">
        <f t="shared" si="122"/>
        <v>5.204727655965546</v>
      </c>
      <c r="J174" s="189">
        <f t="shared" si="122"/>
        <v>5.1600852492686755</v>
      </c>
      <c r="K174" s="189">
        <f t="shared" si="122"/>
        <v>5.2863923867778118</v>
      </c>
      <c r="L174" s="189">
        <f t="shared" si="122"/>
        <v>5.8638524840275732</v>
      </c>
      <c r="M174" s="189">
        <f t="shared" si="122"/>
        <v>5.8155731502621499</v>
      </c>
      <c r="N174" s="189">
        <f t="shared" ref="N174" si="123">IF(N44="","",N44/N$41*100)</f>
        <v>5.6089234409329052</v>
      </c>
      <c r="O174" s="207">
        <v>5</v>
      </c>
    </row>
    <row r="175" spans="2:15" s="7" customFormat="1">
      <c r="B175" s="173" t="s">
        <v>345</v>
      </c>
      <c r="C175" s="189">
        <f t="shared" si="93"/>
        <v>5.7806757236119406</v>
      </c>
      <c r="D175" s="189">
        <f t="shared" si="93"/>
        <v>5.5974050008756411</v>
      </c>
      <c r="E175" s="189">
        <f t="shared" ref="E175:M175" si="124">IF(E45="","",E45/E$41*100)</f>
        <v>5.5242699616354374</v>
      </c>
      <c r="F175" s="189">
        <f t="shared" si="124"/>
        <v>5.3836074886055192</v>
      </c>
      <c r="G175" s="189">
        <f t="shared" si="124"/>
        <v>5.7641096586264684</v>
      </c>
      <c r="H175" s="189">
        <f t="shared" si="124"/>
        <v>5.7670353902227731</v>
      </c>
      <c r="I175" s="189">
        <f t="shared" si="124"/>
        <v>5.6858050150972268</v>
      </c>
      <c r="J175" s="189">
        <f t="shared" si="124"/>
        <v>5.6180253319101006</v>
      </c>
      <c r="K175" s="189">
        <f t="shared" si="124"/>
        <v>5.774483493141263</v>
      </c>
      <c r="L175" s="189">
        <f t="shared" si="124"/>
        <v>6.4094703757901188</v>
      </c>
      <c r="M175" s="189">
        <f t="shared" si="124"/>
        <v>6.4253138496817126</v>
      </c>
      <c r="N175" s="189">
        <f t="shared" ref="N175" si="125">IF(N45="","",N45/N$41*100)</f>
        <v>6.3856506230931389</v>
      </c>
      <c r="O175" s="207" t="s">
        <v>235</v>
      </c>
    </row>
    <row r="176" spans="2:15" s="7" customFormat="1">
      <c r="B176" s="173" t="s">
        <v>346</v>
      </c>
      <c r="C176" s="189">
        <f t="shared" ref="C176:D190" si="126">IF(C46="","",C46/C$41*100)</f>
        <v>0.60904345841398511</v>
      </c>
      <c r="D176" s="189">
        <f t="shared" si="126"/>
        <v>0.54069107873634925</v>
      </c>
      <c r="E176" s="189">
        <f t="shared" ref="E176:M176" si="127">IF(E46="","",E46/E$41*100)</f>
        <v>0.58703930593728271</v>
      </c>
      <c r="F176" s="189">
        <f t="shared" si="127"/>
        <v>0.54485274162289865</v>
      </c>
      <c r="G176" s="189">
        <f t="shared" si="127"/>
        <v>0.50961840267931846</v>
      </c>
      <c r="H176" s="189">
        <f t="shared" si="127"/>
        <v>0.52888233491281311</v>
      </c>
      <c r="I176" s="189">
        <f t="shared" si="127"/>
        <v>0.48107735913168148</v>
      </c>
      <c r="J176" s="189">
        <f t="shared" si="127"/>
        <v>0.45794008264142511</v>
      </c>
      <c r="K176" s="189">
        <f t="shared" si="127"/>
        <v>0.48809110636345099</v>
      </c>
      <c r="L176" s="189">
        <f t="shared" si="127"/>
        <v>0.54561789176254527</v>
      </c>
      <c r="M176" s="189">
        <f t="shared" si="127"/>
        <v>0.60974069941956366</v>
      </c>
      <c r="N176" s="189">
        <f t="shared" ref="N176" si="128">IF(N46="","",N46/N$41*100)</f>
        <v>0.77672718216023406</v>
      </c>
      <c r="O176" s="207" t="s">
        <v>236</v>
      </c>
    </row>
    <row r="177" spans="2:15" s="7" customFormat="1">
      <c r="B177" s="298" t="s">
        <v>357</v>
      </c>
      <c r="C177" s="189">
        <f t="shared" si="126"/>
        <v>105.17163226519794</v>
      </c>
      <c r="D177" s="189">
        <f t="shared" si="126"/>
        <v>105.05671392213929</v>
      </c>
      <c r="E177" s="189">
        <f t="shared" ref="E177:M177" si="129">IF(E47="","",E47/E$41*100)</f>
        <v>104.93723065569816</v>
      </c>
      <c r="F177" s="189">
        <f t="shared" si="129"/>
        <v>104.83875474698262</v>
      </c>
      <c r="G177" s="189">
        <f t="shared" si="129"/>
        <v>105.25449125594714</v>
      </c>
      <c r="H177" s="189">
        <f t="shared" si="129"/>
        <v>105.23815305530997</v>
      </c>
      <c r="I177" s="189">
        <f t="shared" si="129"/>
        <v>105.20472765596554</v>
      </c>
      <c r="J177" s="189">
        <f t="shared" si="129"/>
        <v>105.16008524926868</v>
      </c>
      <c r="K177" s="189">
        <f t="shared" si="129"/>
        <v>105.28639238677782</v>
      </c>
      <c r="L177" s="189">
        <f t="shared" si="129"/>
        <v>105.86385248402756</v>
      </c>
      <c r="M177" s="189">
        <f t="shared" si="129"/>
        <v>105.81557315026215</v>
      </c>
      <c r="N177" s="189">
        <f t="shared" ref="N177" si="130">IF(N47="","",N47/N$41*100)</f>
        <v>105.60892344093291</v>
      </c>
      <c r="O177" s="207">
        <v>6</v>
      </c>
    </row>
    <row r="178" spans="2:15" s="7" customFormat="1">
      <c r="B178" s="42"/>
      <c r="C178" s="40"/>
      <c r="D178" s="40"/>
      <c r="E178" s="40"/>
      <c r="F178" s="40"/>
      <c r="G178" s="40"/>
      <c r="H178" s="40"/>
      <c r="I178" s="40"/>
      <c r="J178" s="40"/>
      <c r="K178" s="40"/>
      <c r="L178" s="40"/>
      <c r="M178" s="40"/>
      <c r="N178" s="40"/>
      <c r="O178" s="51"/>
    </row>
    <row r="179" spans="2:15" s="7" customFormat="1">
      <c r="B179" s="210" t="s">
        <v>284</v>
      </c>
      <c r="C179" s="224">
        <f t="shared" si="126"/>
        <v>11.423729611598381</v>
      </c>
      <c r="D179" s="224">
        <f t="shared" si="126"/>
        <v>10.977678801271976</v>
      </c>
      <c r="E179" s="224">
        <f t="shared" ref="E179:M179" si="131">IF(E49="","",E49/E$41*100)</f>
        <v>9.5717644387467899</v>
      </c>
      <c r="F179" s="224">
        <f t="shared" si="131"/>
        <v>9.3404694216040198</v>
      </c>
      <c r="G179" s="224">
        <f t="shared" si="131"/>
        <v>9.3777623816623876</v>
      </c>
      <c r="H179" s="224">
        <f t="shared" si="131"/>
        <v>8.9910175226148716</v>
      </c>
      <c r="I179" s="224">
        <f t="shared" si="131"/>
        <v>8.0472675814324823</v>
      </c>
      <c r="J179" s="224">
        <f t="shared" si="131"/>
        <v>7.1729994145270659</v>
      </c>
      <c r="K179" s="224">
        <f t="shared" si="131"/>
        <v>8.9185387760853629</v>
      </c>
      <c r="L179" s="224">
        <f t="shared" si="131"/>
        <v>17.211223351342365</v>
      </c>
      <c r="M179" s="224">
        <f t="shared" si="131"/>
        <v>13.112622533590516</v>
      </c>
      <c r="N179" s="224">
        <f t="shared" ref="N179" si="132">IF(N49="","",N49/N$41*100)</f>
        <v>11.941915800147656</v>
      </c>
      <c r="O179" s="212">
        <v>7</v>
      </c>
    </row>
    <row r="180" spans="2:15" s="7" customFormat="1">
      <c r="B180" s="173" t="s">
        <v>21</v>
      </c>
      <c r="C180" s="189">
        <f t="shared" si="126"/>
        <v>-5.0276859700344314</v>
      </c>
      <c r="D180" s="189">
        <f t="shared" si="126"/>
        <v>-5.0953574315901546</v>
      </c>
      <c r="E180" s="189">
        <f t="shared" ref="E180:M180" si="133">IF(E50="","",E50/E$41*100)</f>
        <v>-5.4799922419380014</v>
      </c>
      <c r="F180" s="189">
        <f t="shared" si="133"/>
        <v>-5.7915963144160898</v>
      </c>
      <c r="G180" s="189">
        <f t="shared" si="133"/>
        <v>-5.1640616710544363</v>
      </c>
      <c r="H180" s="189">
        <f t="shared" si="133"/>
        <v>-4.8664698690934207</v>
      </c>
      <c r="I180" s="189">
        <f t="shared" si="133"/>
        <v>-5.1060017348689319</v>
      </c>
      <c r="J180" s="189">
        <f t="shared" si="133"/>
        <v>-6.0493702333434323</v>
      </c>
      <c r="K180" s="189">
        <f t="shared" si="133"/>
        <v>-5.146130965583855</v>
      </c>
      <c r="L180" s="189">
        <f t="shared" si="133"/>
        <v>-3.6995001620151471</v>
      </c>
      <c r="M180" s="189">
        <f t="shared" si="133"/>
        <v>-4.4304759890754646</v>
      </c>
      <c r="N180" s="189">
        <f t="shared" ref="N180" si="134">IF(N50="","",N50/N$41*100)</f>
        <v>-5.8620211166754137</v>
      </c>
      <c r="O180" s="208" t="s">
        <v>37</v>
      </c>
    </row>
    <row r="181" spans="2:15" s="7" customFormat="1">
      <c r="B181" s="173" t="s">
        <v>285</v>
      </c>
      <c r="C181" s="189">
        <f t="shared" si="126"/>
        <v>15.029808753929844</v>
      </c>
      <c r="D181" s="189">
        <f t="shared" si="126"/>
        <v>14.954203266847546</v>
      </c>
      <c r="E181" s="189">
        <f t="shared" ref="E181:M181" si="135">IF(E51="","",E51/E$41*100)</f>
        <v>14.57696328639075</v>
      </c>
      <c r="F181" s="189">
        <f t="shared" si="135"/>
        <v>15.193023863815142</v>
      </c>
      <c r="G181" s="189">
        <f t="shared" si="135"/>
        <v>14.803537475225214</v>
      </c>
      <c r="H181" s="189">
        <f t="shared" si="135"/>
        <v>14.00766187616658</v>
      </c>
      <c r="I181" s="189">
        <f t="shared" si="135"/>
        <v>13.815551387204513</v>
      </c>
      <c r="J181" s="189">
        <f t="shared" si="135"/>
        <v>14.157662228452262</v>
      </c>
      <c r="K181" s="189">
        <f t="shared" si="135"/>
        <v>15.035148300590755</v>
      </c>
      <c r="L181" s="189">
        <f t="shared" si="135"/>
        <v>16.285120207681693</v>
      </c>
      <c r="M181" s="189">
        <f t="shared" si="135"/>
        <v>16.912628601566009</v>
      </c>
      <c r="N181" s="189">
        <f t="shared" ref="N181" si="136">IF(N51="","",N51/N$41*100)</f>
        <v>18.4168719923859</v>
      </c>
      <c r="O181" s="208" t="s">
        <v>38</v>
      </c>
    </row>
    <row r="182" spans="2:15" s="7" customFormat="1">
      <c r="B182" s="173" t="s">
        <v>286</v>
      </c>
      <c r="C182" s="189">
        <f t="shared" si="126"/>
        <v>-0.16764805519876558</v>
      </c>
      <c r="D182" s="189">
        <f t="shared" si="126"/>
        <v>-0.7594125470942924</v>
      </c>
      <c r="E182" s="189">
        <f t="shared" ref="E182:M182" si="137">IF(E52="","",E52/E$41*100)</f>
        <v>-1.3427313108759515</v>
      </c>
      <c r="F182" s="189">
        <f t="shared" si="137"/>
        <v>-2.0640785714859886</v>
      </c>
      <c r="G182" s="189">
        <f t="shared" si="137"/>
        <v>-2.4320789155252367</v>
      </c>
      <c r="H182" s="189">
        <f t="shared" si="137"/>
        <v>-2.4520000591926023</v>
      </c>
      <c r="I182" s="189">
        <f t="shared" si="137"/>
        <v>-2.6005422846676818</v>
      </c>
      <c r="J182" s="189">
        <f t="shared" si="137"/>
        <v>-2.9206125228509277</v>
      </c>
      <c r="K182" s="189">
        <f t="shared" si="137"/>
        <v>-3.1668698981655483</v>
      </c>
      <c r="L182" s="189">
        <f t="shared" si="137"/>
        <v>1.7684307581269727</v>
      </c>
      <c r="M182" s="189">
        <f t="shared" si="137"/>
        <v>-2.0593328097433519</v>
      </c>
      <c r="N182" s="189">
        <f t="shared" ref="N182" si="138">IF(N52="","",N52/N$41*100)</f>
        <v>-2.7523371552084539</v>
      </c>
      <c r="O182" s="208" t="s">
        <v>39</v>
      </c>
    </row>
    <row r="183" spans="2:15" s="7" customFormat="1">
      <c r="B183" s="179" t="s">
        <v>23</v>
      </c>
      <c r="C183" s="191">
        <f t="shared" si="126"/>
        <v>1.5892548829017341</v>
      </c>
      <c r="D183" s="191">
        <f t="shared" si="126"/>
        <v>1.8782455131088762</v>
      </c>
      <c r="E183" s="191">
        <f t="shared" ref="E183:M183" si="139">IF(E53="","",E53/E$41*100)</f>
        <v>1.8175247051699914</v>
      </c>
      <c r="F183" s="191">
        <f t="shared" si="139"/>
        <v>2.0031204436909582</v>
      </c>
      <c r="G183" s="191">
        <f t="shared" si="139"/>
        <v>2.1703654930168468</v>
      </c>
      <c r="H183" s="191">
        <f t="shared" si="139"/>
        <v>2.3018255747343153</v>
      </c>
      <c r="I183" s="191">
        <f t="shared" si="139"/>
        <v>1.9382602137645828</v>
      </c>
      <c r="J183" s="191">
        <f t="shared" si="139"/>
        <v>1.9853199422691652</v>
      </c>
      <c r="K183" s="191">
        <f t="shared" si="139"/>
        <v>2.1963913392440086</v>
      </c>
      <c r="L183" s="191">
        <f t="shared" si="139"/>
        <v>2.8571725475488479</v>
      </c>
      <c r="M183" s="191">
        <f t="shared" si="139"/>
        <v>2.6898027308433199</v>
      </c>
      <c r="N183" s="191">
        <f t="shared" ref="N183" si="140">IF(N53="","",N53/N$41*100)</f>
        <v>2.1394020796456239</v>
      </c>
      <c r="O183" s="213" t="s">
        <v>49</v>
      </c>
    </row>
    <row r="184" spans="2:15" s="7" customFormat="1">
      <c r="B184" s="173" t="s">
        <v>287</v>
      </c>
      <c r="C184" s="189">
        <f t="shared" si="126"/>
        <v>116.5953818277728</v>
      </c>
      <c r="D184" s="189">
        <f t="shared" si="126"/>
        <v>116.03437284506279</v>
      </c>
      <c r="E184" s="189">
        <f t="shared" ref="E184:M184" si="141">IF(E54="","",E54/E$41*100)</f>
        <v>114.50899509444494</v>
      </c>
      <c r="F184" s="189">
        <f t="shared" si="141"/>
        <v>114.17922416858663</v>
      </c>
      <c r="G184" s="189">
        <f t="shared" si="141"/>
        <v>114.63225363760954</v>
      </c>
      <c r="H184" s="189">
        <f t="shared" si="141"/>
        <v>114.22917057792483</v>
      </c>
      <c r="I184" s="189">
        <f t="shared" si="141"/>
        <v>113.25201250321145</v>
      </c>
      <c r="J184" s="189">
        <f t="shared" si="141"/>
        <v>112.33310188865404</v>
      </c>
      <c r="K184" s="189">
        <f t="shared" si="141"/>
        <v>114.20494980225469</v>
      </c>
      <c r="L184" s="189">
        <f t="shared" si="141"/>
        <v>123.07505694147522</v>
      </c>
      <c r="M184" s="189">
        <f t="shared" si="141"/>
        <v>118.92817751626134</v>
      </c>
      <c r="N184" s="189">
        <f t="shared" ref="N184" si="142">IF(N54="","",N54/N$41*100)</f>
        <v>117.55082145112654</v>
      </c>
      <c r="O184" s="207">
        <v>8</v>
      </c>
    </row>
    <row r="185" spans="2:15" s="7" customFormat="1">
      <c r="B185" s="173" t="s">
        <v>21</v>
      </c>
      <c r="C185" s="189">
        <f t="shared" si="126"/>
        <v>9.1467246681454331</v>
      </c>
      <c r="D185" s="189">
        <f t="shared" si="126"/>
        <v>9.1728639074591314</v>
      </c>
      <c r="E185" s="189">
        <f t="shared" ref="E185:M185" si="143">IF(E55="","",E55/E$41*100)</f>
        <v>12.693646431054956</v>
      </c>
      <c r="F185" s="189">
        <f t="shared" si="143"/>
        <v>10.734582761232851</v>
      </c>
      <c r="G185" s="189">
        <f t="shared" si="143"/>
        <v>13.793691150063941</v>
      </c>
      <c r="H185" s="189">
        <f t="shared" si="143"/>
        <v>16.707807308111221</v>
      </c>
      <c r="I185" s="189">
        <f t="shared" si="143"/>
        <v>17.253951799374008</v>
      </c>
      <c r="J185" s="189">
        <f t="shared" si="143"/>
        <v>15.616986672954889</v>
      </c>
      <c r="K185" s="189">
        <f t="shared" si="143"/>
        <v>11.555378936965678</v>
      </c>
      <c r="L185" s="189">
        <f t="shared" si="143"/>
        <v>11.240677043823444</v>
      </c>
      <c r="M185" s="189">
        <f t="shared" si="143"/>
        <v>11.865762574652903</v>
      </c>
      <c r="N185" s="189">
        <f t="shared" ref="N185" si="144">IF(N55="","",N55/N$41*100)</f>
        <v>11.107478007169352</v>
      </c>
      <c r="O185" s="208" t="s">
        <v>37</v>
      </c>
    </row>
    <row r="186" spans="2:15" s="7" customFormat="1">
      <c r="B186" s="173" t="s">
        <v>285</v>
      </c>
      <c r="C186" s="189">
        <f t="shared" si="126"/>
        <v>19.726168857882413</v>
      </c>
      <c r="D186" s="189">
        <f t="shared" si="126"/>
        <v>19.572261673013493</v>
      </c>
      <c r="E186" s="189">
        <f t="shared" ref="E186:M186" si="145">IF(E56="","",E56/E$41*100)</f>
        <v>19.110926094998415</v>
      </c>
      <c r="F186" s="189">
        <f t="shared" si="145"/>
        <v>19.68807812133366</v>
      </c>
      <c r="G186" s="189">
        <f t="shared" si="145"/>
        <v>19.807092178654255</v>
      </c>
      <c r="H186" s="189">
        <f t="shared" si="145"/>
        <v>19.157168660940318</v>
      </c>
      <c r="I186" s="189">
        <f t="shared" si="145"/>
        <v>18.883171218855928</v>
      </c>
      <c r="J186" s="189">
        <f t="shared" si="145"/>
        <v>19.231192564786568</v>
      </c>
      <c r="K186" s="189">
        <f t="shared" si="145"/>
        <v>20.268511618491917</v>
      </c>
      <c r="L186" s="189">
        <f t="shared" si="145"/>
        <v>22.083694285447073</v>
      </c>
      <c r="M186" s="189">
        <f t="shared" si="145"/>
        <v>22.690067977676389</v>
      </c>
      <c r="N186" s="189">
        <f t="shared" ref="N186" si="146">IF(N56="","",N56/N$41*100)</f>
        <v>24.048228565329158</v>
      </c>
      <c r="O186" s="208" t="s">
        <v>38</v>
      </c>
    </row>
    <row r="187" spans="2:15" s="7" customFormat="1">
      <c r="B187" s="173" t="s">
        <v>22</v>
      </c>
      <c r="C187" s="189">
        <f t="shared" si="126"/>
        <v>86.059454707891774</v>
      </c>
      <c r="D187" s="189">
        <f t="shared" si="126"/>
        <v>85.342222665730262</v>
      </c>
      <c r="E187" s="189">
        <f t="shared" ref="E187:M187" si="147">IF(E57="","",E57/E$41*100)</f>
        <v>80.819308113324468</v>
      </c>
      <c r="F187" s="189">
        <f t="shared" si="147"/>
        <v>81.683891245341059</v>
      </c>
      <c r="G187" s="189">
        <f t="shared" si="147"/>
        <v>78.796018436396324</v>
      </c>
      <c r="H187" s="189">
        <f t="shared" si="147"/>
        <v>75.996419204148339</v>
      </c>
      <c r="I187" s="189">
        <f t="shared" si="147"/>
        <v>75.103715741173033</v>
      </c>
      <c r="J187" s="189">
        <f t="shared" si="147"/>
        <v>75.422986538945494</v>
      </c>
      <c r="K187" s="189">
        <f t="shared" si="147"/>
        <v>80.110427211125781</v>
      </c>
      <c r="L187" s="189">
        <f t="shared" si="147"/>
        <v>86.819127801137981</v>
      </c>
      <c r="M187" s="189">
        <f t="shared" si="147"/>
        <v>81.598046765923485</v>
      </c>
      <c r="N187" s="189">
        <f t="shared" ref="N187" si="148">IF(N57="","",N57/N$41*100)</f>
        <v>80.161959741334073</v>
      </c>
      <c r="O187" s="208" t="s">
        <v>39</v>
      </c>
    </row>
    <row r="188" spans="2:15" s="7" customFormat="1">
      <c r="B188" s="179" t="s">
        <v>23</v>
      </c>
      <c r="C188" s="191">
        <f t="shared" si="126"/>
        <v>1.6630335938531839</v>
      </c>
      <c r="D188" s="191">
        <f t="shared" si="126"/>
        <v>1.9470245988598971</v>
      </c>
      <c r="E188" s="191">
        <f t="shared" ref="E188:M188" si="149">IF(E58="","",E58/E$41*100)</f>
        <v>1.8851144550671026</v>
      </c>
      <c r="F188" s="191">
        <f t="shared" si="149"/>
        <v>2.0726720406790715</v>
      </c>
      <c r="G188" s="191">
        <f t="shared" si="149"/>
        <v>2.2354518724950245</v>
      </c>
      <c r="H188" s="191">
        <f t="shared" si="149"/>
        <v>2.3677754047249602</v>
      </c>
      <c r="I188" s="191">
        <f t="shared" si="149"/>
        <v>2.0111737438084791</v>
      </c>
      <c r="J188" s="191">
        <f t="shared" si="149"/>
        <v>2.0619361119670909</v>
      </c>
      <c r="K188" s="191">
        <f t="shared" si="149"/>
        <v>2.2706320356713219</v>
      </c>
      <c r="L188" s="191">
        <f t="shared" si="149"/>
        <v>2.9315578110667211</v>
      </c>
      <c r="M188" s="191">
        <f t="shared" si="149"/>
        <v>2.7743001980085777</v>
      </c>
      <c r="N188" s="191">
        <f t="shared" ref="N188" si="150">IF(N58="","",N58/N$41*100)</f>
        <v>2.23315513729397</v>
      </c>
      <c r="O188" s="213" t="s">
        <v>49</v>
      </c>
    </row>
    <row r="189" spans="2:15" s="7" customFormat="1">
      <c r="B189" s="210" t="s">
        <v>288</v>
      </c>
      <c r="C189" s="10"/>
      <c r="D189" s="10"/>
      <c r="E189" s="10"/>
      <c r="F189" s="10"/>
      <c r="G189" s="10"/>
      <c r="H189" s="10"/>
      <c r="I189" s="10"/>
      <c r="J189" s="10"/>
      <c r="K189" s="10"/>
      <c r="L189" s="10"/>
      <c r="M189" s="10"/>
      <c r="N189" s="10"/>
      <c r="O189" s="52"/>
    </row>
    <row r="190" spans="2:15" s="7" customFormat="1">
      <c r="B190" s="179" t="s">
        <v>289</v>
      </c>
      <c r="C190" s="191">
        <f t="shared" si="126"/>
        <v>157.66085574526275</v>
      </c>
      <c r="D190" s="191">
        <f t="shared" si="126"/>
        <v>157.6915790743806</v>
      </c>
      <c r="E190" s="191">
        <f t="shared" ref="E190:M190" si="151">IF(E60="","",E60/E$41*100)</f>
        <v>156.97164996002707</v>
      </c>
      <c r="F190" s="191">
        <f t="shared" si="151"/>
        <v>157.95839459449735</v>
      </c>
      <c r="G190" s="191">
        <f t="shared" si="151"/>
        <v>156.23899437569389</v>
      </c>
      <c r="H190" s="191">
        <f t="shared" si="151"/>
        <v>154.34481723303469</v>
      </c>
      <c r="I190" s="191">
        <f t="shared" si="151"/>
        <v>154.57842754021553</v>
      </c>
      <c r="J190" s="191">
        <f t="shared" si="151"/>
        <v>155.24072342337857</v>
      </c>
      <c r="K190" s="191">
        <f t="shared" si="151"/>
        <v>158.99960148980929</v>
      </c>
      <c r="L190" s="191">
        <f t="shared" si="151"/>
        <v>162.5249611966637</v>
      </c>
      <c r="M190" s="191">
        <f t="shared" si="151"/>
        <v>162.35051932968128</v>
      </c>
      <c r="N190" s="191">
        <f t="shared" ref="N190" si="152">IF(N60="","",N60/N$41*100)</f>
        <v>159.99605063020911</v>
      </c>
      <c r="O190" s="51"/>
    </row>
    <row r="191" spans="2:15" s="7" customFormat="1">
      <c r="B191" s="219" t="s">
        <v>290</v>
      </c>
      <c r="C191" s="18"/>
      <c r="D191" s="18"/>
      <c r="E191" s="18"/>
      <c r="F191" s="18"/>
      <c r="G191" s="18"/>
      <c r="H191" s="18"/>
      <c r="I191" s="18"/>
      <c r="J191" s="18"/>
      <c r="K191" s="18"/>
      <c r="L191" s="18"/>
      <c r="M191" s="18"/>
      <c r="N191" s="18"/>
      <c r="O191" s="68"/>
    </row>
    <row r="192" spans="2:15" s="7" customFormat="1" ht="16.5" customHeight="1">
      <c r="B192" s="220" t="s">
        <v>291</v>
      </c>
      <c r="C192" s="69"/>
      <c r="D192" s="69"/>
      <c r="E192" s="69"/>
      <c r="F192" s="69"/>
      <c r="G192" s="69"/>
      <c r="H192" s="69"/>
      <c r="I192" s="69"/>
      <c r="J192" s="69"/>
      <c r="K192" s="69"/>
      <c r="L192" s="69"/>
      <c r="M192" s="69"/>
      <c r="N192" s="69"/>
      <c r="O192" s="49"/>
    </row>
    <row r="193" spans="2:15" s="17" customFormat="1">
      <c r="B193" s="221" t="s">
        <v>350</v>
      </c>
      <c r="C193" s="70"/>
      <c r="D193" s="70"/>
      <c r="E193" s="70"/>
      <c r="F193" s="70"/>
      <c r="G193" s="70"/>
      <c r="H193" s="70"/>
      <c r="I193" s="70"/>
      <c r="J193" s="70"/>
      <c r="K193" s="70"/>
      <c r="L193" s="70"/>
      <c r="M193" s="70"/>
      <c r="N193" s="70"/>
      <c r="O193" s="53"/>
    </row>
    <row r="194" spans="2:15">
      <c r="B194" s="225" t="s">
        <v>292</v>
      </c>
    </row>
  </sheetData>
  <phoneticPr fontId="3"/>
  <pageMargins left="0.70866141732283472" right="0.31496062992125984" top="0.9055118110236221" bottom="0.51181102362204722" header="0.70866141732283472" footer="0.19685039370078741"/>
  <pageSetup paperSize="9" scale="46" firstPageNumber="28" fitToWidth="3" fitToHeight="2" pageOrder="overThenDown" orientation="portrait" useFirstPageNumber="1" horizontalDpi="300" verticalDpi="300" r:id="rId1"/>
  <headerFooter alignWithMargins="0"/>
  <rowBreaks count="2" manualBreakCount="2">
    <brk id="65" max="13" man="1"/>
    <brk id="130" max="13" man="1"/>
  </rowBreaks>
  <colBreaks count="1" manualBreakCount="1">
    <brk id="8" max="19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B2:O163"/>
  <sheetViews>
    <sheetView showGridLines="0" zoomScaleNormal="100" zoomScaleSheetLayoutView="100" workbookViewId="0">
      <pane xSplit="2" ySplit="4" topLeftCell="C5" activePane="bottomRight" state="frozen"/>
      <selection pane="topRight"/>
      <selection pane="bottomLeft"/>
      <selection pane="bottomRight" activeCell="D19" sqref="D19"/>
    </sheetView>
  </sheetViews>
  <sheetFormatPr defaultRowHeight="17.25"/>
  <cols>
    <col min="1" max="1" width="2.625" style="13" customWidth="1"/>
    <col min="2" max="2" width="67.625" style="13" customWidth="1"/>
    <col min="3" max="14" width="15.875" style="13" customWidth="1"/>
    <col min="15" max="15" width="5.625" style="47" customWidth="1"/>
    <col min="16" max="16384" width="9" style="13"/>
  </cols>
  <sheetData>
    <row r="2" spans="2:15" s="25" customFormat="1" ht="30" customHeight="1">
      <c r="B2" s="196" t="s">
        <v>61</v>
      </c>
    </row>
    <row r="3" spans="2:15">
      <c r="C3" s="168" t="s">
        <v>33</v>
      </c>
      <c r="D3" s="6"/>
      <c r="E3" s="6"/>
      <c r="F3" s="6"/>
      <c r="G3" s="6"/>
      <c r="H3" s="6"/>
      <c r="I3" s="6"/>
      <c r="J3" s="6"/>
      <c r="K3" s="6"/>
      <c r="L3" s="6"/>
      <c r="M3" s="169"/>
      <c r="N3" s="169" t="s">
        <v>0</v>
      </c>
    </row>
    <row r="4" spans="2:15" s="17" customFormat="1" ht="30" customHeight="1">
      <c r="B4" s="205" t="s">
        <v>3</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206" t="s">
        <v>36</v>
      </c>
    </row>
    <row r="5" spans="2:15" s="17" customFormat="1">
      <c r="B5" s="11"/>
      <c r="C5" s="12"/>
      <c r="D5" s="12"/>
      <c r="E5" s="12"/>
      <c r="F5" s="12"/>
      <c r="G5" s="12"/>
      <c r="H5" s="12"/>
      <c r="I5" s="12"/>
      <c r="J5" s="12"/>
      <c r="K5" s="12"/>
      <c r="L5" s="12"/>
      <c r="M5" s="12"/>
      <c r="N5" s="12"/>
      <c r="O5" s="48"/>
    </row>
    <row r="6" spans="2:15" s="17" customFormat="1">
      <c r="B6" s="173" t="s">
        <v>4</v>
      </c>
      <c r="C6" s="174">
        <v>3956868</v>
      </c>
      <c r="D6" s="174">
        <v>4000457</v>
      </c>
      <c r="E6" s="174">
        <v>4126352</v>
      </c>
      <c r="F6" s="174">
        <v>4102028</v>
      </c>
      <c r="G6" s="174">
        <v>4083702</v>
      </c>
      <c r="H6" s="174">
        <v>4021640</v>
      </c>
      <c r="I6" s="174">
        <v>4042882</v>
      </c>
      <c r="J6" s="174">
        <v>4038539</v>
      </c>
      <c r="K6" s="174">
        <v>4003926</v>
      </c>
      <c r="L6" s="174">
        <v>3766138</v>
      </c>
      <c r="M6" s="174">
        <v>3851594</v>
      </c>
      <c r="N6" s="174">
        <v>4047921</v>
      </c>
      <c r="O6" s="207">
        <v>1</v>
      </c>
    </row>
    <row r="7" spans="2:15" s="17" customFormat="1">
      <c r="B7" s="173" t="s">
        <v>5</v>
      </c>
      <c r="C7" s="174">
        <v>3868657</v>
      </c>
      <c r="D7" s="174">
        <v>3903955</v>
      </c>
      <c r="E7" s="174">
        <v>4027126</v>
      </c>
      <c r="F7" s="174">
        <v>4009068</v>
      </c>
      <c r="G7" s="174">
        <v>3985455</v>
      </c>
      <c r="H7" s="174">
        <v>3919012</v>
      </c>
      <c r="I7" s="174">
        <v>3939500</v>
      </c>
      <c r="J7" s="174">
        <v>3944782</v>
      </c>
      <c r="K7" s="174">
        <v>3902228</v>
      </c>
      <c r="L7" s="174">
        <v>3647691</v>
      </c>
      <c r="M7" s="174">
        <v>3738930</v>
      </c>
      <c r="N7" s="174">
        <v>3939214</v>
      </c>
      <c r="O7" s="208" t="s">
        <v>37</v>
      </c>
    </row>
    <row r="8" spans="2:15" s="17" customFormat="1">
      <c r="B8" s="173" t="s">
        <v>237</v>
      </c>
      <c r="C8" s="174">
        <v>582163</v>
      </c>
      <c r="D8" s="174">
        <v>588640</v>
      </c>
      <c r="E8" s="174">
        <v>597948</v>
      </c>
      <c r="F8" s="174">
        <v>604943</v>
      </c>
      <c r="G8" s="174">
        <v>618992</v>
      </c>
      <c r="H8" s="174">
        <v>615731</v>
      </c>
      <c r="I8" s="174">
        <v>616032</v>
      </c>
      <c r="J8" s="174">
        <v>610544</v>
      </c>
      <c r="K8" s="174">
        <v>605732</v>
      </c>
      <c r="L8" s="174">
        <v>600934</v>
      </c>
      <c r="M8" s="174">
        <v>601460</v>
      </c>
      <c r="N8" s="174">
        <v>618820</v>
      </c>
      <c r="O8" s="207" t="s">
        <v>63</v>
      </c>
    </row>
    <row r="9" spans="2:15" s="17" customFormat="1">
      <c r="B9" s="173" t="s">
        <v>78</v>
      </c>
      <c r="C9" s="174">
        <v>111735</v>
      </c>
      <c r="D9" s="174">
        <v>109160</v>
      </c>
      <c r="E9" s="174">
        <v>107197</v>
      </c>
      <c r="F9" s="174">
        <v>97024</v>
      </c>
      <c r="G9" s="174">
        <v>95041</v>
      </c>
      <c r="H9" s="174">
        <v>93785</v>
      </c>
      <c r="I9" s="174">
        <v>89426</v>
      </c>
      <c r="J9" s="174">
        <v>83659</v>
      </c>
      <c r="K9" s="174">
        <v>85356</v>
      </c>
      <c r="L9" s="174">
        <v>92536</v>
      </c>
      <c r="M9" s="174">
        <v>96088</v>
      </c>
      <c r="N9" s="174">
        <v>93220</v>
      </c>
      <c r="O9" s="207" t="s">
        <v>64</v>
      </c>
    </row>
    <row r="10" spans="2:15" s="17" customFormat="1">
      <c r="B10" s="173" t="s">
        <v>79</v>
      </c>
      <c r="C10" s="174">
        <v>133019</v>
      </c>
      <c r="D10" s="174">
        <v>140351</v>
      </c>
      <c r="E10" s="174">
        <v>160239</v>
      </c>
      <c r="F10" s="174">
        <v>165732</v>
      </c>
      <c r="G10" s="174">
        <v>161198</v>
      </c>
      <c r="H10" s="174">
        <v>140212</v>
      </c>
      <c r="I10" s="174">
        <v>136717</v>
      </c>
      <c r="J10" s="174">
        <v>136455</v>
      </c>
      <c r="K10" s="174">
        <v>128199</v>
      </c>
      <c r="L10" s="174">
        <v>114359</v>
      </c>
      <c r="M10" s="174">
        <v>115020</v>
      </c>
      <c r="N10" s="174">
        <v>129965</v>
      </c>
      <c r="O10" s="207" t="s">
        <v>65</v>
      </c>
    </row>
    <row r="11" spans="2:15" s="17" customFormat="1">
      <c r="B11" s="173" t="s">
        <v>80</v>
      </c>
      <c r="C11" s="174">
        <v>871142</v>
      </c>
      <c r="D11" s="174">
        <v>883292</v>
      </c>
      <c r="E11" s="174">
        <v>892245</v>
      </c>
      <c r="F11" s="174">
        <v>881719</v>
      </c>
      <c r="G11" s="174">
        <v>856180</v>
      </c>
      <c r="H11" s="174">
        <v>842030</v>
      </c>
      <c r="I11" s="174">
        <v>845507</v>
      </c>
      <c r="J11" s="174">
        <v>836598</v>
      </c>
      <c r="K11" s="174">
        <v>825835</v>
      </c>
      <c r="L11" s="174">
        <v>819167</v>
      </c>
      <c r="M11" s="174">
        <v>825606</v>
      </c>
      <c r="N11" s="174">
        <v>836060</v>
      </c>
      <c r="O11" s="207" t="s">
        <v>66</v>
      </c>
    </row>
    <row r="12" spans="2:15" s="17" customFormat="1">
      <c r="B12" s="173" t="s">
        <v>81</v>
      </c>
      <c r="C12" s="174">
        <v>151790</v>
      </c>
      <c r="D12" s="174">
        <v>153826</v>
      </c>
      <c r="E12" s="174">
        <v>174675</v>
      </c>
      <c r="F12" s="174">
        <v>166463</v>
      </c>
      <c r="G12" s="174">
        <v>165840</v>
      </c>
      <c r="H12" s="174">
        <v>162591</v>
      </c>
      <c r="I12" s="174">
        <v>164205</v>
      </c>
      <c r="J12" s="174">
        <v>164223</v>
      </c>
      <c r="K12" s="174">
        <v>162287</v>
      </c>
      <c r="L12" s="174">
        <v>170192</v>
      </c>
      <c r="M12" s="174">
        <v>179697</v>
      </c>
      <c r="N12" s="174">
        <v>193714</v>
      </c>
      <c r="O12" s="207" t="s">
        <v>67</v>
      </c>
    </row>
    <row r="13" spans="2:15" s="17" customFormat="1">
      <c r="B13" s="173" t="s">
        <v>82</v>
      </c>
      <c r="C13" s="174">
        <v>125214</v>
      </c>
      <c r="D13" s="174">
        <v>126364</v>
      </c>
      <c r="E13" s="174">
        <v>130783</v>
      </c>
      <c r="F13" s="174">
        <v>133912</v>
      </c>
      <c r="G13" s="174">
        <v>138839</v>
      </c>
      <c r="H13" s="174">
        <v>133462</v>
      </c>
      <c r="I13" s="174">
        <v>133505</v>
      </c>
      <c r="J13" s="174">
        <v>133566</v>
      </c>
      <c r="K13" s="174">
        <v>134342</v>
      </c>
      <c r="L13" s="174">
        <v>137022</v>
      </c>
      <c r="M13" s="174">
        <v>137879</v>
      </c>
      <c r="N13" s="174">
        <v>146006</v>
      </c>
      <c r="O13" s="207" t="s">
        <v>68</v>
      </c>
    </row>
    <row r="14" spans="2:15" s="17" customFormat="1">
      <c r="B14" s="173" t="s">
        <v>83</v>
      </c>
      <c r="C14" s="174">
        <v>463661</v>
      </c>
      <c r="D14" s="174">
        <v>476092</v>
      </c>
      <c r="E14" s="174">
        <v>489139</v>
      </c>
      <c r="F14" s="174">
        <v>478764</v>
      </c>
      <c r="G14" s="174">
        <v>445965</v>
      </c>
      <c r="H14" s="174">
        <v>451759</v>
      </c>
      <c r="I14" s="174">
        <v>458429</v>
      </c>
      <c r="J14" s="174">
        <v>464101</v>
      </c>
      <c r="K14" s="174">
        <v>441117</v>
      </c>
      <c r="L14" s="174">
        <v>351849</v>
      </c>
      <c r="M14" s="178">
        <v>365400</v>
      </c>
      <c r="N14" s="216">
        <v>403345</v>
      </c>
      <c r="O14" s="215" t="s">
        <v>69</v>
      </c>
    </row>
    <row r="15" spans="2:15" s="17" customFormat="1">
      <c r="B15" s="173" t="s">
        <v>238</v>
      </c>
      <c r="C15" s="174">
        <v>214256</v>
      </c>
      <c r="D15" s="174">
        <v>200579</v>
      </c>
      <c r="E15" s="174">
        <v>217020</v>
      </c>
      <c r="F15" s="174">
        <v>216301</v>
      </c>
      <c r="G15" s="174">
        <v>214434</v>
      </c>
      <c r="H15" s="174">
        <v>216739</v>
      </c>
      <c r="I15" s="174">
        <v>223111</v>
      </c>
      <c r="J15" s="174">
        <v>230430</v>
      </c>
      <c r="K15" s="174">
        <v>228490</v>
      </c>
      <c r="L15" s="174">
        <v>246851</v>
      </c>
      <c r="M15" s="178">
        <v>247596</v>
      </c>
      <c r="N15" s="216">
        <v>252479</v>
      </c>
      <c r="O15" s="215" t="s">
        <v>70</v>
      </c>
    </row>
    <row r="16" spans="2:15" s="17" customFormat="1">
      <c r="B16" s="173" t="s">
        <v>239</v>
      </c>
      <c r="C16" s="174">
        <v>257369</v>
      </c>
      <c r="D16" s="174">
        <v>259506</v>
      </c>
      <c r="E16" s="174">
        <v>265102</v>
      </c>
      <c r="F16" s="174">
        <v>269043</v>
      </c>
      <c r="G16" s="174">
        <v>277274</v>
      </c>
      <c r="H16" s="174">
        <v>266209</v>
      </c>
      <c r="I16" s="174">
        <v>266575</v>
      </c>
      <c r="J16" s="174">
        <v>265878</v>
      </c>
      <c r="K16" s="174">
        <v>261148</v>
      </c>
      <c r="L16" s="174">
        <v>241525</v>
      </c>
      <c r="M16" s="178">
        <v>259830</v>
      </c>
      <c r="N16" s="216">
        <v>274044</v>
      </c>
      <c r="O16" s="215" t="s">
        <v>71</v>
      </c>
    </row>
    <row r="17" spans="2:15" s="17" customFormat="1">
      <c r="B17" s="173" t="s">
        <v>240</v>
      </c>
      <c r="C17" s="174">
        <v>81922</v>
      </c>
      <c r="D17" s="174">
        <v>81153</v>
      </c>
      <c r="E17" s="174">
        <v>80085</v>
      </c>
      <c r="F17" s="174">
        <v>81201</v>
      </c>
      <c r="G17" s="174">
        <v>77853</v>
      </c>
      <c r="H17" s="174">
        <v>74430</v>
      </c>
      <c r="I17" s="174">
        <v>70623</v>
      </c>
      <c r="J17" s="174">
        <v>67925</v>
      </c>
      <c r="K17" s="174">
        <v>63784</v>
      </c>
      <c r="L17" s="174">
        <v>59329</v>
      </c>
      <c r="M17" s="178">
        <v>57254</v>
      </c>
      <c r="N17" s="216">
        <v>51781</v>
      </c>
      <c r="O17" s="215" t="s">
        <v>72</v>
      </c>
    </row>
    <row r="18" spans="2:15" s="17" customFormat="1">
      <c r="B18" s="173" t="s">
        <v>241</v>
      </c>
      <c r="C18" s="174">
        <v>294747</v>
      </c>
      <c r="D18" s="174">
        <v>297589</v>
      </c>
      <c r="E18" s="174">
        <v>304389</v>
      </c>
      <c r="F18" s="174">
        <v>315040</v>
      </c>
      <c r="G18" s="174">
        <v>320007</v>
      </c>
      <c r="H18" s="174">
        <v>317142</v>
      </c>
      <c r="I18" s="174">
        <v>311364</v>
      </c>
      <c r="J18" s="174">
        <v>300851</v>
      </c>
      <c r="K18" s="174">
        <v>285023</v>
      </c>
      <c r="L18" s="174">
        <v>191793</v>
      </c>
      <c r="M18" s="178">
        <v>184495</v>
      </c>
      <c r="N18" s="216">
        <v>225169</v>
      </c>
      <c r="O18" s="215" t="s">
        <v>87</v>
      </c>
    </row>
    <row r="19" spans="2:15" s="17" customFormat="1">
      <c r="B19" s="173" t="s">
        <v>242</v>
      </c>
      <c r="C19" s="174">
        <v>248872</v>
      </c>
      <c r="D19" s="174">
        <v>234986</v>
      </c>
      <c r="E19" s="174">
        <v>250996</v>
      </c>
      <c r="F19" s="174">
        <v>250406</v>
      </c>
      <c r="G19" s="174">
        <v>254929</v>
      </c>
      <c r="H19" s="174">
        <v>248449</v>
      </c>
      <c r="I19" s="174">
        <v>255181</v>
      </c>
      <c r="J19" s="174">
        <v>267463</v>
      </c>
      <c r="K19" s="174">
        <v>287485</v>
      </c>
      <c r="L19" s="174">
        <v>273181</v>
      </c>
      <c r="M19" s="178">
        <v>292244</v>
      </c>
      <c r="N19" s="216">
        <v>312876</v>
      </c>
      <c r="O19" s="215" t="s">
        <v>88</v>
      </c>
    </row>
    <row r="20" spans="2:15" s="17" customFormat="1">
      <c r="B20" s="173" t="s">
        <v>332</v>
      </c>
      <c r="C20" s="174">
        <v>332767</v>
      </c>
      <c r="D20" s="174">
        <v>352417</v>
      </c>
      <c r="E20" s="174">
        <v>357308</v>
      </c>
      <c r="F20" s="174">
        <v>348520</v>
      </c>
      <c r="G20" s="174">
        <v>358903</v>
      </c>
      <c r="H20" s="174">
        <v>356473</v>
      </c>
      <c r="I20" s="174">
        <v>368825</v>
      </c>
      <c r="J20" s="174">
        <v>383089</v>
      </c>
      <c r="K20" s="174">
        <v>393430</v>
      </c>
      <c r="L20" s="174">
        <v>348953</v>
      </c>
      <c r="M20" s="178">
        <v>376361</v>
      </c>
      <c r="N20" s="216">
        <v>401735</v>
      </c>
      <c r="O20" s="215" t="s">
        <v>248</v>
      </c>
    </row>
    <row r="21" spans="2:15" s="17" customFormat="1">
      <c r="B21" s="173" t="s">
        <v>84</v>
      </c>
      <c r="C21" s="12"/>
      <c r="D21" s="12"/>
      <c r="E21" s="12"/>
      <c r="F21" s="12"/>
      <c r="G21" s="12"/>
      <c r="H21" s="12"/>
      <c r="I21" s="12"/>
      <c r="J21" s="12"/>
      <c r="K21" s="12"/>
      <c r="L21" s="12"/>
      <c r="M21" s="12"/>
      <c r="N21" s="106"/>
      <c r="O21" s="49"/>
    </row>
    <row r="22" spans="2:15" s="17" customFormat="1">
      <c r="B22" s="173" t="s">
        <v>85</v>
      </c>
      <c r="C22" s="174">
        <v>3235559</v>
      </c>
      <c r="D22" s="174">
        <v>3262299</v>
      </c>
      <c r="E22" s="174">
        <v>3377375</v>
      </c>
      <c r="F22" s="174">
        <v>3367394</v>
      </c>
      <c r="G22" s="174">
        <v>3351092</v>
      </c>
      <c r="H22" s="174">
        <v>3293088</v>
      </c>
      <c r="I22" s="174">
        <v>3320639</v>
      </c>
      <c r="J22" s="174">
        <v>3332873</v>
      </c>
      <c r="K22" s="174">
        <v>3295949</v>
      </c>
      <c r="L22" s="174">
        <v>3046376</v>
      </c>
      <c r="M22" s="178">
        <v>3142480</v>
      </c>
      <c r="N22" s="216">
        <v>3348144</v>
      </c>
      <c r="O22" s="53"/>
    </row>
    <row r="23" spans="2:15" s="17" customFormat="1">
      <c r="B23" s="173" t="s">
        <v>86</v>
      </c>
      <c r="C23" s="174">
        <v>633098</v>
      </c>
      <c r="D23" s="174">
        <v>641656</v>
      </c>
      <c r="E23" s="174">
        <v>649751</v>
      </c>
      <c r="F23" s="174">
        <v>641674</v>
      </c>
      <c r="G23" s="174">
        <v>634363</v>
      </c>
      <c r="H23" s="174">
        <v>625924</v>
      </c>
      <c r="I23" s="174">
        <v>618861</v>
      </c>
      <c r="J23" s="174">
        <v>611909</v>
      </c>
      <c r="K23" s="174">
        <v>606279</v>
      </c>
      <c r="L23" s="174">
        <v>601315</v>
      </c>
      <c r="M23" s="178">
        <v>596450</v>
      </c>
      <c r="N23" s="216">
        <v>591070</v>
      </c>
      <c r="O23" s="53"/>
    </row>
    <row r="24" spans="2:15" s="17" customFormat="1">
      <c r="B24" s="8"/>
      <c r="C24" s="12"/>
      <c r="D24" s="12"/>
      <c r="E24" s="12"/>
      <c r="F24" s="12"/>
      <c r="G24" s="12"/>
      <c r="H24" s="12"/>
      <c r="I24" s="12"/>
      <c r="J24" s="12"/>
      <c r="K24" s="12"/>
      <c r="L24" s="12"/>
      <c r="M24" s="12"/>
      <c r="N24" s="106"/>
      <c r="O24" s="50"/>
    </row>
    <row r="25" spans="2:15" s="17" customFormat="1">
      <c r="B25" s="173" t="s">
        <v>108</v>
      </c>
      <c r="C25" s="174">
        <v>88211</v>
      </c>
      <c r="D25" s="174">
        <v>96502</v>
      </c>
      <c r="E25" s="174">
        <v>99226</v>
      </c>
      <c r="F25" s="174">
        <v>92960</v>
      </c>
      <c r="G25" s="174">
        <v>98247</v>
      </c>
      <c r="H25" s="174">
        <v>102628</v>
      </c>
      <c r="I25" s="174">
        <v>103382</v>
      </c>
      <c r="J25" s="174">
        <v>93757</v>
      </c>
      <c r="K25" s="174">
        <v>101698</v>
      </c>
      <c r="L25" s="174">
        <v>118447</v>
      </c>
      <c r="M25" s="178">
        <v>112664</v>
      </c>
      <c r="N25" s="216">
        <v>108707</v>
      </c>
      <c r="O25" s="217" t="s">
        <v>92</v>
      </c>
    </row>
    <row r="26" spans="2:15" s="17" customFormat="1">
      <c r="B26" s="8"/>
      <c r="C26" s="12"/>
      <c r="D26" s="12"/>
      <c r="E26" s="12"/>
      <c r="F26" s="12"/>
      <c r="G26" s="12"/>
      <c r="H26" s="12"/>
      <c r="I26" s="12"/>
      <c r="J26" s="12"/>
      <c r="K26" s="12"/>
      <c r="L26" s="12"/>
      <c r="M26" s="12"/>
      <c r="N26" s="106"/>
      <c r="O26" s="53"/>
    </row>
    <row r="27" spans="2:15" s="17" customFormat="1">
      <c r="B27" s="173" t="s">
        <v>243</v>
      </c>
      <c r="C27" s="174">
        <v>1116786</v>
      </c>
      <c r="D27" s="174">
        <v>1115713</v>
      </c>
      <c r="E27" s="174">
        <v>1125539</v>
      </c>
      <c r="F27" s="174">
        <v>1146006</v>
      </c>
      <c r="G27" s="174">
        <v>1167587</v>
      </c>
      <c r="H27" s="174">
        <v>1161071</v>
      </c>
      <c r="I27" s="174">
        <v>1177481</v>
      </c>
      <c r="J27" s="174">
        <v>1190678</v>
      </c>
      <c r="K27" s="174">
        <v>1210383</v>
      </c>
      <c r="L27" s="174">
        <v>1200941</v>
      </c>
      <c r="M27" s="178">
        <v>1249642</v>
      </c>
      <c r="N27" s="216">
        <v>1275045</v>
      </c>
      <c r="O27" s="215">
        <v>2</v>
      </c>
    </row>
    <row r="28" spans="2:15" s="17" customFormat="1">
      <c r="B28" s="8"/>
      <c r="C28" s="12"/>
      <c r="D28" s="12"/>
      <c r="E28" s="12"/>
      <c r="F28" s="12"/>
      <c r="G28" s="12"/>
      <c r="H28" s="12"/>
      <c r="I28" s="12"/>
      <c r="J28" s="12"/>
      <c r="K28" s="12"/>
      <c r="L28" s="12"/>
      <c r="M28" s="12"/>
      <c r="N28" s="106"/>
      <c r="O28" s="53"/>
    </row>
    <row r="29" spans="2:15" s="17" customFormat="1">
      <c r="B29" s="173" t="s">
        <v>157</v>
      </c>
      <c r="C29" s="174">
        <v>1513730</v>
      </c>
      <c r="D29" s="174">
        <v>1724959</v>
      </c>
      <c r="E29" s="174">
        <v>1768240</v>
      </c>
      <c r="F29" s="174">
        <v>1804306</v>
      </c>
      <c r="G29" s="174">
        <v>1847010</v>
      </c>
      <c r="H29" s="174">
        <v>1918429</v>
      </c>
      <c r="I29" s="174">
        <v>2053462</v>
      </c>
      <c r="J29" s="174">
        <v>2459605</v>
      </c>
      <c r="K29" s="174">
        <v>2096713</v>
      </c>
      <c r="L29" s="174">
        <v>1980419</v>
      </c>
      <c r="M29" s="178">
        <v>1903625</v>
      </c>
      <c r="N29" s="216">
        <v>2055343</v>
      </c>
      <c r="O29" s="215">
        <v>3</v>
      </c>
    </row>
    <row r="30" spans="2:15" s="17" customFormat="1">
      <c r="B30" s="173" t="s">
        <v>6</v>
      </c>
      <c r="C30" s="174">
        <v>1513088</v>
      </c>
      <c r="D30" s="174">
        <v>1714505</v>
      </c>
      <c r="E30" s="174">
        <v>1770358</v>
      </c>
      <c r="F30" s="174">
        <v>1811733</v>
      </c>
      <c r="G30" s="174">
        <v>1823867</v>
      </c>
      <c r="H30" s="174">
        <v>1920739</v>
      </c>
      <c r="I30" s="174">
        <v>2066453</v>
      </c>
      <c r="J30" s="174">
        <v>2462662</v>
      </c>
      <c r="K30" s="174">
        <v>2089589</v>
      </c>
      <c r="L30" s="174">
        <v>1960731</v>
      </c>
      <c r="M30" s="178">
        <v>1997245</v>
      </c>
      <c r="N30" s="216">
        <v>2125896</v>
      </c>
      <c r="O30" s="217" t="s">
        <v>93</v>
      </c>
    </row>
    <row r="31" spans="2:15" s="17" customFormat="1">
      <c r="B31" s="173" t="s">
        <v>24</v>
      </c>
      <c r="C31" s="174">
        <v>1175420</v>
      </c>
      <c r="D31" s="174">
        <v>1368497</v>
      </c>
      <c r="E31" s="174">
        <v>1402215</v>
      </c>
      <c r="F31" s="174">
        <v>1432918</v>
      </c>
      <c r="G31" s="174">
        <v>1461017</v>
      </c>
      <c r="H31" s="174">
        <v>1557316</v>
      </c>
      <c r="I31" s="174">
        <v>1703688</v>
      </c>
      <c r="J31" s="174">
        <v>2075603</v>
      </c>
      <c r="K31" s="174">
        <v>1709688</v>
      </c>
      <c r="L31" s="174">
        <v>1567735</v>
      </c>
      <c r="M31" s="178">
        <v>1617051</v>
      </c>
      <c r="N31" s="216">
        <v>1714177</v>
      </c>
      <c r="O31" s="215" t="s">
        <v>94</v>
      </c>
    </row>
    <row r="32" spans="2:15" s="17" customFormat="1">
      <c r="B32" s="173" t="s">
        <v>25</v>
      </c>
      <c r="C32" s="174">
        <v>244772</v>
      </c>
      <c r="D32" s="174">
        <v>238624</v>
      </c>
      <c r="E32" s="174">
        <v>270938</v>
      </c>
      <c r="F32" s="174">
        <v>251296</v>
      </c>
      <c r="G32" s="174">
        <v>250521</v>
      </c>
      <c r="H32" s="174">
        <v>263952</v>
      </c>
      <c r="I32" s="174">
        <v>254793</v>
      </c>
      <c r="J32" s="174">
        <v>245529</v>
      </c>
      <c r="K32" s="174">
        <v>259190</v>
      </c>
      <c r="L32" s="174">
        <v>253856</v>
      </c>
      <c r="M32" s="178">
        <v>272067</v>
      </c>
      <c r="N32" s="216">
        <v>278814</v>
      </c>
      <c r="O32" s="217" t="s">
        <v>95</v>
      </c>
    </row>
    <row r="33" spans="2:15" s="17" customFormat="1">
      <c r="B33" s="173" t="s">
        <v>26</v>
      </c>
      <c r="C33" s="174">
        <v>930648</v>
      </c>
      <c r="D33" s="174">
        <v>1129873</v>
      </c>
      <c r="E33" s="174">
        <v>1131277</v>
      </c>
      <c r="F33" s="174">
        <v>1181622</v>
      </c>
      <c r="G33" s="174">
        <v>1210496</v>
      </c>
      <c r="H33" s="174">
        <v>1293364</v>
      </c>
      <c r="I33" s="174">
        <v>1448895</v>
      </c>
      <c r="J33" s="174">
        <v>1830074</v>
      </c>
      <c r="K33" s="174">
        <v>1450498</v>
      </c>
      <c r="L33" s="174">
        <v>1313879</v>
      </c>
      <c r="M33" s="178">
        <v>1344984</v>
      </c>
      <c r="N33" s="216">
        <v>1435363</v>
      </c>
      <c r="O33" s="217" t="s">
        <v>96</v>
      </c>
    </row>
    <row r="34" spans="2:15" s="17" customFormat="1">
      <c r="B34" s="173" t="s">
        <v>27</v>
      </c>
      <c r="C34" s="174">
        <v>337668</v>
      </c>
      <c r="D34" s="174">
        <v>346008</v>
      </c>
      <c r="E34" s="174">
        <v>368143</v>
      </c>
      <c r="F34" s="174">
        <v>378815</v>
      </c>
      <c r="G34" s="174">
        <v>362850</v>
      </c>
      <c r="H34" s="174">
        <v>363423</v>
      </c>
      <c r="I34" s="174">
        <v>362765</v>
      </c>
      <c r="J34" s="174">
        <v>387059</v>
      </c>
      <c r="K34" s="174">
        <v>379901</v>
      </c>
      <c r="L34" s="174">
        <v>392996</v>
      </c>
      <c r="M34" s="178">
        <v>380194</v>
      </c>
      <c r="N34" s="216">
        <v>411719</v>
      </c>
      <c r="O34" s="215" t="s">
        <v>97</v>
      </c>
    </row>
    <row r="35" spans="2:15" s="17" customFormat="1">
      <c r="B35" s="173" t="s">
        <v>25</v>
      </c>
      <c r="C35" s="174">
        <v>592</v>
      </c>
      <c r="D35" s="174">
        <v>1009</v>
      </c>
      <c r="E35" s="174">
        <v>1435</v>
      </c>
      <c r="F35" s="174">
        <v>2476</v>
      </c>
      <c r="G35" s="174">
        <v>1191</v>
      </c>
      <c r="H35" s="174">
        <v>36</v>
      </c>
      <c r="I35" s="174">
        <v>161</v>
      </c>
      <c r="J35" s="174">
        <v>57</v>
      </c>
      <c r="K35" s="174">
        <v>182</v>
      </c>
      <c r="L35" s="174">
        <v>1110</v>
      </c>
      <c r="M35" s="178">
        <v>714</v>
      </c>
      <c r="N35" s="216">
        <v>864</v>
      </c>
      <c r="O35" s="217" t="s">
        <v>95</v>
      </c>
    </row>
    <row r="36" spans="2:15" s="17" customFormat="1">
      <c r="B36" s="173" t="s">
        <v>26</v>
      </c>
      <c r="C36" s="174">
        <v>81244</v>
      </c>
      <c r="D36" s="174">
        <v>78174</v>
      </c>
      <c r="E36" s="174">
        <v>82321</v>
      </c>
      <c r="F36" s="174">
        <v>73283</v>
      </c>
      <c r="G36" s="174">
        <v>80813</v>
      </c>
      <c r="H36" s="174">
        <v>81649</v>
      </c>
      <c r="I36" s="174">
        <v>89175</v>
      </c>
      <c r="J36" s="174">
        <v>96419</v>
      </c>
      <c r="K36" s="174">
        <v>88335</v>
      </c>
      <c r="L36" s="174">
        <v>92228</v>
      </c>
      <c r="M36" s="178">
        <v>92565</v>
      </c>
      <c r="N36" s="216">
        <v>105297</v>
      </c>
      <c r="O36" s="217" t="s">
        <v>96</v>
      </c>
    </row>
    <row r="37" spans="2:15" s="17" customFormat="1">
      <c r="B37" s="173" t="s">
        <v>244</v>
      </c>
      <c r="C37" s="174">
        <v>255832</v>
      </c>
      <c r="D37" s="174">
        <v>266825</v>
      </c>
      <c r="E37" s="174">
        <v>284387</v>
      </c>
      <c r="F37" s="174">
        <v>303056</v>
      </c>
      <c r="G37" s="174">
        <v>280846</v>
      </c>
      <c r="H37" s="174">
        <v>281738</v>
      </c>
      <c r="I37" s="174">
        <v>273429</v>
      </c>
      <c r="J37" s="174">
        <v>290583</v>
      </c>
      <c r="K37" s="174">
        <v>291384</v>
      </c>
      <c r="L37" s="174">
        <v>299658</v>
      </c>
      <c r="M37" s="178">
        <v>286915</v>
      </c>
      <c r="N37" s="216">
        <v>305558</v>
      </c>
      <c r="O37" s="226" t="s">
        <v>331</v>
      </c>
    </row>
    <row r="38" spans="2:15" s="17" customFormat="1">
      <c r="B38" s="173" t="s">
        <v>158</v>
      </c>
      <c r="C38" s="174">
        <v>642</v>
      </c>
      <c r="D38" s="174">
        <v>10454</v>
      </c>
      <c r="E38" s="174">
        <v>-2118</v>
      </c>
      <c r="F38" s="174">
        <v>-7427</v>
      </c>
      <c r="G38" s="174">
        <v>23143</v>
      </c>
      <c r="H38" s="174">
        <v>-2310</v>
      </c>
      <c r="I38" s="174">
        <v>-12991</v>
      </c>
      <c r="J38" s="174">
        <v>-3057</v>
      </c>
      <c r="K38" s="174">
        <v>7124</v>
      </c>
      <c r="L38" s="174">
        <v>19688</v>
      </c>
      <c r="M38" s="178">
        <v>-93620</v>
      </c>
      <c r="N38" s="216">
        <v>-70553</v>
      </c>
      <c r="O38" s="217" t="s">
        <v>92</v>
      </c>
    </row>
    <row r="39" spans="2:15" s="17" customFormat="1">
      <c r="B39" s="173" t="s">
        <v>28</v>
      </c>
      <c r="C39" s="174">
        <v>214</v>
      </c>
      <c r="D39" s="174">
        <v>10679</v>
      </c>
      <c r="E39" s="174">
        <v>-2796</v>
      </c>
      <c r="F39" s="174">
        <v>-8406</v>
      </c>
      <c r="G39" s="174">
        <v>23610</v>
      </c>
      <c r="H39" s="174">
        <v>-10</v>
      </c>
      <c r="I39" s="174">
        <v>-13744</v>
      </c>
      <c r="J39" s="174">
        <v>-2586</v>
      </c>
      <c r="K39" s="174">
        <v>6950</v>
      </c>
      <c r="L39" s="174">
        <v>20399</v>
      </c>
      <c r="M39" s="178">
        <v>-93695</v>
      </c>
      <c r="N39" s="216">
        <v>-70444</v>
      </c>
      <c r="O39" s="215" t="s">
        <v>94</v>
      </c>
    </row>
    <row r="40" spans="2:15" s="17" customFormat="1">
      <c r="B40" s="295" t="s">
        <v>247</v>
      </c>
      <c r="C40" s="174">
        <v>428</v>
      </c>
      <c r="D40" s="174">
        <v>-225</v>
      </c>
      <c r="E40" s="174">
        <v>678</v>
      </c>
      <c r="F40" s="174">
        <v>979</v>
      </c>
      <c r="G40" s="174">
        <v>-467</v>
      </c>
      <c r="H40" s="174">
        <v>-2300</v>
      </c>
      <c r="I40" s="174">
        <v>753</v>
      </c>
      <c r="J40" s="174">
        <v>-471</v>
      </c>
      <c r="K40" s="174">
        <v>174</v>
      </c>
      <c r="L40" s="174">
        <v>-711</v>
      </c>
      <c r="M40" s="178">
        <v>75</v>
      </c>
      <c r="N40" s="216">
        <v>-109</v>
      </c>
      <c r="O40" s="215" t="s">
        <v>97</v>
      </c>
    </row>
    <row r="41" spans="2:15" s="17" customFormat="1">
      <c r="B41" s="9"/>
      <c r="C41" s="110"/>
      <c r="D41" s="110"/>
      <c r="E41" s="110"/>
      <c r="F41" s="110"/>
      <c r="G41" s="110"/>
      <c r="H41" s="110"/>
      <c r="I41" s="110"/>
      <c r="J41" s="110"/>
      <c r="K41" s="110"/>
      <c r="L41" s="110"/>
      <c r="M41" s="110"/>
      <c r="N41" s="111"/>
      <c r="O41" s="105"/>
    </row>
    <row r="42" spans="2:15" s="17" customFormat="1">
      <c r="B42" s="210" t="s">
        <v>103</v>
      </c>
      <c r="C42" s="178">
        <v>920172</v>
      </c>
      <c r="D42" s="178">
        <v>711436</v>
      </c>
      <c r="E42" s="178">
        <v>847926</v>
      </c>
      <c r="F42" s="178">
        <v>770538</v>
      </c>
      <c r="G42" s="178">
        <v>968775</v>
      </c>
      <c r="H42" s="178">
        <v>1211309</v>
      </c>
      <c r="I42" s="178">
        <v>1340513</v>
      </c>
      <c r="J42" s="178">
        <v>996604</v>
      </c>
      <c r="K42" s="178">
        <v>871054</v>
      </c>
      <c r="L42" s="178">
        <v>1383086</v>
      </c>
      <c r="M42" s="178">
        <v>1492448</v>
      </c>
      <c r="N42" s="214">
        <v>1112292</v>
      </c>
      <c r="O42" s="215">
        <v>4</v>
      </c>
    </row>
    <row r="43" spans="2:15" s="17" customFormat="1">
      <c r="B43" s="173" t="s">
        <v>119</v>
      </c>
      <c r="C43" s="178">
        <v>1122303</v>
      </c>
      <c r="D43" s="178">
        <v>943341</v>
      </c>
      <c r="E43" s="178">
        <v>1056454</v>
      </c>
      <c r="F43" s="178">
        <v>1043494</v>
      </c>
      <c r="G43" s="178">
        <v>1213115</v>
      </c>
      <c r="H43" s="178">
        <v>1040420</v>
      </c>
      <c r="I43" s="178">
        <v>1290637</v>
      </c>
      <c r="J43" s="178">
        <v>1331558</v>
      </c>
      <c r="K43" s="178">
        <v>1018770</v>
      </c>
      <c r="L43" s="178">
        <v>1388754</v>
      </c>
      <c r="M43" s="178">
        <v>1700317</v>
      </c>
      <c r="N43" s="216">
        <v>1474804</v>
      </c>
      <c r="O43" s="217" t="s">
        <v>93</v>
      </c>
    </row>
    <row r="44" spans="2:15" s="17" customFormat="1">
      <c r="B44" s="173" t="s">
        <v>118</v>
      </c>
      <c r="C44" s="178">
        <v>-202131</v>
      </c>
      <c r="D44" s="178">
        <v>-231905</v>
      </c>
      <c r="E44" s="178">
        <v>-208528</v>
      </c>
      <c r="F44" s="178">
        <v>-272956</v>
      </c>
      <c r="G44" s="178">
        <v>-244340</v>
      </c>
      <c r="H44" s="178">
        <v>170889</v>
      </c>
      <c r="I44" s="178">
        <v>49876</v>
      </c>
      <c r="J44" s="178">
        <v>-334954</v>
      </c>
      <c r="K44" s="178">
        <v>-147716</v>
      </c>
      <c r="L44" s="178">
        <v>-5668</v>
      </c>
      <c r="M44" s="178">
        <v>-207869</v>
      </c>
      <c r="N44" s="216">
        <v>-362512</v>
      </c>
      <c r="O44" s="217" t="s">
        <v>38</v>
      </c>
    </row>
    <row r="45" spans="2:15" s="17" customFormat="1">
      <c r="B45" s="179" t="s">
        <v>102</v>
      </c>
      <c r="C45" s="12"/>
      <c r="D45" s="12"/>
      <c r="E45" s="12"/>
      <c r="F45" s="12"/>
      <c r="G45" s="12"/>
      <c r="H45" s="12"/>
      <c r="I45" s="12"/>
      <c r="J45" s="12"/>
      <c r="K45" s="12"/>
      <c r="L45" s="12"/>
      <c r="M45" s="12"/>
      <c r="N45" s="111"/>
      <c r="O45" s="53"/>
    </row>
    <row r="46" spans="2:15" s="17" customFormat="1">
      <c r="B46" s="8"/>
      <c r="C46" s="10"/>
      <c r="D46" s="10"/>
      <c r="E46" s="10"/>
      <c r="F46" s="10"/>
      <c r="G46" s="10"/>
      <c r="H46" s="10"/>
      <c r="I46" s="10"/>
      <c r="J46" s="10"/>
      <c r="K46" s="10"/>
      <c r="L46" s="10"/>
      <c r="M46" s="10"/>
      <c r="N46" s="107"/>
      <c r="O46" s="90"/>
    </row>
    <row r="47" spans="2:15" s="17" customFormat="1">
      <c r="B47" s="173" t="s">
        <v>104</v>
      </c>
      <c r="C47" s="178">
        <v>7507556</v>
      </c>
      <c r="D47" s="178">
        <v>7552565</v>
      </c>
      <c r="E47" s="178">
        <v>7868057</v>
      </c>
      <c r="F47" s="178">
        <v>7822878</v>
      </c>
      <c r="G47" s="178">
        <v>8067074</v>
      </c>
      <c r="H47" s="178">
        <v>8312449</v>
      </c>
      <c r="I47" s="178">
        <v>8614338</v>
      </c>
      <c r="J47" s="178">
        <v>8685426</v>
      </c>
      <c r="K47" s="178">
        <v>8182076</v>
      </c>
      <c r="L47" s="178">
        <v>8330584</v>
      </c>
      <c r="M47" s="178">
        <v>8497309</v>
      </c>
      <c r="N47" s="216">
        <v>8490601</v>
      </c>
      <c r="O47" s="215">
        <v>5</v>
      </c>
    </row>
    <row r="48" spans="2:15" s="17" customFormat="1">
      <c r="B48" s="42"/>
      <c r="C48" s="110"/>
      <c r="D48" s="110"/>
      <c r="E48" s="110"/>
      <c r="F48" s="110"/>
      <c r="G48" s="110"/>
      <c r="H48" s="110"/>
      <c r="I48" s="110"/>
      <c r="J48" s="110"/>
      <c r="K48" s="110"/>
      <c r="L48" s="110"/>
      <c r="M48" s="110"/>
      <c r="N48" s="111"/>
      <c r="O48" s="105"/>
    </row>
    <row r="49" spans="2:15" s="17" customFormat="1">
      <c r="B49" s="173" t="s">
        <v>57</v>
      </c>
      <c r="C49" s="10"/>
      <c r="D49" s="10"/>
      <c r="E49" s="10"/>
      <c r="F49" s="10"/>
      <c r="G49" s="10"/>
      <c r="H49" s="10"/>
      <c r="I49" s="10"/>
      <c r="J49" s="10"/>
      <c r="K49" s="10"/>
      <c r="L49" s="10"/>
      <c r="M49" s="10"/>
      <c r="N49" s="107"/>
      <c r="O49" s="90"/>
    </row>
    <row r="50" spans="2:15" s="17" customFormat="1">
      <c r="B50" s="179" t="s">
        <v>246</v>
      </c>
      <c r="C50" s="180">
        <v>394857</v>
      </c>
      <c r="D50" s="180">
        <v>380266</v>
      </c>
      <c r="E50" s="180">
        <v>427620</v>
      </c>
      <c r="F50" s="180">
        <v>430287</v>
      </c>
      <c r="G50" s="180">
        <v>385040</v>
      </c>
      <c r="H50" s="180">
        <v>344457</v>
      </c>
      <c r="I50" s="180">
        <v>338523</v>
      </c>
      <c r="J50" s="180">
        <v>327172</v>
      </c>
      <c r="K50" s="180">
        <v>348224</v>
      </c>
      <c r="L50" s="180">
        <v>271399</v>
      </c>
      <c r="M50" s="180">
        <v>438962</v>
      </c>
      <c r="N50" s="180">
        <v>503017</v>
      </c>
      <c r="O50" s="51"/>
    </row>
    <row r="51" spans="2:15" s="17" customFormat="1" ht="7.5" customHeight="1">
      <c r="B51" s="8"/>
      <c r="C51" s="102"/>
      <c r="D51" s="10"/>
      <c r="E51" s="10"/>
      <c r="F51" s="10"/>
      <c r="G51" s="10"/>
      <c r="H51" s="10"/>
      <c r="I51" s="10"/>
      <c r="J51" s="10"/>
      <c r="K51" s="10"/>
      <c r="L51" s="10"/>
      <c r="M51" s="10"/>
      <c r="N51" s="107"/>
      <c r="O51" s="52"/>
    </row>
    <row r="52" spans="2:15" s="17" customFormat="1">
      <c r="B52" s="173" t="s">
        <v>57</v>
      </c>
      <c r="C52" s="108"/>
      <c r="D52" s="12"/>
      <c r="E52" s="12"/>
      <c r="F52" s="12"/>
      <c r="G52" s="12"/>
      <c r="H52" s="12"/>
      <c r="I52" s="12"/>
      <c r="J52" s="12"/>
      <c r="K52" s="12"/>
      <c r="L52" s="12"/>
      <c r="M52" s="12"/>
      <c r="N52" s="106"/>
      <c r="O52" s="48"/>
    </row>
    <row r="53" spans="2:15" s="17" customFormat="1">
      <c r="B53" s="179" t="s">
        <v>245</v>
      </c>
      <c r="C53" s="180">
        <v>7902413</v>
      </c>
      <c r="D53" s="180">
        <v>7932831</v>
      </c>
      <c r="E53" s="180">
        <v>8295677</v>
      </c>
      <c r="F53" s="180">
        <v>8253165</v>
      </c>
      <c r="G53" s="180">
        <v>8452114</v>
      </c>
      <c r="H53" s="180">
        <v>8656906</v>
      </c>
      <c r="I53" s="180">
        <v>8952861</v>
      </c>
      <c r="J53" s="180">
        <v>9012598</v>
      </c>
      <c r="K53" s="180">
        <v>8530300</v>
      </c>
      <c r="L53" s="180">
        <v>8601983</v>
      </c>
      <c r="M53" s="180">
        <v>8936271</v>
      </c>
      <c r="N53" s="180">
        <v>8993618</v>
      </c>
      <c r="O53" s="51"/>
    </row>
    <row r="54" spans="2:15" s="17" customFormat="1">
      <c r="B54" s="221" t="s">
        <v>249</v>
      </c>
      <c r="C54" s="12"/>
      <c r="D54" s="12"/>
      <c r="E54" s="12"/>
      <c r="F54" s="12"/>
      <c r="G54" s="12"/>
      <c r="H54" s="12"/>
      <c r="I54" s="12"/>
      <c r="J54" s="12"/>
      <c r="K54" s="12"/>
      <c r="L54" s="12"/>
      <c r="M54" s="12"/>
      <c r="N54" s="12"/>
      <c r="O54" s="53"/>
    </row>
    <row r="55" spans="2:15" s="17" customFormat="1">
      <c r="B55" s="221" t="s">
        <v>250</v>
      </c>
      <c r="C55" s="12"/>
      <c r="D55" s="12"/>
      <c r="E55" s="12"/>
      <c r="F55" s="12"/>
      <c r="G55" s="12"/>
      <c r="H55" s="12"/>
      <c r="I55" s="12"/>
      <c r="J55" s="12"/>
      <c r="K55" s="12"/>
      <c r="L55" s="12"/>
      <c r="M55" s="12"/>
      <c r="N55" s="12"/>
      <c r="O55" s="53"/>
    </row>
    <row r="56" spans="2:15">
      <c r="C56" s="61"/>
      <c r="D56" s="61"/>
      <c r="E56" s="61"/>
      <c r="F56" s="61"/>
      <c r="G56" s="61"/>
      <c r="H56" s="61"/>
      <c r="I56" s="61"/>
      <c r="J56" s="61"/>
      <c r="K56" s="61"/>
      <c r="L56" s="61"/>
      <c r="M56" s="61"/>
      <c r="N56" s="61"/>
      <c r="O56" s="63"/>
    </row>
    <row r="57" spans="2:15">
      <c r="C57" s="43"/>
      <c r="D57" s="43"/>
      <c r="E57" s="43"/>
      <c r="F57" s="43"/>
      <c r="G57" s="43"/>
      <c r="H57" s="43"/>
      <c r="I57" s="43"/>
      <c r="J57" s="43"/>
      <c r="K57" s="43"/>
      <c r="L57" s="43"/>
      <c r="M57" s="43"/>
      <c r="N57" s="43"/>
    </row>
    <row r="58" spans="2:15" s="25" customFormat="1" ht="30" customHeight="1">
      <c r="B58" s="196" t="s">
        <v>61</v>
      </c>
      <c r="C58" s="54"/>
      <c r="D58" s="54"/>
      <c r="E58" s="54"/>
      <c r="F58" s="54"/>
      <c r="G58" s="54"/>
      <c r="H58" s="54"/>
      <c r="I58" s="54"/>
      <c r="J58" s="54"/>
      <c r="K58" s="54"/>
      <c r="L58" s="54"/>
      <c r="M58" s="54"/>
      <c r="N58" s="54"/>
      <c r="O58" s="46"/>
    </row>
    <row r="59" spans="2:15">
      <c r="B59" s="1"/>
      <c r="C59" s="227" t="s">
        <v>112</v>
      </c>
      <c r="D59" s="6"/>
      <c r="E59" s="6"/>
      <c r="F59" s="6"/>
      <c r="G59" s="6"/>
      <c r="H59" s="6"/>
      <c r="I59" s="6"/>
      <c r="J59" s="6"/>
      <c r="K59" s="6"/>
      <c r="L59" s="6"/>
      <c r="M59" s="169"/>
      <c r="N59" s="169" t="s">
        <v>1</v>
      </c>
    </row>
    <row r="60" spans="2:15" s="17" customFormat="1" ht="30" customHeight="1">
      <c r="B60" s="205" t="s">
        <v>3</v>
      </c>
      <c r="C60" s="171" t="str">
        <f t="shared" ref="C60:M60" si="0">C4</f>
        <v>平成２３年度</v>
      </c>
      <c r="D60" s="171" t="str">
        <f t="shared" si="0"/>
        <v>平成２４年度</v>
      </c>
      <c r="E60" s="171" t="str">
        <f t="shared" si="0"/>
        <v>平成２５年度</v>
      </c>
      <c r="F60" s="171" t="str">
        <f t="shared" si="0"/>
        <v>平成２６年度</v>
      </c>
      <c r="G60" s="171" t="str">
        <f t="shared" si="0"/>
        <v>平成２７年度</v>
      </c>
      <c r="H60" s="171" t="str">
        <f t="shared" si="0"/>
        <v>平成２８年度</v>
      </c>
      <c r="I60" s="171" t="str">
        <f t="shared" si="0"/>
        <v>平成２９年度</v>
      </c>
      <c r="J60" s="171" t="str">
        <f t="shared" si="0"/>
        <v>平成３０年度</v>
      </c>
      <c r="K60" s="171" t="str">
        <f t="shared" si="0"/>
        <v>令和元年度</v>
      </c>
      <c r="L60" s="171" t="str">
        <f t="shared" si="0"/>
        <v>令和２年度</v>
      </c>
      <c r="M60" s="171" t="str">
        <f t="shared" si="0"/>
        <v>令和３年度</v>
      </c>
      <c r="N60" s="171" t="str">
        <f t="shared" ref="N60" si="1">N4</f>
        <v>令和４年度</v>
      </c>
      <c r="O60" s="206" t="s">
        <v>36</v>
      </c>
    </row>
    <row r="61" spans="2:15" s="17" customFormat="1">
      <c r="B61" s="11"/>
      <c r="C61" s="12"/>
      <c r="D61" s="12"/>
      <c r="E61" s="12"/>
      <c r="F61" s="12"/>
      <c r="G61" s="12"/>
      <c r="H61" s="12"/>
      <c r="I61" s="12"/>
      <c r="J61" s="12"/>
      <c r="K61" s="12"/>
      <c r="L61" s="12"/>
      <c r="M61" s="12"/>
      <c r="N61" s="12"/>
      <c r="O61" s="48"/>
    </row>
    <row r="62" spans="2:15" s="17" customFormat="1">
      <c r="B62" s="173" t="s">
        <v>4</v>
      </c>
      <c r="C62" s="188" t="s">
        <v>2</v>
      </c>
      <c r="D62" s="189">
        <f t="shared" ref="D62:D93" si="2">IF(D6="","",(D6-C6)/ABS(C6)*100)</f>
        <v>1.1016035915274403</v>
      </c>
      <c r="E62" s="189">
        <f t="shared" ref="E62:N62" si="3">IF(E6="","",(E6-D6)/ABS(D6)*100)</f>
        <v>3.147015453484439</v>
      </c>
      <c r="F62" s="189">
        <f t="shared" si="3"/>
        <v>-0.58947952089400024</v>
      </c>
      <c r="G62" s="189">
        <f t="shared" si="3"/>
        <v>-0.44675462966123097</v>
      </c>
      <c r="H62" s="189">
        <f t="shared" si="3"/>
        <v>-1.5197485027066127</v>
      </c>
      <c r="I62" s="189">
        <f t="shared" si="3"/>
        <v>0.52819247869028563</v>
      </c>
      <c r="J62" s="189">
        <f t="shared" si="3"/>
        <v>-0.10742336778565388</v>
      </c>
      <c r="K62" s="189">
        <f t="shared" si="3"/>
        <v>-0.85706737015539525</v>
      </c>
      <c r="L62" s="189">
        <f t="shared" si="3"/>
        <v>-5.93887099811535</v>
      </c>
      <c r="M62" s="189">
        <f t="shared" si="3"/>
        <v>2.2690618346964451</v>
      </c>
      <c r="N62" s="189">
        <f t="shared" si="3"/>
        <v>5.0972921860403773</v>
      </c>
      <c r="O62" s="207">
        <f>O6</f>
        <v>1</v>
      </c>
    </row>
    <row r="63" spans="2:15" s="17" customFormat="1">
      <c r="B63" s="173" t="s">
        <v>5</v>
      </c>
      <c r="C63" s="188" t="s">
        <v>2</v>
      </c>
      <c r="D63" s="189">
        <f t="shared" si="2"/>
        <v>0.91240965534034169</v>
      </c>
      <c r="E63" s="189">
        <f t="shared" ref="E63:N63" si="4">IF(E7="","",(E7-D7)/ABS(D7)*100)</f>
        <v>3.1550312439564494</v>
      </c>
      <c r="F63" s="189">
        <f t="shared" si="4"/>
        <v>-0.44840911359614771</v>
      </c>
      <c r="G63" s="189">
        <f t="shared" si="4"/>
        <v>-0.58898976021359584</v>
      </c>
      <c r="H63" s="189">
        <f t="shared" si="4"/>
        <v>-1.6671371273794335</v>
      </c>
      <c r="I63" s="189">
        <f t="shared" si="4"/>
        <v>0.52278482433837914</v>
      </c>
      <c r="J63" s="189">
        <f t="shared" si="4"/>
        <v>0.13407792867115115</v>
      </c>
      <c r="K63" s="189">
        <f t="shared" si="4"/>
        <v>-1.0787414868552938</v>
      </c>
      <c r="L63" s="189">
        <f t="shared" si="4"/>
        <v>-6.522863348835588</v>
      </c>
      <c r="M63" s="189">
        <f t="shared" si="4"/>
        <v>2.5012809473170838</v>
      </c>
      <c r="N63" s="189">
        <f t="shared" si="4"/>
        <v>5.3567197032306035</v>
      </c>
      <c r="O63" s="207" t="str">
        <f>O7</f>
        <v>(1)</v>
      </c>
    </row>
    <row r="64" spans="2:15" s="17" customFormat="1">
      <c r="B64" s="173" t="s">
        <v>293</v>
      </c>
      <c r="C64" s="188" t="s">
        <v>2</v>
      </c>
      <c r="D64" s="189">
        <f t="shared" si="2"/>
        <v>1.1125750004723762</v>
      </c>
      <c r="E64" s="189">
        <f t="shared" ref="E64:N64" si="5">IF(E8="","",(E8-D8)/ABS(D8)*100)</f>
        <v>1.5812720848056536</v>
      </c>
      <c r="F64" s="189">
        <f t="shared" si="5"/>
        <v>1.1698341661816747</v>
      </c>
      <c r="G64" s="189">
        <f t="shared" si="5"/>
        <v>2.3223675619025266</v>
      </c>
      <c r="H64" s="189">
        <f t="shared" si="5"/>
        <v>-0.52682425621009643</v>
      </c>
      <c r="I64" s="189">
        <f t="shared" si="5"/>
        <v>4.888498386470716E-2</v>
      </c>
      <c r="J64" s="189">
        <f t="shared" si="5"/>
        <v>-0.89086281232143782</v>
      </c>
      <c r="K64" s="189">
        <f t="shared" si="5"/>
        <v>-0.788149584632721</v>
      </c>
      <c r="L64" s="189">
        <f t="shared" si="5"/>
        <v>-0.79209947633606947</v>
      </c>
      <c r="M64" s="189">
        <f t="shared" si="5"/>
        <v>8.7530410993553368E-2</v>
      </c>
      <c r="N64" s="189">
        <f t="shared" si="5"/>
        <v>2.8863099790509756</v>
      </c>
      <c r="O64" s="207" t="str">
        <f t="shared" ref="O64:O76" si="6">O8</f>
        <v>a</v>
      </c>
    </row>
    <row r="65" spans="2:15" s="17" customFormat="1">
      <c r="B65" s="173" t="s">
        <v>78</v>
      </c>
      <c r="C65" s="188" t="s">
        <v>2</v>
      </c>
      <c r="D65" s="189">
        <f t="shared" si="2"/>
        <v>-2.304559896182933</v>
      </c>
      <c r="E65" s="189">
        <f t="shared" ref="E65:N65" si="7">IF(E9="","",(E9-D9)/ABS(D9)*100)</f>
        <v>-1.7982777574203006</v>
      </c>
      <c r="F65" s="189">
        <f t="shared" si="7"/>
        <v>-9.4900043844510584</v>
      </c>
      <c r="G65" s="189">
        <f t="shared" si="7"/>
        <v>-2.0438242084432718</v>
      </c>
      <c r="H65" s="189">
        <f t="shared" si="7"/>
        <v>-1.3215349165097168</v>
      </c>
      <c r="I65" s="189">
        <f t="shared" si="7"/>
        <v>-4.6478647971424003</v>
      </c>
      <c r="J65" s="189">
        <f t="shared" si="7"/>
        <v>-6.4489074765728089</v>
      </c>
      <c r="K65" s="189">
        <f t="shared" si="7"/>
        <v>2.0284727285767223</v>
      </c>
      <c r="L65" s="189">
        <f t="shared" si="7"/>
        <v>8.4118281081587689</v>
      </c>
      <c r="M65" s="189">
        <f t="shared" si="7"/>
        <v>3.8385060949252181</v>
      </c>
      <c r="N65" s="189">
        <f t="shared" si="7"/>
        <v>-2.9847639663641661</v>
      </c>
      <c r="O65" s="207" t="str">
        <f t="shared" si="6"/>
        <v>b</v>
      </c>
    </row>
    <row r="66" spans="2:15" s="17" customFormat="1">
      <c r="B66" s="173" t="s">
        <v>79</v>
      </c>
      <c r="C66" s="188" t="s">
        <v>2</v>
      </c>
      <c r="D66" s="189">
        <f t="shared" si="2"/>
        <v>5.5119945270976327</v>
      </c>
      <c r="E66" s="189">
        <f t="shared" ref="E66:N66" si="8">IF(E10="","",(E10-D10)/ABS(D10)*100)</f>
        <v>14.170187601085848</v>
      </c>
      <c r="F66" s="189">
        <f t="shared" si="8"/>
        <v>3.4280044184000151</v>
      </c>
      <c r="G66" s="189">
        <f t="shared" si="8"/>
        <v>-2.7357420413679918</v>
      </c>
      <c r="H66" s="189">
        <f t="shared" si="8"/>
        <v>-13.018771945061353</v>
      </c>
      <c r="I66" s="189">
        <f t="shared" si="8"/>
        <v>-2.4926539811143127</v>
      </c>
      <c r="J66" s="189">
        <f t="shared" si="8"/>
        <v>-0.19163673866454062</v>
      </c>
      <c r="K66" s="189">
        <f t="shared" si="8"/>
        <v>-6.050346268000439</v>
      </c>
      <c r="L66" s="189">
        <f t="shared" si="8"/>
        <v>-10.795716035226484</v>
      </c>
      <c r="M66" s="189">
        <f t="shared" si="8"/>
        <v>0.57800435470754385</v>
      </c>
      <c r="N66" s="189">
        <f t="shared" si="8"/>
        <v>12.993392453486349</v>
      </c>
      <c r="O66" s="207" t="str">
        <f t="shared" si="6"/>
        <v>c</v>
      </c>
    </row>
    <row r="67" spans="2:15" s="17" customFormat="1">
      <c r="B67" s="173" t="s">
        <v>80</v>
      </c>
      <c r="C67" s="188" t="s">
        <v>2</v>
      </c>
      <c r="D67" s="189">
        <f t="shared" si="2"/>
        <v>1.3947209524968374</v>
      </c>
      <c r="E67" s="189">
        <f t="shared" ref="E67:N67" si="9">IF(E11="","",(E11-D11)/ABS(D11)*100)</f>
        <v>1.0135945983887549</v>
      </c>
      <c r="F67" s="189">
        <f t="shared" si="9"/>
        <v>-1.1797208165918553</v>
      </c>
      <c r="G67" s="189">
        <f t="shared" si="9"/>
        <v>-2.8965010394468078</v>
      </c>
      <c r="H67" s="189">
        <f t="shared" si="9"/>
        <v>-1.6526898549370461</v>
      </c>
      <c r="I67" s="189">
        <f t="shared" si="9"/>
        <v>0.41293065567735121</v>
      </c>
      <c r="J67" s="189">
        <f t="shared" si="9"/>
        <v>-1.0536873142386758</v>
      </c>
      <c r="K67" s="189">
        <f t="shared" si="9"/>
        <v>-1.2865199295240966</v>
      </c>
      <c r="L67" s="189">
        <f t="shared" si="9"/>
        <v>-0.80742521205809881</v>
      </c>
      <c r="M67" s="189">
        <f t="shared" si="9"/>
        <v>0.78604240649342572</v>
      </c>
      <c r="N67" s="189">
        <f t="shared" si="9"/>
        <v>1.2662214179645013</v>
      </c>
      <c r="O67" s="207" t="str">
        <f t="shared" si="6"/>
        <v>d</v>
      </c>
    </row>
    <row r="68" spans="2:15" s="17" customFormat="1">
      <c r="B68" s="173" t="s">
        <v>81</v>
      </c>
      <c r="C68" s="188" t="s">
        <v>2</v>
      </c>
      <c r="D68" s="189">
        <f t="shared" si="2"/>
        <v>1.3413268331247117</v>
      </c>
      <c r="E68" s="189">
        <f t="shared" ref="E68:N68" si="10">IF(E12="","",(E12-D12)/ABS(D12)*100)</f>
        <v>13.553625524943769</v>
      </c>
      <c r="F68" s="189">
        <f t="shared" si="10"/>
        <v>-4.7013024187777299</v>
      </c>
      <c r="G68" s="189">
        <f t="shared" si="10"/>
        <v>-0.37425734247250142</v>
      </c>
      <c r="H68" s="189">
        <f t="shared" si="10"/>
        <v>-1.9591172214182346</v>
      </c>
      <c r="I68" s="189">
        <f t="shared" si="10"/>
        <v>0.9926748713028396</v>
      </c>
      <c r="J68" s="189">
        <f t="shared" si="10"/>
        <v>1.0961907371882707E-2</v>
      </c>
      <c r="K68" s="189">
        <f t="shared" si="10"/>
        <v>-1.178884809070593</v>
      </c>
      <c r="L68" s="189">
        <f t="shared" si="10"/>
        <v>4.8710001417242292</v>
      </c>
      <c r="M68" s="189">
        <f t="shared" si="10"/>
        <v>5.5848688540001881</v>
      </c>
      <c r="N68" s="189">
        <f t="shared" si="10"/>
        <v>7.8003528161293731</v>
      </c>
      <c r="O68" s="207" t="str">
        <f t="shared" si="6"/>
        <v>e</v>
      </c>
    </row>
    <row r="69" spans="2:15" s="17" customFormat="1">
      <c r="B69" s="173" t="s">
        <v>82</v>
      </c>
      <c r="C69" s="188" t="s">
        <v>2</v>
      </c>
      <c r="D69" s="189">
        <f t="shared" si="2"/>
        <v>0.91842765186001563</v>
      </c>
      <c r="E69" s="189">
        <f t="shared" ref="E69:N69" si="11">IF(E13="","",(E13-D13)/ABS(D13)*100)</f>
        <v>3.4970402962869169</v>
      </c>
      <c r="F69" s="189">
        <f t="shared" si="11"/>
        <v>2.3925127883593431</v>
      </c>
      <c r="G69" s="189">
        <f t="shared" si="11"/>
        <v>3.6792819164824659</v>
      </c>
      <c r="H69" s="189">
        <f t="shared" si="11"/>
        <v>-3.872831120938641</v>
      </c>
      <c r="I69" s="189">
        <f t="shared" si="11"/>
        <v>3.2218908753053305E-2</v>
      </c>
      <c r="J69" s="189">
        <f t="shared" si="11"/>
        <v>4.5691172615257854E-2</v>
      </c>
      <c r="K69" s="189">
        <f t="shared" si="11"/>
        <v>0.5809861791174401</v>
      </c>
      <c r="L69" s="189">
        <f t="shared" si="11"/>
        <v>1.9949085170683778</v>
      </c>
      <c r="M69" s="189">
        <f t="shared" si="11"/>
        <v>0.62544700850958246</v>
      </c>
      <c r="N69" s="189">
        <f t="shared" si="11"/>
        <v>5.8942986241559625</v>
      </c>
      <c r="O69" s="207" t="str">
        <f t="shared" si="6"/>
        <v>f</v>
      </c>
    </row>
    <row r="70" spans="2:15" s="17" customFormat="1">
      <c r="B70" s="173" t="s">
        <v>83</v>
      </c>
      <c r="C70" s="188" t="s">
        <v>2</v>
      </c>
      <c r="D70" s="189">
        <f t="shared" si="2"/>
        <v>2.6810536146020478</v>
      </c>
      <c r="E70" s="189">
        <f t="shared" ref="E70:N70" si="12">IF(E14="","",(E14-D14)/ABS(D14)*100)</f>
        <v>2.7404367223141746</v>
      </c>
      <c r="F70" s="189">
        <f t="shared" si="12"/>
        <v>-2.1210739687491693</v>
      </c>
      <c r="G70" s="189">
        <f t="shared" si="12"/>
        <v>-6.8507657217334632</v>
      </c>
      <c r="H70" s="189">
        <f t="shared" si="12"/>
        <v>1.2992050945702016</v>
      </c>
      <c r="I70" s="189">
        <f t="shared" si="12"/>
        <v>1.4764509395496273</v>
      </c>
      <c r="J70" s="189">
        <f t="shared" si="12"/>
        <v>1.2372690209389021</v>
      </c>
      <c r="K70" s="189">
        <f t="shared" si="12"/>
        <v>-4.9523702814689043</v>
      </c>
      <c r="L70" s="189">
        <f t="shared" si="12"/>
        <v>-20.236807921707847</v>
      </c>
      <c r="M70" s="189">
        <f t="shared" si="12"/>
        <v>3.8513680584568952</v>
      </c>
      <c r="N70" s="189">
        <f t="shared" si="12"/>
        <v>10.384510125889436</v>
      </c>
      <c r="O70" s="207" t="str">
        <f t="shared" si="6"/>
        <v>g</v>
      </c>
    </row>
    <row r="71" spans="2:15" s="17" customFormat="1">
      <c r="B71" s="173" t="s">
        <v>294</v>
      </c>
      <c r="C71" s="188" t="s">
        <v>2</v>
      </c>
      <c r="D71" s="189">
        <f t="shared" si="2"/>
        <v>-6.3834851766111562</v>
      </c>
      <c r="E71" s="189">
        <f t="shared" ref="E71:N71" si="13">IF(E15="","",(E15-D15)/ABS(D15)*100)</f>
        <v>8.1967703498372213</v>
      </c>
      <c r="F71" s="189">
        <f t="shared" si="13"/>
        <v>-0.33130587042668874</v>
      </c>
      <c r="G71" s="189">
        <f t="shared" si="13"/>
        <v>-0.8631490376835983</v>
      </c>
      <c r="H71" s="189">
        <f t="shared" si="13"/>
        <v>1.0749228200751746</v>
      </c>
      <c r="I71" s="189">
        <f t="shared" si="13"/>
        <v>2.9399415887311466</v>
      </c>
      <c r="J71" s="189">
        <f t="shared" si="13"/>
        <v>3.2804299205328293</v>
      </c>
      <c r="K71" s="189">
        <f t="shared" si="13"/>
        <v>-0.84190426593759493</v>
      </c>
      <c r="L71" s="189">
        <f t="shared" si="13"/>
        <v>8.0358002538404314</v>
      </c>
      <c r="M71" s="189">
        <f t="shared" si="13"/>
        <v>0.30180149158804298</v>
      </c>
      <c r="N71" s="189">
        <f t="shared" si="13"/>
        <v>1.9721643322186142</v>
      </c>
      <c r="O71" s="207" t="str">
        <f t="shared" si="6"/>
        <v>h</v>
      </c>
    </row>
    <row r="72" spans="2:15" s="17" customFormat="1">
      <c r="B72" s="173" t="s">
        <v>295</v>
      </c>
      <c r="C72" s="188" t="s">
        <v>2</v>
      </c>
      <c r="D72" s="189">
        <f t="shared" si="2"/>
        <v>0.83032533055651614</v>
      </c>
      <c r="E72" s="189">
        <f t="shared" ref="E72:N72" si="14">IF(E16="","",(E16-D16)/ABS(D16)*100)</f>
        <v>2.1564048615446274</v>
      </c>
      <c r="F72" s="189">
        <f t="shared" si="14"/>
        <v>1.4865976114853905</v>
      </c>
      <c r="G72" s="189">
        <f t="shared" si="14"/>
        <v>3.0593622580777047</v>
      </c>
      <c r="H72" s="189">
        <f t="shared" si="14"/>
        <v>-3.9906374200249575</v>
      </c>
      <c r="I72" s="189">
        <f t="shared" si="14"/>
        <v>0.13748596027932941</v>
      </c>
      <c r="J72" s="189">
        <f t="shared" si="14"/>
        <v>-0.26146487855200223</v>
      </c>
      <c r="K72" s="189">
        <f t="shared" si="14"/>
        <v>-1.7790114262932624</v>
      </c>
      <c r="L72" s="189">
        <f t="shared" si="14"/>
        <v>-7.5141299186668089</v>
      </c>
      <c r="M72" s="189">
        <f t="shared" si="14"/>
        <v>7.5789255770624164</v>
      </c>
      <c r="N72" s="189">
        <f t="shared" si="14"/>
        <v>5.4704999422699458</v>
      </c>
      <c r="O72" s="207" t="str">
        <f t="shared" si="6"/>
        <v>i</v>
      </c>
    </row>
    <row r="73" spans="2:15" s="17" customFormat="1">
      <c r="B73" s="173" t="s">
        <v>296</v>
      </c>
      <c r="C73" s="188" t="s">
        <v>2</v>
      </c>
      <c r="D73" s="189">
        <f t="shared" si="2"/>
        <v>-0.93869778569859141</v>
      </c>
      <c r="E73" s="189">
        <f t="shared" ref="E73:N73" si="15">IF(E17="","",(E17-D17)/ABS(D17)*100)</f>
        <v>-1.3160326790137149</v>
      </c>
      <c r="F73" s="189">
        <f t="shared" si="15"/>
        <v>1.3935193856527439</v>
      </c>
      <c r="G73" s="189">
        <f t="shared" si="15"/>
        <v>-4.1231019322422142</v>
      </c>
      <c r="H73" s="189">
        <f t="shared" si="15"/>
        <v>-4.3967477168509888</v>
      </c>
      <c r="I73" s="189">
        <f t="shared" si="15"/>
        <v>-5.1148730350665055</v>
      </c>
      <c r="J73" s="189">
        <f t="shared" si="15"/>
        <v>-3.82028517621738</v>
      </c>
      <c r="K73" s="189">
        <f t="shared" si="15"/>
        <v>-6.0964298859035706</v>
      </c>
      <c r="L73" s="189">
        <f t="shared" si="15"/>
        <v>-6.9845102219992476</v>
      </c>
      <c r="M73" s="189">
        <f t="shared" si="15"/>
        <v>-3.4974464427177261</v>
      </c>
      <c r="N73" s="189">
        <f t="shared" si="15"/>
        <v>-9.5591574387815701</v>
      </c>
      <c r="O73" s="207" t="str">
        <f t="shared" si="6"/>
        <v>j</v>
      </c>
    </row>
    <row r="74" spans="2:15" s="17" customFormat="1">
      <c r="B74" s="173" t="s">
        <v>297</v>
      </c>
      <c r="C74" s="188" t="s">
        <v>2</v>
      </c>
      <c r="D74" s="189">
        <f t="shared" si="2"/>
        <v>0.96421676895778408</v>
      </c>
      <c r="E74" s="189">
        <f t="shared" ref="E74:N74" si="16">IF(E18="","",(E18-D18)/ABS(D18)*100)</f>
        <v>2.2850306966991387</v>
      </c>
      <c r="F74" s="189">
        <f t="shared" si="16"/>
        <v>3.4991409019379804</v>
      </c>
      <c r="G74" s="189">
        <f t="shared" si="16"/>
        <v>1.5766251904520061</v>
      </c>
      <c r="H74" s="189">
        <f t="shared" si="16"/>
        <v>-0.89529291546747414</v>
      </c>
      <c r="I74" s="189">
        <f t="shared" si="16"/>
        <v>-1.8218968159373405</v>
      </c>
      <c r="J74" s="189">
        <f t="shared" si="16"/>
        <v>-3.3764340129237804</v>
      </c>
      <c r="K74" s="189">
        <f t="shared" si="16"/>
        <v>-5.2610760808506543</v>
      </c>
      <c r="L74" s="189">
        <f t="shared" si="16"/>
        <v>-32.709640976342257</v>
      </c>
      <c r="M74" s="189">
        <f t="shared" si="16"/>
        <v>-3.8051440876361498</v>
      </c>
      <c r="N74" s="189">
        <f t="shared" si="16"/>
        <v>22.046125911271307</v>
      </c>
      <c r="O74" s="207" t="str">
        <f t="shared" si="6"/>
        <v>k</v>
      </c>
    </row>
    <row r="75" spans="2:15" s="17" customFormat="1">
      <c r="B75" s="173" t="s">
        <v>298</v>
      </c>
      <c r="C75" s="188" t="s">
        <v>2</v>
      </c>
      <c r="D75" s="189">
        <f t="shared" si="2"/>
        <v>-5.5795750425921762</v>
      </c>
      <c r="E75" s="189">
        <f t="shared" ref="E75:N75" si="17">IF(E19="","",(E19-D19)/ABS(D19)*100)</f>
        <v>6.8131718485356565</v>
      </c>
      <c r="F75" s="189">
        <f t="shared" si="17"/>
        <v>-0.23506350698815917</v>
      </c>
      <c r="G75" s="189">
        <f t="shared" si="17"/>
        <v>1.806266623004241</v>
      </c>
      <c r="H75" s="189">
        <f t="shared" si="17"/>
        <v>-2.5418842108979365</v>
      </c>
      <c r="I75" s="189">
        <f t="shared" si="17"/>
        <v>2.7096104230646936</v>
      </c>
      <c r="J75" s="189">
        <f t="shared" si="17"/>
        <v>4.8130542634443785</v>
      </c>
      <c r="K75" s="189">
        <f t="shared" si="17"/>
        <v>7.4858952453236522</v>
      </c>
      <c r="L75" s="189">
        <f t="shared" si="17"/>
        <v>-4.9755639424665636</v>
      </c>
      <c r="M75" s="189">
        <f t="shared" si="17"/>
        <v>6.978157338907172</v>
      </c>
      <c r="N75" s="189">
        <f t="shared" si="17"/>
        <v>7.0598540945237538</v>
      </c>
      <c r="O75" s="207" t="str">
        <f t="shared" si="6"/>
        <v>l</v>
      </c>
    </row>
    <row r="76" spans="2:15" s="17" customFormat="1">
      <c r="B76" s="173" t="s">
        <v>349</v>
      </c>
      <c r="C76" s="188" t="s">
        <v>2</v>
      </c>
      <c r="D76" s="189">
        <f t="shared" si="2"/>
        <v>5.9050326504731538</v>
      </c>
      <c r="E76" s="189">
        <f t="shared" ref="E76:N76" si="18">IF(E20="","",(E20-D20)/ABS(D20)*100)</f>
        <v>1.3878445137436615</v>
      </c>
      <c r="F76" s="189">
        <f t="shared" si="18"/>
        <v>-2.4595027259395259</v>
      </c>
      <c r="G76" s="189">
        <f t="shared" si="18"/>
        <v>2.9791690577298287</v>
      </c>
      <c r="H76" s="189">
        <f t="shared" si="18"/>
        <v>-0.67706316191282878</v>
      </c>
      <c r="I76" s="189">
        <f t="shared" si="18"/>
        <v>3.4650590647819048</v>
      </c>
      <c r="J76" s="189">
        <f t="shared" si="18"/>
        <v>3.8674167965837456</v>
      </c>
      <c r="K76" s="189">
        <f t="shared" si="18"/>
        <v>2.6993727306187334</v>
      </c>
      <c r="L76" s="189">
        <f t="shared" si="18"/>
        <v>-11.304933533284194</v>
      </c>
      <c r="M76" s="189">
        <f t="shared" si="18"/>
        <v>7.854352878467874</v>
      </c>
      <c r="N76" s="228">
        <f t="shared" si="18"/>
        <v>6.7419312840597199</v>
      </c>
      <c r="O76" s="207" t="str">
        <f t="shared" si="6"/>
        <v>m</v>
      </c>
    </row>
    <row r="77" spans="2:15" s="17" customFormat="1">
      <c r="B77" s="173" t="s">
        <v>32</v>
      </c>
      <c r="C77" s="93"/>
      <c r="D77" s="70"/>
      <c r="E77" s="70"/>
      <c r="F77" s="70"/>
      <c r="G77" s="70"/>
      <c r="H77" s="70"/>
      <c r="I77" s="70"/>
      <c r="J77" s="70"/>
      <c r="K77" s="70"/>
      <c r="L77" s="70"/>
      <c r="M77" s="70"/>
      <c r="N77" s="104"/>
      <c r="O77" s="49"/>
    </row>
    <row r="78" spans="2:15" s="17" customFormat="1">
      <c r="B78" s="173" t="s">
        <v>299</v>
      </c>
      <c r="C78" s="188" t="s">
        <v>2</v>
      </c>
      <c r="D78" s="189">
        <f t="shared" si="2"/>
        <v>0.82644142789545794</v>
      </c>
      <c r="E78" s="189">
        <f t="shared" ref="E78:N78" si="19">IF(E22="","",(E22-D22)/ABS(D22)*100)</f>
        <v>3.5274510398954853</v>
      </c>
      <c r="F78" s="189">
        <f t="shared" si="19"/>
        <v>-0.29552537103519744</v>
      </c>
      <c r="G78" s="189">
        <f t="shared" si="19"/>
        <v>-0.48411323415080032</v>
      </c>
      <c r="H78" s="189">
        <f t="shared" si="19"/>
        <v>-1.7308984653360753</v>
      </c>
      <c r="I78" s="189">
        <f t="shared" si="19"/>
        <v>0.83663114985083908</v>
      </c>
      <c r="J78" s="189">
        <f t="shared" si="19"/>
        <v>0.36842306556057436</v>
      </c>
      <c r="K78" s="189">
        <f t="shared" si="19"/>
        <v>-1.1078729972609218</v>
      </c>
      <c r="L78" s="189">
        <f t="shared" si="19"/>
        <v>-7.5721135248148563</v>
      </c>
      <c r="M78" s="189">
        <f t="shared" si="19"/>
        <v>3.1546992229455588</v>
      </c>
      <c r="N78" s="228">
        <f t="shared" si="19"/>
        <v>6.5446399022428148</v>
      </c>
      <c r="O78" s="53"/>
    </row>
    <row r="79" spans="2:15" s="17" customFormat="1">
      <c r="B79" s="173" t="s">
        <v>300</v>
      </c>
      <c r="C79" s="188" t="s">
        <v>2</v>
      </c>
      <c r="D79" s="189">
        <f t="shared" si="2"/>
        <v>1.3517654454760557</v>
      </c>
      <c r="E79" s="189">
        <f t="shared" ref="E79:N79" si="20">IF(E23="","",(E23-D23)/ABS(D23)*100)</f>
        <v>1.2615794132681686</v>
      </c>
      <c r="F79" s="189">
        <f t="shared" si="20"/>
        <v>-1.2430915843146066</v>
      </c>
      <c r="G79" s="189">
        <f t="shared" si="20"/>
        <v>-1.139363602078314</v>
      </c>
      <c r="H79" s="189">
        <f t="shared" si="20"/>
        <v>-1.3303108787870668</v>
      </c>
      <c r="I79" s="189">
        <f t="shared" si="20"/>
        <v>-1.1284117560598412</v>
      </c>
      <c r="J79" s="189">
        <f t="shared" si="20"/>
        <v>-1.1233540326503044</v>
      </c>
      <c r="K79" s="189">
        <f t="shared" si="20"/>
        <v>-0.92007144853237988</v>
      </c>
      <c r="L79" s="189">
        <f t="shared" si="20"/>
        <v>-0.8187649580473676</v>
      </c>
      <c r="M79" s="189">
        <f t="shared" si="20"/>
        <v>-0.80906014318618358</v>
      </c>
      <c r="N79" s="228">
        <f t="shared" si="20"/>
        <v>-0.90200352083158686</v>
      </c>
      <c r="O79" s="53"/>
    </row>
    <row r="80" spans="2:15" s="17" customFormat="1">
      <c r="B80" s="8"/>
      <c r="C80" s="93"/>
      <c r="D80" s="70"/>
      <c r="E80" s="70"/>
      <c r="F80" s="70"/>
      <c r="G80" s="70"/>
      <c r="H80" s="70"/>
      <c r="I80" s="70"/>
      <c r="J80" s="70"/>
      <c r="K80" s="70"/>
      <c r="L80" s="70"/>
      <c r="M80" s="70"/>
      <c r="N80" s="104"/>
      <c r="O80" s="50"/>
    </row>
    <row r="81" spans="2:15" s="17" customFormat="1">
      <c r="B81" s="173" t="s">
        <v>301</v>
      </c>
      <c r="C81" s="188" t="s">
        <v>2</v>
      </c>
      <c r="D81" s="189">
        <f t="shared" si="2"/>
        <v>9.3990545396832594</v>
      </c>
      <c r="E81" s="189">
        <f t="shared" ref="E81:N81" si="21">IF(E25="","",(E25-D25)/ABS(D25)*100)</f>
        <v>2.8227394250896354</v>
      </c>
      <c r="F81" s="189">
        <f t="shared" si="21"/>
        <v>-6.3148771491342996</v>
      </c>
      <c r="G81" s="189">
        <f t="shared" si="21"/>
        <v>5.6873924268502583</v>
      </c>
      <c r="H81" s="189">
        <f t="shared" si="21"/>
        <v>4.4591692367196964</v>
      </c>
      <c r="I81" s="189">
        <f t="shared" si="21"/>
        <v>0.73469228670538256</v>
      </c>
      <c r="J81" s="189">
        <f t="shared" si="21"/>
        <v>-9.3101313574896984</v>
      </c>
      <c r="K81" s="189">
        <f t="shared" si="21"/>
        <v>8.4697675906865619</v>
      </c>
      <c r="L81" s="189">
        <f t="shared" si="21"/>
        <v>16.469350429703631</v>
      </c>
      <c r="M81" s="189">
        <f t="shared" si="21"/>
        <v>-4.88235244455326</v>
      </c>
      <c r="N81" s="228">
        <f t="shared" si="21"/>
        <v>-3.5122133068238304</v>
      </c>
      <c r="O81" s="207" t="str">
        <f t="shared" ref="O81" si="22">O25</f>
        <v>(2)</v>
      </c>
    </row>
    <row r="82" spans="2:15" s="17" customFormat="1">
      <c r="B82" s="8"/>
      <c r="C82" s="93"/>
      <c r="D82" s="70"/>
      <c r="E82" s="70"/>
      <c r="F82" s="70"/>
      <c r="G82" s="70"/>
      <c r="H82" s="70"/>
      <c r="I82" s="70"/>
      <c r="J82" s="70"/>
      <c r="K82" s="70"/>
      <c r="L82" s="70"/>
      <c r="M82" s="70"/>
      <c r="N82" s="104"/>
      <c r="O82" s="53"/>
    </row>
    <row r="83" spans="2:15" s="17" customFormat="1">
      <c r="B83" s="173" t="s">
        <v>302</v>
      </c>
      <c r="C83" s="188" t="s">
        <v>2</v>
      </c>
      <c r="D83" s="189">
        <f t="shared" si="2"/>
        <v>-9.6079284661519757E-2</v>
      </c>
      <c r="E83" s="189">
        <f t="shared" ref="E83:N83" si="23">IF(E27="","",(E27-D27)/ABS(D27)*100)</f>
        <v>0.88069243613725035</v>
      </c>
      <c r="F83" s="189">
        <f t="shared" si="23"/>
        <v>1.8184176647810517</v>
      </c>
      <c r="G83" s="189">
        <f t="shared" si="23"/>
        <v>1.8831489538449189</v>
      </c>
      <c r="H83" s="189">
        <f t="shared" si="23"/>
        <v>-0.55807404501763036</v>
      </c>
      <c r="I83" s="189">
        <f t="shared" si="23"/>
        <v>1.4133502602338703</v>
      </c>
      <c r="J83" s="189">
        <f t="shared" si="23"/>
        <v>1.1207824160219995</v>
      </c>
      <c r="K83" s="189">
        <f t="shared" si="23"/>
        <v>1.6549394546636453</v>
      </c>
      <c r="L83" s="189">
        <f t="shared" si="23"/>
        <v>-0.7800836594697711</v>
      </c>
      <c r="M83" s="189">
        <f t="shared" si="23"/>
        <v>4.0552366852326633</v>
      </c>
      <c r="N83" s="228">
        <f t="shared" si="23"/>
        <v>2.0328222002781597</v>
      </c>
      <c r="O83" s="207">
        <f t="shared" ref="O83" si="24">O27</f>
        <v>2</v>
      </c>
    </row>
    <row r="84" spans="2:15" s="17" customFormat="1">
      <c r="B84" s="8"/>
      <c r="C84" s="93"/>
      <c r="D84" s="70"/>
      <c r="E84" s="70"/>
      <c r="F84" s="70"/>
      <c r="G84" s="70"/>
      <c r="H84" s="70"/>
      <c r="I84" s="70"/>
      <c r="J84" s="70"/>
      <c r="K84" s="70"/>
      <c r="L84" s="70"/>
      <c r="M84" s="70"/>
      <c r="N84" s="104"/>
      <c r="O84" s="53"/>
    </row>
    <row r="85" spans="2:15" s="17" customFormat="1">
      <c r="B85" s="173" t="s">
        <v>303</v>
      </c>
      <c r="C85" s="188" t="s">
        <v>2</v>
      </c>
      <c r="D85" s="189">
        <f t="shared" si="2"/>
        <v>13.954205835915257</v>
      </c>
      <c r="E85" s="189">
        <f t="shared" ref="E85:N85" si="25">IF(E29="","",(E29-D29)/ABS(D29)*100)</f>
        <v>2.5091031149146152</v>
      </c>
      <c r="F85" s="189">
        <f t="shared" si="25"/>
        <v>2.039655250418495</v>
      </c>
      <c r="G85" s="189">
        <f t="shared" si="25"/>
        <v>2.3667825745743793</v>
      </c>
      <c r="H85" s="189">
        <f t="shared" si="25"/>
        <v>3.8667359678615711</v>
      </c>
      <c r="I85" s="189">
        <f t="shared" si="25"/>
        <v>7.0387280425806749</v>
      </c>
      <c r="J85" s="189">
        <f t="shared" si="25"/>
        <v>19.778452194391715</v>
      </c>
      <c r="K85" s="189">
        <f t="shared" si="25"/>
        <v>-14.754076365920543</v>
      </c>
      <c r="L85" s="189">
        <f t="shared" si="25"/>
        <v>-5.5464911029788055</v>
      </c>
      <c r="M85" s="189">
        <f t="shared" si="25"/>
        <v>-3.8776642720555601</v>
      </c>
      <c r="N85" s="228">
        <f t="shared" si="25"/>
        <v>7.9699520651388802</v>
      </c>
      <c r="O85" s="207">
        <f t="shared" ref="O85:O98" si="26">O29</f>
        <v>3</v>
      </c>
    </row>
    <row r="86" spans="2:15" s="17" customFormat="1">
      <c r="B86" s="173" t="s">
        <v>6</v>
      </c>
      <c r="C86" s="188" t="s">
        <v>2</v>
      </c>
      <c r="D86" s="189">
        <f t="shared" si="2"/>
        <v>13.311651404280516</v>
      </c>
      <c r="E86" s="189">
        <f t="shared" ref="E86:N86" si="27">IF(E30="","",(E30-D30)/ABS(D30)*100)</f>
        <v>3.257674955745244</v>
      </c>
      <c r="F86" s="189">
        <f t="shared" si="27"/>
        <v>2.3370979203076443</v>
      </c>
      <c r="G86" s="189">
        <f t="shared" si="27"/>
        <v>0.66974548677978485</v>
      </c>
      <c r="H86" s="189">
        <f t="shared" si="27"/>
        <v>5.3113521983785006</v>
      </c>
      <c r="I86" s="189">
        <f t="shared" si="27"/>
        <v>7.5863508784899976</v>
      </c>
      <c r="J86" s="189">
        <f t="shared" si="27"/>
        <v>19.173385506469298</v>
      </c>
      <c r="K86" s="189">
        <f t="shared" si="27"/>
        <v>-15.149175972991827</v>
      </c>
      <c r="L86" s="189">
        <f t="shared" si="27"/>
        <v>-6.1666672249901771</v>
      </c>
      <c r="M86" s="189">
        <f t="shared" si="27"/>
        <v>1.862264634975425</v>
      </c>
      <c r="N86" s="228">
        <f t="shared" si="27"/>
        <v>6.4414230602655147</v>
      </c>
      <c r="O86" s="207" t="str">
        <f t="shared" si="26"/>
        <v>(1)</v>
      </c>
    </row>
    <row r="87" spans="2:15" s="17" customFormat="1">
      <c r="B87" s="173" t="s">
        <v>24</v>
      </c>
      <c r="C87" s="188" t="s">
        <v>2</v>
      </c>
      <c r="D87" s="189">
        <f t="shared" si="2"/>
        <v>16.426213608752615</v>
      </c>
      <c r="E87" s="189">
        <f t="shared" ref="E87:N87" si="28">IF(E31="","",(E31-D31)/ABS(D31)*100)</f>
        <v>2.4638709474701077</v>
      </c>
      <c r="F87" s="189">
        <f t="shared" si="28"/>
        <v>2.1896071572476403</v>
      </c>
      <c r="G87" s="189">
        <f t="shared" si="28"/>
        <v>1.9609635722351175</v>
      </c>
      <c r="H87" s="189">
        <f t="shared" si="28"/>
        <v>6.5912306290755005</v>
      </c>
      <c r="I87" s="189">
        <f t="shared" si="28"/>
        <v>9.3989915983653933</v>
      </c>
      <c r="J87" s="189">
        <f t="shared" si="28"/>
        <v>21.829994693864137</v>
      </c>
      <c r="K87" s="189">
        <f t="shared" si="28"/>
        <v>-17.629334704179943</v>
      </c>
      <c r="L87" s="189">
        <f t="shared" si="28"/>
        <v>-8.3028599370177485</v>
      </c>
      <c r="M87" s="189">
        <f t="shared" si="28"/>
        <v>3.1456846979878614</v>
      </c>
      <c r="N87" s="228">
        <f t="shared" si="28"/>
        <v>6.0063659093003245</v>
      </c>
      <c r="O87" s="207" t="str">
        <f t="shared" si="26"/>
        <v>a</v>
      </c>
    </row>
    <row r="88" spans="2:15" s="17" customFormat="1">
      <c r="B88" s="173" t="s">
        <v>25</v>
      </c>
      <c r="C88" s="188" t="s">
        <v>2</v>
      </c>
      <c r="D88" s="189">
        <f t="shared" si="2"/>
        <v>-2.5117251973264918</v>
      </c>
      <c r="E88" s="189">
        <f t="shared" ref="E88:N88" si="29">IF(E32="","",(E32-D32)/ABS(D32)*100)</f>
        <v>13.541806356443612</v>
      </c>
      <c r="F88" s="189">
        <f t="shared" si="29"/>
        <v>-7.249629066428481</v>
      </c>
      <c r="G88" s="189">
        <f t="shared" si="29"/>
        <v>-0.3084012479307271</v>
      </c>
      <c r="H88" s="189">
        <f t="shared" si="29"/>
        <v>5.3612272025099692</v>
      </c>
      <c r="I88" s="189">
        <f t="shared" si="29"/>
        <v>-3.4699490816512095</v>
      </c>
      <c r="J88" s="189">
        <f t="shared" si="29"/>
        <v>-3.6358926658110704</v>
      </c>
      <c r="K88" s="189">
        <f t="shared" si="29"/>
        <v>5.5639048747805759</v>
      </c>
      <c r="L88" s="189">
        <f t="shared" si="29"/>
        <v>-2.0579497665805007</v>
      </c>
      <c r="M88" s="189">
        <f t="shared" si="29"/>
        <v>7.1737520484053947</v>
      </c>
      <c r="N88" s="228">
        <f t="shared" si="29"/>
        <v>2.4799038472141053</v>
      </c>
      <c r="O88" s="207" t="str">
        <f t="shared" si="26"/>
        <v>(a)</v>
      </c>
    </row>
    <row r="89" spans="2:15" s="17" customFormat="1">
      <c r="B89" s="173" t="s">
        <v>26</v>
      </c>
      <c r="C89" s="188" t="s">
        <v>2</v>
      </c>
      <c r="D89" s="189">
        <f t="shared" si="2"/>
        <v>21.407127077047392</v>
      </c>
      <c r="E89" s="189">
        <f t="shared" ref="E89:N89" si="30">IF(E33="","",(E33-D33)/ABS(D33)*100)</f>
        <v>0.12426175331209791</v>
      </c>
      <c r="F89" s="189">
        <f t="shared" si="30"/>
        <v>4.4502805236913678</v>
      </c>
      <c r="G89" s="189">
        <f t="shared" si="30"/>
        <v>2.4435902513663423</v>
      </c>
      <c r="H89" s="189">
        <f t="shared" si="30"/>
        <v>6.8457888336681831</v>
      </c>
      <c r="I89" s="189">
        <f t="shared" si="30"/>
        <v>12.025307647344444</v>
      </c>
      <c r="J89" s="189">
        <f t="shared" si="30"/>
        <v>26.30825560168266</v>
      </c>
      <c r="K89" s="189">
        <f t="shared" si="30"/>
        <v>-20.741019215616419</v>
      </c>
      <c r="L89" s="189">
        <f t="shared" si="30"/>
        <v>-9.4187651413514519</v>
      </c>
      <c r="M89" s="189">
        <f t="shared" si="30"/>
        <v>2.3674173953613686</v>
      </c>
      <c r="N89" s="228">
        <f t="shared" si="30"/>
        <v>6.7197081898372018</v>
      </c>
      <c r="O89" s="207" t="str">
        <f t="shared" si="26"/>
        <v>(b)</v>
      </c>
    </row>
    <row r="90" spans="2:15" s="17" customFormat="1">
      <c r="B90" s="173" t="s">
        <v>27</v>
      </c>
      <c r="C90" s="188" t="s">
        <v>2</v>
      </c>
      <c r="D90" s="189">
        <f t="shared" si="2"/>
        <v>2.4698816589075663</v>
      </c>
      <c r="E90" s="189">
        <f t="shared" ref="E90:N90" si="31">IF(E34="","",(E34-D34)/ABS(D34)*100)</f>
        <v>6.3972509306143204</v>
      </c>
      <c r="F90" s="189">
        <f t="shared" si="31"/>
        <v>2.8988735355554773</v>
      </c>
      <c r="G90" s="189">
        <f t="shared" si="31"/>
        <v>-4.2144582447896735</v>
      </c>
      <c r="H90" s="189">
        <f t="shared" si="31"/>
        <v>0.15791649441918149</v>
      </c>
      <c r="I90" s="189">
        <f t="shared" si="31"/>
        <v>-0.18105623474573707</v>
      </c>
      <c r="J90" s="189">
        <f t="shared" si="31"/>
        <v>6.696897440491778</v>
      </c>
      <c r="K90" s="189">
        <f t="shared" si="31"/>
        <v>-1.8493304638310955</v>
      </c>
      <c r="L90" s="189">
        <f t="shared" si="31"/>
        <v>3.4469506529332645</v>
      </c>
      <c r="M90" s="189">
        <f t="shared" si="31"/>
        <v>-3.2575395169416481</v>
      </c>
      <c r="N90" s="228">
        <f t="shared" si="31"/>
        <v>8.2918194395492826</v>
      </c>
      <c r="O90" s="207" t="str">
        <f t="shared" si="26"/>
        <v>b</v>
      </c>
    </row>
    <row r="91" spans="2:15" s="17" customFormat="1">
      <c r="B91" s="173" t="s">
        <v>25</v>
      </c>
      <c r="C91" s="188" t="s">
        <v>2</v>
      </c>
      <c r="D91" s="189">
        <f t="shared" si="2"/>
        <v>70.439189189189193</v>
      </c>
      <c r="E91" s="189">
        <f t="shared" ref="E91:N91" si="32">IF(E35="","",(E35-D35)/ABS(D35)*100)</f>
        <v>42.220019821605547</v>
      </c>
      <c r="F91" s="189">
        <f t="shared" si="32"/>
        <v>72.543554006968634</v>
      </c>
      <c r="G91" s="189">
        <f t="shared" si="32"/>
        <v>-51.898222940226169</v>
      </c>
      <c r="H91" s="189">
        <f t="shared" si="32"/>
        <v>-96.977329974811084</v>
      </c>
      <c r="I91" s="189">
        <f t="shared" si="32"/>
        <v>347.22222222222223</v>
      </c>
      <c r="J91" s="189">
        <f t="shared" si="32"/>
        <v>-64.596273291925471</v>
      </c>
      <c r="K91" s="189">
        <f t="shared" si="32"/>
        <v>219.2982456140351</v>
      </c>
      <c r="L91" s="189">
        <f t="shared" si="32"/>
        <v>509.89010989010984</v>
      </c>
      <c r="M91" s="189">
        <f t="shared" si="32"/>
        <v>-35.675675675675677</v>
      </c>
      <c r="N91" s="189">
        <f t="shared" si="32"/>
        <v>21.008403361344538</v>
      </c>
      <c r="O91" s="207" t="str">
        <f t="shared" si="26"/>
        <v>(a)</v>
      </c>
    </row>
    <row r="92" spans="2:15" s="17" customFormat="1">
      <c r="B92" s="173" t="s">
        <v>26</v>
      </c>
      <c r="C92" s="188" t="s">
        <v>2</v>
      </c>
      <c r="D92" s="189">
        <f t="shared" si="2"/>
        <v>-3.7787405839200434</v>
      </c>
      <c r="E92" s="189">
        <f t="shared" ref="E92:N92" si="33">IF(E36="","",(E36-D36)/ABS(D36)*100)</f>
        <v>5.3048328088622814</v>
      </c>
      <c r="F92" s="189">
        <f t="shared" si="33"/>
        <v>-10.978972558642388</v>
      </c>
      <c r="G92" s="189">
        <f t="shared" si="33"/>
        <v>10.275234365405346</v>
      </c>
      <c r="H92" s="189">
        <f t="shared" si="33"/>
        <v>1.0344870256023164</v>
      </c>
      <c r="I92" s="189">
        <f t="shared" si="33"/>
        <v>9.2175041947849934</v>
      </c>
      <c r="J92" s="189">
        <f t="shared" si="33"/>
        <v>8.1233529576675085</v>
      </c>
      <c r="K92" s="189">
        <f t="shared" si="33"/>
        <v>-8.3842396208216226</v>
      </c>
      <c r="L92" s="189">
        <f t="shared" si="33"/>
        <v>4.4070866587422879</v>
      </c>
      <c r="M92" s="189">
        <f t="shared" si="33"/>
        <v>0.36539879429240579</v>
      </c>
      <c r="N92" s="189">
        <f t="shared" si="33"/>
        <v>13.754658888348729</v>
      </c>
      <c r="O92" s="207" t="str">
        <f t="shared" si="26"/>
        <v>(b)</v>
      </c>
    </row>
    <row r="93" spans="2:15" s="17" customFormat="1">
      <c r="B93" s="173" t="s">
        <v>304</v>
      </c>
      <c r="C93" s="188" t="s">
        <v>2</v>
      </c>
      <c r="D93" s="189">
        <f t="shared" si="2"/>
        <v>4.296960505331624</v>
      </c>
      <c r="E93" s="189">
        <f t="shared" ref="E93:N93" si="34">IF(E37="","",(E37-D37)/ABS(D37)*100)</f>
        <v>6.5818420312939194</v>
      </c>
      <c r="F93" s="189">
        <f t="shared" si="34"/>
        <v>6.5646460632869994</v>
      </c>
      <c r="G93" s="189">
        <f t="shared" si="34"/>
        <v>-7.3286785280608209</v>
      </c>
      <c r="H93" s="189">
        <f t="shared" si="34"/>
        <v>0.31761178724283057</v>
      </c>
      <c r="I93" s="189">
        <f t="shared" si="34"/>
        <v>-2.9491939319509615</v>
      </c>
      <c r="J93" s="189">
        <f t="shared" si="34"/>
        <v>6.2736578782791872</v>
      </c>
      <c r="K93" s="189">
        <f t="shared" si="34"/>
        <v>0.27565273949267505</v>
      </c>
      <c r="L93" s="189">
        <f t="shared" si="34"/>
        <v>2.8395519314718722</v>
      </c>
      <c r="M93" s="189">
        <f t="shared" si="34"/>
        <v>-4.252514533234554</v>
      </c>
      <c r="N93" s="189">
        <f t="shared" si="34"/>
        <v>6.4977432340588672</v>
      </c>
      <c r="O93" s="207" t="str">
        <f t="shared" si="26"/>
        <v>(c)</v>
      </c>
    </row>
    <row r="94" spans="2:15" s="17" customFormat="1">
      <c r="B94" s="173" t="s">
        <v>305</v>
      </c>
      <c r="C94" s="188" t="s">
        <v>2</v>
      </c>
      <c r="D94" s="188" t="s">
        <v>2</v>
      </c>
      <c r="E94" s="188" t="s">
        <v>2</v>
      </c>
      <c r="F94" s="188" t="s">
        <v>2</v>
      </c>
      <c r="G94" s="188" t="s">
        <v>2</v>
      </c>
      <c r="H94" s="188" t="s">
        <v>2</v>
      </c>
      <c r="I94" s="188" t="s">
        <v>2</v>
      </c>
      <c r="J94" s="188" t="s">
        <v>2</v>
      </c>
      <c r="K94" s="188" t="s">
        <v>2</v>
      </c>
      <c r="L94" s="188" t="s">
        <v>2</v>
      </c>
      <c r="M94" s="188" t="s">
        <v>2</v>
      </c>
      <c r="N94" s="188" t="s">
        <v>2</v>
      </c>
      <c r="O94" s="207" t="str">
        <f t="shared" si="26"/>
        <v>(2)</v>
      </c>
    </row>
    <row r="95" spans="2:15" s="17" customFormat="1">
      <c r="B95" s="173" t="s">
        <v>28</v>
      </c>
      <c r="C95" s="188" t="s">
        <v>2</v>
      </c>
      <c r="D95" s="188" t="s">
        <v>2</v>
      </c>
      <c r="E95" s="188" t="s">
        <v>2</v>
      </c>
      <c r="F95" s="188" t="s">
        <v>2</v>
      </c>
      <c r="G95" s="188" t="s">
        <v>2</v>
      </c>
      <c r="H95" s="188" t="s">
        <v>2</v>
      </c>
      <c r="I95" s="188" t="s">
        <v>2</v>
      </c>
      <c r="J95" s="188" t="s">
        <v>2</v>
      </c>
      <c r="K95" s="188" t="s">
        <v>2</v>
      </c>
      <c r="L95" s="188" t="s">
        <v>2</v>
      </c>
      <c r="M95" s="188" t="s">
        <v>2</v>
      </c>
      <c r="N95" s="188" t="s">
        <v>2</v>
      </c>
      <c r="O95" s="207" t="str">
        <f t="shared" si="26"/>
        <v>a</v>
      </c>
    </row>
    <row r="96" spans="2:15" s="17" customFormat="1">
      <c r="B96" s="295" t="s">
        <v>306</v>
      </c>
      <c r="C96" s="188" t="s">
        <v>2</v>
      </c>
      <c r="D96" s="188" t="s">
        <v>2</v>
      </c>
      <c r="E96" s="188" t="s">
        <v>2</v>
      </c>
      <c r="F96" s="188" t="s">
        <v>2</v>
      </c>
      <c r="G96" s="188" t="s">
        <v>2</v>
      </c>
      <c r="H96" s="188" t="s">
        <v>2</v>
      </c>
      <c r="I96" s="188" t="s">
        <v>2</v>
      </c>
      <c r="J96" s="188" t="s">
        <v>2</v>
      </c>
      <c r="K96" s="188" t="s">
        <v>2</v>
      </c>
      <c r="L96" s="188" t="s">
        <v>2</v>
      </c>
      <c r="M96" s="188" t="s">
        <v>2</v>
      </c>
      <c r="N96" s="188" t="s">
        <v>2</v>
      </c>
      <c r="O96" s="207" t="str">
        <f t="shared" si="26"/>
        <v>b</v>
      </c>
    </row>
    <row r="97" spans="2:15" s="17" customFormat="1">
      <c r="B97" s="9"/>
      <c r="C97" s="99"/>
      <c r="D97" s="110"/>
      <c r="E97" s="110"/>
      <c r="F97" s="110"/>
      <c r="G97" s="110"/>
      <c r="H97" s="110"/>
      <c r="I97" s="110"/>
      <c r="J97" s="110"/>
      <c r="K97" s="110"/>
      <c r="L97" s="110"/>
      <c r="M97" s="110"/>
      <c r="N97" s="110"/>
      <c r="O97" s="51"/>
    </row>
    <row r="98" spans="2:15" s="17" customFormat="1">
      <c r="B98" s="210" t="s">
        <v>307</v>
      </c>
      <c r="C98" s="223" t="s">
        <v>2</v>
      </c>
      <c r="D98" s="223" t="s">
        <v>2</v>
      </c>
      <c r="E98" s="223" t="s">
        <v>2</v>
      </c>
      <c r="F98" s="223" t="s">
        <v>2</v>
      </c>
      <c r="G98" s="223" t="s">
        <v>2</v>
      </c>
      <c r="H98" s="223" t="s">
        <v>2</v>
      </c>
      <c r="I98" s="223" t="s">
        <v>2</v>
      </c>
      <c r="J98" s="223" t="s">
        <v>2</v>
      </c>
      <c r="K98" s="223" t="s">
        <v>2</v>
      </c>
      <c r="L98" s="223" t="s">
        <v>2</v>
      </c>
      <c r="M98" s="223" t="s">
        <v>2</v>
      </c>
      <c r="N98" s="223" t="s">
        <v>2</v>
      </c>
      <c r="O98" s="207">
        <f t="shared" si="26"/>
        <v>4</v>
      </c>
    </row>
    <row r="99" spans="2:15" s="17" customFormat="1">
      <c r="B99" s="173" t="s">
        <v>308</v>
      </c>
      <c r="C99" s="188" t="s">
        <v>2</v>
      </c>
      <c r="D99" s="189">
        <f>IF(D43="","",(D43-C43)/ABS(C43)*100)</f>
        <v>-15.94596111745224</v>
      </c>
      <c r="E99" s="189">
        <f t="shared" ref="E99:N99" si="35">IF(E43="","",(E43-D43)/ABS(D43)*100)</f>
        <v>11.99067993440336</v>
      </c>
      <c r="F99" s="189">
        <f t="shared" si="35"/>
        <v>-1.2267453197204989</v>
      </c>
      <c r="G99" s="189">
        <f t="shared" si="35"/>
        <v>16.255100652231828</v>
      </c>
      <c r="H99" s="189">
        <f t="shared" si="35"/>
        <v>-14.23566603331094</v>
      </c>
      <c r="I99" s="189">
        <f t="shared" si="35"/>
        <v>24.049614578727819</v>
      </c>
      <c r="J99" s="189">
        <f t="shared" si="35"/>
        <v>3.1706049028502976</v>
      </c>
      <c r="K99" s="189">
        <f t="shared" si="35"/>
        <v>-23.490377437558109</v>
      </c>
      <c r="L99" s="189">
        <f t="shared" si="35"/>
        <v>36.316734886186289</v>
      </c>
      <c r="M99" s="189">
        <f t="shared" si="35"/>
        <v>22.434714859507153</v>
      </c>
      <c r="N99" s="189">
        <f t="shared" si="35"/>
        <v>-13.262997429302889</v>
      </c>
      <c r="O99" s="207" t="str">
        <f t="shared" ref="O99" si="36">O43</f>
        <v>(1)</v>
      </c>
    </row>
    <row r="100" spans="2:15" s="17" customFormat="1">
      <c r="B100" s="173" t="s">
        <v>309</v>
      </c>
      <c r="C100" s="188" t="s">
        <v>2</v>
      </c>
      <c r="D100" s="188" t="s">
        <v>2</v>
      </c>
      <c r="E100" s="188" t="s">
        <v>2</v>
      </c>
      <c r="F100" s="188" t="s">
        <v>2</v>
      </c>
      <c r="G100" s="188" t="s">
        <v>2</v>
      </c>
      <c r="H100" s="188" t="s">
        <v>2</v>
      </c>
      <c r="I100" s="188" t="s">
        <v>2</v>
      </c>
      <c r="J100" s="188" t="s">
        <v>2</v>
      </c>
      <c r="K100" s="188" t="s">
        <v>2</v>
      </c>
      <c r="L100" s="188" t="s">
        <v>2</v>
      </c>
      <c r="M100" s="188" t="s">
        <v>2</v>
      </c>
      <c r="N100" s="188" t="s">
        <v>2</v>
      </c>
      <c r="O100" s="207" t="str">
        <f t="shared" ref="O100" si="37">O44</f>
        <v>(2)</v>
      </c>
    </row>
    <row r="101" spans="2:15" s="17" customFormat="1">
      <c r="B101" s="179" t="s">
        <v>310</v>
      </c>
      <c r="C101" s="93"/>
      <c r="D101" s="70"/>
      <c r="E101" s="70"/>
      <c r="F101" s="70"/>
      <c r="G101" s="70"/>
      <c r="H101" s="70"/>
      <c r="I101" s="70"/>
      <c r="J101" s="70"/>
      <c r="K101" s="70"/>
      <c r="L101" s="70"/>
      <c r="M101" s="70"/>
      <c r="N101" s="70"/>
      <c r="O101" s="48"/>
    </row>
    <row r="102" spans="2:15" s="17" customFormat="1">
      <c r="B102" s="8"/>
      <c r="C102" s="96"/>
      <c r="D102" s="41"/>
      <c r="E102" s="41"/>
      <c r="F102" s="41"/>
      <c r="G102" s="41"/>
      <c r="H102" s="41"/>
      <c r="I102" s="41"/>
      <c r="J102" s="41"/>
      <c r="K102" s="41"/>
      <c r="L102" s="41"/>
      <c r="M102" s="41"/>
      <c r="N102" s="41"/>
      <c r="O102" s="52"/>
    </row>
    <row r="103" spans="2:15" s="17" customFormat="1">
      <c r="B103" s="173" t="s">
        <v>311</v>
      </c>
      <c r="C103" s="188" t="s">
        <v>2</v>
      </c>
      <c r="D103" s="189">
        <f>IF(D47="","",(D47-C47)/ABS(C47)*100)</f>
        <v>0.59951600760620372</v>
      </c>
      <c r="E103" s="189">
        <f t="shared" ref="E103:N103" si="38">IF(E47="","",(E47-D47)/ABS(D47)*100)</f>
        <v>4.1772828171621166</v>
      </c>
      <c r="F103" s="189">
        <f t="shared" si="38"/>
        <v>-0.57420783809776677</v>
      </c>
      <c r="G103" s="189">
        <f t="shared" si="38"/>
        <v>3.1215621667626672</v>
      </c>
      <c r="H103" s="189">
        <f t="shared" si="38"/>
        <v>3.0416852504390071</v>
      </c>
      <c r="I103" s="189">
        <f t="shared" si="38"/>
        <v>3.6317696505566528</v>
      </c>
      <c r="J103" s="189">
        <f t="shared" si="38"/>
        <v>0.82522882199421477</v>
      </c>
      <c r="K103" s="189">
        <f t="shared" si="38"/>
        <v>-5.7953403782382118</v>
      </c>
      <c r="L103" s="189">
        <f t="shared" si="38"/>
        <v>1.8150405838322694</v>
      </c>
      <c r="M103" s="189">
        <f t="shared" si="38"/>
        <v>2.0013602887864761</v>
      </c>
      <c r="N103" s="189">
        <f t="shared" si="38"/>
        <v>-7.8942639369711048E-2</v>
      </c>
      <c r="O103" s="207">
        <f t="shared" ref="O103" si="39">O47</f>
        <v>5</v>
      </c>
    </row>
    <row r="104" spans="2:15" s="17" customFormat="1">
      <c r="B104" s="42"/>
      <c r="C104" s="95" t="s">
        <v>115</v>
      </c>
      <c r="D104" s="40"/>
      <c r="E104" s="40"/>
      <c r="F104" s="40"/>
      <c r="G104" s="40"/>
      <c r="H104" s="40"/>
      <c r="I104" s="40"/>
      <c r="J104" s="40"/>
      <c r="K104" s="40"/>
      <c r="L104" s="40"/>
      <c r="M104" s="40"/>
      <c r="N104" s="40"/>
      <c r="O104" s="51"/>
    </row>
    <row r="105" spans="2:15" s="17" customFormat="1">
      <c r="B105" s="173" t="s">
        <v>288</v>
      </c>
      <c r="C105" s="96" t="s">
        <v>115</v>
      </c>
      <c r="D105" s="41"/>
      <c r="E105" s="41"/>
      <c r="F105" s="41"/>
      <c r="G105" s="41"/>
      <c r="H105" s="41"/>
      <c r="I105" s="41"/>
      <c r="J105" s="41"/>
      <c r="K105" s="41"/>
      <c r="L105" s="41"/>
      <c r="M105" s="41"/>
      <c r="N105" s="41"/>
      <c r="O105" s="52"/>
    </row>
    <row r="106" spans="2:15" s="17" customFormat="1">
      <c r="B106" s="179" t="s">
        <v>312</v>
      </c>
      <c r="C106" s="190" t="s">
        <v>2</v>
      </c>
      <c r="D106" s="191">
        <f>IF(D50="","",(D50-C50)/ABS(C50)*100)</f>
        <v>-3.6952618289659296</v>
      </c>
      <c r="E106" s="191">
        <f t="shared" ref="E106:N106" si="40">IF(E50="","",(E50-D50)/ABS(D50)*100)</f>
        <v>12.452861944007616</v>
      </c>
      <c r="F106" s="191">
        <f t="shared" si="40"/>
        <v>0.62368457976708291</v>
      </c>
      <c r="G106" s="191">
        <f t="shared" si="40"/>
        <v>-10.515539628201642</v>
      </c>
      <c r="H106" s="191">
        <f t="shared" si="40"/>
        <v>-10.539943901932267</v>
      </c>
      <c r="I106" s="191">
        <f t="shared" si="40"/>
        <v>-1.7227113979393656</v>
      </c>
      <c r="J106" s="191">
        <f t="shared" si="40"/>
        <v>-3.3530956537665095</v>
      </c>
      <c r="K106" s="191">
        <f t="shared" si="40"/>
        <v>6.4345359627351977</v>
      </c>
      <c r="L106" s="191">
        <f t="shared" si="40"/>
        <v>-22.061948630766402</v>
      </c>
      <c r="M106" s="191">
        <f t="shared" si="40"/>
        <v>61.740463303107227</v>
      </c>
      <c r="N106" s="191">
        <f t="shared" si="40"/>
        <v>14.592379294790895</v>
      </c>
      <c r="O106" s="51"/>
    </row>
    <row r="107" spans="2:15" s="17" customFormat="1" hidden="1">
      <c r="B107" s="179">
        <v>0</v>
      </c>
      <c r="C107" s="99" t="s">
        <v>115</v>
      </c>
      <c r="D107" s="110" t="str">
        <f>IF(D51="","",(D51-C51)/ABS(C51)*100)</f>
        <v/>
      </c>
      <c r="E107" s="110" t="str">
        <f t="shared" ref="E107:N107" si="41">IF(E51="","",(E51-D51)/ABS(D51)*100)</f>
        <v/>
      </c>
      <c r="F107" s="110" t="str">
        <f t="shared" si="41"/>
        <v/>
      </c>
      <c r="G107" s="110" t="str">
        <f t="shared" si="41"/>
        <v/>
      </c>
      <c r="H107" s="110" t="str">
        <f t="shared" si="41"/>
        <v/>
      </c>
      <c r="I107" s="110" t="str">
        <f t="shared" si="41"/>
        <v/>
      </c>
      <c r="J107" s="110" t="str">
        <f t="shared" si="41"/>
        <v/>
      </c>
      <c r="K107" s="110" t="str">
        <f t="shared" si="41"/>
        <v/>
      </c>
      <c r="L107" s="110" t="str">
        <f t="shared" si="41"/>
        <v/>
      </c>
      <c r="M107" s="110" t="str">
        <f t="shared" si="41"/>
        <v/>
      </c>
      <c r="N107" s="110" t="str">
        <f t="shared" si="41"/>
        <v/>
      </c>
      <c r="O107" s="51"/>
    </row>
    <row r="108" spans="2:15" s="17" customFormat="1">
      <c r="B108" s="173" t="s">
        <v>288</v>
      </c>
      <c r="C108" s="98" t="s">
        <v>115</v>
      </c>
      <c r="D108" s="10"/>
      <c r="E108" s="10"/>
      <c r="F108" s="10"/>
      <c r="G108" s="10"/>
      <c r="H108" s="10"/>
      <c r="I108" s="10"/>
      <c r="J108" s="10"/>
      <c r="K108" s="10"/>
      <c r="L108" s="10"/>
      <c r="M108" s="10"/>
      <c r="N108" s="10"/>
      <c r="O108" s="52"/>
    </row>
    <row r="109" spans="2:15" s="17" customFormat="1">
      <c r="B109" s="179" t="s">
        <v>289</v>
      </c>
      <c r="C109" s="188" t="s">
        <v>2</v>
      </c>
      <c r="D109" s="189">
        <f>IF(D53="","",(D53-C53)/ABS(C53)*100)</f>
        <v>0.38492040342614336</v>
      </c>
      <c r="E109" s="189">
        <f t="shared" ref="E109:N109" si="42">IF(E53="","",(E53-D53)/ABS(D53)*100)</f>
        <v>4.5739786968863951</v>
      </c>
      <c r="F109" s="189">
        <f t="shared" si="42"/>
        <v>-0.51245968231405348</v>
      </c>
      <c r="G109" s="189">
        <f t="shared" si="42"/>
        <v>2.4105782448309228</v>
      </c>
      <c r="H109" s="189">
        <f t="shared" si="42"/>
        <v>2.4229677924363062</v>
      </c>
      <c r="I109" s="189">
        <f t="shared" si="42"/>
        <v>3.4187156473687015</v>
      </c>
      <c r="J109" s="189">
        <f t="shared" si="42"/>
        <v>0.66723922107134237</v>
      </c>
      <c r="K109" s="189">
        <f t="shared" si="42"/>
        <v>-5.3513759295599339</v>
      </c>
      <c r="L109" s="189">
        <f t="shared" si="42"/>
        <v>0.84033386867988225</v>
      </c>
      <c r="M109" s="189">
        <f t="shared" si="42"/>
        <v>3.8861736880902926</v>
      </c>
      <c r="N109" s="189">
        <f t="shared" si="42"/>
        <v>0.64173300026375657</v>
      </c>
      <c r="O109" s="51"/>
    </row>
    <row r="110" spans="2:15">
      <c r="B110" s="71"/>
      <c r="C110" s="72"/>
      <c r="D110" s="72"/>
      <c r="E110" s="72"/>
      <c r="F110" s="72"/>
      <c r="G110" s="72"/>
      <c r="H110" s="72"/>
      <c r="I110" s="72"/>
      <c r="J110" s="72"/>
      <c r="K110" s="72"/>
      <c r="L110" s="72"/>
      <c r="M110" s="72"/>
      <c r="N110" s="72"/>
      <c r="O110" s="73"/>
    </row>
    <row r="111" spans="2:15">
      <c r="C111" s="45"/>
      <c r="D111" s="45"/>
      <c r="E111" s="45"/>
      <c r="F111" s="45"/>
      <c r="G111" s="45"/>
      <c r="H111" s="45"/>
      <c r="I111" s="45"/>
      <c r="J111" s="45"/>
      <c r="K111" s="45"/>
      <c r="L111" s="45"/>
      <c r="M111" s="45"/>
      <c r="N111" s="45"/>
    </row>
    <row r="112" spans="2:15" s="25" customFormat="1" ht="30" customHeight="1">
      <c r="B112" s="196" t="s">
        <v>61</v>
      </c>
      <c r="C112" s="55"/>
      <c r="D112" s="55"/>
      <c r="E112" s="55"/>
      <c r="F112" s="55"/>
      <c r="G112" s="55"/>
      <c r="H112" s="55"/>
      <c r="I112" s="55"/>
      <c r="J112" s="55"/>
      <c r="K112" s="55"/>
      <c r="L112" s="55"/>
      <c r="M112" s="55"/>
      <c r="N112" s="55"/>
      <c r="O112" s="46"/>
    </row>
    <row r="113" spans="2:15">
      <c r="B113" s="1"/>
      <c r="C113" s="227" t="s">
        <v>99</v>
      </c>
      <c r="D113" s="6"/>
      <c r="E113" s="44"/>
      <c r="F113" s="6"/>
      <c r="G113" s="44"/>
      <c r="H113" s="6"/>
      <c r="I113" s="44"/>
      <c r="J113" s="6"/>
      <c r="K113" s="44"/>
      <c r="L113" s="6"/>
      <c r="M113" s="169"/>
      <c r="N113" s="169" t="s">
        <v>1</v>
      </c>
    </row>
    <row r="114" spans="2:15" s="17" customFormat="1" ht="30" customHeight="1">
      <c r="B114" s="205" t="s">
        <v>3</v>
      </c>
      <c r="C114" s="171" t="str">
        <f t="shared" ref="C114:M114" si="43">C4</f>
        <v>平成２３年度</v>
      </c>
      <c r="D114" s="171" t="str">
        <f t="shared" si="43"/>
        <v>平成２４年度</v>
      </c>
      <c r="E114" s="171" t="str">
        <f t="shared" si="43"/>
        <v>平成２５年度</v>
      </c>
      <c r="F114" s="171" t="str">
        <f t="shared" si="43"/>
        <v>平成２６年度</v>
      </c>
      <c r="G114" s="171" t="str">
        <f t="shared" si="43"/>
        <v>平成２７年度</v>
      </c>
      <c r="H114" s="171" t="str">
        <f t="shared" si="43"/>
        <v>平成２８年度</v>
      </c>
      <c r="I114" s="171" t="str">
        <f t="shared" si="43"/>
        <v>平成２９年度</v>
      </c>
      <c r="J114" s="171" t="str">
        <f t="shared" si="43"/>
        <v>平成３０年度</v>
      </c>
      <c r="K114" s="171" t="str">
        <f t="shared" si="43"/>
        <v>令和元年度</v>
      </c>
      <c r="L114" s="171" t="str">
        <f t="shared" si="43"/>
        <v>令和２年度</v>
      </c>
      <c r="M114" s="171" t="str">
        <f t="shared" si="43"/>
        <v>令和３年度</v>
      </c>
      <c r="N114" s="171" t="str">
        <f t="shared" ref="N114" si="44">N4</f>
        <v>令和４年度</v>
      </c>
      <c r="O114" s="206" t="s">
        <v>36</v>
      </c>
    </row>
    <row r="115" spans="2:15" s="17" customFormat="1">
      <c r="B115" s="11"/>
      <c r="C115" s="12"/>
      <c r="D115" s="12"/>
      <c r="E115" s="12"/>
      <c r="F115" s="12"/>
      <c r="G115" s="12"/>
      <c r="H115" s="12"/>
      <c r="I115" s="12"/>
      <c r="J115" s="12"/>
      <c r="K115" s="12"/>
      <c r="L115" s="12"/>
      <c r="M115" s="12"/>
      <c r="N115" s="12"/>
      <c r="O115" s="48"/>
    </row>
    <row r="116" spans="2:15" s="17" customFormat="1">
      <c r="B116" s="173" t="s">
        <v>4</v>
      </c>
      <c r="C116" s="189">
        <f t="shared" ref="C116:D135" si="45">IF(C6="","",C6/C$47*100)</f>
        <v>52.705141326951143</v>
      </c>
      <c r="D116" s="189">
        <f t="shared" si="45"/>
        <v>52.968190277078051</v>
      </c>
      <c r="E116" s="189">
        <f t="shared" ref="E116:M116" si="46">IF(E6="","",E6/E$47*100)</f>
        <v>52.444358244989843</v>
      </c>
      <c r="F116" s="189">
        <f t="shared" si="46"/>
        <v>52.436302854269236</v>
      </c>
      <c r="G116" s="189">
        <f t="shared" si="46"/>
        <v>50.621848764496271</v>
      </c>
      <c r="H116" s="189">
        <f t="shared" si="46"/>
        <v>48.380928412312663</v>
      </c>
      <c r="I116" s="189">
        <f t="shared" si="46"/>
        <v>46.932010329754881</v>
      </c>
      <c r="J116" s="189">
        <f t="shared" si="46"/>
        <v>46.497880472414366</v>
      </c>
      <c r="K116" s="189">
        <f t="shared" si="46"/>
        <v>48.935331326670642</v>
      </c>
      <c r="L116" s="189">
        <f t="shared" si="46"/>
        <v>45.208571211814203</v>
      </c>
      <c r="M116" s="189">
        <f t="shared" si="46"/>
        <v>45.327220653032626</v>
      </c>
      <c r="N116" s="189">
        <f t="shared" ref="N116" si="47">IF(N6="","",N6/N$47*100)</f>
        <v>47.675317683636294</v>
      </c>
      <c r="O116" s="207">
        <f>O6</f>
        <v>1</v>
      </c>
    </row>
    <row r="117" spans="2:15" s="17" customFormat="1">
      <c r="B117" s="173" t="s">
        <v>5</v>
      </c>
      <c r="C117" s="189">
        <f t="shared" si="45"/>
        <v>51.530178396271694</v>
      </c>
      <c r="D117" s="189">
        <f t="shared" si="45"/>
        <v>51.690452184125526</v>
      </c>
      <c r="E117" s="189">
        <f t="shared" ref="E117:M117" si="48">IF(E7="","",E7/E$47*100)</f>
        <v>51.183233675099203</v>
      </c>
      <c r="F117" s="189">
        <f t="shared" si="48"/>
        <v>51.247993385554523</v>
      </c>
      <c r="G117" s="189">
        <f t="shared" si="48"/>
        <v>49.403972245698995</v>
      </c>
      <c r="H117" s="189">
        <f t="shared" si="48"/>
        <v>47.146298281048097</v>
      </c>
      <c r="I117" s="189">
        <f t="shared" si="48"/>
        <v>45.731894894302968</v>
      </c>
      <c r="J117" s="189">
        <f t="shared" si="48"/>
        <v>45.418405499050941</v>
      </c>
      <c r="K117" s="189">
        <f t="shared" si="48"/>
        <v>47.692394937421753</v>
      </c>
      <c r="L117" s="189">
        <f t="shared" si="48"/>
        <v>43.786738120640763</v>
      </c>
      <c r="M117" s="189">
        <f t="shared" si="48"/>
        <v>44.001342071943014</v>
      </c>
      <c r="N117" s="189">
        <f t="shared" ref="N117" si="49">IF(N7="","",N7/N$47*100)</f>
        <v>46.394996066827311</v>
      </c>
      <c r="O117" s="207" t="str">
        <f>O7</f>
        <v>(1)</v>
      </c>
    </row>
    <row r="118" spans="2:15" s="17" customFormat="1">
      <c r="B118" s="173" t="s">
        <v>293</v>
      </c>
      <c r="C118" s="189">
        <f t="shared" si="45"/>
        <v>7.7543610730309576</v>
      </c>
      <c r="D118" s="189">
        <f t="shared" si="45"/>
        <v>7.7939084271370058</v>
      </c>
      <c r="E118" s="189">
        <f t="shared" ref="E118:M118" si="50">IF(E8="","",E8/E$47*100)</f>
        <v>7.5996907495713364</v>
      </c>
      <c r="F118" s="189">
        <f t="shared" si="50"/>
        <v>7.732998009172583</v>
      </c>
      <c r="G118" s="189">
        <f t="shared" si="50"/>
        <v>7.6730670872735276</v>
      </c>
      <c r="H118" s="189">
        <f t="shared" si="50"/>
        <v>7.4073356720744998</v>
      </c>
      <c r="I118" s="189">
        <f t="shared" si="50"/>
        <v>7.1512401765521618</v>
      </c>
      <c r="J118" s="189">
        <f t="shared" si="50"/>
        <v>7.0295227890952034</v>
      </c>
      <c r="K118" s="189">
        <f t="shared" si="50"/>
        <v>7.4031578293821756</v>
      </c>
      <c r="L118" s="189">
        <f t="shared" si="50"/>
        <v>7.2135879069222515</v>
      </c>
      <c r="M118" s="189">
        <f t="shared" si="50"/>
        <v>7.0782408877916518</v>
      </c>
      <c r="N118" s="189">
        <f t="shared" ref="N118" si="51">IF(N8="","",N8/N$47*100)</f>
        <v>7.2882944328675912</v>
      </c>
      <c r="O118" s="207" t="str">
        <f t="shared" ref="O118:O130" si="52">O8</f>
        <v>a</v>
      </c>
    </row>
    <row r="119" spans="2:15" s="17" customFormat="1">
      <c r="B119" s="173" t="s">
        <v>78</v>
      </c>
      <c r="C119" s="189">
        <f t="shared" si="45"/>
        <v>1.4883005867688499</v>
      </c>
      <c r="D119" s="189">
        <f t="shared" si="45"/>
        <v>1.4453367829340098</v>
      </c>
      <c r="E119" s="189">
        <f t="shared" ref="E119:M119" si="53">IF(E9="","",E9/E$47*100)</f>
        <v>1.3624329361111644</v>
      </c>
      <c r="F119" s="189">
        <f t="shared" si="53"/>
        <v>1.2402596589132542</v>
      </c>
      <c r="G119" s="189">
        <f t="shared" si="53"/>
        <v>1.1781347239407993</v>
      </c>
      <c r="H119" s="189">
        <f t="shared" si="53"/>
        <v>1.128247523684055</v>
      </c>
      <c r="I119" s="189">
        <f t="shared" si="53"/>
        <v>1.0381064685411694</v>
      </c>
      <c r="J119" s="189">
        <f t="shared" si="53"/>
        <v>0.9632112460574761</v>
      </c>
      <c r="K119" s="189">
        <f t="shared" si="53"/>
        <v>1.0432071273842971</v>
      </c>
      <c r="L119" s="189">
        <f t="shared" si="53"/>
        <v>1.1107984746327508</v>
      </c>
      <c r="M119" s="189">
        <f t="shared" si="53"/>
        <v>1.1308050584014304</v>
      </c>
      <c r="N119" s="189">
        <f t="shared" ref="N119" si="54">IF(N9="","",N9/N$47*100)</f>
        <v>1.0979199234541819</v>
      </c>
      <c r="O119" s="207" t="str">
        <f t="shared" si="52"/>
        <v>b</v>
      </c>
    </row>
    <row r="120" spans="2:15" s="17" customFormat="1">
      <c r="B120" s="173" t="s">
        <v>79</v>
      </c>
      <c r="C120" s="189">
        <f t="shared" si="45"/>
        <v>1.7718016355788755</v>
      </c>
      <c r="D120" s="189">
        <f t="shared" si="45"/>
        <v>1.858322305071191</v>
      </c>
      <c r="E120" s="189">
        <f t="shared" ref="E120:M120" si="55">IF(E10="","",E10/E$47*100)</f>
        <v>2.0365765016699804</v>
      </c>
      <c r="F120" s="189">
        <f t="shared" si="55"/>
        <v>2.1185553449766186</v>
      </c>
      <c r="G120" s="189">
        <f t="shared" si="55"/>
        <v>1.9982214121253876</v>
      </c>
      <c r="H120" s="189">
        <f t="shared" si="55"/>
        <v>1.6867712511679771</v>
      </c>
      <c r="I120" s="189">
        <f t="shared" si="55"/>
        <v>1.5870865526753188</v>
      </c>
      <c r="J120" s="189">
        <f t="shared" si="55"/>
        <v>1.5710801059153574</v>
      </c>
      <c r="K120" s="189">
        <f t="shared" si="55"/>
        <v>1.5668272941977073</v>
      </c>
      <c r="L120" s="189">
        <f t="shared" si="55"/>
        <v>1.3727609012765492</v>
      </c>
      <c r="M120" s="189">
        <f t="shared" si="55"/>
        <v>1.3536050060083726</v>
      </c>
      <c r="N120" s="189">
        <f t="shared" ref="N120" si="56">IF(N10="","",N10/N$47*100)</f>
        <v>1.5306925858369742</v>
      </c>
      <c r="O120" s="207" t="str">
        <f t="shared" si="52"/>
        <v>c</v>
      </c>
    </row>
    <row r="121" spans="2:15" s="17" customFormat="1">
      <c r="B121" s="173" t="s">
        <v>80</v>
      </c>
      <c r="C121" s="189">
        <f t="shared" si="45"/>
        <v>11.603536490437101</v>
      </c>
      <c r="D121" s="189">
        <f t="shared" si="45"/>
        <v>11.69525849827178</v>
      </c>
      <c r="E121" s="189">
        <f t="shared" ref="E121:M121" si="57">IF(E11="","",E11/E$47*100)</f>
        <v>11.340093240300623</v>
      </c>
      <c r="F121" s="189">
        <f t="shared" si="57"/>
        <v>11.271030942832038</v>
      </c>
      <c r="G121" s="189">
        <f t="shared" si="57"/>
        <v>10.613265726829827</v>
      </c>
      <c r="H121" s="189">
        <f t="shared" si="57"/>
        <v>10.129746359947593</v>
      </c>
      <c r="I121" s="189">
        <f t="shared" si="57"/>
        <v>9.8151128966613577</v>
      </c>
      <c r="J121" s="189">
        <f t="shared" si="57"/>
        <v>9.6322045688950677</v>
      </c>
      <c r="K121" s="189">
        <f t="shared" si="57"/>
        <v>10.093220840285522</v>
      </c>
      <c r="L121" s="189">
        <f t="shared" si="57"/>
        <v>9.8332481852412759</v>
      </c>
      <c r="M121" s="189">
        <f t="shared" si="57"/>
        <v>9.7160877637849818</v>
      </c>
      <c r="N121" s="189">
        <f t="shared" ref="N121" si="58">IF(N11="","",N11/N$47*100)</f>
        <v>9.8468883415908959</v>
      </c>
      <c r="O121" s="207" t="str">
        <f t="shared" si="52"/>
        <v>d</v>
      </c>
    </row>
    <row r="122" spans="2:15" s="17" customFormat="1">
      <c r="B122" s="173" t="s">
        <v>81</v>
      </c>
      <c r="C122" s="189">
        <f t="shared" si="45"/>
        <v>2.0218297405973398</v>
      </c>
      <c r="D122" s="189">
        <f t="shared" si="45"/>
        <v>2.0367385120154546</v>
      </c>
      <c r="E122" s="189">
        <f t="shared" ref="E122:M122" si="59">IF(E12="","",E12/E$47*100)</f>
        <v>2.2200525491871752</v>
      </c>
      <c r="F122" s="189">
        <f t="shared" si="59"/>
        <v>2.1278997320423509</v>
      </c>
      <c r="G122" s="189">
        <f t="shared" si="59"/>
        <v>2.0557639610099026</v>
      </c>
      <c r="H122" s="189">
        <f t="shared" si="59"/>
        <v>1.9559939555719379</v>
      </c>
      <c r="I122" s="189">
        <f t="shared" si="59"/>
        <v>1.9061824599870589</v>
      </c>
      <c r="J122" s="189">
        <f t="shared" si="59"/>
        <v>1.8907880856966601</v>
      </c>
      <c r="K122" s="189">
        <f t="shared" si="59"/>
        <v>1.9834452772132649</v>
      </c>
      <c r="L122" s="189">
        <f t="shared" si="59"/>
        <v>2.0429780193081304</v>
      </c>
      <c r="M122" s="189">
        <f t="shared" si="59"/>
        <v>2.1147518585001439</v>
      </c>
      <c r="N122" s="189">
        <f t="shared" ref="N122" si="60">IF(N12="","",N12/N$47*100)</f>
        <v>2.2815110496889441</v>
      </c>
      <c r="O122" s="207" t="str">
        <f t="shared" si="52"/>
        <v>e</v>
      </c>
    </row>
    <row r="123" spans="2:15" s="17" customFormat="1">
      <c r="B123" s="173" t="s">
        <v>82</v>
      </c>
      <c r="C123" s="189">
        <f t="shared" si="45"/>
        <v>1.6678397070897639</v>
      </c>
      <c r="D123" s="189">
        <f t="shared" si="45"/>
        <v>1.6731269442897878</v>
      </c>
      <c r="E123" s="189">
        <f t="shared" ref="E123:M123" si="61">IF(E13="","",E13/E$47*100)</f>
        <v>1.6622019896398819</v>
      </c>
      <c r="F123" s="189">
        <f t="shared" si="61"/>
        <v>1.7117996727035754</v>
      </c>
      <c r="G123" s="189">
        <f t="shared" si="61"/>
        <v>1.7210577217960317</v>
      </c>
      <c r="H123" s="189">
        <f t="shared" si="61"/>
        <v>1.6055677454381978</v>
      </c>
      <c r="I123" s="189">
        <f t="shared" si="61"/>
        <v>1.5497998801532979</v>
      </c>
      <c r="J123" s="189">
        <f t="shared" si="61"/>
        <v>1.537817488744939</v>
      </c>
      <c r="K123" s="189">
        <f t="shared" si="61"/>
        <v>1.6419060394941332</v>
      </c>
      <c r="L123" s="189">
        <f t="shared" si="61"/>
        <v>1.6448066546114894</v>
      </c>
      <c r="M123" s="189">
        <f t="shared" si="61"/>
        <v>1.6226195846237907</v>
      </c>
      <c r="N123" s="189">
        <f t="shared" ref="N123" si="62">IF(N13="","",N13/N$47*100)</f>
        <v>1.7196191412127364</v>
      </c>
      <c r="O123" s="207" t="str">
        <f t="shared" si="52"/>
        <v>f</v>
      </c>
    </row>
    <row r="124" spans="2:15" s="17" customFormat="1">
      <c r="B124" s="173" t="s">
        <v>83</v>
      </c>
      <c r="C124" s="189">
        <f t="shared" si="45"/>
        <v>6.1759246284676399</v>
      </c>
      <c r="D124" s="189">
        <f t="shared" si="45"/>
        <v>6.3037127121712961</v>
      </c>
      <c r="E124" s="189">
        <f t="shared" ref="E124:M124" si="63">IF(E14="","",E14/E$47*100)</f>
        <v>6.2167699090131148</v>
      </c>
      <c r="F124" s="189">
        <f t="shared" si="63"/>
        <v>6.1200494242655967</v>
      </c>
      <c r="G124" s="189">
        <f t="shared" si="63"/>
        <v>5.52821258364557</v>
      </c>
      <c r="H124" s="189">
        <f t="shared" si="63"/>
        <v>5.4347280807376981</v>
      </c>
      <c r="I124" s="189">
        <f t="shared" si="63"/>
        <v>5.3216973840589956</v>
      </c>
      <c r="J124" s="189">
        <f t="shared" si="63"/>
        <v>5.3434454452781015</v>
      </c>
      <c r="K124" s="189">
        <f t="shared" si="63"/>
        <v>5.3912601154034752</v>
      </c>
      <c r="L124" s="189">
        <f t="shared" si="63"/>
        <v>4.2235814439900006</v>
      </c>
      <c r="M124" s="189">
        <f t="shared" si="63"/>
        <v>4.3001849173661917</v>
      </c>
      <c r="N124" s="189">
        <f t="shared" ref="N124" si="64">IF(N14="","",N14/N$47*100)</f>
        <v>4.7504882163229674</v>
      </c>
      <c r="O124" s="207" t="str">
        <f t="shared" si="52"/>
        <v>g</v>
      </c>
    </row>
    <row r="125" spans="2:15" s="17" customFormat="1">
      <c r="B125" s="173" t="s">
        <v>294</v>
      </c>
      <c r="C125" s="189">
        <f t="shared" si="45"/>
        <v>2.8538714862732957</v>
      </c>
      <c r="D125" s="189">
        <f t="shared" si="45"/>
        <v>2.6557732373041478</v>
      </c>
      <c r="E125" s="189">
        <f t="shared" ref="E125:M125" si="65">IF(E15="","",E15/E$47*100)</f>
        <v>2.7582413294667285</v>
      </c>
      <c r="F125" s="189">
        <f t="shared" si="65"/>
        <v>2.7649798450135616</v>
      </c>
      <c r="G125" s="189">
        <f t="shared" si="65"/>
        <v>2.6581385022624064</v>
      </c>
      <c r="H125" s="189">
        <f t="shared" si="65"/>
        <v>2.6074024634617308</v>
      </c>
      <c r="I125" s="189">
        <f t="shared" si="65"/>
        <v>2.5899958882504959</v>
      </c>
      <c r="J125" s="189">
        <f t="shared" si="65"/>
        <v>2.6530650310071144</v>
      </c>
      <c r="K125" s="189">
        <f t="shared" si="65"/>
        <v>2.7925675586489294</v>
      </c>
      <c r="L125" s="189">
        <f t="shared" si="65"/>
        <v>2.9631896155179516</v>
      </c>
      <c r="M125" s="189">
        <f t="shared" si="65"/>
        <v>2.9138165977016959</v>
      </c>
      <c r="N125" s="189">
        <f t="shared" ref="N125" si="66">IF(N15="","",N15/N$47*100)</f>
        <v>2.9736293108108605</v>
      </c>
      <c r="O125" s="207" t="str">
        <f t="shared" si="52"/>
        <v>h</v>
      </c>
    </row>
    <row r="126" spans="2:15" s="17" customFormat="1">
      <c r="B126" s="173" t="s">
        <v>295</v>
      </c>
      <c r="C126" s="189">
        <f t="shared" si="45"/>
        <v>3.4281329370037334</v>
      </c>
      <c r="D126" s="189">
        <f t="shared" si="45"/>
        <v>3.4359982337126524</v>
      </c>
      <c r="E126" s="189">
        <f t="shared" ref="E126:M126" si="67">IF(E16="","",E16/E$47*100)</f>
        <v>3.3693451890345991</v>
      </c>
      <c r="F126" s="189">
        <f t="shared" si="67"/>
        <v>3.4391818458628656</v>
      </c>
      <c r="G126" s="189">
        <f t="shared" si="67"/>
        <v>3.4371074320131436</v>
      </c>
      <c r="H126" s="189">
        <f t="shared" si="67"/>
        <v>3.2025339343435371</v>
      </c>
      <c r="I126" s="189">
        <f t="shared" si="67"/>
        <v>3.09455003971286</v>
      </c>
      <c r="J126" s="189">
        <f t="shared" si="67"/>
        <v>3.0611969982819494</v>
      </c>
      <c r="K126" s="189">
        <f t="shared" si="67"/>
        <v>3.1917083146135528</v>
      </c>
      <c r="L126" s="189">
        <f t="shared" si="67"/>
        <v>2.8992565227119731</v>
      </c>
      <c r="M126" s="189">
        <f t="shared" si="67"/>
        <v>3.0577915902552206</v>
      </c>
      <c r="N126" s="189">
        <f t="shared" ref="N126" si="68">IF(N16="","",N16/N$47*100)</f>
        <v>3.2276160427277176</v>
      </c>
      <c r="O126" s="207" t="str">
        <f t="shared" si="52"/>
        <v>i</v>
      </c>
    </row>
    <row r="127" spans="2:15" s="17" customFormat="1">
      <c r="B127" s="173" t="s">
        <v>296</v>
      </c>
      <c r="C127" s="189">
        <f t="shared" si="45"/>
        <v>1.0911939917597684</v>
      </c>
      <c r="D127" s="189">
        <f t="shared" si="45"/>
        <v>1.0745091237215436</v>
      </c>
      <c r="E127" s="189">
        <f t="shared" ref="E127:M127" si="69">IF(E17="","",E17/E$47*100)</f>
        <v>1.0178497690090449</v>
      </c>
      <c r="F127" s="189">
        <f t="shared" si="69"/>
        <v>1.0379939454507663</v>
      </c>
      <c r="G127" s="189">
        <f t="shared" si="69"/>
        <v>0.96507110260795925</v>
      </c>
      <c r="H127" s="189">
        <f t="shared" si="69"/>
        <v>0.8954039898470354</v>
      </c>
      <c r="I127" s="189">
        <f t="shared" si="69"/>
        <v>0.81983084480780755</v>
      </c>
      <c r="J127" s="189">
        <f t="shared" si="69"/>
        <v>0.78205720709611704</v>
      </c>
      <c r="K127" s="189">
        <f t="shared" si="69"/>
        <v>0.77955765749425943</v>
      </c>
      <c r="L127" s="189">
        <f t="shared" si="69"/>
        <v>0.71218296340328602</v>
      </c>
      <c r="M127" s="189">
        <f t="shared" si="69"/>
        <v>0.67378978450707161</v>
      </c>
      <c r="N127" s="189">
        <f t="shared" ref="N127" si="70">IF(N17="","",N17/N$47*100)</f>
        <v>0.60986259983245006</v>
      </c>
      <c r="O127" s="207" t="str">
        <f t="shared" si="52"/>
        <v>j</v>
      </c>
    </row>
    <row r="128" spans="2:15" s="17" customFormat="1">
      <c r="B128" s="173" t="s">
        <v>297</v>
      </c>
      <c r="C128" s="189">
        <f t="shared" si="45"/>
        <v>3.9260046811505633</v>
      </c>
      <c r="D128" s="189">
        <f t="shared" si="45"/>
        <v>3.9402375219544616</v>
      </c>
      <c r="E128" s="189">
        <f t="shared" ref="E128:M128" si="71">IF(E18="","",E18/E$47*100)</f>
        <v>3.8686679570318314</v>
      </c>
      <c r="F128" s="189">
        <f t="shared" si="71"/>
        <v>4.0271623819264466</v>
      </c>
      <c r="G128" s="189">
        <f t="shared" si="71"/>
        <v>3.9668286171665215</v>
      </c>
      <c r="H128" s="189">
        <f t="shared" si="71"/>
        <v>3.8152655132079607</v>
      </c>
      <c r="I128" s="189">
        <f t="shared" si="71"/>
        <v>3.614485524018213</v>
      </c>
      <c r="J128" s="189">
        <f t="shared" si="71"/>
        <v>3.4638600340386301</v>
      </c>
      <c r="K128" s="189">
        <f t="shared" si="71"/>
        <v>3.4835046753415635</v>
      </c>
      <c r="L128" s="189">
        <f t="shared" si="71"/>
        <v>2.3022755667549837</v>
      </c>
      <c r="M128" s="189">
        <f t="shared" si="71"/>
        <v>2.1712167934577877</v>
      </c>
      <c r="N128" s="189">
        <f t="shared" ref="N128" si="72">IF(N18="","",N18/N$47*100)</f>
        <v>2.6519795241820927</v>
      </c>
      <c r="O128" s="207" t="str">
        <f t="shared" si="52"/>
        <v>k</v>
      </c>
    </row>
    <row r="129" spans="2:15" s="17" customFormat="1">
      <c r="B129" s="173" t="s">
        <v>298</v>
      </c>
      <c r="C129" s="189">
        <f t="shared" si="45"/>
        <v>3.3149536280515255</v>
      </c>
      <c r="D129" s="189">
        <f t="shared" si="45"/>
        <v>3.1113403194808651</v>
      </c>
      <c r="E129" s="189">
        <f t="shared" ref="E129:M129" si="73">IF(E19="","",E19/E$47*100)</f>
        <v>3.1900633155047049</v>
      </c>
      <c r="F129" s="189">
        <f t="shared" si="73"/>
        <v>3.2009447162540434</v>
      </c>
      <c r="G129" s="189">
        <f t="shared" si="73"/>
        <v>3.1601172866394931</v>
      </c>
      <c r="H129" s="189">
        <f t="shared" si="73"/>
        <v>2.9888784881567392</v>
      </c>
      <c r="I129" s="189">
        <f t="shared" si="73"/>
        <v>2.9622821858162522</v>
      </c>
      <c r="J129" s="189">
        <f t="shared" si="73"/>
        <v>3.0794459592425287</v>
      </c>
      <c r="K129" s="189">
        <f t="shared" si="73"/>
        <v>3.5135948382782072</v>
      </c>
      <c r="L129" s="189">
        <f t="shared" si="73"/>
        <v>3.2792538914438651</v>
      </c>
      <c r="M129" s="189">
        <f t="shared" si="73"/>
        <v>3.4392535330891225</v>
      </c>
      <c r="N129" s="189">
        <f t="shared" ref="N129" si="74">IF(N19="","",N19/N$47*100)</f>
        <v>3.684968826117256</v>
      </c>
      <c r="O129" s="207" t="str">
        <f t="shared" si="52"/>
        <v>l</v>
      </c>
    </row>
    <row r="130" spans="2:15" s="17" customFormat="1">
      <c r="B130" s="173" t="s">
        <v>349</v>
      </c>
      <c r="C130" s="189">
        <f t="shared" si="45"/>
        <v>4.4324278100622898</v>
      </c>
      <c r="D130" s="189">
        <f t="shared" si="45"/>
        <v>4.6661895660613313</v>
      </c>
      <c r="E130" s="189">
        <f t="shared" ref="E130:M130" si="75">IF(E20="","",E20/E$47*100)</f>
        <v>4.5412482395590166</v>
      </c>
      <c r="F130" s="189">
        <f t="shared" si="75"/>
        <v>4.4551378661408245</v>
      </c>
      <c r="G130" s="189">
        <f t="shared" si="75"/>
        <v>4.4489860883884287</v>
      </c>
      <c r="H130" s="189">
        <f t="shared" si="75"/>
        <v>4.2884233034091395</v>
      </c>
      <c r="I130" s="189">
        <f t="shared" si="75"/>
        <v>4.2815245930679762</v>
      </c>
      <c r="J130" s="189">
        <f t="shared" si="75"/>
        <v>4.4107105397017943</v>
      </c>
      <c r="K130" s="189">
        <f t="shared" si="75"/>
        <v>4.8084373696846621</v>
      </c>
      <c r="L130" s="189">
        <f t="shared" si="75"/>
        <v>4.1888179748262546</v>
      </c>
      <c r="M130" s="189">
        <f t="shared" si="75"/>
        <v>4.4291786964555486</v>
      </c>
      <c r="N130" s="228">
        <f t="shared" ref="N130" si="76">IF(N20="","",N20/N$47*100)</f>
        <v>4.73152607218264</v>
      </c>
      <c r="O130" s="207" t="str">
        <f t="shared" si="52"/>
        <v>m</v>
      </c>
    </row>
    <row r="131" spans="2:15" s="17" customFormat="1">
      <c r="B131" s="173" t="s">
        <v>32</v>
      </c>
      <c r="C131" s="70"/>
      <c r="D131" s="70"/>
      <c r="E131" s="70"/>
      <c r="F131" s="70"/>
      <c r="G131" s="70"/>
      <c r="H131" s="70"/>
      <c r="I131" s="70"/>
      <c r="J131" s="70"/>
      <c r="K131" s="70"/>
      <c r="L131" s="70"/>
      <c r="M131" s="70"/>
      <c r="N131" s="104"/>
      <c r="O131" s="49"/>
    </row>
    <row r="132" spans="2:15" s="17" customFormat="1">
      <c r="B132" s="173" t="s">
        <v>299</v>
      </c>
      <c r="C132" s="189">
        <f t="shared" si="45"/>
        <v>43.09736750548381</v>
      </c>
      <c r="D132" s="189">
        <f t="shared" si="45"/>
        <v>43.194583562008404</v>
      </c>
      <c r="E132" s="189">
        <f t="shared" ref="E132:M132" si="77">IF(E22="","",E22/E$47*100)</f>
        <v>42.925146576848647</v>
      </c>
      <c r="F132" s="189">
        <f t="shared" si="77"/>
        <v>43.045462296612577</v>
      </c>
      <c r="G132" s="189">
        <f t="shared" si="77"/>
        <v>41.540365193129503</v>
      </c>
      <c r="H132" s="189">
        <f t="shared" si="77"/>
        <v>39.616339300247134</v>
      </c>
      <c r="I132" s="189">
        <f t="shared" si="77"/>
        <v>38.547814121061883</v>
      </c>
      <c r="J132" s="189">
        <f t="shared" si="77"/>
        <v>38.373166727803564</v>
      </c>
      <c r="K132" s="189">
        <f t="shared" si="77"/>
        <v>40.282551763146664</v>
      </c>
      <c r="L132" s="189">
        <f t="shared" si="77"/>
        <v>36.568576704826455</v>
      </c>
      <c r="M132" s="189">
        <f t="shared" si="77"/>
        <v>36.982061026614424</v>
      </c>
      <c r="N132" s="228">
        <f t="shared" ref="N132" si="78">IF(N22="","",N22/N$47*100)</f>
        <v>39.433533621471554</v>
      </c>
      <c r="O132" s="207"/>
    </row>
    <row r="133" spans="2:15" s="17" customFormat="1">
      <c r="B133" s="173" t="s">
        <v>300</v>
      </c>
      <c r="C133" s="189">
        <f t="shared" si="45"/>
        <v>8.4328108907878931</v>
      </c>
      <c r="D133" s="189">
        <f t="shared" si="45"/>
        <v>8.495868622117122</v>
      </c>
      <c r="E133" s="189">
        <f t="shared" ref="E133:M133" si="79">IF(E23="","",E23/E$47*100)</f>
        <v>8.2580870982505594</v>
      </c>
      <c r="F133" s="189">
        <f t="shared" si="79"/>
        <v>8.2025310889419476</v>
      </c>
      <c r="G133" s="189">
        <f t="shared" si="79"/>
        <v>7.8636070525694945</v>
      </c>
      <c r="H133" s="189">
        <f t="shared" si="79"/>
        <v>7.5299589808009646</v>
      </c>
      <c r="I133" s="189">
        <f t="shared" si="79"/>
        <v>7.1840807732410781</v>
      </c>
      <c r="J133" s="189">
        <f t="shared" si="79"/>
        <v>7.0452387712473747</v>
      </c>
      <c r="K133" s="189">
        <f t="shared" si="79"/>
        <v>7.4098431742750863</v>
      </c>
      <c r="L133" s="189">
        <f t="shared" si="79"/>
        <v>7.2181614158143059</v>
      </c>
      <c r="M133" s="189">
        <f t="shared" si="79"/>
        <v>7.0192810453285865</v>
      </c>
      <c r="N133" s="228">
        <f t="shared" ref="N133" si="80">IF(N23="","",N23/N$47*100)</f>
        <v>6.9614624453557523</v>
      </c>
      <c r="O133" s="207"/>
    </row>
    <row r="134" spans="2:15" s="17" customFormat="1">
      <c r="B134" s="8"/>
      <c r="C134" s="70"/>
      <c r="D134" s="70"/>
      <c r="E134" s="70"/>
      <c r="F134" s="70"/>
      <c r="G134" s="70"/>
      <c r="H134" s="70"/>
      <c r="I134" s="70"/>
      <c r="J134" s="70"/>
      <c r="K134" s="70"/>
      <c r="L134" s="70"/>
      <c r="M134" s="70"/>
      <c r="N134" s="104"/>
      <c r="O134" s="50"/>
    </row>
    <row r="135" spans="2:15" s="17" customFormat="1">
      <c r="B135" s="173" t="s">
        <v>301</v>
      </c>
      <c r="C135" s="189">
        <f t="shared" si="45"/>
        <v>1.174962930679438</v>
      </c>
      <c r="D135" s="189">
        <f t="shared" si="45"/>
        <v>1.2777380929525268</v>
      </c>
      <c r="E135" s="189">
        <f t="shared" ref="E135:M135" si="81">IF(E25="","",E25/E$47*100)</f>
        <v>1.261124569890635</v>
      </c>
      <c r="F135" s="189">
        <f t="shared" si="81"/>
        <v>1.1883094687147109</v>
      </c>
      <c r="G135" s="189">
        <f t="shared" si="81"/>
        <v>1.217876518797274</v>
      </c>
      <c r="H135" s="189">
        <f t="shared" si="81"/>
        <v>1.2346301312645647</v>
      </c>
      <c r="I135" s="189">
        <f t="shared" si="81"/>
        <v>1.2001154354519175</v>
      </c>
      <c r="J135" s="189">
        <f t="shared" si="81"/>
        <v>1.0794749733634252</v>
      </c>
      <c r="K135" s="189">
        <f t="shared" si="81"/>
        <v>1.2429363892488898</v>
      </c>
      <c r="L135" s="189">
        <f t="shared" si="81"/>
        <v>1.42183309117344</v>
      </c>
      <c r="M135" s="189">
        <f t="shared" si="81"/>
        <v>1.3258785810896132</v>
      </c>
      <c r="N135" s="228">
        <f t="shared" ref="N135" si="82">IF(N25="","",N25/N$47*100)</f>
        <v>1.2803216168089868</v>
      </c>
      <c r="O135" s="207" t="str">
        <f t="shared" ref="O135" si="83">O25</f>
        <v>(2)</v>
      </c>
    </row>
    <row r="136" spans="2:15" s="17" customFormat="1">
      <c r="B136" s="8"/>
      <c r="C136" s="70"/>
      <c r="D136" s="70"/>
      <c r="E136" s="70"/>
      <c r="F136" s="70"/>
      <c r="G136" s="70"/>
      <c r="H136" s="70"/>
      <c r="I136" s="70"/>
      <c r="J136" s="70"/>
      <c r="K136" s="70"/>
      <c r="L136" s="70"/>
      <c r="M136" s="70"/>
      <c r="N136" s="104"/>
      <c r="O136" s="53"/>
    </row>
    <row r="137" spans="2:15" s="17" customFormat="1">
      <c r="B137" s="173" t="s">
        <v>302</v>
      </c>
      <c r="C137" s="189">
        <f t="shared" ref="C137:D154" si="84">IF(C27="","",C27/C$47*100)</f>
        <v>14.875493436212798</v>
      </c>
      <c r="D137" s="189">
        <f t="shared" si="84"/>
        <v>14.772636845892753</v>
      </c>
      <c r="E137" s="189">
        <f t="shared" ref="E137:M137" si="85">IF(E27="","",E27/E$47*100)</f>
        <v>14.305170895431999</v>
      </c>
      <c r="F137" s="189">
        <f t="shared" si="85"/>
        <v>14.649416749181054</v>
      </c>
      <c r="G137" s="189">
        <f t="shared" si="85"/>
        <v>14.473488156920341</v>
      </c>
      <c r="H137" s="189">
        <f t="shared" si="85"/>
        <v>13.967857126100863</v>
      </c>
      <c r="I137" s="189">
        <f t="shared" si="85"/>
        <v>13.668850699844839</v>
      </c>
      <c r="J137" s="189">
        <f t="shared" si="85"/>
        <v>13.708918825628128</v>
      </c>
      <c r="K137" s="189">
        <f t="shared" si="85"/>
        <v>14.793103852860815</v>
      </c>
      <c r="L137" s="189">
        <f t="shared" si="85"/>
        <v>14.416048142603207</v>
      </c>
      <c r="M137" s="189">
        <f t="shared" si="85"/>
        <v>14.706326438170015</v>
      </c>
      <c r="N137" s="228">
        <f t="shared" ref="N137" si="86">IF(N27="","",N27/N$47*100)</f>
        <v>15.017134829442579</v>
      </c>
      <c r="O137" s="207">
        <f t="shared" ref="O137" si="87">O27</f>
        <v>2</v>
      </c>
    </row>
    <row r="138" spans="2:15" s="17" customFormat="1">
      <c r="B138" s="8"/>
      <c r="C138" s="70"/>
      <c r="D138" s="70"/>
      <c r="E138" s="70"/>
      <c r="F138" s="70"/>
      <c r="G138" s="70"/>
      <c r="H138" s="70"/>
      <c r="I138" s="70"/>
      <c r="J138" s="70"/>
      <c r="K138" s="70"/>
      <c r="L138" s="70"/>
      <c r="M138" s="70"/>
      <c r="N138" s="104"/>
      <c r="O138" s="53"/>
    </row>
    <row r="139" spans="2:15" s="17" customFormat="1">
      <c r="B139" s="173" t="s">
        <v>303</v>
      </c>
      <c r="C139" s="189">
        <f t="shared" si="84"/>
        <v>20.162753364743466</v>
      </c>
      <c r="D139" s="189">
        <f t="shared" si="84"/>
        <v>22.83937973390497</v>
      </c>
      <c r="E139" s="189">
        <f t="shared" ref="E139:M139" si="88">IF(E29="","",E29/E$47*100)</f>
        <v>22.473655185772039</v>
      </c>
      <c r="F139" s="189">
        <f t="shared" si="88"/>
        <v>23.064478316036631</v>
      </c>
      <c r="G139" s="189">
        <f t="shared" si="88"/>
        <v>22.895662045495058</v>
      </c>
      <c r="H139" s="189">
        <f t="shared" si="88"/>
        <v>23.078986710174103</v>
      </c>
      <c r="I139" s="189">
        <f t="shared" si="88"/>
        <v>23.837722643341834</v>
      </c>
      <c r="J139" s="189">
        <f t="shared" si="88"/>
        <v>28.318760645706959</v>
      </c>
      <c r="K139" s="189">
        <f t="shared" si="88"/>
        <v>25.625684728423447</v>
      </c>
      <c r="L139" s="189">
        <f t="shared" si="88"/>
        <v>23.772871145648374</v>
      </c>
      <c r="M139" s="189">
        <f t="shared" si="88"/>
        <v>22.40268066043026</v>
      </c>
      <c r="N139" s="228">
        <f t="shared" ref="N139" si="89">IF(N29="","",N29/N$47*100)</f>
        <v>24.207273430938518</v>
      </c>
      <c r="O139" s="207">
        <f t="shared" ref="O139:O154" si="90">O29</f>
        <v>3</v>
      </c>
    </row>
    <row r="140" spans="2:15" s="17" customFormat="1">
      <c r="B140" s="173" t="s">
        <v>6</v>
      </c>
      <c r="C140" s="189">
        <f t="shared" si="84"/>
        <v>20.15420197997857</v>
      </c>
      <c r="D140" s="189">
        <f t="shared" si="84"/>
        <v>22.700963182706801</v>
      </c>
      <c r="E140" s="189">
        <f t="shared" ref="E140:M140" si="91">IF(E30="","",E30/E$47*100)</f>
        <v>22.500574156999626</v>
      </c>
      <c r="F140" s="189">
        <f t="shared" si="91"/>
        <v>23.159417799945238</v>
      </c>
      <c r="G140" s="189">
        <f t="shared" si="91"/>
        <v>22.608779837646214</v>
      </c>
      <c r="H140" s="189">
        <f t="shared" si="91"/>
        <v>23.10677635435718</v>
      </c>
      <c r="I140" s="189">
        <f t="shared" si="91"/>
        <v>23.988529356521653</v>
      </c>
      <c r="J140" s="189">
        <f t="shared" si="91"/>
        <v>28.353957537603797</v>
      </c>
      <c r="K140" s="189">
        <f t="shared" si="91"/>
        <v>25.538616360933336</v>
      </c>
      <c r="L140" s="189">
        <f t="shared" si="91"/>
        <v>23.536537174344559</v>
      </c>
      <c r="M140" s="189">
        <f t="shared" si="91"/>
        <v>23.504441229570443</v>
      </c>
      <c r="N140" s="228">
        <f t="shared" ref="N140" si="92">IF(N30="","",N30/N$47*100)</f>
        <v>25.038227564809606</v>
      </c>
      <c r="O140" s="207" t="str">
        <f t="shared" si="90"/>
        <v>(1)</v>
      </c>
    </row>
    <row r="141" spans="2:15" s="17" customFormat="1">
      <c r="B141" s="173" t="s">
        <v>24</v>
      </c>
      <c r="C141" s="189">
        <f t="shared" si="84"/>
        <v>15.656493271578661</v>
      </c>
      <c r="D141" s="189">
        <f t="shared" si="84"/>
        <v>18.119632204423265</v>
      </c>
      <c r="E141" s="189">
        <f t="shared" ref="E141:M141" si="93">IF(E31="","",E31/E$47*100)</f>
        <v>17.821617204857564</v>
      </c>
      <c r="F141" s="189">
        <f t="shared" si="93"/>
        <v>18.317018365875064</v>
      </c>
      <c r="G141" s="189">
        <f t="shared" si="93"/>
        <v>18.110866467817203</v>
      </c>
      <c r="H141" s="189">
        <f t="shared" si="93"/>
        <v>18.734743515418863</v>
      </c>
      <c r="I141" s="189">
        <f t="shared" si="93"/>
        <v>19.777352595173305</v>
      </c>
      <c r="J141" s="189">
        <f t="shared" si="93"/>
        <v>23.897538243950265</v>
      </c>
      <c r="K141" s="189">
        <f t="shared" si="93"/>
        <v>20.895528225355029</v>
      </c>
      <c r="L141" s="189">
        <f t="shared" si="93"/>
        <v>18.819028773973109</v>
      </c>
      <c r="M141" s="189">
        <f t="shared" si="93"/>
        <v>19.030154134679581</v>
      </c>
      <c r="N141" s="228">
        <f t="shared" ref="N141" si="94">IF(N31="","",N31/N$47*100)</f>
        <v>20.18911264349838</v>
      </c>
      <c r="O141" s="207" t="str">
        <f t="shared" si="90"/>
        <v>a</v>
      </c>
    </row>
    <row r="142" spans="2:15" s="17" customFormat="1">
      <c r="B142" s="173" t="s">
        <v>25</v>
      </c>
      <c r="C142" s="189">
        <f t="shared" si="84"/>
        <v>3.2603419807990774</v>
      </c>
      <c r="D142" s="189">
        <f t="shared" si="84"/>
        <v>3.159509385222107</v>
      </c>
      <c r="E142" s="189">
        <f t="shared" ref="E142:M142" si="95">IF(E32="","",E32/E$47*100)</f>
        <v>3.4435185205191066</v>
      </c>
      <c r="F142" s="189">
        <f t="shared" si="95"/>
        <v>3.2123216033792166</v>
      </c>
      <c r="G142" s="189">
        <f t="shared" si="95"/>
        <v>3.1054754177289068</v>
      </c>
      <c r="H142" s="189">
        <f t="shared" si="95"/>
        <v>3.1753818880572977</v>
      </c>
      <c r="I142" s="189">
        <f t="shared" si="95"/>
        <v>2.9577780672177014</v>
      </c>
      <c r="J142" s="189">
        <f t="shared" si="95"/>
        <v>2.8269079720442036</v>
      </c>
      <c r="K142" s="189">
        <f t="shared" si="95"/>
        <v>3.1677779575745815</v>
      </c>
      <c r="L142" s="189">
        <f t="shared" si="95"/>
        <v>3.0472773577458678</v>
      </c>
      <c r="M142" s="189">
        <f t="shared" si="95"/>
        <v>3.2018018881036339</v>
      </c>
      <c r="N142" s="189">
        <f t="shared" ref="N142" si="96">IF(N32="","",N32/N$47*100)</f>
        <v>3.2837958113919146</v>
      </c>
      <c r="O142" s="207" t="str">
        <f t="shared" si="90"/>
        <v>(a)</v>
      </c>
    </row>
    <row r="143" spans="2:15" s="17" customFormat="1">
      <c r="B143" s="173" t="s">
        <v>26</v>
      </c>
      <c r="C143" s="189">
        <f t="shared" si="84"/>
        <v>12.396151290779581</v>
      </c>
      <c r="D143" s="189">
        <f t="shared" si="84"/>
        <v>14.960122819201157</v>
      </c>
      <c r="E143" s="189">
        <f t="shared" ref="E143:M143" si="97">IF(E33="","",E33/E$47*100)</f>
        <v>14.378098684338458</v>
      </c>
      <c r="F143" s="189">
        <f t="shared" si="97"/>
        <v>15.104696762495848</v>
      </c>
      <c r="G143" s="189">
        <f t="shared" si="97"/>
        <v>15.005391050088296</v>
      </c>
      <c r="H143" s="189">
        <f t="shared" si="97"/>
        <v>15.559361627361563</v>
      </c>
      <c r="I143" s="189">
        <f t="shared" si="97"/>
        <v>16.819574527955602</v>
      </c>
      <c r="J143" s="189">
        <f t="shared" si="97"/>
        <v>21.070630271906065</v>
      </c>
      <c r="K143" s="189">
        <f t="shared" si="97"/>
        <v>17.727750267780451</v>
      </c>
      <c r="L143" s="189">
        <f t="shared" si="97"/>
        <v>15.771751416227243</v>
      </c>
      <c r="M143" s="189">
        <f t="shared" si="97"/>
        <v>15.828352246575944</v>
      </c>
      <c r="N143" s="189">
        <f t="shared" ref="N143" si="98">IF(N33="","",N33/N$47*100)</f>
        <v>16.905316832106468</v>
      </c>
      <c r="O143" s="207" t="str">
        <f t="shared" si="90"/>
        <v>(b)</v>
      </c>
    </row>
    <row r="144" spans="2:15" s="17" customFormat="1">
      <c r="B144" s="173" t="s">
        <v>27</v>
      </c>
      <c r="C144" s="189">
        <f t="shared" si="84"/>
        <v>4.4977087083999105</v>
      </c>
      <c r="D144" s="189">
        <f t="shared" si="84"/>
        <v>4.5813309782835372</v>
      </c>
      <c r="E144" s="189">
        <f t="shared" ref="E144:M144" si="99">IF(E34="","",E34/E$47*100)</f>
        <v>4.6789569521420598</v>
      </c>
      <c r="F144" s="189">
        <f t="shared" si="99"/>
        <v>4.8423994340701721</v>
      </c>
      <c r="G144" s="189">
        <f t="shared" si="99"/>
        <v>4.4979133698290115</v>
      </c>
      <c r="H144" s="189">
        <f t="shared" si="99"/>
        <v>4.3720328389383205</v>
      </c>
      <c r="I144" s="189">
        <f t="shared" si="99"/>
        <v>4.2111767613483471</v>
      </c>
      <c r="J144" s="189">
        <f t="shared" si="99"/>
        <v>4.4564192936535294</v>
      </c>
      <c r="K144" s="189">
        <f t="shared" si="99"/>
        <v>4.6430881355783056</v>
      </c>
      <c r="L144" s="189">
        <f t="shared" si="99"/>
        <v>4.7175084003714503</v>
      </c>
      <c r="M144" s="189">
        <f t="shared" si="99"/>
        <v>4.4742870948908653</v>
      </c>
      <c r="N144" s="189">
        <f t="shared" ref="N144" si="100">IF(N34="","",N34/N$47*100)</f>
        <v>4.8491149213112239</v>
      </c>
      <c r="O144" s="207" t="str">
        <f t="shared" si="90"/>
        <v>b</v>
      </c>
    </row>
    <row r="145" spans="2:15" s="17" customFormat="1">
      <c r="B145" s="173" t="s">
        <v>25</v>
      </c>
      <c r="C145" s="189">
        <f t="shared" si="84"/>
        <v>7.8853890666949391E-3</v>
      </c>
      <c r="D145" s="189">
        <f t="shared" si="84"/>
        <v>1.335969965170773E-2</v>
      </c>
      <c r="E145" s="189">
        <f t="shared" ref="E145:M145" si="101">IF(E35="","",E35/E$47*100)</f>
        <v>1.823830203568683E-2</v>
      </c>
      <c r="F145" s="189">
        <f t="shared" si="101"/>
        <v>3.1650755642616435E-2</v>
      </c>
      <c r="G145" s="189">
        <f t="shared" si="101"/>
        <v>1.4763717303200639E-2</v>
      </c>
      <c r="H145" s="189">
        <f t="shared" si="101"/>
        <v>4.3308536389215745E-4</v>
      </c>
      <c r="I145" s="189">
        <f t="shared" si="101"/>
        <v>1.8689770473366612E-3</v>
      </c>
      <c r="J145" s="189">
        <f t="shared" si="101"/>
        <v>6.5627178217855982E-4</v>
      </c>
      <c r="K145" s="189">
        <f t="shared" si="101"/>
        <v>2.2243743519370879E-3</v>
      </c>
      <c r="L145" s="189">
        <f t="shared" si="101"/>
        <v>1.332439598472328E-2</v>
      </c>
      <c r="M145" s="189">
        <f t="shared" si="101"/>
        <v>8.4026601833592264E-3</v>
      </c>
      <c r="N145" s="189">
        <f t="shared" ref="N145" si="102">IF(N35="","",N35/N$47*100)</f>
        <v>1.0175958097665878E-2</v>
      </c>
      <c r="O145" s="207" t="str">
        <f t="shared" si="90"/>
        <v>(a)</v>
      </c>
    </row>
    <row r="146" spans="2:15" s="17" customFormat="1">
      <c r="B146" s="173" t="s">
        <v>26</v>
      </c>
      <c r="C146" s="189">
        <f t="shared" si="84"/>
        <v>1.0821630900921686</v>
      </c>
      <c r="D146" s="189">
        <f t="shared" si="84"/>
        <v>1.0350655704386524</v>
      </c>
      <c r="E146" s="189">
        <f t="shared" ref="E146:M146" si="103">IF(E36="","",E36/E$47*100)</f>
        <v>1.046268475177544</v>
      </c>
      <c r="F146" s="189">
        <f t="shared" si="103"/>
        <v>0.93677799909445081</v>
      </c>
      <c r="G146" s="189">
        <f t="shared" si="103"/>
        <v>1.0017634646713294</v>
      </c>
      <c r="H146" s="189">
        <f t="shared" si="103"/>
        <v>0.98224963545641009</v>
      </c>
      <c r="I146" s="189">
        <f t="shared" si="103"/>
        <v>1.0351927217158183</v>
      </c>
      <c r="J146" s="189">
        <f t="shared" si="103"/>
        <v>1.1101240169451676</v>
      </c>
      <c r="K146" s="189">
        <f t="shared" si="103"/>
        <v>1.0796159801008938</v>
      </c>
      <c r="L146" s="189">
        <f t="shared" si="103"/>
        <v>1.1071012548459986</v>
      </c>
      <c r="M146" s="189">
        <f t="shared" si="103"/>
        <v>1.0893448737712139</v>
      </c>
      <c r="N146" s="189">
        <f t="shared" ref="N146" si="104">IF(N36="","",N36/N$47*100)</f>
        <v>1.2401595599651898</v>
      </c>
      <c r="O146" s="207" t="str">
        <f t="shared" si="90"/>
        <v>(b)</v>
      </c>
    </row>
    <row r="147" spans="2:15" s="17" customFormat="1">
      <c r="B147" s="173" t="s">
        <v>304</v>
      </c>
      <c r="C147" s="189">
        <f t="shared" si="84"/>
        <v>3.4076602292410474</v>
      </c>
      <c r="D147" s="189">
        <f t="shared" si="84"/>
        <v>3.532905708193177</v>
      </c>
      <c r="E147" s="189">
        <f t="shared" ref="E147:M147" si="105">IF(E37="","",E37/E$47*100)</f>
        <v>3.6144501749288294</v>
      </c>
      <c r="F147" s="189">
        <f t="shared" si="105"/>
        <v>3.8739706793331043</v>
      </c>
      <c r="G147" s="189">
        <f t="shared" si="105"/>
        <v>3.481386187854481</v>
      </c>
      <c r="H147" s="189">
        <f t="shared" si="105"/>
        <v>3.3893501181180183</v>
      </c>
      <c r="I147" s="189">
        <f t="shared" si="105"/>
        <v>3.1741150625851922</v>
      </c>
      <c r="J147" s="189">
        <f t="shared" si="105"/>
        <v>3.3456390049261833</v>
      </c>
      <c r="K147" s="189">
        <f t="shared" si="105"/>
        <v>3.5612477811254748</v>
      </c>
      <c r="L147" s="189">
        <f t="shared" si="105"/>
        <v>3.597082749540728</v>
      </c>
      <c r="M147" s="189">
        <f t="shared" si="105"/>
        <v>3.3765395609362918</v>
      </c>
      <c r="N147" s="189">
        <f t="shared" ref="N147" si="106">IF(N37="","",N37/N$47*100)</f>
        <v>3.5987794032483684</v>
      </c>
      <c r="O147" s="207" t="str">
        <f t="shared" si="90"/>
        <v>(c)</v>
      </c>
    </row>
    <row r="148" spans="2:15" s="17" customFormat="1">
      <c r="B148" s="173" t="s">
        <v>305</v>
      </c>
      <c r="C148" s="188">
        <f t="shared" si="84"/>
        <v>8.5513847648955258E-3</v>
      </c>
      <c r="D148" s="188">
        <f t="shared" si="84"/>
        <v>0.13841655119816909</v>
      </c>
      <c r="E148" s="188">
        <f t="shared" ref="E148:M148" si="107">IF(E38="","",E38/E$47*100)</f>
        <v>-2.6918971227585162E-2</v>
      </c>
      <c r="F148" s="188">
        <f t="shared" si="107"/>
        <v>-9.4939483908607541E-2</v>
      </c>
      <c r="G148" s="188">
        <f t="shared" si="107"/>
        <v>0.28688220784884333</v>
      </c>
      <c r="H148" s="188">
        <f t="shared" si="107"/>
        <v>-2.7789644183080102E-2</v>
      </c>
      <c r="I148" s="188">
        <f t="shared" si="107"/>
        <v>-0.1508067131798172</v>
      </c>
      <c r="J148" s="188">
        <f t="shared" si="107"/>
        <v>-3.5196891896839604E-2</v>
      </c>
      <c r="K148" s="188">
        <f t="shared" si="107"/>
        <v>8.7068367490108878E-2</v>
      </c>
      <c r="L148" s="188">
        <f t="shared" si="107"/>
        <v>0.23633397130381253</v>
      </c>
      <c r="M148" s="188">
        <f t="shared" si="107"/>
        <v>-1.1017605691401831</v>
      </c>
      <c r="N148" s="188">
        <f t="shared" ref="N148" si="108">IF(N38="","",N38/N$47*100)</f>
        <v>-0.83095413387108874</v>
      </c>
      <c r="O148" s="207" t="str">
        <f t="shared" si="90"/>
        <v>(2)</v>
      </c>
    </row>
    <row r="149" spans="2:15" s="17" customFormat="1">
      <c r="B149" s="173" t="s">
        <v>28</v>
      </c>
      <c r="C149" s="188">
        <f t="shared" si="84"/>
        <v>2.8504615882985087E-3</v>
      </c>
      <c r="D149" s="188">
        <f t="shared" si="84"/>
        <v>0.14139567153675606</v>
      </c>
      <c r="E149" s="188">
        <f t="shared" ref="E149:M149" si="109">IF(E39="","",E39/E$47*100)</f>
        <v>-3.5536092328766811E-2</v>
      </c>
      <c r="F149" s="188">
        <f t="shared" si="109"/>
        <v>-0.10745405974629799</v>
      </c>
      <c r="G149" s="188">
        <f t="shared" si="109"/>
        <v>0.29267117172843582</v>
      </c>
      <c r="H149" s="188">
        <f t="shared" si="109"/>
        <v>-1.2030148997004373E-4</v>
      </c>
      <c r="I149" s="188">
        <f t="shared" si="109"/>
        <v>-0.15954795365587002</v>
      </c>
      <c r="J149" s="188">
        <f t="shared" si="109"/>
        <v>-2.977401453883782E-2</v>
      </c>
      <c r="K149" s="188">
        <f t="shared" si="109"/>
        <v>8.4941767834960227E-2</v>
      </c>
      <c r="L149" s="188">
        <f t="shared" si="109"/>
        <v>0.24486878711024343</v>
      </c>
      <c r="M149" s="188">
        <f t="shared" si="109"/>
        <v>-1.1026432015123848</v>
      </c>
      <c r="N149" s="188">
        <f t="shared" ref="N149" si="110">IF(N39="","",N39/N$47*100)</f>
        <v>-0.82967036137960082</v>
      </c>
      <c r="O149" s="207" t="str">
        <f t="shared" si="90"/>
        <v>a</v>
      </c>
    </row>
    <row r="150" spans="2:15" s="17" customFormat="1">
      <c r="B150" s="295" t="s">
        <v>306</v>
      </c>
      <c r="C150" s="188">
        <f t="shared" si="84"/>
        <v>5.7009231765970175E-3</v>
      </c>
      <c r="D150" s="188">
        <f t="shared" si="84"/>
        <v>-2.9791203385869567E-3</v>
      </c>
      <c r="E150" s="188">
        <f t="shared" ref="E150:M150" si="111">IF(E40="","",E40/E$47*100)</f>
        <v>8.6171211011816518E-3</v>
      </c>
      <c r="F150" s="188">
        <f t="shared" si="111"/>
        <v>1.2514575837690426E-2</v>
      </c>
      <c r="G150" s="188">
        <f t="shared" si="111"/>
        <v>-5.7889638795925258E-3</v>
      </c>
      <c r="H150" s="188">
        <f t="shared" si="111"/>
        <v>-2.7669342693110055E-2</v>
      </c>
      <c r="I150" s="188">
        <f t="shared" si="111"/>
        <v>8.7412404760528317E-3</v>
      </c>
      <c r="J150" s="188">
        <f t="shared" si="111"/>
        <v>-5.422877358001784E-3</v>
      </c>
      <c r="K150" s="188">
        <f t="shared" si="111"/>
        <v>2.1265996551486444E-3</v>
      </c>
      <c r="L150" s="188">
        <f t="shared" si="111"/>
        <v>-8.5348158064308573E-3</v>
      </c>
      <c r="M150" s="188">
        <f t="shared" si="111"/>
        <v>8.8263237220159935E-4</v>
      </c>
      <c r="N150" s="188">
        <f t="shared" ref="N150" si="112">IF(N40="","",N40/N$47*100)</f>
        <v>-1.2837724914879407E-3</v>
      </c>
      <c r="O150" s="207" t="str">
        <f t="shared" si="90"/>
        <v>b</v>
      </c>
    </row>
    <row r="151" spans="2:15" s="17" customFormat="1">
      <c r="B151" s="9"/>
      <c r="C151" s="110"/>
      <c r="D151" s="110"/>
      <c r="E151" s="110"/>
      <c r="F151" s="110"/>
      <c r="G151" s="110"/>
      <c r="H151" s="110"/>
      <c r="I151" s="110"/>
      <c r="J151" s="110"/>
      <c r="K151" s="110"/>
      <c r="L151" s="110"/>
      <c r="M151" s="110"/>
      <c r="N151" s="110"/>
      <c r="O151" s="51"/>
    </row>
    <row r="152" spans="2:15" s="17" customFormat="1">
      <c r="B152" s="210" t="s">
        <v>307</v>
      </c>
      <c r="C152" s="223">
        <f t="shared" si="84"/>
        <v>12.256611872092597</v>
      </c>
      <c r="D152" s="223">
        <f t="shared" si="84"/>
        <v>9.4197931431242239</v>
      </c>
      <c r="E152" s="223">
        <f t="shared" ref="E152:M152" si="113">IF(E42="","",E42/E$47*100)</f>
        <v>10.776815673806125</v>
      </c>
      <c r="F152" s="223">
        <f t="shared" si="113"/>
        <v>9.8498020805130793</v>
      </c>
      <c r="G152" s="223">
        <f t="shared" si="113"/>
        <v>12.009001033088328</v>
      </c>
      <c r="H152" s="223">
        <f t="shared" si="113"/>
        <v>14.57222775141237</v>
      </c>
      <c r="I152" s="223">
        <f t="shared" si="113"/>
        <v>15.561416327058447</v>
      </c>
      <c r="J152" s="223">
        <f t="shared" si="113"/>
        <v>11.47444005625055</v>
      </c>
      <c r="K152" s="223">
        <f t="shared" si="113"/>
        <v>10.6458800920451</v>
      </c>
      <c r="L152" s="223">
        <f t="shared" si="113"/>
        <v>16.602509499934218</v>
      </c>
      <c r="M152" s="223">
        <f t="shared" si="113"/>
        <v>17.563772248367101</v>
      </c>
      <c r="N152" s="223">
        <f t="shared" ref="N152" si="114">IF(N42="","",N42/N$47*100)</f>
        <v>13.100274055982611</v>
      </c>
      <c r="O152" s="207">
        <f t="shared" si="90"/>
        <v>4</v>
      </c>
    </row>
    <row r="153" spans="2:15" s="17" customFormat="1">
      <c r="B153" s="173" t="s">
        <v>308</v>
      </c>
      <c r="C153" s="189">
        <f t="shared" si="84"/>
        <v>14.948979401552249</v>
      </c>
      <c r="D153" s="189">
        <f t="shared" si="84"/>
        <v>12.490339374768704</v>
      </c>
      <c r="E153" s="189">
        <f t="shared" ref="E153:M153" si="115">IF(E43="","",E43/E$47*100)</f>
        <v>13.427126925999646</v>
      </c>
      <c r="F153" s="189">
        <f t="shared" si="115"/>
        <v>13.339003880668981</v>
      </c>
      <c r="G153" s="189">
        <f t="shared" si="115"/>
        <v>15.037856352873421</v>
      </c>
      <c r="H153" s="189">
        <f t="shared" si="115"/>
        <v>12.516407619463291</v>
      </c>
      <c r="I153" s="189">
        <f t="shared" si="115"/>
        <v>14.982428133189106</v>
      </c>
      <c r="J153" s="189">
        <f t="shared" si="115"/>
        <v>15.33094634621261</v>
      </c>
      <c r="K153" s="189">
        <f t="shared" si="115"/>
        <v>12.451240980895314</v>
      </c>
      <c r="L153" s="189">
        <f t="shared" si="115"/>
        <v>16.670547947178733</v>
      </c>
      <c r="M153" s="189">
        <f t="shared" si="115"/>
        <v>20.010064362729423</v>
      </c>
      <c r="N153" s="189">
        <f t="shared" ref="N153" si="116">IF(N43="","",N43/N$47*100)</f>
        <v>17.369842252627347</v>
      </c>
      <c r="O153" s="207" t="str">
        <f t="shared" si="90"/>
        <v>(1)</v>
      </c>
    </row>
    <row r="154" spans="2:15" s="17" customFormat="1">
      <c r="B154" s="173" t="s">
        <v>309</v>
      </c>
      <c r="C154" s="188">
        <f t="shared" si="84"/>
        <v>-2.6923675294596534</v>
      </c>
      <c r="D154" s="188">
        <f t="shared" si="84"/>
        <v>-3.0705462316444811</v>
      </c>
      <c r="E154" s="188">
        <f t="shared" ref="E154:M154" si="117">IF(E44="","",E44/E$47*100)</f>
        <v>-2.6503112521935215</v>
      </c>
      <c r="F154" s="188">
        <f t="shared" si="117"/>
        <v>-3.4892018001559015</v>
      </c>
      <c r="G154" s="188">
        <f t="shared" si="117"/>
        <v>-3.0288553197850918</v>
      </c>
      <c r="H154" s="188">
        <f t="shared" si="117"/>
        <v>2.0558201319490803</v>
      </c>
      <c r="I154" s="188">
        <f t="shared" si="117"/>
        <v>0.57898819386933742</v>
      </c>
      <c r="J154" s="188">
        <f t="shared" si="117"/>
        <v>-3.8565062899620584</v>
      </c>
      <c r="K154" s="188">
        <f t="shared" si="117"/>
        <v>-1.8053608888502135</v>
      </c>
      <c r="L154" s="188">
        <f t="shared" si="117"/>
        <v>-6.803844724451491E-2</v>
      </c>
      <c r="M154" s="188">
        <f t="shared" si="117"/>
        <v>-2.4462921143623233</v>
      </c>
      <c r="N154" s="188">
        <f t="shared" ref="N154" si="118">IF(N44="","",N44/N$47*100)</f>
        <v>-4.2695681966447374</v>
      </c>
      <c r="O154" s="207" t="str">
        <f t="shared" si="90"/>
        <v>(2)</v>
      </c>
    </row>
    <row r="155" spans="2:15" s="17" customFormat="1">
      <c r="B155" s="179" t="s">
        <v>175</v>
      </c>
      <c r="C155" s="70"/>
      <c r="D155" s="70"/>
      <c r="E155" s="70"/>
      <c r="F155" s="70"/>
      <c r="G155" s="70"/>
      <c r="H155" s="70"/>
      <c r="I155" s="70"/>
      <c r="J155" s="70"/>
      <c r="K155" s="70"/>
      <c r="L155" s="70"/>
      <c r="M155" s="70"/>
      <c r="N155" s="70"/>
      <c r="O155" s="48"/>
    </row>
    <row r="156" spans="2:15" s="17" customFormat="1">
      <c r="B156" s="8"/>
      <c r="C156" s="41"/>
      <c r="D156" s="41"/>
      <c r="E156" s="41"/>
      <c r="F156" s="41"/>
      <c r="G156" s="41"/>
      <c r="H156" s="41"/>
      <c r="I156" s="41"/>
      <c r="J156" s="41"/>
      <c r="K156" s="41"/>
      <c r="L156" s="41"/>
      <c r="M156" s="41"/>
      <c r="N156" s="41"/>
      <c r="O156" s="52"/>
    </row>
    <row r="157" spans="2:15" s="17" customFormat="1">
      <c r="B157" s="173" t="s">
        <v>311</v>
      </c>
      <c r="C157" s="189">
        <f t="shared" ref="C157:D163" si="119">IF(C47="","",C47/C$47*100)</f>
        <v>100</v>
      </c>
      <c r="D157" s="189">
        <f t="shared" si="119"/>
        <v>100</v>
      </c>
      <c r="E157" s="189">
        <f t="shared" ref="E157:M157" si="120">IF(E47="","",E47/E$47*100)</f>
        <v>100</v>
      </c>
      <c r="F157" s="189">
        <f t="shared" si="120"/>
        <v>100</v>
      </c>
      <c r="G157" s="189">
        <f t="shared" si="120"/>
        <v>100</v>
      </c>
      <c r="H157" s="189">
        <f t="shared" si="120"/>
        <v>100</v>
      </c>
      <c r="I157" s="189">
        <f t="shared" si="120"/>
        <v>100</v>
      </c>
      <c r="J157" s="189">
        <f t="shared" si="120"/>
        <v>100</v>
      </c>
      <c r="K157" s="189">
        <f t="shared" si="120"/>
        <v>100</v>
      </c>
      <c r="L157" s="189">
        <f t="shared" si="120"/>
        <v>100</v>
      </c>
      <c r="M157" s="189">
        <f t="shared" si="120"/>
        <v>100</v>
      </c>
      <c r="N157" s="189">
        <f t="shared" ref="N157" si="121">IF(N47="","",N47/N$47*100)</f>
        <v>100</v>
      </c>
      <c r="O157" s="207">
        <f t="shared" ref="O157" si="122">O47</f>
        <v>5</v>
      </c>
    </row>
    <row r="158" spans="2:15" s="17" customFormat="1">
      <c r="B158" s="42"/>
      <c r="C158" s="40"/>
      <c r="D158" s="40"/>
      <c r="E158" s="40"/>
      <c r="F158" s="40"/>
      <c r="G158" s="40"/>
      <c r="H158" s="40"/>
      <c r="I158" s="40"/>
      <c r="J158" s="40"/>
      <c r="K158" s="40"/>
      <c r="L158" s="40"/>
      <c r="M158" s="40"/>
      <c r="N158" s="40"/>
      <c r="O158" s="51"/>
    </row>
    <row r="159" spans="2:15" s="17" customFormat="1">
      <c r="B159" s="173" t="s">
        <v>288</v>
      </c>
      <c r="C159" s="41"/>
      <c r="D159" s="41"/>
      <c r="E159" s="41"/>
      <c r="F159" s="41"/>
      <c r="G159" s="41"/>
      <c r="H159" s="41"/>
      <c r="I159" s="41"/>
      <c r="J159" s="41"/>
      <c r="K159" s="41"/>
      <c r="L159" s="41"/>
      <c r="M159" s="41"/>
      <c r="N159" s="41"/>
      <c r="O159" s="52"/>
    </row>
    <row r="160" spans="2:15" s="17" customFormat="1">
      <c r="B160" s="179" t="s">
        <v>312</v>
      </c>
      <c r="C160" s="191">
        <f t="shared" si="119"/>
        <v>5.2594612680877768</v>
      </c>
      <c r="D160" s="191">
        <f t="shared" si="119"/>
        <v>5.0349252207693675</v>
      </c>
      <c r="E160" s="191">
        <f t="shared" ref="E160:M160" si="123">IF(E50="","",E50/E$47*100)</f>
        <v>5.4348869104532422</v>
      </c>
      <c r="F160" s="191">
        <f t="shared" si="123"/>
        <v>5.5003670004824308</v>
      </c>
      <c r="G160" s="191">
        <f t="shared" si="123"/>
        <v>4.7729821246216408</v>
      </c>
      <c r="H160" s="191">
        <f t="shared" si="123"/>
        <v>4.1438690330611347</v>
      </c>
      <c r="I160" s="191">
        <f t="shared" si="123"/>
        <v>3.9297622173636562</v>
      </c>
      <c r="J160" s="191">
        <f t="shared" si="123"/>
        <v>3.7669079213846275</v>
      </c>
      <c r="K160" s="191">
        <f t="shared" si="123"/>
        <v>4.2559370018073652</v>
      </c>
      <c r="L160" s="191">
        <f t="shared" si="123"/>
        <v>3.2578628341062279</v>
      </c>
      <c r="M160" s="191">
        <f t="shared" si="123"/>
        <v>5.1658942848847795</v>
      </c>
      <c r="N160" s="191">
        <f t="shared" ref="N160" si="124">IF(N50="","",N50/N$47*100)</f>
        <v>5.9243980490898105</v>
      </c>
      <c r="O160" s="51"/>
    </row>
    <row r="161" spans="2:15" s="17" customFormat="1" ht="4.5" customHeight="1">
      <c r="B161" s="8"/>
      <c r="C161" s="101"/>
      <c r="D161" s="41"/>
      <c r="E161" s="41"/>
      <c r="F161" s="41"/>
      <c r="G161" s="41"/>
      <c r="H161" s="41"/>
      <c r="I161" s="41"/>
      <c r="J161" s="41"/>
      <c r="K161" s="41"/>
      <c r="L161" s="41"/>
      <c r="M161" s="41"/>
      <c r="N161" s="109"/>
      <c r="O161" s="52"/>
    </row>
    <row r="162" spans="2:15" s="17" customFormat="1">
      <c r="B162" s="173" t="s">
        <v>288</v>
      </c>
      <c r="C162" s="108"/>
      <c r="D162" s="12"/>
      <c r="E162" s="12"/>
      <c r="F162" s="12"/>
      <c r="G162" s="12"/>
      <c r="H162" s="12"/>
      <c r="I162" s="12"/>
      <c r="J162" s="12"/>
      <c r="K162" s="12"/>
      <c r="L162" s="12"/>
      <c r="M162" s="12"/>
      <c r="N162" s="106"/>
      <c r="O162" s="48"/>
    </row>
    <row r="163" spans="2:15" s="17" customFormat="1">
      <c r="B163" s="179" t="s">
        <v>289</v>
      </c>
      <c r="C163" s="229">
        <f t="shared" si="119"/>
        <v>105.25946126808779</v>
      </c>
      <c r="D163" s="191">
        <f t="shared" si="119"/>
        <v>105.03492522076937</v>
      </c>
      <c r="E163" s="191">
        <f t="shared" ref="E163:M163" si="125">IF(E53="","",E53/E$47*100)</f>
        <v>105.43488691045324</v>
      </c>
      <c r="F163" s="191">
        <f t="shared" si="125"/>
        <v>105.50036700048241</v>
      </c>
      <c r="G163" s="191">
        <f t="shared" si="125"/>
        <v>104.77298212462165</v>
      </c>
      <c r="H163" s="191">
        <f t="shared" si="125"/>
        <v>104.14386903306114</v>
      </c>
      <c r="I163" s="191">
        <f t="shared" si="125"/>
        <v>103.92976221736365</v>
      </c>
      <c r="J163" s="191">
        <f t="shared" si="125"/>
        <v>103.76690792138463</v>
      </c>
      <c r="K163" s="191">
        <f t="shared" si="125"/>
        <v>104.25593700180738</v>
      </c>
      <c r="L163" s="191">
        <f t="shared" si="125"/>
        <v>103.25786283410623</v>
      </c>
      <c r="M163" s="191">
        <f t="shared" si="125"/>
        <v>105.16589428488479</v>
      </c>
      <c r="N163" s="230">
        <f t="shared" ref="N163" si="126">IF(N53="","",N53/N$47*100)</f>
        <v>105.92439804908982</v>
      </c>
      <c r="O163" s="51"/>
    </row>
  </sheetData>
  <phoneticPr fontId="3"/>
  <pageMargins left="0.70866141732283472" right="0.31496062992125984" top="0.9055118110236221" bottom="0.51181102362204722" header="0.70866141732283472" footer="0.19685039370078741"/>
  <pageSetup paperSize="9" scale="53" firstPageNumber="28" fitToWidth="3" fitToHeight="2" pageOrder="overThenDown" orientation="portrait" useFirstPageNumber="1" horizontalDpi="300" verticalDpi="300" r:id="rId1"/>
  <headerFooter alignWithMargins="0"/>
  <rowBreaks count="2" manualBreakCount="2">
    <brk id="57" max="12" man="1"/>
    <brk id="111" max="12" man="1"/>
  </rowBreaks>
  <colBreaks count="1" manualBreakCount="1">
    <brk id="8" max="1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B1:O139"/>
  <sheetViews>
    <sheetView showGridLines="0" tabSelected="1" zoomScaleNormal="100" zoomScaleSheetLayoutView="100" workbookViewId="0">
      <pane xSplit="2" ySplit="4" topLeftCell="E28" activePane="bottomRight" state="frozen"/>
      <selection pane="topRight"/>
      <selection pane="bottomLeft"/>
      <selection pane="bottomRight" activeCell="L46" sqref="L46"/>
    </sheetView>
  </sheetViews>
  <sheetFormatPr defaultRowHeight="17.25"/>
  <cols>
    <col min="1" max="1" width="2.625" style="13" customWidth="1"/>
    <col min="2" max="2" width="66.75" style="13" customWidth="1"/>
    <col min="3" max="14" width="15.875" style="13" customWidth="1"/>
    <col min="15" max="15" width="5.625" style="47" customWidth="1"/>
    <col min="16" max="16384" width="9" style="13"/>
  </cols>
  <sheetData>
    <row r="1" spans="2:15">
      <c r="B1" s="60"/>
    </row>
    <row r="2" spans="2:15" s="25" customFormat="1" ht="30" customHeight="1">
      <c r="B2" s="196" t="s">
        <v>252</v>
      </c>
      <c r="O2" s="47"/>
    </row>
    <row r="3" spans="2:15">
      <c r="C3" s="231" t="s">
        <v>98</v>
      </c>
      <c r="D3" s="6"/>
      <c r="E3" s="6"/>
      <c r="F3" s="6"/>
      <c r="G3" s="6"/>
      <c r="H3" s="6"/>
      <c r="I3" s="6"/>
      <c r="J3" s="6"/>
      <c r="K3" s="6"/>
      <c r="L3" s="6"/>
      <c r="M3" s="169"/>
      <c r="N3" s="169" t="s">
        <v>0</v>
      </c>
    </row>
    <row r="4" spans="2:15" s="17" customFormat="1" ht="30" customHeight="1">
      <c r="B4" s="205" t="s">
        <v>3</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206" t="s">
        <v>36</v>
      </c>
    </row>
    <row r="5" spans="2:15" s="17" customFormat="1">
      <c r="B5" s="11"/>
      <c r="C5" s="12"/>
      <c r="D5" s="12"/>
      <c r="E5" s="12"/>
      <c r="F5" s="12"/>
      <c r="G5" s="12"/>
      <c r="H5" s="12"/>
      <c r="I5" s="12"/>
      <c r="J5" s="12"/>
      <c r="K5" s="12"/>
      <c r="L5" s="12"/>
      <c r="M5" s="12"/>
      <c r="N5" s="12"/>
      <c r="O5" s="48"/>
    </row>
    <row r="6" spans="2:15" s="17" customFormat="1">
      <c r="B6" s="173" t="s">
        <v>4</v>
      </c>
      <c r="C6" s="174">
        <v>4027016</v>
      </c>
      <c r="D6" s="174">
        <v>4106444</v>
      </c>
      <c r="E6" s="174">
        <v>4228219</v>
      </c>
      <c r="F6" s="174">
        <v>4107886</v>
      </c>
      <c r="G6" s="174">
        <v>4085600</v>
      </c>
      <c r="H6" s="174">
        <v>4027445</v>
      </c>
      <c r="I6" s="174">
        <v>4027228</v>
      </c>
      <c r="J6" s="174">
        <v>4000682</v>
      </c>
      <c r="K6" s="174">
        <v>3938891</v>
      </c>
      <c r="L6" s="174">
        <v>3703385</v>
      </c>
      <c r="M6" s="174">
        <v>3743502</v>
      </c>
      <c r="N6" s="174">
        <v>3811301</v>
      </c>
      <c r="O6" s="207">
        <v>1</v>
      </c>
    </row>
    <row r="7" spans="2:15" s="17" customFormat="1">
      <c r="B7" s="173" t="s">
        <v>5</v>
      </c>
      <c r="C7" s="174">
        <v>3938504</v>
      </c>
      <c r="D7" s="174">
        <v>4008116</v>
      </c>
      <c r="E7" s="174">
        <v>4127116</v>
      </c>
      <c r="F7" s="174">
        <v>4014338</v>
      </c>
      <c r="G7" s="174">
        <v>3986958</v>
      </c>
      <c r="H7" s="174">
        <v>3924012</v>
      </c>
      <c r="I7" s="174">
        <v>3923766</v>
      </c>
      <c r="J7" s="174">
        <v>3907181</v>
      </c>
      <c r="K7" s="174">
        <v>3837334</v>
      </c>
      <c r="L7" s="174">
        <v>3584748</v>
      </c>
      <c r="M7" s="174">
        <v>3632276</v>
      </c>
      <c r="N7" s="174">
        <v>3706634</v>
      </c>
      <c r="O7" s="208" t="s">
        <v>159</v>
      </c>
    </row>
    <row r="8" spans="2:15" s="17" customFormat="1">
      <c r="B8" s="173" t="s">
        <v>293</v>
      </c>
      <c r="C8" s="174">
        <v>620643</v>
      </c>
      <c r="D8" s="174">
        <v>631588</v>
      </c>
      <c r="E8" s="174">
        <v>637471</v>
      </c>
      <c r="F8" s="174">
        <v>617919</v>
      </c>
      <c r="G8" s="174">
        <v>615300</v>
      </c>
      <c r="H8" s="174">
        <v>602477</v>
      </c>
      <c r="I8" s="174">
        <v>596930</v>
      </c>
      <c r="J8" s="174">
        <v>589328</v>
      </c>
      <c r="K8" s="174">
        <v>579648</v>
      </c>
      <c r="L8" s="174">
        <v>572864</v>
      </c>
      <c r="M8" s="174">
        <v>569564</v>
      </c>
      <c r="N8" s="174">
        <v>552518</v>
      </c>
      <c r="O8" s="207" t="s">
        <v>160</v>
      </c>
    </row>
    <row r="9" spans="2:15" s="17" customFormat="1">
      <c r="B9" s="173" t="s">
        <v>78</v>
      </c>
      <c r="C9" s="174">
        <v>114600</v>
      </c>
      <c r="D9" s="174">
        <v>112420</v>
      </c>
      <c r="E9" s="174">
        <v>110855</v>
      </c>
      <c r="F9" s="174">
        <v>96830</v>
      </c>
      <c r="G9" s="174">
        <v>95136</v>
      </c>
      <c r="H9" s="174">
        <v>92856</v>
      </c>
      <c r="I9" s="174">
        <v>86821</v>
      </c>
      <c r="J9" s="174">
        <v>79524</v>
      </c>
      <c r="K9" s="174">
        <v>78669</v>
      </c>
      <c r="L9" s="174">
        <v>82401</v>
      </c>
      <c r="M9" s="174">
        <v>81569</v>
      </c>
      <c r="N9" s="174">
        <v>76724</v>
      </c>
      <c r="O9" s="207" t="s">
        <v>161</v>
      </c>
    </row>
    <row r="10" spans="2:15" s="17" customFormat="1">
      <c r="B10" s="173" t="s">
        <v>79</v>
      </c>
      <c r="C10" s="174">
        <v>139726</v>
      </c>
      <c r="D10" s="174">
        <v>147273</v>
      </c>
      <c r="E10" s="174">
        <v>167090</v>
      </c>
      <c r="F10" s="174">
        <v>167575</v>
      </c>
      <c r="G10" s="174">
        <v>160396</v>
      </c>
      <c r="H10" s="174">
        <v>137598</v>
      </c>
      <c r="I10" s="174">
        <v>133643</v>
      </c>
      <c r="J10" s="174">
        <v>133648</v>
      </c>
      <c r="K10" s="174">
        <v>124465</v>
      </c>
      <c r="L10" s="174">
        <v>110279</v>
      </c>
      <c r="M10" s="174">
        <v>110596</v>
      </c>
      <c r="N10" s="174">
        <v>122262</v>
      </c>
      <c r="O10" s="207" t="s">
        <v>162</v>
      </c>
    </row>
    <row r="11" spans="2:15" s="17" customFormat="1">
      <c r="B11" s="173" t="s">
        <v>80</v>
      </c>
      <c r="C11" s="174">
        <v>864228</v>
      </c>
      <c r="D11" s="174">
        <v>878898</v>
      </c>
      <c r="E11" s="174">
        <v>887806</v>
      </c>
      <c r="F11" s="174">
        <v>875590</v>
      </c>
      <c r="G11" s="174">
        <v>860482</v>
      </c>
      <c r="H11" s="174">
        <v>857464</v>
      </c>
      <c r="I11" s="174">
        <v>860129</v>
      </c>
      <c r="J11" s="174">
        <v>850201</v>
      </c>
      <c r="K11" s="174">
        <v>840117</v>
      </c>
      <c r="L11" s="174">
        <v>840171</v>
      </c>
      <c r="M11" s="174">
        <v>833104</v>
      </c>
      <c r="N11" s="174">
        <v>829425</v>
      </c>
      <c r="O11" s="207" t="s">
        <v>163</v>
      </c>
    </row>
    <row r="12" spans="2:15" s="17" customFormat="1">
      <c r="B12" s="173" t="s">
        <v>81</v>
      </c>
      <c r="C12" s="174">
        <v>144838</v>
      </c>
      <c r="D12" s="174">
        <v>155537</v>
      </c>
      <c r="E12" s="174">
        <v>180263</v>
      </c>
      <c r="F12" s="174">
        <v>166630</v>
      </c>
      <c r="G12" s="174">
        <v>165840</v>
      </c>
      <c r="H12" s="174">
        <v>163080</v>
      </c>
      <c r="I12" s="174">
        <v>166031</v>
      </c>
      <c r="J12" s="174">
        <v>167404</v>
      </c>
      <c r="K12" s="174">
        <v>161319</v>
      </c>
      <c r="L12" s="174">
        <v>166528</v>
      </c>
      <c r="M12" s="174">
        <v>174973</v>
      </c>
      <c r="N12" s="174">
        <v>178374</v>
      </c>
      <c r="O12" s="207" t="s">
        <v>164</v>
      </c>
    </row>
    <row r="13" spans="2:15" s="17" customFormat="1">
      <c r="B13" s="173" t="s">
        <v>82</v>
      </c>
      <c r="C13" s="174">
        <v>125843</v>
      </c>
      <c r="D13" s="174">
        <v>127127</v>
      </c>
      <c r="E13" s="174">
        <v>131705</v>
      </c>
      <c r="F13" s="174">
        <v>134046</v>
      </c>
      <c r="G13" s="174">
        <v>138839</v>
      </c>
      <c r="H13" s="174">
        <v>134268</v>
      </c>
      <c r="I13" s="174">
        <v>134311</v>
      </c>
      <c r="J13" s="174">
        <v>135600</v>
      </c>
      <c r="K13" s="174">
        <v>135974</v>
      </c>
      <c r="L13" s="174">
        <v>138968</v>
      </c>
      <c r="M13" s="174">
        <v>140549</v>
      </c>
      <c r="N13" s="174">
        <v>150367</v>
      </c>
      <c r="O13" s="207" t="s">
        <v>165</v>
      </c>
    </row>
    <row r="14" spans="2:15" s="17" customFormat="1">
      <c r="B14" s="173" t="s">
        <v>83</v>
      </c>
      <c r="C14" s="174">
        <v>472641</v>
      </c>
      <c r="D14" s="174">
        <v>484819</v>
      </c>
      <c r="E14" s="174">
        <v>492092</v>
      </c>
      <c r="F14" s="174">
        <v>465271</v>
      </c>
      <c r="G14" s="174">
        <v>450015</v>
      </c>
      <c r="H14" s="174">
        <v>460040</v>
      </c>
      <c r="I14" s="174">
        <v>457514</v>
      </c>
      <c r="J14" s="174">
        <v>451460</v>
      </c>
      <c r="K14" s="174">
        <v>425789</v>
      </c>
      <c r="L14" s="174">
        <v>341933</v>
      </c>
      <c r="M14" s="174">
        <v>339276</v>
      </c>
      <c r="N14" s="174">
        <v>366344</v>
      </c>
      <c r="O14" s="207" t="s">
        <v>166</v>
      </c>
    </row>
    <row r="15" spans="2:15" s="17" customFormat="1">
      <c r="B15" s="173" t="s">
        <v>294</v>
      </c>
      <c r="C15" s="174">
        <v>210675</v>
      </c>
      <c r="D15" s="174">
        <v>204882</v>
      </c>
      <c r="E15" s="174">
        <v>221223</v>
      </c>
      <c r="F15" s="174">
        <v>217388</v>
      </c>
      <c r="G15" s="174">
        <v>213367</v>
      </c>
      <c r="H15" s="174">
        <v>221615</v>
      </c>
      <c r="I15" s="174">
        <v>232892</v>
      </c>
      <c r="J15" s="174">
        <v>245923</v>
      </c>
      <c r="K15" s="174">
        <v>249716</v>
      </c>
      <c r="L15" s="174">
        <v>268316</v>
      </c>
      <c r="M15" s="174">
        <v>279769</v>
      </c>
      <c r="N15" s="174">
        <v>276841</v>
      </c>
      <c r="O15" s="207" t="s">
        <v>167</v>
      </c>
    </row>
    <row r="16" spans="2:15" s="17" customFormat="1">
      <c r="B16" s="173" t="s">
        <v>295</v>
      </c>
      <c r="C16" s="174">
        <v>265056</v>
      </c>
      <c r="D16" s="174">
        <v>268362</v>
      </c>
      <c r="E16" s="174">
        <v>273866</v>
      </c>
      <c r="F16" s="174">
        <v>270395</v>
      </c>
      <c r="G16" s="174">
        <v>276997</v>
      </c>
      <c r="H16" s="174">
        <v>263834</v>
      </c>
      <c r="I16" s="174">
        <v>263675</v>
      </c>
      <c r="J16" s="174">
        <v>260921</v>
      </c>
      <c r="K16" s="174">
        <v>252317</v>
      </c>
      <c r="L16" s="174">
        <v>230243</v>
      </c>
      <c r="M16" s="174">
        <v>243515</v>
      </c>
      <c r="N16" s="174">
        <v>252110</v>
      </c>
      <c r="O16" s="207" t="s">
        <v>168</v>
      </c>
    </row>
    <row r="17" spans="2:15" s="17" customFormat="1">
      <c r="B17" s="173" t="s">
        <v>296</v>
      </c>
      <c r="C17" s="174">
        <v>82251</v>
      </c>
      <c r="D17" s="174">
        <v>82641</v>
      </c>
      <c r="E17" s="174">
        <v>81719</v>
      </c>
      <c r="F17" s="174">
        <v>81609</v>
      </c>
      <c r="G17" s="174">
        <v>77853</v>
      </c>
      <c r="H17" s="174">
        <v>74804</v>
      </c>
      <c r="I17" s="174">
        <v>70623</v>
      </c>
      <c r="J17" s="174">
        <v>67925</v>
      </c>
      <c r="K17" s="174">
        <v>64105</v>
      </c>
      <c r="L17" s="174">
        <v>59329</v>
      </c>
      <c r="M17" s="174">
        <v>56076</v>
      </c>
      <c r="N17" s="174">
        <v>49933</v>
      </c>
      <c r="O17" s="207" t="s">
        <v>169</v>
      </c>
    </row>
    <row r="18" spans="2:15" s="17" customFormat="1">
      <c r="B18" s="173" t="s">
        <v>297</v>
      </c>
      <c r="C18" s="174">
        <v>311572</v>
      </c>
      <c r="D18" s="174">
        <v>313912</v>
      </c>
      <c r="E18" s="174">
        <v>321764</v>
      </c>
      <c r="F18" s="174">
        <v>319513</v>
      </c>
      <c r="G18" s="174">
        <v>319050</v>
      </c>
      <c r="H18" s="174">
        <v>313691</v>
      </c>
      <c r="I18" s="174">
        <v>306461</v>
      </c>
      <c r="J18" s="174">
        <v>292657</v>
      </c>
      <c r="K18" s="174">
        <v>272489</v>
      </c>
      <c r="L18" s="174">
        <v>182660</v>
      </c>
      <c r="M18" s="174">
        <v>173724</v>
      </c>
      <c r="N18" s="174">
        <v>202490</v>
      </c>
      <c r="O18" s="207" t="s">
        <v>170</v>
      </c>
    </row>
    <row r="19" spans="2:15" s="17" customFormat="1">
      <c r="B19" s="173" t="s">
        <v>298</v>
      </c>
      <c r="C19" s="174">
        <v>240922</v>
      </c>
      <c r="D19" s="174">
        <v>233584</v>
      </c>
      <c r="E19" s="174">
        <v>252004</v>
      </c>
      <c r="F19" s="174">
        <v>251159</v>
      </c>
      <c r="G19" s="174">
        <v>254420</v>
      </c>
      <c r="H19" s="174">
        <v>245746</v>
      </c>
      <c r="I19" s="174">
        <v>248231</v>
      </c>
      <c r="J19" s="174">
        <v>254969</v>
      </c>
      <c r="K19" s="174">
        <v>270702</v>
      </c>
      <c r="L19" s="174">
        <v>262674</v>
      </c>
      <c r="M19" s="174">
        <v>279659</v>
      </c>
      <c r="N19" s="174">
        <v>284951</v>
      </c>
      <c r="O19" s="207" t="s">
        <v>171</v>
      </c>
    </row>
    <row r="20" spans="2:15" s="17" customFormat="1">
      <c r="B20" s="173" t="s">
        <v>333</v>
      </c>
      <c r="C20" s="174">
        <v>345194</v>
      </c>
      <c r="D20" s="174">
        <v>367484</v>
      </c>
      <c r="E20" s="174">
        <v>369120</v>
      </c>
      <c r="F20" s="174">
        <v>349920</v>
      </c>
      <c r="G20" s="174">
        <v>359262</v>
      </c>
      <c r="H20" s="174">
        <v>356830</v>
      </c>
      <c r="I20" s="174">
        <v>367356</v>
      </c>
      <c r="J20" s="174">
        <v>379296</v>
      </c>
      <c r="K20" s="174">
        <v>384209</v>
      </c>
      <c r="L20" s="174">
        <v>337805</v>
      </c>
      <c r="M20" s="174">
        <v>359466</v>
      </c>
      <c r="N20" s="174">
        <v>371977</v>
      </c>
      <c r="O20" s="207" t="s">
        <v>248</v>
      </c>
    </row>
    <row r="21" spans="2:15" s="17" customFormat="1">
      <c r="B21" s="8"/>
      <c r="C21" s="174"/>
      <c r="D21" s="174"/>
      <c r="E21" s="174"/>
      <c r="F21" s="174"/>
      <c r="G21" s="174"/>
      <c r="H21" s="174"/>
      <c r="I21" s="174"/>
      <c r="J21" s="174"/>
      <c r="K21" s="174"/>
      <c r="L21" s="174"/>
      <c r="M21" s="174"/>
      <c r="N21" s="174"/>
      <c r="O21" s="306"/>
    </row>
    <row r="22" spans="2:15" s="17" customFormat="1">
      <c r="B22" s="173" t="s">
        <v>301</v>
      </c>
      <c r="C22" s="174">
        <v>88565</v>
      </c>
      <c r="D22" s="174">
        <v>98271</v>
      </c>
      <c r="E22" s="174">
        <v>101045</v>
      </c>
      <c r="F22" s="174">
        <v>93521</v>
      </c>
      <c r="G22" s="174">
        <v>98642</v>
      </c>
      <c r="H22" s="174">
        <v>103456</v>
      </c>
      <c r="I22" s="174">
        <v>103485</v>
      </c>
      <c r="J22" s="174">
        <v>93477</v>
      </c>
      <c r="K22" s="174">
        <v>101596</v>
      </c>
      <c r="L22" s="174">
        <v>119042</v>
      </c>
      <c r="M22" s="174">
        <v>111438</v>
      </c>
      <c r="N22" s="174">
        <v>104727</v>
      </c>
      <c r="O22" s="208" t="s">
        <v>172</v>
      </c>
    </row>
    <row r="23" spans="2:15" s="17" customFormat="1">
      <c r="B23" s="8"/>
      <c r="C23" s="174"/>
      <c r="D23" s="174"/>
      <c r="E23" s="174"/>
      <c r="F23" s="174"/>
      <c r="G23" s="174"/>
      <c r="H23" s="174"/>
      <c r="I23" s="174"/>
      <c r="J23" s="174"/>
      <c r="K23" s="174"/>
      <c r="L23" s="174"/>
      <c r="M23" s="174"/>
      <c r="N23" s="174"/>
      <c r="O23" s="48"/>
    </row>
    <row r="24" spans="2:15" s="17" customFormat="1">
      <c r="B24" s="173" t="s">
        <v>302</v>
      </c>
      <c r="C24" s="174">
        <v>1122398</v>
      </c>
      <c r="D24" s="174">
        <v>1130408</v>
      </c>
      <c r="E24" s="174">
        <v>1143840</v>
      </c>
      <c r="F24" s="174">
        <v>1143719</v>
      </c>
      <c r="G24" s="174">
        <v>1167587</v>
      </c>
      <c r="H24" s="174">
        <v>1165734</v>
      </c>
      <c r="I24" s="174">
        <v>1175131</v>
      </c>
      <c r="J24" s="174">
        <v>1185934</v>
      </c>
      <c r="K24" s="174">
        <v>1200777</v>
      </c>
      <c r="L24" s="174">
        <v>1202143</v>
      </c>
      <c r="M24" s="174">
        <v>1238496</v>
      </c>
      <c r="N24" s="174">
        <v>1246378</v>
      </c>
      <c r="O24" s="207">
        <v>2</v>
      </c>
    </row>
    <row r="25" spans="2:15" s="17" customFormat="1">
      <c r="B25" s="8"/>
      <c r="C25" s="174"/>
      <c r="D25" s="174"/>
      <c r="E25" s="174"/>
      <c r="F25" s="174"/>
      <c r="G25" s="174"/>
      <c r="H25" s="174"/>
      <c r="I25" s="174"/>
      <c r="J25" s="174"/>
      <c r="K25" s="174"/>
      <c r="L25" s="174"/>
      <c r="M25" s="174"/>
      <c r="N25" s="174"/>
      <c r="O25" s="48"/>
    </row>
    <row r="26" spans="2:15" s="17" customFormat="1">
      <c r="B26" s="173" t="s">
        <v>303</v>
      </c>
      <c r="C26" s="174">
        <v>1564324</v>
      </c>
      <c r="D26" s="174">
        <v>1788310</v>
      </c>
      <c r="E26" s="174">
        <v>1811453</v>
      </c>
      <c r="F26" s="174">
        <v>1811882</v>
      </c>
      <c r="G26" s="174">
        <v>1849484</v>
      </c>
      <c r="H26" s="174">
        <v>1932799</v>
      </c>
      <c r="I26" s="174">
        <v>2047388</v>
      </c>
      <c r="J26" s="174">
        <v>2425751</v>
      </c>
      <c r="K26" s="174">
        <v>2054450</v>
      </c>
      <c r="L26" s="174">
        <v>1943021</v>
      </c>
      <c r="M26" s="174">
        <v>1811570</v>
      </c>
      <c r="N26" s="174">
        <v>1876496</v>
      </c>
      <c r="O26" s="207">
        <v>3</v>
      </c>
    </row>
    <row r="27" spans="2:15" s="17" customFormat="1">
      <c r="B27" s="173" t="s">
        <v>6</v>
      </c>
      <c r="C27" s="174">
        <v>1564148</v>
      </c>
      <c r="D27" s="174">
        <v>1777898</v>
      </c>
      <c r="E27" s="174">
        <v>1814073</v>
      </c>
      <c r="F27" s="174">
        <v>1819797</v>
      </c>
      <c r="G27" s="174">
        <v>1826057</v>
      </c>
      <c r="H27" s="174">
        <v>1934824</v>
      </c>
      <c r="I27" s="174">
        <v>2059852</v>
      </c>
      <c r="J27" s="174">
        <v>2428144</v>
      </c>
      <c r="K27" s="174">
        <v>2046726</v>
      </c>
      <c r="L27" s="174">
        <v>1922895</v>
      </c>
      <c r="M27" s="174">
        <v>1893358</v>
      </c>
      <c r="N27" s="174">
        <v>1929666</v>
      </c>
      <c r="O27" s="208" t="s">
        <v>159</v>
      </c>
    </row>
    <row r="28" spans="2:15" s="17" customFormat="1">
      <c r="B28" s="173" t="s">
        <v>24</v>
      </c>
      <c r="C28" s="174">
        <v>1208942</v>
      </c>
      <c r="D28" s="174">
        <v>1412403</v>
      </c>
      <c r="E28" s="174">
        <v>1431320</v>
      </c>
      <c r="F28" s="174">
        <v>1439374</v>
      </c>
      <c r="G28" s="174">
        <v>1462479</v>
      </c>
      <c r="H28" s="174">
        <v>1569591</v>
      </c>
      <c r="I28" s="174">
        <v>1700873</v>
      </c>
      <c r="J28" s="174">
        <v>2052060</v>
      </c>
      <c r="K28" s="174">
        <v>1682128</v>
      </c>
      <c r="L28" s="174">
        <v>1546176</v>
      </c>
      <c r="M28" s="174">
        <v>1541247</v>
      </c>
      <c r="N28" s="174">
        <v>1565050</v>
      </c>
      <c r="O28" s="207" t="s">
        <v>160</v>
      </c>
    </row>
    <row r="29" spans="2:15" s="17" customFormat="1">
      <c r="B29" s="173" t="s">
        <v>25</v>
      </c>
      <c r="C29" s="174">
        <v>258471</v>
      </c>
      <c r="D29" s="174">
        <v>253316</v>
      </c>
      <c r="E29" s="174">
        <v>281056</v>
      </c>
      <c r="F29" s="174">
        <v>251800</v>
      </c>
      <c r="G29" s="174">
        <v>250772</v>
      </c>
      <c r="H29" s="174">
        <v>264481</v>
      </c>
      <c r="I29" s="174">
        <v>250781</v>
      </c>
      <c r="J29" s="174">
        <v>237916</v>
      </c>
      <c r="K29" s="174">
        <v>247319</v>
      </c>
      <c r="L29" s="174">
        <v>240850</v>
      </c>
      <c r="M29" s="174">
        <v>239918</v>
      </c>
      <c r="N29" s="174">
        <v>233904</v>
      </c>
      <c r="O29" s="208" t="s">
        <v>173</v>
      </c>
    </row>
    <row r="30" spans="2:15" s="17" customFormat="1">
      <c r="B30" s="173" t="s">
        <v>26</v>
      </c>
      <c r="C30" s="174">
        <v>951583</v>
      </c>
      <c r="D30" s="174">
        <v>1158844</v>
      </c>
      <c r="E30" s="174">
        <v>1150841</v>
      </c>
      <c r="F30" s="174">
        <v>1187560</v>
      </c>
      <c r="G30" s="174">
        <v>1211708</v>
      </c>
      <c r="H30" s="174">
        <v>1305110</v>
      </c>
      <c r="I30" s="174">
        <v>1450345</v>
      </c>
      <c r="J30" s="174">
        <v>1815550</v>
      </c>
      <c r="K30" s="174">
        <v>1434716</v>
      </c>
      <c r="L30" s="174">
        <v>1304746</v>
      </c>
      <c r="M30" s="174">
        <v>1300758</v>
      </c>
      <c r="N30" s="174">
        <v>1331506</v>
      </c>
      <c r="O30" s="208" t="s">
        <v>174</v>
      </c>
    </row>
    <row r="31" spans="2:15" s="17" customFormat="1">
      <c r="B31" s="173" t="s">
        <v>27</v>
      </c>
      <c r="C31" s="174">
        <v>355897</v>
      </c>
      <c r="D31" s="174">
        <v>365333</v>
      </c>
      <c r="E31" s="174">
        <v>382815</v>
      </c>
      <c r="F31" s="174">
        <v>380418</v>
      </c>
      <c r="G31" s="174">
        <v>363577</v>
      </c>
      <c r="H31" s="174">
        <v>365213</v>
      </c>
      <c r="I31" s="174">
        <v>359046</v>
      </c>
      <c r="J31" s="174">
        <v>376568</v>
      </c>
      <c r="K31" s="174">
        <v>364247</v>
      </c>
      <c r="L31" s="174">
        <v>375517</v>
      </c>
      <c r="M31" s="174">
        <v>351514</v>
      </c>
      <c r="N31" s="174">
        <v>363836</v>
      </c>
      <c r="O31" s="207" t="s">
        <v>161</v>
      </c>
    </row>
    <row r="32" spans="2:15" s="17" customFormat="1">
      <c r="B32" s="173" t="s">
        <v>25</v>
      </c>
      <c r="C32" s="174">
        <v>624</v>
      </c>
      <c r="D32" s="174">
        <v>1070</v>
      </c>
      <c r="E32" s="174">
        <v>1490</v>
      </c>
      <c r="F32" s="174">
        <v>2478</v>
      </c>
      <c r="G32" s="174">
        <v>1193</v>
      </c>
      <c r="H32" s="174">
        <v>36</v>
      </c>
      <c r="I32" s="174">
        <v>159</v>
      </c>
      <c r="J32" s="174">
        <v>55</v>
      </c>
      <c r="K32" s="174">
        <v>173</v>
      </c>
      <c r="L32" s="174">
        <v>1051</v>
      </c>
      <c r="M32" s="174">
        <v>643</v>
      </c>
      <c r="N32" s="174">
        <v>733</v>
      </c>
      <c r="O32" s="208" t="s">
        <v>173</v>
      </c>
    </row>
    <row r="33" spans="2:15" s="17" customFormat="1">
      <c r="B33" s="173" t="s">
        <v>26</v>
      </c>
      <c r="C33" s="174">
        <v>83930</v>
      </c>
      <c r="D33" s="174">
        <v>81093</v>
      </c>
      <c r="E33" s="174">
        <v>84259</v>
      </c>
      <c r="F33" s="174">
        <v>73651</v>
      </c>
      <c r="G33" s="174">
        <v>80975</v>
      </c>
      <c r="H33" s="174">
        <v>82307</v>
      </c>
      <c r="I33" s="174">
        <v>88731</v>
      </c>
      <c r="J33" s="174">
        <v>94436</v>
      </c>
      <c r="K33" s="174">
        <v>85762</v>
      </c>
      <c r="L33" s="174">
        <v>89629</v>
      </c>
      <c r="M33" s="174">
        <v>86997</v>
      </c>
      <c r="N33" s="174">
        <v>94777</v>
      </c>
      <c r="O33" s="208" t="s">
        <v>174</v>
      </c>
    </row>
    <row r="34" spans="2:15" s="17" customFormat="1">
      <c r="B34" s="173" t="s">
        <v>304</v>
      </c>
      <c r="C34" s="174">
        <v>271008</v>
      </c>
      <c r="D34" s="174">
        <v>282953</v>
      </c>
      <c r="E34" s="174">
        <v>296855</v>
      </c>
      <c r="F34" s="174">
        <v>304273</v>
      </c>
      <c r="G34" s="174">
        <v>281409</v>
      </c>
      <c r="H34" s="174">
        <v>282869</v>
      </c>
      <c r="I34" s="174">
        <v>270187</v>
      </c>
      <c r="J34" s="174">
        <v>282119</v>
      </c>
      <c r="K34" s="174">
        <v>278304</v>
      </c>
      <c r="L34" s="174">
        <v>284846</v>
      </c>
      <c r="M34" s="174">
        <v>263951</v>
      </c>
      <c r="N34" s="174">
        <v>268504</v>
      </c>
      <c r="O34" s="232" t="s">
        <v>331</v>
      </c>
    </row>
    <row r="35" spans="2:15" s="17" customFormat="1">
      <c r="B35" s="173" t="s">
        <v>305</v>
      </c>
      <c r="C35" s="174">
        <v>638</v>
      </c>
      <c r="D35" s="174">
        <v>10550</v>
      </c>
      <c r="E35" s="174">
        <v>-2127</v>
      </c>
      <c r="F35" s="174">
        <v>-7315</v>
      </c>
      <c r="G35" s="174">
        <v>23427</v>
      </c>
      <c r="H35" s="174">
        <v>-2319</v>
      </c>
      <c r="I35" s="174">
        <v>-12740</v>
      </c>
      <c r="J35" s="174">
        <v>-2921</v>
      </c>
      <c r="K35" s="174">
        <v>6975</v>
      </c>
      <c r="L35" s="174">
        <v>19414</v>
      </c>
      <c r="M35" s="174">
        <v>-83002</v>
      </c>
      <c r="N35" s="174">
        <v>-56471</v>
      </c>
      <c r="O35" s="208" t="s">
        <v>172</v>
      </c>
    </row>
    <row r="36" spans="2:15" s="17" customFormat="1">
      <c r="B36" s="173" t="s">
        <v>28</v>
      </c>
      <c r="C36" s="174">
        <v>214</v>
      </c>
      <c r="D36" s="174">
        <v>10809</v>
      </c>
      <c r="E36" s="174">
        <v>-2752</v>
      </c>
      <c r="F36" s="174">
        <v>-8241</v>
      </c>
      <c r="G36" s="174">
        <v>23921</v>
      </c>
      <c r="H36" s="174">
        <v>-10</v>
      </c>
      <c r="I36" s="174">
        <v>-13841</v>
      </c>
      <c r="J36" s="174">
        <v>-2576</v>
      </c>
      <c r="K36" s="174">
        <v>7085</v>
      </c>
      <c r="L36" s="174">
        <v>21030</v>
      </c>
      <c r="M36" s="174">
        <v>-86835</v>
      </c>
      <c r="N36" s="174">
        <v>-58949</v>
      </c>
      <c r="O36" s="207" t="s">
        <v>160</v>
      </c>
    </row>
    <row r="37" spans="2:15" s="17" customFormat="1">
      <c r="B37" s="295" t="s">
        <v>306</v>
      </c>
      <c r="C37" s="174">
        <v>352</v>
      </c>
      <c r="D37" s="174">
        <v>-181</v>
      </c>
      <c r="E37" s="174">
        <v>491</v>
      </c>
      <c r="F37" s="174">
        <v>788</v>
      </c>
      <c r="G37" s="174">
        <v>-494</v>
      </c>
      <c r="H37" s="174">
        <v>-2411</v>
      </c>
      <c r="I37" s="174">
        <v>699</v>
      </c>
      <c r="J37" s="174">
        <v>-390</v>
      </c>
      <c r="K37" s="174">
        <v>155</v>
      </c>
      <c r="L37" s="174">
        <v>-717</v>
      </c>
      <c r="M37" s="174">
        <v>55</v>
      </c>
      <c r="N37" s="174">
        <v>-65</v>
      </c>
      <c r="O37" s="207" t="s">
        <v>161</v>
      </c>
    </row>
    <row r="38" spans="2:15" s="17" customFormat="1">
      <c r="B38" s="9"/>
      <c r="C38" s="305"/>
      <c r="D38" s="180"/>
      <c r="E38" s="180"/>
      <c r="F38" s="180"/>
      <c r="G38" s="180"/>
      <c r="H38" s="180"/>
      <c r="I38" s="180"/>
      <c r="J38" s="180"/>
      <c r="K38" s="180"/>
      <c r="L38" s="180"/>
      <c r="M38" s="180"/>
      <c r="N38" s="180"/>
      <c r="O38" s="51"/>
    </row>
    <row r="39" spans="2:15" s="17" customFormat="1">
      <c r="B39" s="11"/>
      <c r="C39" s="174"/>
      <c r="D39" s="174"/>
      <c r="E39" s="174"/>
      <c r="F39" s="174"/>
      <c r="G39" s="174"/>
      <c r="H39" s="174"/>
      <c r="I39" s="174"/>
      <c r="J39" s="174"/>
      <c r="K39" s="174"/>
      <c r="L39" s="174"/>
      <c r="M39" s="174"/>
      <c r="N39" s="174"/>
      <c r="O39" s="48"/>
    </row>
    <row r="40" spans="2:15" s="17" customFormat="1">
      <c r="B40" s="295" t="s">
        <v>211</v>
      </c>
      <c r="C40" s="174">
        <v>1195330</v>
      </c>
      <c r="D40" s="174">
        <v>954605</v>
      </c>
      <c r="E40" s="174">
        <v>1099956</v>
      </c>
      <c r="F40" s="174">
        <v>1083793</v>
      </c>
      <c r="G40" s="174">
        <v>954962</v>
      </c>
      <c r="H40" s="174">
        <v>1180275</v>
      </c>
      <c r="I40" s="174">
        <v>1385269</v>
      </c>
      <c r="J40" s="174">
        <v>1207396</v>
      </c>
      <c r="K40" s="174">
        <v>1144875</v>
      </c>
      <c r="L40" s="174">
        <v>1571962</v>
      </c>
      <c r="M40" s="174">
        <v>1991577</v>
      </c>
      <c r="N40" s="174">
        <v>1992789</v>
      </c>
      <c r="O40" s="207">
        <v>4</v>
      </c>
    </row>
    <row r="41" spans="2:15" s="17" customFormat="1">
      <c r="B41" s="179" t="s">
        <v>102</v>
      </c>
      <c r="C41" s="305"/>
      <c r="D41" s="180"/>
      <c r="E41" s="180"/>
      <c r="F41" s="180"/>
      <c r="G41" s="180"/>
      <c r="H41" s="180"/>
      <c r="I41" s="180"/>
      <c r="J41" s="180"/>
      <c r="K41" s="180"/>
      <c r="L41" s="180"/>
      <c r="M41" s="180"/>
      <c r="N41" s="180"/>
      <c r="O41" s="48"/>
    </row>
    <row r="42" spans="2:15" s="17" customFormat="1">
      <c r="B42" s="8"/>
      <c r="C42" s="174"/>
      <c r="D42" s="174"/>
      <c r="E42" s="174"/>
      <c r="F42" s="174"/>
      <c r="G42" s="174"/>
      <c r="H42" s="174"/>
      <c r="I42" s="174"/>
      <c r="J42" s="174"/>
      <c r="K42" s="174"/>
      <c r="L42" s="174"/>
      <c r="M42" s="174"/>
      <c r="N42" s="174"/>
      <c r="O42" s="52"/>
    </row>
    <row r="43" spans="2:15" s="17" customFormat="1">
      <c r="B43" s="173" t="s">
        <v>104</v>
      </c>
      <c r="C43" s="174">
        <v>7909067</v>
      </c>
      <c r="D43" s="174">
        <v>7979767</v>
      </c>
      <c r="E43" s="174">
        <v>8283468</v>
      </c>
      <c r="F43" s="174">
        <v>8147280</v>
      </c>
      <c r="G43" s="174">
        <v>8057633</v>
      </c>
      <c r="H43" s="174">
        <v>8306253</v>
      </c>
      <c r="I43" s="174">
        <v>8635016</v>
      </c>
      <c r="J43" s="174">
        <v>8819763</v>
      </c>
      <c r="K43" s="174">
        <v>8338992</v>
      </c>
      <c r="L43" s="174">
        <v>8420511</v>
      </c>
      <c r="M43" s="174">
        <v>8785144</v>
      </c>
      <c r="N43" s="174">
        <v>8926965</v>
      </c>
      <c r="O43" s="207">
        <v>5</v>
      </c>
    </row>
    <row r="44" spans="2:15" s="17" customFormat="1">
      <c r="B44" s="42"/>
      <c r="C44" s="110" t="s">
        <v>115</v>
      </c>
      <c r="D44" s="110" t="s">
        <v>115</v>
      </c>
      <c r="E44" s="110" t="s">
        <v>115</v>
      </c>
      <c r="F44" s="110" t="s">
        <v>115</v>
      </c>
      <c r="G44" s="110" t="s">
        <v>115</v>
      </c>
      <c r="H44" s="110" t="s">
        <v>115</v>
      </c>
      <c r="I44" s="110" t="s">
        <v>115</v>
      </c>
      <c r="J44" s="110" t="s">
        <v>115</v>
      </c>
      <c r="K44" s="110" t="s">
        <v>115</v>
      </c>
      <c r="L44" s="110" t="s">
        <v>115</v>
      </c>
      <c r="M44" s="110" t="s">
        <v>115</v>
      </c>
      <c r="N44" s="110" t="s">
        <v>115</v>
      </c>
      <c r="O44" s="51"/>
    </row>
    <row r="45" spans="2:15" s="17" customFormat="1">
      <c r="B45" s="88"/>
      <c r="C45" s="12"/>
      <c r="D45" s="12"/>
      <c r="E45" s="12"/>
      <c r="F45" s="12"/>
      <c r="G45" s="12"/>
      <c r="H45" s="12"/>
      <c r="I45" s="12"/>
      <c r="J45" s="12"/>
      <c r="K45" s="12"/>
      <c r="L45" s="12"/>
      <c r="M45" s="12"/>
      <c r="N45" s="12"/>
      <c r="O45" s="53"/>
    </row>
    <row r="46" spans="2:15">
      <c r="B46" s="233" t="s">
        <v>251</v>
      </c>
      <c r="C46" s="61"/>
      <c r="D46" s="61"/>
      <c r="E46" s="61"/>
      <c r="F46" s="61"/>
      <c r="G46" s="61"/>
      <c r="H46" s="61"/>
      <c r="I46" s="61"/>
      <c r="J46" s="61"/>
      <c r="K46" s="61"/>
      <c r="L46" s="61"/>
      <c r="M46" s="61"/>
      <c r="N46" s="61"/>
      <c r="O46" s="63"/>
    </row>
    <row r="47" spans="2:15">
      <c r="C47" s="61"/>
      <c r="D47" s="61"/>
      <c r="E47" s="61"/>
      <c r="F47" s="61"/>
      <c r="G47" s="61"/>
      <c r="H47" s="61"/>
      <c r="I47" s="61"/>
      <c r="J47" s="61"/>
      <c r="K47" s="61"/>
      <c r="L47" s="61"/>
      <c r="M47" s="61"/>
      <c r="N47" s="61"/>
      <c r="O47" s="63"/>
    </row>
    <row r="48" spans="2:15" ht="5.25" customHeight="1">
      <c r="C48" s="61"/>
      <c r="D48" s="61"/>
      <c r="E48" s="61"/>
      <c r="F48" s="61"/>
      <c r="G48" s="61"/>
      <c r="H48" s="61"/>
      <c r="I48" s="61"/>
      <c r="J48" s="61"/>
      <c r="K48" s="61"/>
      <c r="L48" s="61"/>
      <c r="M48" s="61"/>
      <c r="N48" s="61"/>
      <c r="O48" s="63"/>
    </row>
    <row r="49" spans="2:15">
      <c r="B49" s="60"/>
      <c r="C49" s="43"/>
      <c r="D49" s="43"/>
      <c r="E49" s="43"/>
      <c r="F49" s="43"/>
      <c r="G49" s="43"/>
      <c r="H49" s="43"/>
      <c r="I49" s="43"/>
      <c r="J49" s="43"/>
      <c r="K49" s="43"/>
      <c r="L49" s="43"/>
      <c r="M49" s="43"/>
      <c r="N49" s="43"/>
    </row>
    <row r="50" spans="2:15" s="25" customFormat="1" ht="30" customHeight="1">
      <c r="B50" s="196" t="s">
        <v>252</v>
      </c>
      <c r="C50" s="54"/>
      <c r="D50" s="54"/>
      <c r="E50" s="54"/>
      <c r="F50" s="54"/>
      <c r="G50" s="54"/>
      <c r="H50" s="54"/>
      <c r="I50" s="54"/>
      <c r="J50" s="54"/>
      <c r="K50" s="54"/>
      <c r="L50" s="54"/>
      <c r="M50" s="54"/>
      <c r="N50" s="54"/>
      <c r="O50" s="46"/>
    </row>
    <row r="51" spans="2:15">
      <c r="C51" s="227" t="s">
        <v>176</v>
      </c>
      <c r="D51" s="6"/>
      <c r="E51" s="6"/>
      <c r="F51" s="6"/>
      <c r="G51" s="6"/>
      <c r="H51" s="6"/>
      <c r="I51" s="6"/>
      <c r="J51" s="6"/>
      <c r="K51" s="6"/>
      <c r="L51" s="6"/>
      <c r="M51" s="169"/>
      <c r="N51" s="169" t="s">
        <v>1</v>
      </c>
    </row>
    <row r="52" spans="2:15" s="62" customFormat="1" ht="30" customHeight="1">
      <c r="B52" s="205" t="s">
        <v>3</v>
      </c>
      <c r="C52" s="171" t="str">
        <f t="shared" ref="C52:M52" si="0">C4</f>
        <v>平成２３年度</v>
      </c>
      <c r="D52" s="171" t="str">
        <f t="shared" si="0"/>
        <v>平成２４年度</v>
      </c>
      <c r="E52" s="171" t="str">
        <f t="shared" si="0"/>
        <v>平成２５年度</v>
      </c>
      <c r="F52" s="171" t="str">
        <f t="shared" si="0"/>
        <v>平成２６年度</v>
      </c>
      <c r="G52" s="171" t="str">
        <f t="shared" si="0"/>
        <v>平成２７年度</v>
      </c>
      <c r="H52" s="171" t="str">
        <f t="shared" si="0"/>
        <v>平成２８年度</v>
      </c>
      <c r="I52" s="171" t="str">
        <f t="shared" si="0"/>
        <v>平成２９年度</v>
      </c>
      <c r="J52" s="171" t="str">
        <f t="shared" si="0"/>
        <v>平成３０年度</v>
      </c>
      <c r="K52" s="171" t="str">
        <f t="shared" si="0"/>
        <v>令和元年度</v>
      </c>
      <c r="L52" s="171" t="str">
        <f t="shared" si="0"/>
        <v>令和２年度</v>
      </c>
      <c r="M52" s="171" t="str">
        <f t="shared" si="0"/>
        <v>令和３年度</v>
      </c>
      <c r="N52" s="171" t="str">
        <f t="shared" ref="N52" si="1">N4</f>
        <v>令和４年度</v>
      </c>
      <c r="O52" s="206" t="s">
        <v>36</v>
      </c>
    </row>
    <row r="53" spans="2:15" s="17" customFormat="1">
      <c r="B53" s="8"/>
      <c r="C53" s="12"/>
      <c r="D53" s="12"/>
      <c r="E53" s="12"/>
      <c r="F53" s="12"/>
      <c r="G53" s="12"/>
      <c r="H53" s="12"/>
      <c r="I53" s="12"/>
      <c r="J53" s="12"/>
      <c r="K53" s="12"/>
      <c r="L53" s="12"/>
      <c r="M53" s="12"/>
      <c r="N53" s="12"/>
      <c r="O53" s="48"/>
    </row>
    <row r="54" spans="2:15" s="17" customFormat="1">
      <c r="B54" s="173" t="s">
        <v>4</v>
      </c>
      <c r="C54" s="186" t="s">
        <v>2</v>
      </c>
      <c r="D54" s="187">
        <f t="shared" ref="D54:D82" si="2">IF(D6="","",(D6-C6)/ABS(C6)*100)</f>
        <v>1.9723785552379229</v>
      </c>
      <c r="E54" s="187">
        <f t="shared" ref="E54:N54" si="3">IF(E6="","",(E6-D6)/ABS(D6)*100)</f>
        <v>2.9654611142876903</v>
      </c>
      <c r="F54" s="187">
        <f t="shared" si="3"/>
        <v>-2.8459500323895237</v>
      </c>
      <c r="G54" s="187">
        <f t="shared" si="3"/>
        <v>-0.54251748953111167</v>
      </c>
      <c r="H54" s="187">
        <f t="shared" si="3"/>
        <v>-1.4234139416487175</v>
      </c>
      <c r="I54" s="187">
        <f t="shared" si="3"/>
        <v>-5.3880313697642051E-3</v>
      </c>
      <c r="J54" s="187">
        <f t="shared" si="3"/>
        <v>-0.65916307693530141</v>
      </c>
      <c r="K54" s="187">
        <f t="shared" si="3"/>
        <v>-1.5445116607618401</v>
      </c>
      <c r="L54" s="187">
        <f t="shared" si="3"/>
        <v>-5.9789925641506709</v>
      </c>
      <c r="M54" s="187">
        <f t="shared" si="3"/>
        <v>1.0832522138530021</v>
      </c>
      <c r="N54" s="187">
        <f t="shared" si="3"/>
        <v>1.8111116275615722</v>
      </c>
      <c r="O54" s="207">
        <f t="shared" ref="O54:O91" si="4">O6</f>
        <v>1</v>
      </c>
    </row>
    <row r="55" spans="2:15" s="17" customFormat="1">
      <c r="B55" s="173" t="s">
        <v>5</v>
      </c>
      <c r="C55" s="186" t="s">
        <v>2</v>
      </c>
      <c r="D55" s="187">
        <f t="shared" si="2"/>
        <v>1.7674731319302965</v>
      </c>
      <c r="E55" s="187">
        <f t="shared" ref="E55:N55" si="5">IF(E7="","",(E7-D7)/ABS(D7)*100)</f>
        <v>2.9689759478019098</v>
      </c>
      <c r="F55" s="187">
        <f t="shared" si="5"/>
        <v>-2.7326103748961743</v>
      </c>
      <c r="G55" s="187">
        <f t="shared" si="5"/>
        <v>-0.68205517323155151</v>
      </c>
      <c r="H55" s="187">
        <f t="shared" si="5"/>
        <v>-1.5787976698023909</v>
      </c>
      <c r="I55" s="187">
        <f t="shared" si="5"/>
        <v>-6.2690939783058772E-3</v>
      </c>
      <c r="J55" s="187">
        <f t="shared" si="5"/>
        <v>-0.42268065934614851</v>
      </c>
      <c r="K55" s="187">
        <f t="shared" si="5"/>
        <v>-1.7876571369486081</v>
      </c>
      <c r="L55" s="187">
        <f t="shared" si="5"/>
        <v>-6.5823303366347581</v>
      </c>
      <c r="M55" s="187">
        <f t="shared" si="5"/>
        <v>1.325839361651084</v>
      </c>
      <c r="N55" s="187">
        <f t="shared" si="5"/>
        <v>2.0471461970400928</v>
      </c>
      <c r="O55" s="208" t="str">
        <f t="shared" si="4"/>
        <v>(1)</v>
      </c>
    </row>
    <row r="56" spans="2:15" s="17" customFormat="1">
      <c r="B56" s="173" t="s">
        <v>293</v>
      </c>
      <c r="C56" s="186" t="s">
        <v>2</v>
      </c>
      <c r="D56" s="187">
        <f t="shared" si="2"/>
        <v>1.7634936670517514</v>
      </c>
      <c r="E56" s="187">
        <f t="shared" ref="E56:N56" si="6">IF(E8="","",(E8-D8)/ABS(D8)*100)</f>
        <v>0.93146164904969686</v>
      </c>
      <c r="F56" s="187">
        <f t="shared" si="6"/>
        <v>-3.0671199160432394</v>
      </c>
      <c r="G56" s="187">
        <f t="shared" si="6"/>
        <v>-0.42384195986852646</v>
      </c>
      <c r="H56" s="187">
        <f t="shared" si="6"/>
        <v>-2.0840240533073295</v>
      </c>
      <c r="I56" s="187">
        <f t="shared" si="6"/>
        <v>-0.92069904743251607</v>
      </c>
      <c r="J56" s="187">
        <f t="shared" si="6"/>
        <v>-1.2735161576734291</v>
      </c>
      <c r="K56" s="187">
        <f t="shared" si="6"/>
        <v>-1.6425488013466185</v>
      </c>
      <c r="L56" s="187">
        <f t="shared" si="6"/>
        <v>-1.1703654631776526</v>
      </c>
      <c r="M56" s="187">
        <f t="shared" si="6"/>
        <v>-0.57605295497709752</v>
      </c>
      <c r="N56" s="187">
        <f t="shared" si="6"/>
        <v>-2.9928155571630231</v>
      </c>
      <c r="O56" s="207" t="str">
        <f t="shared" si="4"/>
        <v>a</v>
      </c>
    </row>
    <row r="57" spans="2:15" s="17" customFormat="1">
      <c r="B57" s="173" t="s">
        <v>78</v>
      </c>
      <c r="C57" s="186" t="s">
        <v>2</v>
      </c>
      <c r="D57" s="187">
        <f t="shared" si="2"/>
        <v>-1.9022687609075044</v>
      </c>
      <c r="E57" s="187">
        <f t="shared" ref="E57:N57" si="7">IF(E9="","",(E9-D9)/ABS(D9)*100)</f>
        <v>-1.3921010496352961</v>
      </c>
      <c r="F57" s="187">
        <f t="shared" si="7"/>
        <v>-12.651662081096928</v>
      </c>
      <c r="G57" s="187">
        <f t="shared" si="7"/>
        <v>-1.7494578126613654</v>
      </c>
      <c r="H57" s="187">
        <f t="shared" si="7"/>
        <v>-2.3965691220988901</v>
      </c>
      <c r="I57" s="187">
        <f t="shared" si="7"/>
        <v>-6.4993107607478242</v>
      </c>
      <c r="J57" s="187">
        <f t="shared" si="7"/>
        <v>-8.404648644913097</v>
      </c>
      <c r="K57" s="187">
        <f t="shared" si="7"/>
        <v>-1.0751471253961067</v>
      </c>
      <c r="L57" s="187">
        <f t="shared" si="7"/>
        <v>4.7439270869084389</v>
      </c>
      <c r="M57" s="187">
        <f t="shared" si="7"/>
        <v>-1.0096964842659677</v>
      </c>
      <c r="N57" s="187">
        <f t="shared" si="7"/>
        <v>-5.9397565251504858</v>
      </c>
      <c r="O57" s="207" t="str">
        <f t="shared" si="4"/>
        <v>b</v>
      </c>
    </row>
    <row r="58" spans="2:15" s="17" customFormat="1">
      <c r="B58" s="173" t="s">
        <v>79</v>
      </c>
      <c r="C58" s="186" t="s">
        <v>2</v>
      </c>
      <c r="D58" s="187">
        <f t="shared" si="2"/>
        <v>5.4012853728010537</v>
      </c>
      <c r="E58" s="187">
        <f t="shared" ref="E58:N58" si="8">IF(E10="","",(E10-D10)/ABS(D10)*100)</f>
        <v>13.455962735871477</v>
      </c>
      <c r="F58" s="187">
        <f t="shared" si="8"/>
        <v>0.29026273265904601</v>
      </c>
      <c r="G58" s="187">
        <f t="shared" si="8"/>
        <v>-4.2840519170520661</v>
      </c>
      <c r="H58" s="187">
        <f t="shared" si="8"/>
        <v>-14.213571410758375</v>
      </c>
      <c r="I58" s="187">
        <f t="shared" si="8"/>
        <v>-2.8743150336487449</v>
      </c>
      <c r="J58" s="187">
        <f t="shared" si="8"/>
        <v>3.741310805653869E-3</v>
      </c>
      <c r="K58" s="187">
        <f t="shared" si="8"/>
        <v>-6.8710343589129659</v>
      </c>
      <c r="L58" s="187">
        <f t="shared" si="8"/>
        <v>-11.397581649459687</v>
      </c>
      <c r="M58" s="187">
        <f t="shared" si="8"/>
        <v>0.28745273352134132</v>
      </c>
      <c r="N58" s="187">
        <f t="shared" si="8"/>
        <v>10.548301927736988</v>
      </c>
      <c r="O58" s="207" t="str">
        <f t="shared" si="4"/>
        <v>c</v>
      </c>
    </row>
    <row r="59" spans="2:15" s="17" customFormat="1">
      <c r="B59" s="173" t="s">
        <v>80</v>
      </c>
      <c r="C59" s="186" t="s">
        <v>2</v>
      </c>
      <c r="D59" s="187">
        <f t="shared" si="2"/>
        <v>1.6974687235312904</v>
      </c>
      <c r="E59" s="187">
        <f t="shared" ref="E59:N59" si="9">IF(E11="","",(E11-D11)/ABS(D11)*100)</f>
        <v>1.013541958224959</v>
      </c>
      <c r="F59" s="187">
        <f t="shared" si="9"/>
        <v>-1.3759762831068949</v>
      </c>
      <c r="G59" s="187">
        <f t="shared" si="9"/>
        <v>-1.7254651149510616</v>
      </c>
      <c r="H59" s="187">
        <f t="shared" si="9"/>
        <v>-0.35073365857740196</v>
      </c>
      <c r="I59" s="187">
        <f t="shared" si="9"/>
        <v>0.31080022018417097</v>
      </c>
      <c r="J59" s="187">
        <f t="shared" si="9"/>
        <v>-1.1542454678309881</v>
      </c>
      <c r="K59" s="187">
        <f t="shared" si="9"/>
        <v>-1.1860724699218184</v>
      </c>
      <c r="L59" s="187">
        <f t="shared" si="9"/>
        <v>6.4276761451083604E-3</v>
      </c>
      <c r="M59" s="187">
        <f t="shared" si="9"/>
        <v>-0.84113829208577773</v>
      </c>
      <c r="N59" s="187">
        <f t="shared" si="9"/>
        <v>-0.44160152874070946</v>
      </c>
      <c r="O59" s="207" t="str">
        <f t="shared" si="4"/>
        <v>d</v>
      </c>
    </row>
    <row r="60" spans="2:15" s="17" customFormat="1">
      <c r="B60" s="173" t="s">
        <v>81</v>
      </c>
      <c r="C60" s="186" t="s">
        <v>2</v>
      </c>
      <c r="D60" s="187">
        <f t="shared" si="2"/>
        <v>7.3868736105165773</v>
      </c>
      <c r="E60" s="187">
        <f t="shared" ref="E60:N60" si="10">IF(E12="","",(E12-D12)/ABS(D12)*100)</f>
        <v>15.897182020998219</v>
      </c>
      <c r="F60" s="187">
        <f t="shared" si="10"/>
        <v>-7.5628387411726203</v>
      </c>
      <c r="G60" s="187">
        <f t="shared" si="10"/>
        <v>-0.47410430294664824</v>
      </c>
      <c r="H60" s="187">
        <f t="shared" si="10"/>
        <v>-1.6642547033285093</v>
      </c>
      <c r="I60" s="187">
        <f t="shared" si="10"/>
        <v>1.8095413294088789</v>
      </c>
      <c r="J60" s="187">
        <f t="shared" si="10"/>
        <v>0.82695400256578588</v>
      </c>
      <c r="K60" s="187">
        <f t="shared" si="10"/>
        <v>-3.634919117822752</v>
      </c>
      <c r="L60" s="187">
        <f t="shared" si="10"/>
        <v>3.2290058827540462</v>
      </c>
      <c r="M60" s="187">
        <f t="shared" si="10"/>
        <v>5.0712192544196775</v>
      </c>
      <c r="N60" s="187">
        <f t="shared" si="10"/>
        <v>1.9437284609625485</v>
      </c>
      <c r="O60" s="207" t="str">
        <f t="shared" si="4"/>
        <v>e</v>
      </c>
    </row>
    <row r="61" spans="2:15" s="17" customFormat="1">
      <c r="B61" s="173" t="s">
        <v>82</v>
      </c>
      <c r="C61" s="186" t="s">
        <v>2</v>
      </c>
      <c r="D61" s="187">
        <f t="shared" si="2"/>
        <v>1.0203189688739143</v>
      </c>
      <c r="E61" s="187">
        <f t="shared" ref="E61:N61" si="11">IF(E13="","",(E13-D13)/ABS(D13)*100)</f>
        <v>3.6011232861626561</v>
      </c>
      <c r="F61" s="187">
        <f t="shared" si="11"/>
        <v>1.7774571960062262</v>
      </c>
      <c r="G61" s="187">
        <f t="shared" si="11"/>
        <v>3.5756382137475193</v>
      </c>
      <c r="H61" s="187">
        <f t="shared" si="11"/>
        <v>-3.2923025950921572</v>
      </c>
      <c r="I61" s="187">
        <f t="shared" si="11"/>
        <v>3.2025501236333305E-2</v>
      </c>
      <c r="J61" s="187">
        <f t="shared" si="11"/>
        <v>0.9597129051231843</v>
      </c>
      <c r="K61" s="187">
        <f t="shared" si="11"/>
        <v>0.27581120943952803</v>
      </c>
      <c r="L61" s="187">
        <f t="shared" si="11"/>
        <v>2.2018915380881641</v>
      </c>
      <c r="M61" s="187">
        <f t="shared" si="11"/>
        <v>1.1376719820390306</v>
      </c>
      <c r="N61" s="187">
        <f t="shared" si="11"/>
        <v>6.9854641441774747</v>
      </c>
      <c r="O61" s="207" t="str">
        <f t="shared" si="4"/>
        <v>f</v>
      </c>
    </row>
    <row r="62" spans="2:15" s="17" customFormat="1">
      <c r="B62" s="173" t="s">
        <v>83</v>
      </c>
      <c r="C62" s="186" t="s">
        <v>2</v>
      </c>
      <c r="D62" s="187">
        <f t="shared" si="2"/>
        <v>2.5765856114894814</v>
      </c>
      <c r="E62" s="187">
        <f t="shared" ref="E62:N62" si="12">IF(E14="","",(E14-D14)/ABS(D14)*100)</f>
        <v>1.5001474777184889</v>
      </c>
      <c r="F62" s="187">
        <f t="shared" si="12"/>
        <v>-5.4504035830698321</v>
      </c>
      <c r="G62" s="187">
        <f t="shared" si="12"/>
        <v>-3.278949257529483</v>
      </c>
      <c r="H62" s="187">
        <f t="shared" si="12"/>
        <v>2.2277035209937446</v>
      </c>
      <c r="I62" s="187">
        <f t="shared" si="12"/>
        <v>-0.54908268846187291</v>
      </c>
      <c r="J62" s="187">
        <f t="shared" si="12"/>
        <v>-1.3232381959896309</v>
      </c>
      <c r="K62" s="187">
        <f t="shared" si="12"/>
        <v>-5.6862180481105744</v>
      </c>
      <c r="L62" s="187">
        <f t="shared" si="12"/>
        <v>-19.694261711786822</v>
      </c>
      <c r="M62" s="187">
        <f t="shared" si="12"/>
        <v>-0.77705281444025576</v>
      </c>
      <c r="N62" s="187">
        <f t="shared" si="12"/>
        <v>7.978165269574033</v>
      </c>
      <c r="O62" s="207" t="str">
        <f t="shared" si="4"/>
        <v>g</v>
      </c>
    </row>
    <row r="63" spans="2:15" s="17" customFormat="1">
      <c r="B63" s="173" t="s">
        <v>294</v>
      </c>
      <c r="C63" s="186" t="s">
        <v>2</v>
      </c>
      <c r="D63" s="187">
        <f t="shared" si="2"/>
        <v>-2.7497330010679959</v>
      </c>
      <c r="E63" s="187">
        <f t="shared" ref="E63:N63" si="13">IF(E15="","",(E15-D15)/ABS(D15)*100)</f>
        <v>7.9758104665124314</v>
      </c>
      <c r="F63" s="187">
        <f t="shared" si="13"/>
        <v>-1.7335448845734847</v>
      </c>
      <c r="G63" s="187">
        <f t="shared" si="13"/>
        <v>-1.8496881152593521</v>
      </c>
      <c r="H63" s="187">
        <f t="shared" si="13"/>
        <v>3.8656399536948078</v>
      </c>
      <c r="I63" s="187">
        <f t="shared" si="13"/>
        <v>5.0885544751032192</v>
      </c>
      <c r="J63" s="187">
        <f t="shared" si="13"/>
        <v>5.5952973910653867</v>
      </c>
      <c r="K63" s="187">
        <f t="shared" si="13"/>
        <v>1.5423526876298679</v>
      </c>
      <c r="L63" s="187">
        <f t="shared" si="13"/>
        <v>7.4484614522097106</v>
      </c>
      <c r="M63" s="187">
        <f t="shared" si="13"/>
        <v>4.268474485308368</v>
      </c>
      <c r="N63" s="187">
        <f t="shared" si="13"/>
        <v>-1.0465777123269555</v>
      </c>
      <c r="O63" s="207" t="str">
        <f t="shared" si="4"/>
        <v>h</v>
      </c>
    </row>
    <row r="64" spans="2:15" s="17" customFormat="1">
      <c r="B64" s="173" t="s">
        <v>295</v>
      </c>
      <c r="C64" s="186" t="s">
        <v>2</v>
      </c>
      <c r="D64" s="187">
        <f t="shared" si="2"/>
        <v>1.2472835929011228</v>
      </c>
      <c r="E64" s="187">
        <f t="shared" ref="E64:N64" si="14">IF(E16="","",(E16-D16)/ABS(D16)*100)</f>
        <v>2.0509610153449445</v>
      </c>
      <c r="F64" s="187">
        <f t="shared" si="14"/>
        <v>-1.2674081485105855</v>
      </c>
      <c r="G64" s="187">
        <f t="shared" si="14"/>
        <v>2.4416131955102718</v>
      </c>
      <c r="H64" s="187">
        <f t="shared" si="14"/>
        <v>-4.7520370256717586</v>
      </c>
      <c r="I64" s="187">
        <f t="shared" si="14"/>
        <v>-6.0265166733627959E-2</v>
      </c>
      <c r="J64" s="187">
        <f t="shared" si="14"/>
        <v>-1.0444676211244903</v>
      </c>
      <c r="K64" s="187">
        <f t="shared" si="14"/>
        <v>-3.2975498330912423</v>
      </c>
      <c r="L64" s="187">
        <f t="shared" si="14"/>
        <v>-8.7485187284249566</v>
      </c>
      <c r="M64" s="187">
        <f t="shared" si="14"/>
        <v>5.7643446271982208</v>
      </c>
      <c r="N64" s="187">
        <f t="shared" si="14"/>
        <v>3.5295567008192514</v>
      </c>
      <c r="O64" s="207" t="str">
        <f t="shared" si="4"/>
        <v>i</v>
      </c>
    </row>
    <row r="65" spans="2:15" s="17" customFormat="1">
      <c r="B65" s="173" t="s">
        <v>296</v>
      </c>
      <c r="C65" s="186" t="s">
        <v>2</v>
      </c>
      <c r="D65" s="187">
        <f t="shared" si="2"/>
        <v>0.47415836889521101</v>
      </c>
      <c r="E65" s="187">
        <f t="shared" ref="E65:N65" si="15">IF(E17="","",(E17-D17)/ABS(D17)*100)</f>
        <v>-1.1156689778681284</v>
      </c>
      <c r="F65" s="187">
        <f t="shared" si="15"/>
        <v>-0.13460761879122357</v>
      </c>
      <c r="G65" s="187">
        <f t="shared" si="15"/>
        <v>-4.6024335551225963</v>
      </c>
      <c r="H65" s="187">
        <f t="shared" si="15"/>
        <v>-3.9163551822023557</v>
      </c>
      <c r="I65" s="187">
        <f t="shared" si="15"/>
        <v>-5.5892733008930007</v>
      </c>
      <c r="J65" s="187">
        <f t="shared" si="15"/>
        <v>-3.82028517621738</v>
      </c>
      <c r="K65" s="187">
        <f t="shared" si="15"/>
        <v>-5.6238498343761503</v>
      </c>
      <c r="L65" s="187">
        <f t="shared" si="15"/>
        <v>-7.4502768894781992</v>
      </c>
      <c r="M65" s="189">
        <f t="shared" si="15"/>
        <v>-5.4829847123666333</v>
      </c>
      <c r="N65" s="228">
        <f t="shared" si="15"/>
        <v>-10.954775661602111</v>
      </c>
      <c r="O65" s="215" t="str">
        <f t="shared" si="4"/>
        <v>j</v>
      </c>
    </row>
    <row r="66" spans="2:15" s="17" customFormat="1">
      <c r="B66" s="173" t="s">
        <v>297</v>
      </c>
      <c r="C66" s="186" t="s">
        <v>2</v>
      </c>
      <c r="D66" s="187">
        <f t="shared" si="2"/>
        <v>0.751030259458488</v>
      </c>
      <c r="E66" s="187">
        <f t="shared" ref="E66:N66" si="16">IF(E18="","",(E18-D18)/ABS(D18)*100)</f>
        <v>2.5013379545859986</v>
      </c>
      <c r="F66" s="187">
        <f t="shared" si="16"/>
        <v>-0.69958105941000237</v>
      </c>
      <c r="G66" s="187">
        <f t="shared" si="16"/>
        <v>-0.14490803191106466</v>
      </c>
      <c r="H66" s="187">
        <f t="shared" si="16"/>
        <v>-1.679674032283341</v>
      </c>
      <c r="I66" s="187">
        <f t="shared" si="16"/>
        <v>-2.304815885696434</v>
      </c>
      <c r="J66" s="187">
        <f t="shared" si="16"/>
        <v>-4.5043251833022797</v>
      </c>
      <c r="K66" s="187">
        <f t="shared" si="16"/>
        <v>-6.8913437915375342</v>
      </c>
      <c r="L66" s="187">
        <f t="shared" si="16"/>
        <v>-32.966101383909077</v>
      </c>
      <c r="M66" s="189">
        <f t="shared" si="16"/>
        <v>-4.8921493485163694</v>
      </c>
      <c r="N66" s="228">
        <f t="shared" si="16"/>
        <v>16.558449034100068</v>
      </c>
      <c r="O66" s="215" t="str">
        <f t="shared" si="4"/>
        <v>k</v>
      </c>
    </row>
    <row r="67" spans="2:15" s="17" customFormat="1">
      <c r="B67" s="173" t="s">
        <v>298</v>
      </c>
      <c r="C67" s="186" t="s">
        <v>2</v>
      </c>
      <c r="D67" s="187">
        <f t="shared" si="2"/>
        <v>-3.0457990552959049</v>
      </c>
      <c r="E67" s="187">
        <f t="shared" ref="E67:N67" si="17">IF(E19="","",(E19-D19)/ABS(D19)*100)</f>
        <v>7.8858140968559489</v>
      </c>
      <c r="F67" s="187">
        <f t="shared" si="17"/>
        <v>-0.33531213790257297</v>
      </c>
      <c r="G67" s="187">
        <f t="shared" si="17"/>
        <v>1.2983807070421527</v>
      </c>
      <c r="H67" s="187">
        <f t="shared" si="17"/>
        <v>-3.4093231664177348</v>
      </c>
      <c r="I67" s="187">
        <f t="shared" si="17"/>
        <v>1.0112066930896129</v>
      </c>
      <c r="J67" s="187">
        <f t="shared" si="17"/>
        <v>2.714407144957721</v>
      </c>
      <c r="K67" s="187">
        <f t="shared" si="17"/>
        <v>6.1705540673572079</v>
      </c>
      <c r="L67" s="187">
        <f t="shared" si="17"/>
        <v>-2.9656227142762153</v>
      </c>
      <c r="M67" s="189">
        <f t="shared" si="17"/>
        <v>6.4661900302275823</v>
      </c>
      <c r="N67" s="228">
        <f t="shared" si="17"/>
        <v>1.8923045566207417</v>
      </c>
      <c r="O67" s="215" t="str">
        <f t="shared" si="4"/>
        <v>l</v>
      </c>
    </row>
    <row r="68" spans="2:15" s="17" customFormat="1">
      <c r="B68" s="173" t="s">
        <v>348</v>
      </c>
      <c r="C68" s="186" t="s">
        <v>2</v>
      </c>
      <c r="D68" s="187">
        <f t="shared" si="2"/>
        <v>6.4572385383291717</v>
      </c>
      <c r="E68" s="187">
        <f t="shared" ref="E68:N68" si="18">IF(E20="","",(E20-D20)/ABS(D20)*100)</f>
        <v>0.44518945042505254</v>
      </c>
      <c r="F68" s="187">
        <f t="shared" si="18"/>
        <v>-5.2015604681404417</v>
      </c>
      <c r="G68" s="187">
        <f t="shared" si="18"/>
        <v>2.6697530864197532</v>
      </c>
      <c r="H68" s="187">
        <f t="shared" si="18"/>
        <v>-0.67694328929861769</v>
      </c>
      <c r="I68" s="187">
        <f t="shared" si="18"/>
        <v>2.949864080934899</v>
      </c>
      <c r="J68" s="187">
        <f t="shared" si="18"/>
        <v>3.250253160422043</v>
      </c>
      <c r="K68" s="187">
        <f t="shared" si="18"/>
        <v>1.2952944402261031</v>
      </c>
      <c r="L68" s="187">
        <f t="shared" si="18"/>
        <v>-12.077801404964486</v>
      </c>
      <c r="M68" s="189">
        <f t="shared" si="18"/>
        <v>6.4122792735453888</v>
      </c>
      <c r="N68" s="228">
        <f t="shared" si="18"/>
        <v>3.4804404310838857</v>
      </c>
      <c r="O68" s="215" t="str">
        <f t="shared" si="4"/>
        <v>m</v>
      </c>
    </row>
    <row r="69" spans="2:15" s="17" customFormat="1">
      <c r="B69" s="8"/>
      <c r="C69" s="93" t="s">
        <v>115</v>
      </c>
      <c r="D69" s="70" t="str">
        <f t="shared" si="2"/>
        <v/>
      </c>
      <c r="E69" s="70" t="str">
        <f t="shared" ref="E69:N69" si="19">IF(E21="","",(E21-D21)/ABS(D21)*100)</f>
        <v/>
      </c>
      <c r="F69" s="70" t="str">
        <f t="shared" si="19"/>
        <v/>
      </c>
      <c r="G69" s="70" t="str">
        <f t="shared" si="19"/>
        <v/>
      </c>
      <c r="H69" s="70" t="str">
        <f t="shared" si="19"/>
        <v/>
      </c>
      <c r="I69" s="70" t="str">
        <f t="shared" si="19"/>
        <v/>
      </c>
      <c r="J69" s="70" t="str">
        <f t="shared" si="19"/>
        <v/>
      </c>
      <c r="K69" s="70" t="str">
        <f t="shared" si="19"/>
        <v/>
      </c>
      <c r="L69" s="70" t="str">
        <f t="shared" si="19"/>
        <v/>
      </c>
      <c r="M69" s="70" t="str">
        <f t="shared" si="19"/>
        <v/>
      </c>
      <c r="N69" s="104" t="str">
        <f t="shared" si="19"/>
        <v/>
      </c>
      <c r="O69" s="217"/>
    </row>
    <row r="70" spans="2:15" s="17" customFormat="1">
      <c r="B70" s="173" t="s">
        <v>301</v>
      </c>
      <c r="C70" s="188" t="s">
        <v>2</v>
      </c>
      <c r="D70" s="189">
        <f t="shared" si="2"/>
        <v>10.95918252131203</v>
      </c>
      <c r="E70" s="189">
        <f t="shared" ref="E70:N70" si="20">IF(E22="","",(E22-D22)/ABS(D22)*100)</f>
        <v>2.8228063212951939</v>
      </c>
      <c r="F70" s="189">
        <f t="shared" si="20"/>
        <v>-7.4461873422732445</v>
      </c>
      <c r="G70" s="189">
        <f t="shared" si="20"/>
        <v>5.4757754942740133</v>
      </c>
      <c r="H70" s="189">
        <f t="shared" si="20"/>
        <v>4.8802741225847006</v>
      </c>
      <c r="I70" s="189">
        <f t="shared" si="20"/>
        <v>2.8031240334055057E-2</v>
      </c>
      <c r="J70" s="189">
        <f t="shared" si="20"/>
        <v>-9.670966806783591</v>
      </c>
      <c r="K70" s="189">
        <f t="shared" si="20"/>
        <v>8.6855590145169401</v>
      </c>
      <c r="L70" s="189">
        <f t="shared" si="20"/>
        <v>17.171935902988306</v>
      </c>
      <c r="M70" s="189">
        <f t="shared" si="20"/>
        <v>-6.3876614976226875</v>
      </c>
      <c r="N70" s="228">
        <f t="shared" si="20"/>
        <v>-6.022182738383675</v>
      </c>
      <c r="O70" s="217" t="str">
        <f t="shared" si="4"/>
        <v>(2)</v>
      </c>
    </row>
    <row r="71" spans="2:15" s="17" customFormat="1">
      <c r="B71" s="8"/>
      <c r="C71" s="93" t="s">
        <v>115</v>
      </c>
      <c r="D71" s="70" t="str">
        <f t="shared" si="2"/>
        <v/>
      </c>
      <c r="E71" s="70" t="str">
        <f t="shared" ref="E71:N71" si="21">IF(E23="","",(E23-D23)/ABS(D23)*100)</f>
        <v/>
      </c>
      <c r="F71" s="70" t="str">
        <f t="shared" si="21"/>
        <v/>
      </c>
      <c r="G71" s="70" t="str">
        <f t="shared" si="21"/>
        <v/>
      </c>
      <c r="H71" s="70" t="str">
        <f t="shared" si="21"/>
        <v/>
      </c>
      <c r="I71" s="70" t="str">
        <f t="shared" si="21"/>
        <v/>
      </c>
      <c r="J71" s="70" t="str">
        <f t="shared" si="21"/>
        <v/>
      </c>
      <c r="K71" s="70" t="str">
        <f t="shared" si="21"/>
        <v/>
      </c>
      <c r="L71" s="70" t="str">
        <f t="shared" si="21"/>
        <v/>
      </c>
      <c r="M71" s="70" t="str">
        <f t="shared" si="21"/>
        <v/>
      </c>
      <c r="N71" s="104" t="str">
        <f t="shared" si="21"/>
        <v/>
      </c>
      <c r="O71" s="215"/>
    </row>
    <row r="72" spans="2:15" s="17" customFormat="1">
      <c r="B72" s="173" t="s">
        <v>302</v>
      </c>
      <c r="C72" s="188" t="s">
        <v>2</v>
      </c>
      <c r="D72" s="189">
        <f t="shared" si="2"/>
        <v>0.71365059453063884</v>
      </c>
      <c r="E72" s="189">
        <f t="shared" ref="E72:N72" si="22">IF(E24="","",(E24-D24)/ABS(D24)*100)</f>
        <v>1.1882435368468729</v>
      </c>
      <c r="F72" s="189">
        <f t="shared" si="22"/>
        <v>-1.0578402573786543E-2</v>
      </c>
      <c r="G72" s="189">
        <f t="shared" si="22"/>
        <v>2.0868762344596883</v>
      </c>
      <c r="H72" s="189">
        <f t="shared" si="22"/>
        <v>-0.1587033771359222</v>
      </c>
      <c r="I72" s="189">
        <f t="shared" si="22"/>
        <v>0.80610156347846085</v>
      </c>
      <c r="J72" s="189">
        <f t="shared" si="22"/>
        <v>0.91930176295238575</v>
      </c>
      <c r="K72" s="189">
        <f t="shared" si="22"/>
        <v>1.2515873564633444</v>
      </c>
      <c r="L72" s="189">
        <f t="shared" si="22"/>
        <v>0.1137596739444543</v>
      </c>
      <c r="M72" s="189">
        <f t="shared" si="22"/>
        <v>3.0240162775975903</v>
      </c>
      <c r="N72" s="228">
        <f t="shared" si="22"/>
        <v>0.63641707361186473</v>
      </c>
      <c r="O72" s="215">
        <f t="shared" si="4"/>
        <v>2</v>
      </c>
    </row>
    <row r="73" spans="2:15" s="17" customFormat="1">
      <c r="B73" s="8"/>
      <c r="C73" s="93" t="s">
        <v>115</v>
      </c>
      <c r="D73" s="70" t="str">
        <f t="shared" si="2"/>
        <v/>
      </c>
      <c r="E73" s="70" t="str">
        <f t="shared" ref="E73:N73" si="23">IF(E25="","",(E25-D25)/ABS(D25)*100)</f>
        <v/>
      </c>
      <c r="F73" s="70" t="str">
        <f t="shared" si="23"/>
        <v/>
      </c>
      <c r="G73" s="70" t="str">
        <f t="shared" si="23"/>
        <v/>
      </c>
      <c r="H73" s="70" t="str">
        <f t="shared" si="23"/>
        <v/>
      </c>
      <c r="I73" s="70" t="str">
        <f t="shared" si="23"/>
        <v/>
      </c>
      <c r="J73" s="70" t="str">
        <f t="shared" si="23"/>
        <v/>
      </c>
      <c r="K73" s="70" t="str">
        <f t="shared" si="23"/>
        <v/>
      </c>
      <c r="L73" s="70" t="str">
        <f t="shared" si="23"/>
        <v/>
      </c>
      <c r="M73" s="70" t="str">
        <f t="shared" si="23"/>
        <v/>
      </c>
      <c r="N73" s="70" t="str">
        <f t="shared" si="23"/>
        <v/>
      </c>
      <c r="O73" s="207"/>
    </row>
    <row r="74" spans="2:15" s="17" customFormat="1">
      <c r="B74" s="173" t="s">
        <v>303</v>
      </c>
      <c r="C74" s="188" t="s">
        <v>2</v>
      </c>
      <c r="D74" s="189">
        <f t="shared" si="2"/>
        <v>14.318389285084166</v>
      </c>
      <c r="E74" s="189">
        <f t="shared" ref="E74:N74" si="24">IF(E26="","",(E26-D26)/ABS(D26)*100)</f>
        <v>1.2941268572003735</v>
      </c>
      <c r="F74" s="189">
        <f t="shared" si="24"/>
        <v>2.3682645920153598E-2</v>
      </c>
      <c r="G74" s="189">
        <f t="shared" si="24"/>
        <v>2.0753007094280975</v>
      </c>
      <c r="H74" s="189">
        <f t="shared" si="24"/>
        <v>4.5047699790860589</v>
      </c>
      <c r="I74" s="189">
        <f t="shared" si="24"/>
        <v>5.9286557991803592</v>
      </c>
      <c r="J74" s="189">
        <f t="shared" si="24"/>
        <v>18.480278286284769</v>
      </c>
      <c r="K74" s="189">
        <f t="shared" si="24"/>
        <v>-15.306641118564931</v>
      </c>
      <c r="L74" s="189">
        <f t="shared" si="24"/>
        <v>-5.4237873883521139</v>
      </c>
      <c r="M74" s="189">
        <f t="shared" si="24"/>
        <v>-6.7652897215212811</v>
      </c>
      <c r="N74" s="189">
        <f t="shared" si="24"/>
        <v>3.5839630817467723</v>
      </c>
      <c r="O74" s="207">
        <f t="shared" si="4"/>
        <v>3</v>
      </c>
    </row>
    <row r="75" spans="2:15" s="17" customFormat="1">
      <c r="B75" s="173" t="s">
        <v>6</v>
      </c>
      <c r="C75" s="188" t="s">
        <v>2</v>
      </c>
      <c r="D75" s="189">
        <f t="shared" si="2"/>
        <v>13.665586632467006</v>
      </c>
      <c r="E75" s="189">
        <f t="shared" ref="E75:N75" si="25">IF(E27="","",(E27-D27)/ABS(D27)*100)</f>
        <v>2.0347061529964039</v>
      </c>
      <c r="F75" s="189">
        <f t="shared" si="25"/>
        <v>0.31553305737971954</v>
      </c>
      <c r="G75" s="189">
        <f t="shared" si="25"/>
        <v>0.34399441256359908</v>
      </c>
      <c r="H75" s="189">
        <f t="shared" si="25"/>
        <v>5.9563858083290944</v>
      </c>
      <c r="I75" s="189">
        <f t="shared" si="25"/>
        <v>6.4619831054400816</v>
      </c>
      <c r="J75" s="189">
        <f t="shared" si="25"/>
        <v>17.879536976442967</v>
      </c>
      <c r="K75" s="189">
        <f t="shared" si="25"/>
        <v>-15.708211704083446</v>
      </c>
      <c r="L75" s="189">
        <f t="shared" si="25"/>
        <v>-6.0501991961796548</v>
      </c>
      <c r="M75" s="189">
        <f t="shared" si="25"/>
        <v>-1.53606931215693</v>
      </c>
      <c r="N75" s="189">
        <f t="shared" si="25"/>
        <v>1.917651072855741</v>
      </c>
      <c r="O75" s="208" t="str">
        <f t="shared" si="4"/>
        <v>(1)</v>
      </c>
    </row>
    <row r="76" spans="2:15" s="17" customFormat="1">
      <c r="B76" s="173" t="s">
        <v>24</v>
      </c>
      <c r="C76" s="188" t="s">
        <v>2</v>
      </c>
      <c r="D76" s="189">
        <f t="shared" si="2"/>
        <v>16.829674211004335</v>
      </c>
      <c r="E76" s="189">
        <f t="shared" ref="E76:N76" si="26">IF(E28="","",(E28-D28)/ABS(D28)*100)</f>
        <v>1.339348613674709</v>
      </c>
      <c r="F76" s="189">
        <f t="shared" si="26"/>
        <v>0.56269737025962052</v>
      </c>
      <c r="G76" s="189">
        <f t="shared" si="26"/>
        <v>1.6052117100906367</v>
      </c>
      <c r="H76" s="189">
        <f t="shared" si="26"/>
        <v>7.3240026010629897</v>
      </c>
      <c r="I76" s="189">
        <f t="shared" si="26"/>
        <v>8.3640897533179022</v>
      </c>
      <c r="J76" s="189">
        <f t="shared" si="26"/>
        <v>20.647455747724845</v>
      </c>
      <c r="K76" s="189">
        <f t="shared" si="26"/>
        <v>-18.027348128222371</v>
      </c>
      <c r="L76" s="189">
        <f t="shared" si="26"/>
        <v>-8.0821435705249538</v>
      </c>
      <c r="M76" s="189">
        <f t="shared" si="26"/>
        <v>-0.31878647708928354</v>
      </c>
      <c r="N76" s="189">
        <f t="shared" si="26"/>
        <v>1.5443987887729871</v>
      </c>
      <c r="O76" s="207" t="str">
        <f t="shared" si="4"/>
        <v>a</v>
      </c>
    </row>
    <row r="77" spans="2:15" s="17" customFormat="1">
      <c r="B77" s="173" t="s">
        <v>25</v>
      </c>
      <c r="C77" s="188" t="s">
        <v>2</v>
      </c>
      <c r="D77" s="189">
        <f t="shared" si="2"/>
        <v>-1.9944210375632081</v>
      </c>
      <c r="E77" s="189">
        <f t="shared" ref="E77:N77" si="27">IF(E29="","",(E29-D29)/ABS(D29)*100)</f>
        <v>10.950749261791596</v>
      </c>
      <c r="F77" s="189">
        <f t="shared" si="27"/>
        <v>-10.409313446430604</v>
      </c>
      <c r="G77" s="189">
        <f t="shared" si="27"/>
        <v>-0.40826052422557585</v>
      </c>
      <c r="H77" s="189">
        <f t="shared" si="27"/>
        <v>5.4667187724307347</v>
      </c>
      <c r="I77" s="189">
        <f t="shared" si="27"/>
        <v>-5.1799562161365085</v>
      </c>
      <c r="J77" s="189">
        <f t="shared" si="27"/>
        <v>-5.129973961344759</v>
      </c>
      <c r="K77" s="189">
        <f t="shared" si="27"/>
        <v>3.9522352426906977</v>
      </c>
      <c r="L77" s="189">
        <f t="shared" si="27"/>
        <v>-2.6156502330997622</v>
      </c>
      <c r="M77" s="189">
        <f t="shared" si="27"/>
        <v>-0.38696283994187253</v>
      </c>
      <c r="N77" s="189">
        <f t="shared" si="27"/>
        <v>-2.5066897856767727</v>
      </c>
      <c r="O77" s="208" t="str">
        <f t="shared" si="4"/>
        <v>(a)</v>
      </c>
    </row>
    <row r="78" spans="2:15" s="17" customFormat="1">
      <c r="B78" s="173" t="s">
        <v>26</v>
      </c>
      <c r="C78" s="188" t="s">
        <v>2</v>
      </c>
      <c r="D78" s="189">
        <f t="shared" si="2"/>
        <v>21.780653920887616</v>
      </c>
      <c r="E78" s="189">
        <f t="shared" ref="E78:N78" si="28">IF(E30="","",(E30-D30)/ABS(D30)*100)</f>
        <v>-0.690602013730925</v>
      </c>
      <c r="F78" s="189">
        <f t="shared" si="28"/>
        <v>3.1906232051169532</v>
      </c>
      <c r="G78" s="189">
        <f t="shared" si="28"/>
        <v>2.03341304860386</v>
      </c>
      <c r="H78" s="189">
        <f t="shared" si="28"/>
        <v>7.7082927570008621</v>
      </c>
      <c r="I78" s="189">
        <f t="shared" si="28"/>
        <v>11.128180766372184</v>
      </c>
      <c r="J78" s="189">
        <f t="shared" si="28"/>
        <v>25.180560487332325</v>
      </c>
      <c r="K78" s="189">
        <f t="shared" si="28"/>
        <v>-20.976233097408496</v>
      </c>
      <c r="L78" s="189">
        <f t="shared" si="28"/>
        <v>-9.05893570574246</v>
      </c>
      <c r="M78" s="189">
        <f t="shared" si="28"/>
        <v>-0.30565336088403411</v>
      </c>
      <c r="N78" s="189">
        <f t="shared" si="28"/>
        <v>2.3638524614109619</v>
      </c>
      <c r="O78" s="208" t="str">
        <f t="shared" si="4"/>
        <v>(b)</v>
      </c>
    </row>
    <row r="79" spans="2:15" s="17" customFormat="1">
      <c r="B79" s="173" t="s">
        <v>27</v>
      </c>
      <c r="C79" s="188" t="s">
        <v>2</v>
      </c>
      <c r="D79" s="189">
        <f t="shared" si="2"/>
        <v>2.6513288957198289</v>
      </c>
      <c r="E79" s="189">
        <f t="shared" ref="E79:N79" si="29">IF(E31="","",(E31-D31)/ABS(D31)*100)</f>
        <v>4.7852233441818832</v>
      </c>
      <c r="F79" s="189">
        <f t="shared" si="29"/>
        <v>-0.62615101289134434</v>
      </c>
      <c r="G79" s="189">
        <f t="shared" si="29"/>
        <v>-4.4269724355840152</v>
      </c>
      <c r="H79" s="189">
        <f t="shared" si="29"/>
        <v>0.44997345816704576</v>
      </c>
      <c r="I79" s="189">
        <f t="shared" si="29"/>
        <v>-1.6886036367818231</v>
      </c>
      <c r="J79" s="189">
        <f t="shared" si="29"/>
        <v>4.8801546319970139</v>
      </c>
      <c r="K79" s="189">
        <f t="shared" si="29"/>
        <v>-3.2719190159546221</v>
      </c>
      <c r="L79" s="189">
        <f t="shared" si="29"/>
        <v>3.0940543093011064</v>
      </c>
      <c r="M79" s="189">
        <f t="shared" si="29"/>
        <v>-6.3919875797899959</v>
      </c>
      <c r="N79" s="189">
        <f t="shared" si="29"/>
        <v>3.5054080349573558</v>
      </c>
      <c r="O79" s="207" t="str">
        <f t="shared" si="4"/>
        <v>b</v>
      </c>
    </row>
    <row r="80" spans="2:15" s="17" customFormat="1">
      <c r="B80" s="173" t="s">
        <v>25</v>
      </c>
      <c r="C80" s="188" t="s">
        <v>2</v>
      </c>
      <c r="D80" s="189">
        <f t="shared" si="2"/>
        <v>71.474358974358978</v>
      </c>
      <c r="E80" s="189">
        <f t="shared" ref="E80:N80" si="30">IF(E32="","",(E32-D32)/ABS(D32)*100)</f>
        <v>39.252336448598129</v>
      </c>
      <c r="F80" s="189">
        <f t="shared" si="30"/>
        <v>66.308724832214764</v>
      </c>
      <c r="G80" s="189">
        <f t="shared" si="30"/>
        <v>-51.856335754640838</v>
      </c>
      <c r="H80" s="189">
        <f t="shared" si="30"/>
        <v>-96.982397317686505</v>
      </c>
      <c r="I80" s="189">
        <f t="shared" si="30"/>
        <v>341.66666666666663</v>
      </c>
      <c r="J80" s="189">
        <f t="shared" si="30"/>
        <v>-65.408805031446533</v>
      </c>
      <c r="K80" s="189">
        <f t="shared" si="30"/>
        <v>214.54545454545456</v>
      </c>
      <c r="L80" s="189">
        <f t="shared" si="30"/>
        <v>507.51445086705201</v>
      </c>
      <c r="M80" s="189">
        <f t="shared" si="30"/>
        <v>-38.820171265461468</v>
      </c>
      <c r="N80" s="189">
        <f t="shared" si="30"/>
        <v>13.996889580093313</v>
      </c>
      <c r="O80" s="208" t="str">
        <f t="shared" si="4"/>
        <v>(a)</v>
      </c>
    </row>
    <row r="81" spans="2:15" s="17" customFormat="1">
      <c r="B81" s="173" t="s">
        <v>26</v>
      </c>
      <c r="C81" s="188" t="s">
        <v>2</v>
      </c>
      <c r="D81" s="189">
        <f t="shared" si="2"/>
        <v>-3.3801977838675086</v>
      </c>
      <c r="E81" s="189">
        <f t="shared" ref="E81:N81" si="31">IF(E33="","",(E33-D33)/ABS(D33)*100)</f>
        <v>3.9041594218983144</v>
      </c>
      <c r="F81" s="189">
        <f t="shared" si="31"/>
        <v>-12.589753023415895</v>
      </c>
      <c r="G81" s="189">
        <f t="shared" si="31"/>
        <v>9.9441962770362924</v>
      </c>
      <c r="H81" s="189">
        <f t="shared" si="31"/>
        <v>1.6449521457239891</v>
      </c>
      <c r="I81" s="189">
        <f t="shared" si="31"/>
        <v>7.8049254619898676</v>
      </c>
      <c r="J81" s="189">
        <f t="shared" si="31"/>
        <v>6.4295454801591321</v>
      </c>
      <c r="K81" s="189">
        <f t="shared" si="31"/>
        <v>-9.185056546232369</v>
      </c>
      <c r="L81" s="189">
        <f t="shared" si="31"/>
        <v>4.5089899955691335</v>
      </c>
      <c r="M81" s="189">
        <f t="shared" si="31"/>
        <v>-2.9365495542737285</v>
      </c>
      <c r="N81" s="189">
        <f t="shared" si="31"/>
        <v>8.9428371093256089</v>
      </c>
      <c r="O81" s="208" t="str">
        <f t="shared" si="4"/>
        <v>(b)</v>
      </c>
    </row>
    <row r="82" spans="2:15" s="17" customFormat="1">
      <c r="B82" s="173" t="s">
        <v>304</v>
      </c>
      <c r="C82" s="188" t="s">
        <v>2</v>
      </c>
      <c r="D82" s="189">
        <f t="shared" si="2"/>
        <v>4.4076189632778364</v>
      </c>
      <c r="E82" s="189">
        <f t="shared" ref="E82:N82" si="32">IF(E34="","",(E34-D34)/ABS(D34)*100)</f>
        <v>4.9131834615642882</v>
      </c>
      <c r="F82" s="189">
        <f t="shared" si="32"/>
        <v>2.4988630813023192</v>
      </c>
      <c r="G82" s="189">
        <f t="shared" si="32"/>
        <v>-7.5143045883137844</v>
      </c>
      <c r="H82" s="189">
        <f t="shared" si="32"/>
        <v>0.5188178061113895</v>
      </c>
      <c r="I82" s="189">
        <f t="shared" si="32"/>
        <v>-4.483347415234614</v>
      </c>
      <c r="J82" s="189">
        <f t="shared" si="32"/>
        <v>4.4162006314145383</v>
      </c>
      <c r="K82" s="189">
        <f t="shared" si="32"/>
        <v>-1.352266242259472</v>
      </c>
      <c r="L82" s="189">
        <f t="shared" si="32"/>
        <v>2.3506668966310222</v>
      </c>
      <c r="M82" s="189">
        <f t="shared" si="32"/>
        <v>-7.3355427143087848</v>
      </c>
      <c r="N82" s="189">
        <f t="shared" si="32"/>
        <v>1.7249413716939888</v>
      </c>
      <c r="O82" s="207" t="str">
        <f t="shared" si="4"/>
        <v>(c)</v>
      </c>
    </row>
    <row r="83" spans="2:15" s="17" customFormat="1">
      <c r="B83" s="173" t="s">
        <v>305</v>
      </c>
      <c r="C83" s="188" t="s">
        <v>2</v>
      </c>
      <c r="D83" s="188" t="s">
        <v>2</v>
      </c>
      <c r="E83" s="188" t="s">
        <v>2</v>
      </c>
      <c r="F83" s="188" t="s">
        <v>2</v>
      </c>
      <c r="G83" s="188" t="s">
        <v>2</v>
      </c>
      <c r="H83" s="188" t="s">
        <v>2</v>
      </c>
      <c r="I83" s="188" t="s">
        <v>2</v>
      </c>
      <c r="J83" s="188" t="s">
        <v>2</v>
      </c>
      <c r="K83" s="188" t="s">
        <v>2</v>
      </c>
      <c r="L83" s="188" t="s">
        <v>2</v>
      </c>
      <c r="M83" s="188" t="s">
        <v>2</v>
      </c>
      <c r="N83" s="188" t="s">
        <v>2</v>
      </c>
      <c r="O83" s="208" t="str">
        <f t="shared" si="4"/>
        <v>(2)</v>
      </c>
    </row>
    <row r="84" spans="2:15" s="17" customFormat="1">
      <c r="B84" s="173" t="s">
        <v>28</v>
      </c>
      <c r="C84" s="188" t="s">
        <v>2</v>
      </c>
      <c r="D84" s="188" t="s">
        <v>2</v>
      </c>
      <c r="E84" s="188" t="s">
        <v>2</v>
      </c>
      <c r="F84" s="188" t="s">
        <v>2</v>
      </c>
      <c r="G84" s="188" t="s">
        <v>2</v>
      </c>
      <c r="H84" s="188" t="s">
        <v>2</v>
      </c>
      <c r="I84" s="188" t="s">
        <v>2</v>
      </c>
      <c r="J84" s="188" t="s">
        <v>2</v>
      </c>
      <c r="K84" s="188" t="s">
        <v>2</v>
      </c>
      <c r="L84" s="188" t="s">
        <v>2</v>
      </c>
      <c r="M84" s="188" t="s">
        <v>2</v>
      </c>
      <c r="N84" s="188" t="s">
        <v>2</v>
      </c>
      <c r="O84" s="207" t="str">
        <f t="shared" si="4"/>
        <v>a</v>
      </c>
    </row>
    <row r="85" spans="2:15" s="17" customFormat="1">
      <c r="B85" s="295" t="s">
        <v>306</v>
      </c>
      <c r="C85" s="188" t="s">
        <v>2</v>
      </c>
      <c r="D85" s="188" t="s">
        <v>2</v>
      </c>
      <c r="E85" s="188" t="s">
        <v>2</v>
      </c>
      <c r="F85" s="188" t="s">
        <v>2</v>
      </c>
      <c r="G85" s="188" t="s">
        <v>2</v>
      </c>
      <c r="H85" s="188" t="s">
        <v>2</v>
      </c>
      <c r="I85" s="188" t="s">
        <v>2</v>
      </c>
      <c r="J85" s="188" t="s">
        <v>2</v>
      </c>
      <c r="K85" s="188" t="s">
        <v>2</v>
      </c>
      <c r="L85" s="188" t="s">
        <v>2</v>
      </c>
      <c r="M85" s="188" t="s">
        <v>2</v>
      </c>
      <c r="N85" s="188" t="s">
        <v>2</v>
      </c>
      <c r="O85" s="207" t="str">
        <f t="shared" si="4"/>
        <v>b</v>
      </c>
    </row>
    <row r="86" spans="2:15" s="17" customFormat="1">
      <c r="B86" s="9"/>
      <c r="C86" s="99"/>
      <c r="D86" s="110"/>
      <c r="E86" s="110"/>
      <c r="F86" s="110"/>
      <c r="G86" s="110"/>
      <c r="H86" s="110"/>
      <c r="I86" s="110"/>
      <c r="J86" s="110"/>
      <c r="K86" s="110"/>
      <c r="L86" s="110"/>
      <c r="M86" s="110"/>
      <c r="N86" s="110"/>
      <c r="O86" s="51"/>
    </row>
    <row r="87" spans="2:15" s="17" customFormat="1">
      <c r="B87" s="11"/>
      <c r="C87" s="98"/>
      <c r="D87" s="10"/>
      <c r="E87" s="10"/>
      <c r="F87" s="10"/>
      <c r="G87" s="10"/>
      <c r="H87" s="10"/>
      <c r="I87" s="10"/>
      <c r="J87" s="10"/>
      <c r="K87" s="10"/>
      <c r="L87" s="10"/>
      <c r="M87" s="10"/>
      <c r="N87" s="10"/>
      <c r="O87" s="52"/>
    </row>
    <row r="88" spans="2:15" s="17" customFormat="1">
      <c r="B88" s="295" t="s">
        <v>313</v>
      </c>
      <c r="C88" s="188" t="s">
        <v>2</v>
      </c>
      <c r="D88" s="188" t="s">
        <v>2</v>
      </c>
      <c r="E88" s="188" t="s">
        <v>2</v>
      </c>
      <c r="F88" s="188" t="s">
        <v>2</v>
      </c>
      <c r="G88" s="188" t="s">
        <v>2</v>
      </c>
      <c r="H88" s="188" t="s">
        <v>2</v>
      </c>
      <c r="I88" s="188" t="s">
        <v>2</v>
      </c>
      <c r="J88" s="188" t="s">
        <v>2</v>
      </c>
      <c r="K88" s="188" t="s">
        <v>2</v>
      </c>
      <c r="L88" s="188" t="s">
        <v>2</v>
      </c>
      <c r="M88" s="188" t="s">
        <v>2</v>
      </c>
      <c r="N88" s="188" t="s">
        <v>2</v>
      </c>
      <c r="O88" s="207">
        <f t="shared" si="4"/>
        <v>4</v>
      </c>
    </row>
    <row r="89" spans="2:15" s="17" customFormat="1">
      <c r="B89" s="179" t="s">
        <v>102</v>
      </c>
      <c r="C89" s="95"/>
      <c r="D89" s="40"/>
      <c r="E89" s="40"/>
      <c r="F89" s="40"/>
      <c r="G89" s="40"/>
      <c r="H89" s="40"/>
      <c r="I89" s="40"/>
      <c r="J89" s="40"/>
      <c r="K89" s="40"/>
      <c r="L89" s="40"/>
      <c r="M89" s="40"/>
      <c r="N89" s="40"/>
      <c r="O89" s="51"/>
    </row>
    <row r="90" spans="2:15" s="17" customFormat="1">
      <c r="B90" s="8"/>
      <c r="C90" s="96"/>
      <c r="D90" s="41"/>
      <c r="E90" s="41"/>
      <c r="F90" s="41"/>
      <c r="G90" s="41"/>
      <c r="H90" s="41"/>
      <c r="I90" s="41"/>
      <c r="J90" s="41"/>
      <c r="K90" s="41"/>
      <c r="L90" s="41"/>
      <c r="M90" s="41"/>
      <c r="N90" s="41"/>
      <c r="O90" s="52"/>
    </row>
    <row r="91" spans="2:15" s="17" customFormat="1">
      <c r="B91" s="173" t="s">
        <v>311</v>
      </c>
      <c r="C91" s="188" t="s">
        <v>2</v>
      </c>
      <c r="D91" s="189">
        <f>IF(D43="","",(D43-C43)/ABS(C43)*100)</f>
        <v>0.89391074825892858</v>
      </c>
      <c r="E91" s="189">
        <f t="shared" ref="E91:N91" si="33">IF(E43="","",(E43-D43)/ABS(D43)*100)</f>
        <v>3.8058880666565829</v>
      </c>
      <c r="F91" s="189">
        <f t="shared" si="33"/>
        <v>-1.6440939954135152</v>
      </c>
      <c r="G91" s="189">
        <f t="shared" si="33"/>
        <v>-1.1003304170226138</v>
      </c>
      <c r="H91" s="189">
        <f t="shared" si="33"/>
        <v>3.085521517299187</v>
      </c>
      <c r="I91" s="189">
        <f t="shared" si="33"/>
        <v>3.9580181340491314</v>
      </c>
      <c r="J91" s="189">
        <f t="shared" si="33"/>
        <v>2.1395096430626186</v>
      </c>
      <c r="K91" s="189">
        <f t="shared" si="33"/>
        <v>-5.4510648415382592</v>
      </c>
      <c r="L91" s="189">
        <f t="shared" si="33"/>
        <v>0.97756419480915691</v>
      </c>
      <c r="M91" s="189">
        <f t="shared" si="33"/>
        <v>4.3302953941868854</v>
      </c>
      <c r="N91" s="189">
        <f t="shared" si="33"/>
        <v>1.6143275511477102</v>
      </c>
      <c r="O91" s="207">
        <f t="shared" si="4"/>
        <v>5</v>
      </c>
    </row>
    <row r="92" spans="2:15" s="17" customFormat="1">
      <c r="B92" s="42"/>
      <c r="C92" s="40"/>
      <c r="D92" s="40"/>
      <c r="E92" s="40"/>
      <c r="F92" s="40"/>
      <c r="G92" s="40"/>
      <c r="H92" s="40"/>
      <c r="I92" s="40"/>
      <c r="J92" s="40"/>
      <c r="K92" s="40"/>
      <c r="L92" s="40"/>
      <c r="M92" s="40"/>
      <c r="N92" s="40"/>
      <c r="O92" s="51"/>
    </row>
    <row r="93" spans="2:15" s="17" customFormat="1">
      <c r="B93" s="89"/>
      <c r="C93" s="41"/>
      <c r="D93" s="41"/>
      <c r="E93" s="41"/>
      <c r="F93" s="41"/>
      <c r="G93" s="41"/>
      <c r="H93" s="41"/>
      <c r="I93" s="41"/>
      <c r="J93" s="41"/>
      <c r="K93" s="41"/>
      <c r="L93" s="41"/>
      <c r="M93" s="41"/>
      <c r="N93" s="41"/>
      <c r="O93" s="90"/>
    </row>
    <row r="94" spans="2:15">
      <c r="B94" s="233" t="s">
        <v>251</v>
      </c>
      <c r="C94" s="61"/>
      <c r="D94" s="61"/>
      <c r="E94" s="61"/>
      <c r="F94" s="61"/>
      <c r="G94" s="61"/>
      <c r="H94" s="61"/>
      <c r="I94" s="61"/>
      <c r="J94" s="61"/>
      <c r="K94" s="61"/>
      <c r="L94" s="61"/>
      <c r="M94" s="61"/>
      <c r="N94" s="61"/>
      <c r="O94" s="63"/>
    </row>
    <row r="100" spans="4:14">
      <c r="D100" s="103"/>
      <c r="E100" s="103"/>
      <c r="F100" s="103"/>
      <c r="G100" s="103"/>
      <c r="H100" s="103"/>
      <c r="I100" s="103"/>
      <c r="J100" s="103"/>
      <c r="K100" s="103"/>
      <c r="L100" s="103"/>
      <c r="M100" s="103"/>
      <c r="N100" s="103"/>
    </row>
    <row r="132" spans="3:4">
      <c r="C132" s="13" t="str">
        <f>IF(Y37="","",Y37/Y$43*100)</f>
        <v/>
      </c>
      <c r="D132" s="13" t="str">
        <f>IF(Z37="","",Z37/Z$43*100)</f>
        <v/>
      </c>
    </row>
    <row r="133" spans="3:4">
      <c r="C133" s="13" t="str">
        <f>IF(Y38="","",Y38/Y$43*100)</f>
        <v/>
      </c>
      <c r="D133" s="13" t="str">
        <f>IF(Z38="","",Z38/Z$43*100)</f>
        <v/>
      </c>
    </row>
    <row r="135" spans="3:4">
      <c r="C135" s="13" t="str">
        <f t="shared" ref="C135:D139" si="34">IF(Y40="","",Y40/Y$43*100)</f>
        <v/>
      </c>
      <c r="D135" s="13" t="str">
        <f t="shared" si="34"/>
        <v/>
      </c>
    </row>
    <row r="136" spans="3:4">
      <c r="C136" s="13" t="str">
        <f t="shared" si="34"/>
        <v/>
      </c>
      <c r="D136" s="13" t="str">
        <f t="shared" si="34"/>
        <v/>
      </c>
    </row>
    <row r="137" spans="3:4">
      <c r="C137" s="13" t="str">
        <f t="shared" si="34"/>
        <v/>
      </c>
      <c r="D137" s="13" t="str">
        <f t="shared" si="34"/>
        <v/>
      </c>
    </row>
    <row r="138" spans="3:4">
      <c r="C138" s="13" t="str">
        <f t="shared" si="34"/>
        <v/>
      </c>
      <c r="D138" s="13" t="str">
        <f t="shared" si="34"/>
        <v/>
      </c>
    </row>
    <row r="139" spans="3:4">
      <c r="C139" s="13" t="str">
        <f t="shared" si="34"/>
        <v/>
      </c>
      <c r="D139" s="13" t="str">
        <f t="shared" si="34"/>
        <v/>
      </c>
    </row>
  </sheetData>
  <phoneticPr fontId="3"/>
  <pageMargins left="0.70866141732283472" right="0.31496062992125984" top="0.9055118110236221" bottom="0.51181102362204722" header="0.70866141732283472" footer="0.19685039370078741"/>
  <pageSetup paperSize="9" scale="46" firstPageNumber="28" fitToWidth="3" fitToHeight="2" pageOrder="overThenDown" orientation="portrait" useFirstPageNumber="1" horizontalDpi="300" verticalDpi="300" r:id="rId1"/>
  <headerFooter alignWithMargins="0"/>
  <rowBreaks count="1" manualBreakCount="1">
    <brk id="47" max="12" man="1"/>
  </rowBreaks>
  <colBreaks count="1" manualBreakCount="1">
    <brk id="8" max="9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O93"/>
  <sheetViews>
    <sheetView showGridLines="0" zoomScaleNormal="100" zoomScaleSheetLayoutView="106" workbookViewId="0">
      <pane xSplit="2" ySplit="4" topLeftCell="E5" activePane="bottomRight" state="frozen"/>
      <selection pane="topRight"/>
      <selection pane="bottomLeft"/>
      <selection pane="bottomRight" activeCell="K9" sqref="K9"/>
    </sheetView>
  </sheetViews>
  <sheetFormatPr defaultRowHeight="17.25"/>
  <cols>
    <col min="1" max="1" width="2.625" style="13" customWidth="1"/>
    <col min="2" max="2" width="70.625" style="13" customWidth="1"/>
    <col min="3" max="14" width="15.875" style="13" customWidth="1"/>
    <col min="15" max="15" width="7.125" style="47" customWidth="1"/>
    <col min="16" max="16384" width="9" style="13"/>
  </cols>
  <sheetData>
    <row r="1" spans="2:15">
      <c r="B1" s="113"/>
    </row>
    <row r="2" spans="2:15" s="25" customFormat="1" ht="30" customHeight="1">
      <c r="B2" s="196" t="s">
        <v>255</v>
      </c>
      <c r="O2" s="46"/>
    </row>
    <row r="3" spans="2:15">
      <c r="C3" s="168" t="s">
        <v>98</v>
      </c>
      <c r="D3" s="6"/>
      <c r="E3" s="6"/>
      <c r="F3" s="6"/>
      <c r="G3" s="6"/>
      <c r="H3" s="6"/>
      <c r="I3" s="6"/>
      <c r="J3" s="6"/>
      <c r="K3" s="6"/>
      <c r="L3" s="6"/>
      <c r="M3" s="169"/>
      <c r="N3" s="169" t="str">
        <f>'デフレータ(生産)'!N3</f>
        <v xml:space="preserve"> （平成27暦年＝100）</v>
      </c>
      <c r="O3" s="58"/>
    </row>
    <row r="4" spans="2:15" s="17" customFormat="1" ht="30" customHeight="1">
      <c r="B4" s="205" t="s">
        <v>3</v>
      </c>
      <c r="C4" s="171" t="str">
        <f>'生産(名目)'!C4</f>
        <v>平成２３年度</v>
      </c>
      <c r="D4" s="171" t="str">
        <f>'生産(名目)'!D4</f>
        <v>平成２４年度</v>
      </c>
      <c r="E4" s="171" t="str">
        <f>'生産(名目)'!E4</f>
        <v>平成２５年度</v>
      </c>
      <c r="F4" s="171" t="str">
        <f>'生産(名目)'!F4</f>
        <v>平成２６年度</v>
      </c>
      <c r="G4" s="171" t="str">
        <f>'生産(名目)'!G4</f>
        <v>平成２７年度</v>
      </c>
      <c r="H4" s="171" t="str">
        <f>'生産(名目)'!H4</f>
        <v>平成２８年度</v>
      </c>
      <c r="I4" s="171" t="str">
        <f>'生産(名目)'!I4</f>
        <v>平成２９年度</v>
      </c>
      <c r="J4" s="171" t="str">
        <f>'生産(名目)'!J4</f>
        <v>平成３０年度</v>
      </c>
      <c r="K4" s="171" t="str">
        <f>'生産(名目)'!K4</f>
        <v>令和元年度</v>
      </c>
      <c r="L4" s="171" t="str">
        <f>'生産(名目)'!L4</f>
        <v>令和２年度</v>
      </c>
      <c r="M4" s="171" t="str">
        <f>'生産(名目)'!M4</f>
        <v>令和３年度</v>
      </c>
      <c r="N4" s="171" t="str">
        <f>'生産(名目)'!N4</f>
        <v>令和４年度</v>
      </c>
      <c r="O4" s="206" t="s">
        <v>36</v>
      </c>
    </row>
    <row r="5" spans="2:15" s="17" customFormat="1">
      <c r="B5" s="11"/>
      <c r="C5" s="12"/>
      <c r="D5" s="12"/>
      <c r="E5" s="12"/>
      <c r="F5" s="12"/>
      <c r="G5" s="12"/>
      <c r="H5" s="12"/>
      <c r="I5" s="12"/>
      <c r="J5" s="12"/>
      <c r="K5" s="12"/>
      <c r="L5" s="12"/>
      <c r="M5" s="12"/>
      <c r="N5" s="12"/>
      <c r="O5" s="48"/>
    </row>
    <row r="6" spans="2:15" s="17" customFormat="1">
      <c r="B6" s="173" t="s">
        <v>4</v>
      </c>
      <c r="C6" s="187">
        <v>98.2</v>
      </c>
      <c r="D6" s="187">
        <v>97.4</v>
      </c>
      <c r="E6" s="187">
        <v>97.6</v>
      </c>
      <c r="F6" s="187">
        <v>99.9</v>
      </c>
      <c r="G6" s="187">
        <v>100</v>
      </c>
      <c r="H6" s="187">
        <v>99.9</v>
      </c>
      <c r="I6" s="187">
        <v>100.4</v>
      </c>
      <c r="J6" s="187">
        <v>101</v>
      </c>
      <c r="K6" s="187">
        <v>101.7</v>
      </c>
      <c r="L6" s="187">
        <v>101.8</v>
      </c>
      <c r="M6" s="187">
        <v>102.9</v>
      </c>
      <c r="N6" s="187">
        <v>106.3</v>
      </c>
      <c r="O6" s="207">
        <v>1</v>
      </c>
    </row>
    <row r="7" spans="2:15" s="17" customFormat="1">
      <c r="B7" s="173" t="s">
        <v>5</v>
      </c>
      <c r="C7" s="187">
        <v>93.8</v>
      </c>
      <c r="D7" s="187">
        <v>93.2</v>
      </c>
      <c r="E7" s="187">
        <v>93.8</v>
      </c>
      <c r="F7" s="187">
        <v>97.9</v>
      </c>
      <c r="G7" s="187">
        <v>100.6</v>
      </c>
      <c r="H7" s="187">
        <v>102.2</v>
      </c>
      <c r="I7" s="187">
        <v>103.2</v>
      </c>
      <c r="J7" s="187">
        <v>103.6</v>
      </c>
      <c r="K7" s="187">
        <v>104.5</v>
      </c>
      <c r="L7" s="187">
        <v>104.9</v>
      </c>
      <c r="M7" s="187">
        <v>105.6</v>
      </c>
      <c r="N7" s="187">
        <v>112</v>
      </c>
      <c r="O7" s="208" t="s">
        <v>159</v>
      </c>
    </row>
    <row r="8" spans="2:15" s="17" customFormat="1">
      <c r="B8" s="173" t="s">
        <v>293</v>
      </c>
      <c r="C8" s="187">
        <v>97.5</v>
      </c>
      <c r="D8" s="187">
        <v>97.1</v>
      </c>
      <c r="E8" s="187">
        <v>96.7</v>
      </c>
      <c r="F8" s="187">
        <v>100.2</v>
      </c>
      <c r="G8" s="187">
        <v>99.9</v>
      </c>
      <c r="H8" s="187">
        <v>101</v>
      </c>
      <c r="I8" s="187">
        <v>103</v>
      </c>
      <c r="J8" s="187">
        <v>105.2</v>
      </c>
      <c r="K8" s="187">
        <v>108.5</v>
      </c>
      <c r="L8" s="187">
        <v>112.3</v>
      </c>
      <c r="M8" s="187">
        <v>117.8</v>
      </c>
      <c r="N8" s="187">
        <v>121.5</v>
      </c>
      <c r="O8" s="207" t="s">
        <v>160</v>
      </c>
    </row>
    <row r="9" spans="2:15" s="17" customFormat="1">
      <c r="B9" s="173" t="s">
        <v>78</v>
      </c>
      <c r="C9" s="187">
        <v>95.2</v>
      </c>
      <c r="D9" s="187">
        <v>95.3</v>
      </c>
      <c r="E9" s="187">
        <v>95.9</v>
      </c>
      <c r="F9" s="187">
        <v>98.9</v>
      </c>
      <c r="G9" s="187">
        <v>100.5</v>
      </c>
      <c r="H9" s="187">
        <v>101.9</v>
      </c>
      <c r="I9" s="187">
        <v>102.3</v>
      </c>
      <c r="J9" s="187">
        <v>102.1</v>
      </c>
      <c r="K9" s="187">
        <v>103</v>
      </c>
      <c r="L9" s="187">
        <v>103.7</v>
      </c>
      <c r="M9" s="187">
        <v>104</v>
      </c>
      <c r="N9" s="187">
        <v>106.3</v>
      </c>
      <c r="O9" s="207" t="s">
        <v>161</v>
      </c>
    </row>
    <row r="10" spans="2:15" s="17" customFormat="1">
      <c r="B10" s="173" t="s">
        <v>79</v>
      </c>
      <c r="C10" s="187">
        <v>100.8</v>
      </c>
      <c r="D10" s="187">
        <v>100.5</v>
      </c>
      <c r="E10" s="187">
        <v>100.5</v>
      </c>
      <c r="F10" s="187">
        <v>100.7</v>
      </c>
      <c r="G10" s="187">
        <v>99.5</v>
      </c>
      <c r="H10" s="187">
        <v>98.2</v>
      </c>
      <c r="I10" s="187">
        <v>98.3</v>
      </c>
      <c r="J10" s="187">
        <v>98.4</v>
      </c>
      <c r="K10" s="187">
        <v>98.3</v>
      </c>
      <c r="L10" s="187">
        <v>97.5</v>
      </c>
      <c r="M10" s="187">
        <v>99.1</v>
      </c>
      <c r="N10" s="187">
        <v>100.8</v>
      </c>
      <c r="O10" s="207" t="s">
        <v>162</v>
      </c>
    </row>
    <row r="11" spans="2:15" s="17" customFormat="1">
      <c r="B11" s="173" t="s">
        <v>80</v>
      </c>
      <c r="C11" s="187">
        <v>104.8</v>
      </c>
      <c r="D11" s="187">
        <v>98.9</v>
      </c>
      <c r="E11" s="187">
        <v>96.9</v>
      </c>
      <c r="F11" s="187">
        <v>99.9</v>
      </c>
      <c r="G11" s="187">
        <v>100</v>
      </c>
      <c r="H11" s="187">
        <v>99.7</v>
      </c>
      <c r="I11" s="187">
        <v>98.9</v>
      </c>
      <c r="J11" s="187">
        <v>98.1</v>
      </c>
      <c r="K11" s="187">
        <v>100.6</v>
      </c>
      <c r="L11" s="187">
        <v>102.2</v>
      </c>
      <c r="M11" s="187">
        <v>102.7</v>
      </c>
      <c r="N11" s="187">
        <v>108.6</v>
      </c>
      <c r="O11" s="207" t="s">
        <v>163</v>
      </c>
    </row>
    <row r="12" spans="2:15" s="17" customFormat="1">
      <c r="B12" s="173" t="s">
        <v>81</v>
      </c>
      <c r="C12" s="187">
        <v>99.5</v>
      </c>
      <c r="D12" s="187">
        <v>99.4</v>
      </c>
      <c r="E12" s="187">
        <v>99.3</v>
      </c>
      <c r="F12" s="187">
        <v>99.9</v>
      </c>
      <c r="G12" s="187">
        <v>100</v>
      </c>
      <c r="H12" s="187">
        <v>99.4</v>
      </c>
      <c r="I12" s="187">
        <v>99.4</v>
      </c>
      <c r="J12" s="187">
        <v>98.5</v>
      </c>
      <c r="K12" s="187">
        <v>98.8</v>
      </c>
      <c r="L12" s="187">
        <v>98.6</v>
      </c>
      <c r="M12" s="187">
        <v>98.1</v>
      </c>
      <c r="N12" s="187">
        <v>97.1</v>
      </c>
      <c r="O12" s="207" t="s">
        <v>164</v>
      </c>
    </row>
    <row r="13" spans="2:15" s="17" customFormat="1">
      <c r="B13" s="173" t="s">
        <v>82</v>
      </c>
      <c r="C13" s="187">
        <v>98.1</v>
      </c>
      <c r="D13" s="187">
        <v>98.2</v>
      </c>
      <c r="E13" s="187">
        <v>99.4</v>
      </c>
      <c r="F13" s="187">
        <v>102.9</v>
      </c>
      <c r="G13" s="187">
        <v>99.1</v>
      </c>
      <c r="H13" s="187">
        <v>98.2</v>
      </c>
      <c r="I13" s="187">
        <v>100.2</v>
      </c>
      <c r="J13" s="187">
        <v>102.8</v>
      </c>
      <c r="K13" s="187">
        <v>103.6</v>
      </c>
      <c r="L13" s="187">
        <v>102.9</v>
      </c>
      <c r="M13" s="187">
        <v>107.7</v>
      </c>
      <c r="N13" s="187">
        <v>110.1</v>
      </c>
      <c r="O13" s="207" t="s">
        <v>165</v>
      </c>
    </row>
    <row r="14" spans="2:15" s="17" customFormat="1">
      <c r="B14" s="173" t="s">
        <v>83</v>
      </c>
      <c r="C14" s="187">
        <v>101.7</v>
      </c>
      <c r="D14" s="187">
        <v>97.9</v>
      </c>
      <c r="E14" s="187">
        <v>98.1</v>
      </c>
      <c r="F14" s="187">
        <v>99.5</v>
      </c>
      <c r="G14" s="187">
        <v>100.5</v>
      </c>
      <c r="H14" s="187">
        <v>97.8</v>
      </c>
      <c r="I14" s="187">
        <v>95.8</v>
      </c>
      <c r="J14" s="187">
        <v>93.7</v>
      </c>
      <c r="K14" s="187">
        <v>91.5</v>
      </c>
      <c r="L14" s="187">
        <v>92</v>
      </c>
      <c r="M14" s="187">
        <v>88.5</v>
      </c>
      <c r="N14" s="187">
        <v>91.2</v>
      </c>
      <c r="O14" s="207" t="s">
        <v>166</v>
      </c>
    </row>
    <row r="15" spans="2:15" s="17" customFormat="1">
      <c r="B15" s="173" t="s">
        <v>294</v>
      </c>
      <c r="C15" s="187">
        <v>97.1</v>
      </c>
      <c r="D15" s="187">
        <v>96.7</v>
      </c>
      <c r="E15" s="187">
        <v>96.8</v>
      </c>
      <c r="F15" s="187">
        <v>99.5</v>
      </c>
      <c r="G15" s="187">
        <v>100.1</v>
      </c>
      <c r="H15" s="187">
        <v>100.9</v>
      </c>
      <c r="I15" s="187">
        <v>101.1</v>
      </c>
      <c r="J15" s="187">
        <v>101.9</v>
      </c>
      <c r="K15" s="187">
        <v>103.5</v>
      </c>
      <c r="L15" s="187">
        <v>104.9</v>
      </c>
      <c r="M15" s="187">
        <v>106.7</v>
      </c>
      <c r="N15" s="187">
        <v>108.7</v>
      </c>
      <c r="O15" s="207" t="s">
        <v>167</v>
      </c>
    </row>
    <row r="16" spans="2:15" s="17" customFormat="1">
      <c r="B16" s="173" t="s">
        <v>295</v>
      </c>
      <c r="C16" s="187">
        <v>99.6</v>
      </c>
      <c r="D16" s="187">
        <v>98.2</v>
      </c>
      <c r="E16" s="187">
        <v>98</v>
      </c>
      <c r="F16" s="187">
        <v>99.5</v>
      </c>
      <c r="G16" s="187">
        <v>100</v>
      </c>
      <c r="H16" s="187">
        <v>99.5</v>
      </c>
      <c r="I16" s="187">
        <v>100</v>
      </c>
      <c r="J16" s="187">
        <v>100</v>
      </c>
      <c r="K16" s="187">
        <v>99.5</v>
      </c>
      <c r="L16" s="187">
        <v>100</v>
      </c>
      <c r="M16" s="187">
        <v>102.1</v>
      </c>
      <c r="N16" s="187">
        <v>103.7</v>
      </c>
      <c r="O16" s="207" t="s">
        <v>168</v>
      </c>
    </row>
    <row r="17" spans="2:15" s="17" customFormat="1">
      <c r="B17" s="173" t="s">
        <v>296</v>
      </c>
      <c r="C17" s="187">
        <v>94.6</v>
      </c>
      <c r="D17" s="187">
        <v>94.8</v>
      </c>
      <c r="E17" s="187">
        <v>94.6</v>
      </c>
      <c r="F17" s="187">
        <v>98.6</v>
      </c>
      <c r="G17" s="187">
        <v>100.3</v>
      </c>
      <c r="H17" s="187">
        <v>101.1</v>
      </c>
      <c r="I17" s="187">
        <v>101.6</v>
      </c>
      <c r="J17" s="187">
        <v>102.8</v>
      </c>
      <c r="K17" s="187">
        <v>104.6</v>
      </c>
      <c r="L17" s="187">
        <v>105</v>
      </c>
      <c r="M17" s="187">
        <v>106.2</v>
      </c>
      <c r="N17" s="187">
        <v>111.2</v>
      </c>
      <c r="O17" s="207" t="s">
        <v>169</v>
      </c>
    </row>
    <row r="18" spans="2:15" s="17" customFormat="1">
      <c r="B18" s="173" t="s">
        <v>297</v>
      </c>
      <c r="C18" s="187">
        <v>103.3</v>
      </c>
      <c r="D18" s="187">
        <v>100.6</v>
      </c>
      <c r="E18" s="187">
        <v>99.6</v>
      </c>
      <c r="F18" s="187">
        <v>99.7</v>
      </c>
      <c r="G18" s="187">
        <v>100.2</v>
      </c>
      <c r="H18" s="187">
        <v>101.1</v>
      </c>
      <c r="I18" s="187">
        <v>102.8</v>
      </c>
      <c r="J18" s="187">
        <v>104.9</v>
      </c>
      <c r="K18" s="187">
        <v>106.2</v>
      </c>
      <c r="L18" s="187">
        <v>104</v>
      </c>
      <c r="M18" s="187">
        <v>104.5</v>
      </c>
      <c r="N18" s="187">
        <v>109.8</v>
      </c>
      <c r="O18" s="207" t="s">
        <v>170</v>
      </c>
    </row>
    <row r="19" spans="2:15" s="17" customFormat="1">
      <c r="B19" s="173" t="s">
        <v>298</v>
      </c>
      <c r="C19" s="187">
        <v>96.4</v>
      </c>
      <c r="D19" s="187">
        <v>95.9</v>
      </c>
      <c r="E19" s="187">
        <v>96.8</v>
      </c>
      <c r="F19" s="187">
        <v>99.6</v>
      </c>
      <c r="G19" s="187">
        <v>99.9</v>
      </c>
      <c r="H19" s="187">
        <v>99.9</v>
      </c>
      <c r="I19" s="187">
        <v>100.4</v>
      </c>
      <c r="J19" s="187">
        <v>101</v>
      </c>
      <c r="K19" s="187">
        <v>102.4</v>
      </c>
      <c r="L19" s="187">
        <v>103.3</v>
      </c>
      <c r="M19" s="187">
        <v>104.7</v>
      </c>
      <c r="N19" s="187">
        <v>108</v>
      </c>
      <c r="O19" s="207" t="s">
        <v>171</v>
      </c>
    </row>
    <row r="20" spans="2:15" s="17" customFormat="1">
      <c r="B20" s="173" t="s">
        <v>333</v>
      </c>
      <c r="C20" s="187">
        <v>99.6</v>
      </c>
      <c r="D20" s="187">
        <v>98.2</v>
      </c>
      <c r="E20" s="187">
        <v>98.2</v>
      </c>
      <c r="F20" s="187">
        <v>99.4</v>
      </c>
      <c r="G20" s="187">
        <v>99.6</v>
      </c>
      <c r="H20" s="187">
        <v>99.2</v>
      </c>
      <c r="I20" s="187">
        <v>99.9</v>
      </c>
      <c r="J20" s="187">
        <v>100.3</v>
      </c>
      <c r="K20" s="187">
        <v>100.1</v>
      </c>
      <c r="L20" s="187">
        <v>99.5</v>
      </c>
      <c r="M20" s="187">
        <v>101.1</v>
      </c>
      <c r="N20" s="187">
        <v>103.8</v>
      </c>
      <c r="O20" s="207" t="s">
        <v>248</v>
      </c>
    </row>
    <row r="21" spans="2:15" s="17" customFormat="1">
      <c r="B21" s="8"/>
      <c r="C21" s="187"/>
      <c r="D21" s="187"/>
      <c r="E21" s="187"/>
      <c r="F21" s="187"/>
      <c r="G21" s="187"/>
      <c r="H21" s="187"/>
      <c r="I21" s="187"/>
      <c r="J21" s="187"/>
      <c r="K21" s="187"/>
      <c r="L21" s="187"/>
      <c r="M21" s="187"/>
      <c r="N21" s="187"/>
      <c r="O21" s="306"/>
    </row>
    <row r="22" spans="2:15" s="17" customFormat="1">
      <c r="B22" s="173" t="s">
        <v>301</v>
      </c>
      <c r="C22" s="187">
        <v>99.6</v>
      </c>
      <c r="D22" s="187">
        <v>98.2</v>
      </c>
      <c r="E22" s="187">
        <v>98.2</v>
      </c>
      <c r="F22" s="187">
        <v>99.4</v>
      </c>
      <c r="G22" s="187">
        <v>99.6</v>
      </c>
      <c r="H22" s="187">
        <v>99.2</v>
      </c>
      <c r="I22" s="187">
        <v>99.9</v>
      </c>
      <c r="J22" s="187">
        <v>100.3</v>
      </c>
      <c r="K22" s="187">
        <v>100.1</v>
      </c>
      <c r="L22" s="187">
        <v>99.5</v>
      </c>
      <c r="M22" s="187">
        <v>101.1</v>
      </c>
      <c r="N22" s="187">
        <v>103.8</v>
      </c>
      <c r="O22" s="208" t="s">
        <v>172</v>
      </c>
    </row>
    <row r="23" spans="2:15" s="17" customFormat="1">
      <c r="B23" s="8"/>
      <c r="C23" s="187"/>
      <c r="D23" s="187"/>
      <c r="E23" s="187"/>
      <c r="F23" s="187"/>
      <c r="G23" s="187"/>
      <c r="H23" s="187"/>
      <c r="I23" s="187"/>
      <c r="J23" s="187"/>
      <c r="K23" s="187"/>
      <c r="L23" s="187"/>
      <c r="M23" s="187"/>
      <c r="N23" s="187"/>
      <c r="O23" s="48"/>
    </row>
    <row r="24" spans="2:15" s="17" customFormat="1">
      <c r="B24" s="173" t="s">
        <v>302</v>
      </c>
      <c r="C24" s="187">
        <v>99.5</v>
      </c>
      <c r="D24" s="187">
        <v>98.7</v>
      </c>
      <c r="E24" s="187">
        <v>98.4</v>
      </c>
      <c r="F24" s="187">
        <v>100.2</v>
      </c>
      <c r="G24" s="187">
        <v>100</v>
      </c>
      <c r="H24" s="187">
        <v>99.6</v>
      </c>
      <c r="I24" s="187">
        <v>100.2</v>
      </c>
      <c r="J24" s="187">
        <v>100.4</v>
      </c>
      <c r="K24" s="187">
        <v>100.8</v>
      </c>
      <c r="L24" s="187">
        <v>99.9</v>
      </c>
      <c r="M24" s="187">
        <v>100.9</v>
      </c>
      <c r="N24" s="187">
        <v>102.3</v>
      </c>
      <c r="O24" s="207">
        <v>2</v>
      </c>
    </row>
    <row r="25" spans="2:15" s="17" customFormat="1">
      <c r="B25" s="8"/>
      <c r="C25" s="187"/>
      <c r="D25" s="187"/>
      <c r="E25" s="187"/>
      <c r="F25" s="187"/>
      <c r="G25" s="187"/>
      <c r="H25" s="187"/>
      <c r="I25" s="187"/>
      <c r="J25" s="187"/>
      <c r="K25" s="187"/>
      <c r="L25" s="187"/>
      <c r="M25" s="187"/>
      <c r="N25" s="187"/>
      <c r="O25" s="48"/>
    </row>
    <row r="26" spans="2:15" s="17" customFormat="1">
      <c r="B26" s="173" t="s">
        <v>303</v>
      </c>
      <c r="C26" s="187">
        <v>96.8</v>
      </c>
      <c r="D26" s="187">
        <v>96.5</v>
      </c>
      <c r="E26" s="187">
        <v>97.6</v>
      </c>
      <c r="F26" s="187">
        <v>99.6</v>
      </c>
      <c r="G26" s="187">
        <v>99.9</v>
      </c>
      <c r="H26" s="187">
        <v>99.3</v>
      </c>
      <c r="I26" s="187">
        <v>100.3</v>
      </c>
      <c r="J26" s="187">
        <v>101.4</v>
      </c>
      <c r="K26" s="187">
        <v>102.1</v>
      </c>
      <c r="L26" s="187">
        <v>101.9</v>
      </c>
      <c r="M26" s="187">
        <v>105.1</v>
      </c>
      <c r="N26" s="187">
        <v>109.5</v>
      </c>
      <c r="O26" s="207">
        <v>3</v>
      </c>
    </row>
    <row r="27" spans="2:15" s="17" customFormat="1">
      <c r="B27" s="173" t="s">
        <v>6</v>
      </c>
      <c r="C27" s="187">
        <v>96.7</v>
      </c>
      <c r="D27" s="187">
        <v>96.4</v>
      </c>
      <c r="E27" s="187">
        <v>97.6</v>
      </c>
      <c r="F27" s="187">
        <v>99.6</v>
      </c>
      <c r="G27" s="187">
        <v>99.9</v>
      </c>
      <c r="H27" s="187">
        <v>99.3</v>
      </c>
      <c r="I27" s="187">
        <v>100.3</v>
      </c>
      <c r="J27" s="187">
        <v>101.4</v>
      </c>
      <c r="K27" s="187">
        <v>102.1</v>
      </c>
      <c r="L27" s="187">
        <v>102</v>
      </c>
      <c r="M27" s="187">
        <v>105.5</v>
      </c>
      <c r="N27" s="187">
        <v>110.2</v>
      </c>
      <c r="O27" s="208" t="s">
        <v>159</v>
      </c>
    </row>
    <row r="28" spans="2:15" s="17" customFormat="1">
      <c r="B28" s="173" t="s">
        <v>24</v>
      </c>
      <c r="C28" s="187">
        <v>97.2</v>
      </c>
      <c r="D28" s="187">
        <v>96.9</v>
      </c>
      <c r="E28" s="187">
        <v>98</v>
      </c>
      <c r="F28" s="187">
        <v>99.6</v>
      </c>
      <c r="G28" s="187">
        <v>99.9</v>
      </c>
      <c r="H28" s="187">
        <v>99.2</v>
      </c>
      <c r="I28" s="187">
        <v>100.2</v>
      </c>
      <c r="J28" s="187">
        <v>101.1</v>
      </c>
      <c r="K28" s="187">
        <v>101.6</v>
      </c>
      <c r="L28" s="187">
        <v>101.4</v>
      </c>
      <c r="M28" s="187">
        <v>104.9</v>
      </c>
      <c r="N28" s="187">
        <v>109.5</v>
      </c>
      <c r="O28" s="207" t="s">
        <v>160</v>
      </c>
    </row>
    <row r="29" spans="2:15" s="17" customFormat="1">
      <c r="B29" s="173" t="s">
        <v>25</v>
      </c>
      <c r="C29" s="187">
        <v>94.7</v>
      </c>
      <c r="D29" s="187">
        <v>94.2</v>
      </c>
      <c r="E29" s="187">
        <v>96.4</v>
      </c>
      <c r="F29" s="187">
        <v>99.8</v>
      </c>
      <c r="G29" s="187">
        <v>99.9</v>
      </c>
      <c r="H29" s="187">
        <v>99.8</v>
      </c>
      <c r="I29" s="187">
        <v>101.6</v>
      </c>
      <c r="J29" s="187">
        <v>103.2</v>
      </c>
      <c r="K29" s="187">
        <v>104.8</v>
      </c>
      <c r="L29" s="187">
        <v>105.4</v>
      </c>
      <c r="M29" s="187">
        <v>113.4</v>
      </c>
      <c r="N29" s="187">
        <v>119.2</v>
      </c>
      <c r="O29" s="208" t="s">
        <v>173</v>
      </c>
    </row>
    <row r="30" spans="2:15" s="17" customFormat="1">
      <c r="B30" s="173" t="s">
        <v>26</v>
      </c>
      <c r="C30" s="187">
        <v>97.8</v>
      </c>
      <c r="D30" s="187">
        <v>97.5</v>
      </c>
      <c r="E30" s="187">
        <v>98.3</v>
      </c>
      <c r="F30" s="187">
        <v>99.5</v>
      </c>
      <c r="G30" s="187">
        <v>99.9</v>
      </c>
      <c r="H30" s="187">
        <v>99.1</v>
      </c>
      <c r="I30" s="187">
        <v>99.9</v>
      </c>
      <c r="J30" s="187">
        <v>100.8</v>
      </c>
      <c r="K30" s="187">
        <v>101.1</v>
      </c>
      <c r="L30" s="187">
        <v>100.7</v>
      </c>
      <c r="M30" s="187">
        <v>103.4</v>
      </c>
      <c r="N30" s="187">
        <v>107.8</v>
      </c>
      <c r="O30" s="208" t="s">
        <v>174</v>
      </c>
    </row>
    <row r="31" spans="2:15" s="17" customFormat="1">
      <c r="B31" s="173" t="s">
        <v>27</v>
      </c>
      <c r="C31" s="187">
        <v>94.9</v>
      </c>
      <c r="D31" s="187">
        <v>94.7</v>
      </c>
      <c r="E31" s="187">
        <v>96.2</v>
      </c>
      <c r="F31" s="187">
        <v>99.6</v>
      </c>
      <c r="G31" s="187">
        <v>99.8</v>
      </c>
      <c r="H31" s="187">
        <v>99.5</v>
      </c>
      <c r="I31" s="187">
        <v>101</v>
      </c>
      <c r="J31" s="187">
        <v>102.8</v>
      </c>
      <c r="K31" s="187">
        <v>104.3</v>
      </c>
      <c r="L31" s="187">
        <v>104.7</v>
      </c>
      <c r="M31" s="187">
        <v>108.2</v>
      </c>
      <c r="N31" s="187">
        <v>113.2</v>
      </c>
      <c r="O31" s="207" t="s">
        <v>161</v>
      </c>
    </row>
    <row r="32" spans="2:15" s="17" customFormat="1">
      <c r="B32" s="173" t="s">
        <v>25</v>
      </c>
      <c r="C32" s="187">
        <v>94.8</v>
      </c>
      <c r="D32" s="187">
        <v>94.3</v>
      </c>
      <c r="E32" s="187">
        <v>96.3</v>
      </c>
      <c r="F32" s="187">
        <v>99.9</v>
      </c>
      <c r="G32" s="187">
        <v>99.8</v>
      </c>
      <c r="H32" s="187">
        <v>99.5</v>
      </c>
      <c r="I32" s="187">
        <v>101.2</v>
      </c>
      <c r="J32" s="187">
        <v>103</v>
      </c>
      <c r="K32" s="187">
        <v>105.1</v>
      </c>
      <c r="L32" s="187">
        <v>105.6</v>
      </c>
      <c r="M32" s="187">
        <v>111.1</v>
      </c>
      <c r="N32" s="187">
        <v>117.8</v>
      </c>
      <c r="O32" s="208" t="s">
        <v>173</v>
      </c>
    </row>
    <row r="33" spans="2:15" s="17" customFormat="1">
      <c r="B33" s="173" t="s">
        <v>26</v>
      </c>
      <c r="C33" s="187">
        <v>96.8</v>
      </c>
      <c r="D33" s="187">
        <v>96.4</v>
      </c>
      <c r="E33" s="187">
        <v>97.7</v>
      </c>
      <c r="F33" s="187">
        <v>99.5</v>
      </c>
      <c r="G33" s="187">
        <v>99.8</v>
      </c>
      <c r="H33" s="187">
        <v>99.2</v>
      </c>
      <c r="I33" s="187">
        <v>100.5</v>
      </c>
      <c r="J33" s="187">
        <v>102.1</v>
      </c>
      <c r="K33" s="187">
        <v>103</v>
      </c>
      <c r="L33" s="187">
        <v>102.9</v>
      </c>
      <c r="M33" s="187">
        <v>106.4</v>
      </c>
      <c r="N33" s="187">
        <v>111.1</v>
      </c>
      <c r="O33" s="208" t="s">
        <v>174</v>
      </c>
    </row>
    <row r="34" spans="2:15" s="17" customFormat="1">
      <c r="B34" s="173" t="s">
        <v>304</v>
      </c>
      <c r="C34" s="187">
        <v>94.4</v>
      </c>
      <c r="D34" s="187">
        <v>94.3</v>
      </c>
      <c r="E34" s="187">
        <v>95.8</v>
      </c>
      <c r="F34" s="187">
        <v>99.6</v>
      </c>
      <c r="G34" s="187">
        <v>99.8</v>
      </c>
      <c r="H34" s="187">
        <v>99.6</v>
      </c>
      <c r="I34" s="187">
        <v>101.2</v>
      </c>
      <c r="J34" s="187">
        <v>103</v>
      </c>
      <c r="K34" s="187">
        <v>104.7</v>
      </c>
      <c r="L34" s="187">
        <v>105.2</v>
      </c>
      <c r="M34" s="187">
        <v>108.7</v>
      </c>
      <c r="N34" s="187">
        <v>113.8</v>
      </c>
      <c r="O34" s="232" t="s">
        <v>331</v>
      </c>
    </row>
    <row r="35" spans="2:15" s="17" customFormat="1">
      <c r="B35" s="173" t="s">
        <v>305</v>
      </c>
      <c r="C35" s="187">
        <v>100.6</v>
      </c>
      <c r="D35" s="187">
        <v>99.1</v>
      </c>
      <c r="E35" s="187">
        <v>99.6</v>
      </c>
      <c r="F35" s="187">
        <v>101.5</v>
      </c>
      <c r="G35" s="187">
        <v>98.8</v>
      </c>
      <c r="H35" s="187">
        <v>99.6</v>
      </c>
      <c r="I35" s="187">
        <v>102</v>
      </c>
      <c r="J35" s="187">
        <v>104.7</v>
      </c>
      <c r="K35" s="187">
        <v>102.1</v>
      </c>
      <c r="L35" s="187">
        <v>101.4</v>
      </c>
      <c r="M35" s="187">
        <v>112.8</v>
      </c>
      <c r="N35" s="187">
        <v>124.9</v>
      </c>
      <c r="O35" s="208" t="s">
        <v>172</v>
      </c>
    </row>
    <row r="36" spans="2:15" s="17" customFormat="1">
      <c r="B36" s="173" t="s">
        <v>28</v>
      </c>
      <c r="C36" s="187">
        <v>100.2</v>
      </c>
      <c r="D36" s="187">
        <v>98.8</v>
      </c>
      <c r="E36" s="187">
        <v>101.6</v>
      </c>
      <c r="F36" s="187">
        <v>102</v>
      </c>
      <c r="G36" s="187">
        <v>98.7</v>
      </c>
      <c r="H36" s="187">
        <v>96.5</v>
      </c>
      <c r="I36" s="187">
        <v>99.3</v>
      </c>
      <c r="J36" s="187">
        <v>100.4</v>
      </c>
      <c r="K36" s="187">
        <v>98.1</v>
      </c>
      <c r="L36" s="187">
        <v>97</v>
      </c>
      <c r="M36" s="187">
        <v>107.9</v>
      </c>
      <c r="N36" s="187">
        <v>119.5</v>
      </c>
      <c r="O36" s="207" t="s">
        <v>160</v>
      </c>
    </row>
    <row r="37" spans="2:15" s="17" customFormat="1">
      <c r="B37" s="295" t="s">
        <v>306</v>
      </c>
      <c r="C37" s="187">
        <v>121.5</v>
      </c>
      <c r="D37" s="187">
        <v>124.6</v>
      </c>
      <c r="E37" s="187">
        <v>138.1</v>
      </c>
      <c r="F37" s="187">
        <v>124.3</v>
      </c>
      <c r="G37" s="187">
        <v>94.6</v>
      </c>
      <c r="H37" s="187">
        <v>95.4</v>
      </c>
      <c r="I37" s="187">
        <v>107.8</v>
      </c>
      <c r="J37" s="187">
        <v>120.7</v>
      </c>
      <c r="K37" s="187">
        <v>111.9</v>
      </c>
      <c r="L37" s="187">
        <v>99.1</v>
      </c>
      <c r="M37" s="187">
        <v>136.1</v>
      </c>
      <c r="N37" s="187">
        <v>166.8</v>
      </c>
      <c r="O37" s="207" t="s">
        <v>161</v>
      </c>
    </row>
    <row r="38" spans="2:15" s="17" customFormat="1">
      <c r="B38" s="9"/>
      <c r="C38" s="229"/>
      <c r="D38" s="191"/>
      <c r="E38" s="191"/>
      <c r="F38" s="191"/>
      <c r="G38" s="191"/>
      <c r="H38" s="191"/>
      <c r="I38" s="191"/>
      <c r="J38" s="191"/>
      <c r="K38" s="191"/>
      <c r="L38" s="191"/>
      <c r="M38" s="191"/>
      <c r="N38" s="191"/>
      <c r="O38" s="51"/>
    </row>
    <row r="39" spans="2:15" s="17" customFormat="1">
      <c r="B39" s="8"/>
      <c r="C39" s="187"/>
      <c r="D39" s="189"/>
      <c r="E39" s="189"/>
      <c r="F39" s="189"/>
      <c r="G39" s="189"/>
      <c r="H39" s="189"/>
      <c r="I39" s="189"/>
      <c r="J39" s="189"/>
      <c r="K39" s="189"/>
      <c r="L39" s="189"/>
      <c r="M39" s="189"/>
      <c r="N39" s="187"/>
      <c r="O39" s="48"/>
    </row>
    <row r="40" spans="2:15" s="17" customFormat="1">
      <c r="B40" s="295" t="s">
        <v>313</v>
      </c>
      <c r="C40" s="188" t="s">
        <v>2</v>
      </c>
      <c r="D40" s="188" t="s">
        <v>2</v>
      </c>
      <c r="E40" s="188" t="s">
        <v>2</v>
      </c>
      <c r="F40" s="188" t="s">
        <v>2</v>
      </c>
      <c r="G40" s="188" t="s">
        <v>2</v>
      </c>
      <c r="H40" s="188" t="s">
        <v>2</v>
      </c>
      <c r="I40" s="188" t="s">
        <v>2</v>
      </c>
      <c r="J40" s="188" t="s">
        <v>2</v>
      </c>
      <c r="K40" s="188" t="s">
        <v>2</v>
      </c>
      <c r="L40" s="188" t="s">
        <v>2</v>
      </c>
      <c r="M40" s="188" t="s">
        <v>2</v>
      </c>
      <c r="N40" s="188" t="s">
        <v>2</v>
      </c>
      <c r="O40" s="207">
        <v>4</v>
      </c>
    </row>
    <row r="41" spans="2:15" s="17" customFormat="1">
      <c r="B41" s="179" t="s">
        <v>102</v>
      </c>
      <c r="C41" s="229"/>
      <c r="D41" s="191"/>
      <c r="E41" s="191"/>
      <c r="F41" s="191"/>
      <c r="G41" s="191"/>
      <c r="H41" s="191"/>
      <c r="I41" s="191"/>
      <c r="J41" s="191"/>
      <c r="K41" s="191"/>
      <c r="L41" s="191"/>
      <c r="M41" s="191"/>
      <c r="N41" s="191"/>
      <c r="O41" s="48"/>
    </row>
    <row r="42" spans="2:15" s="17" customFormat="1">
      <c r="B42" s="8"/>
      <c r="C42" s="187"/>
      <c r="D42" s="187"/>
      <c r="E42" s="187"/>
      <c r="F42" s="187"/>
      <c r="G42" s="187"/>
      <c r="H42" s="187"/>
      <c r="I42" s="187"/>
      <c r="J42" s="187"/>
      <c r="K42" s="187"/>
      <c r="L42" s="187"/>
      <c r="M42" s="187"/>
      <c r="N42" s="187"/>
      <c r="O42" s="52"/>
    </row>
    <row r="43" spans="2:15" s="17" customFormat="1">
      <c r="B43" s="173" t="s">
        <v>254</v>
      </c>
      <c r="C43" s="187">
        <v>94.9</v>
      </c>
      <c r="D43" s="187">
        <v>94.6</v>
      </c>
      <c r="E43" s="187">
        <v>95</v>
      </c>
      <c r="F43" s="187">
        <v>96</v>
      </c>
      <c r="G43" s="187">
        <v>100.1</v>
      </c>
      <c r="H43" s="187">
        <v>100.1</v>
      </c>
      <c r="I43" s="187">
        <v>99.8</v>
      </c>
      <c r="J43" s="187">
        <v>98.5</v>
      </c>
      <c r="K43" s="187">
        <v>98.1</v>
      </c>
      <c r="L43" s="187">
        <v>98.9</v>
      </c>
      <c r="M43" s="187">
        <v>96.7</v>
      </c>
      <c r="N43" s="187">
        <v>95.1</v>
      </c>
      <c r="O43" s="207">
        <v>5</v>
      </c>
    </row>
    <row r="44" spans="2:15" s="17" customFormat="1">
      <c r="B44" s="42"/>
      <c r="C44" s="40" t="s">
        <v>115</v>
      </c>
      <c r="D44" s="40" t="s">
        <v>115</v>
      </c>
      <c r="E44" s="40" t="s">
        <v>115</v>
      </c>
      <c r="F44" s="40" t="s">
        <v>115</v>
      </c>
      <c r="G44" s="40" t="s">
        <v>115</v>
      </c>
      <c r="H44" s="40" t="s">
        <v>115</v>
      </c>
      <c r="I44" s="40" t="s">
        <v>115</v>
      </c>
      <c r="J44" s="40" t="s">
        <v>115</v>
      </c>
      <c r="K44" s="40" t="s">
        <v>115</v>
      </c>
      <c r="L44" s="40" t="s">
        <v>115</v>
      </c>
      <c r="M44" s="40" t="s">
        <v>115</v>
      </c>
      <c r="N44" s="40" t="s">
        <v>115</v>
      </c>
      <c r="O44" s="51"/>
    </row>
    <row r="45" spans="2:15" s="17" customFormat="1">
      <c r="B45" s="88"/>
      <c r="C45" s="70"/>
      <c r="D45" s="70"/>
      <c r="E45" s="70"/>
      <c r="F45" s="70"/>
      <c r="G45" s="70"/>
      <c r="H45" s="70"/>
      <c r="I45" s="70"/>
      <c r="J45" s="70"/>
      <c r="K45" s="70"/>
      <c r="L45" s="70"/>
      <c r="M45" s="70"/>
      <c r="N45" s="70"/>
      <c r="O45" s="53"/>
    </row>
    <row r="46" spans="2:15">
      <c r="B46" s="234" t="s">
        <v>314</v>
      </c>
      <c r="C46" s="61"/>
      <c r="D46" s="61"/>
      <c r="E46" s="61"/>
      <c r="F46" s="61"/>
      <c r="G46" s="61"/>
      <c r="H46" s="61"/>
      <c r="I46" s="61"/>
      <c r="J46" s="61"/>
      <c r="K46" s="61"/>
      <c r="L46" s="61"/>
      <c r="M46" s="61"/>
      <c r="N46" s="61"/>
      <c r="O46" s="63"/>
    </row>
    <row r="47" spans="2:15">
      <c r="C47" s="61"/>
      <c r="D47" s="61"/>
      <c r="E47" s="61"/>
      <c r="F47" s="61"/>
      <c r="G47" s="61"/>
      <c r="H47" s="61"/>
      <c r="I47" s="61"/>
      <c r="J47" s="61"/>
      <c r="K47" s="61"/>
      <c r="L47" s="61"/>
      <c r="M47" s="61"/>
      <c r="N47" s="61"/>
      <c r="O47" s="63"/>
    </row>
    <row r="48" spans="2:15">
      <c r="B48" s="60"/>
      <c r="C48" s="43"/>
      <c r="D48" s="43"/>
      <c r="E48" s="43"/>
      <c r="F48" s="43"/>
      <c r="G48" s="43"/>
      <c r="H48" s="43"/>
      <c r="I48" s="43"/>
      <c r="J48" s="43"/>
      <c r="K48" s="43"/>
      <c r="L48" s="43"/>
      <c r="M48" s="43"/>
      <c r="N48" s="43"/>
      <c r="O48" s="63"/>
    </row>
    <row r="49" spans="2:15" s="25" customFormat="1" ht="30" customHeight="1">
      <c r="B49" s="196" t="s">
        <v>253</v>
      </c>
      <c r="C49" s="54"/>
      <c r="D49" s="54"/>
      <c r="E49" s="54"/>
      <c r="F49" s="54"/>
      <c r="G49" s="54"/>
      <c r="H49" s="54"/>
      <c r="I49" s="54"/>
      <c r="J49" s="54"/>
      <c r="K49" s="54"/>
      <c r="L49" s="54"/>
      <c r="M49" s="54"/>
      <c r="N49" s="54"/>
      <c r="O49" s="46"/>
    </row>
    <row r="50" spans="2:15">
      <c r="C50" s="227" t="s">
        <v>110</v>
      </c>
      <c r="D50" s="6"/>
      <c r="E50" s="6"/>
      <c r="F50" s="6"/>
      <c r="G50" s="6"/>
      <c r="H50" s="6"/>
      <c r="I50" s="6"/>
      <c r="J50" s="6"/>
      <c r="K50" s="6"/>
      <c r="L50" s="6"/>
      <c r="M50" s="169" t="s">
        <v>1</v>
      </c>
      <c r="N50" s="169" t="s">
        <v>1</v>
      </c>
    </row>
    <row r="51" spans="2:15" s="17" customFormat="1" ht="30" customHeight="1">
      <c r="B51" s="205" t="s">
        <v>3</v>
      </c>
      <c r="C51" s="171" t="str">
        <f t="shared" ref="C51:M51" si="0">C4</f>
        <v>平成２３年度</v>
      </c>
      <c r="D51" s="171" t="str">
        <f t="shared" si="0"/>
        <v>平成２４年度</v>
      </c>
      <c r="E51" s="171" t="str">
        <f t="shared" si="0"/>
        <v>平成２５年度</v>
      </c>
      <c r="F51" s="171" t="str">
        <f t="shared" si="0"/>
        <v>平成２６年度</v>
      </c>
      <c r="G51" s="171" t="str">
        <f t="shared" si="0"/>
        <v>平成２７年度</v>
      </c>
      <c r="H51" s="171" t="str">
        <f t="shared" si="0"/>
        <v>平成２８年度</v>
      </c>
      <c r="I51" s="171" t="str">
        <f t="shared" si="0"/>
        <v>平成２９年度</v>
      </c>
      <c r="J51" s="171" t="str">
        <f t="shared" si="0"/>
        <v>平成３０年度</v>
      </c>
      <c r="K51" s="171" t="str">
        <f t="shared" si="0"/>
        <v>令和元年度</v>
      </c>
      <c r="L51" s="171" t="str">
        <f t="shared" si="0"/>
        <v>令和２年度</v>
      </c>
      <c r="M51" s="171" t="str">
        <f t="shared" si="0"/>
        <v>令和３年度</v>
      </c>
      <c r="N51" s="171" t="str">
        <f t="shared" ref="N51" si="1">N4</f>
        <v>令和４年度</v>
      </c>
      <c r="O51" s="206" t="s">
        <v>36</v>
      </c>
    </row>
    <row r="52" spans="2:15" s="17" customFormat="1">
      <c r="B52" s="8"/>
      <c r="C52" s="12"/>
      <c r="D52" s="12"/>
      <c r="E52" s="12"/>
      <c r="F52" s="12"/>
      <c r="G52" s="12"/>
      <c r="H52" s="12"/>
      <c r="I52" s="12"/>
      <c r="J52" s="12"/>
      <c r="K52" s="12"/>
      <c r="L52" s="12"/>
      <c r="M52" s="12"/>
      <c r="N52" s="12"/>
      <c r="O52" s="48"/>
    </row>
    <row r="53" spans="2:15" s="17" customFormat="1">
      <c r="B53" s="173" t="s">
        <v>4</v>
      </c>
      <c r="C53" s="188" t="s">
        <v>2</v>
      </c>
      <c r="D53" s="189">
        <f t="shared" ref="D53:N84" si="2">IF(D6="","",(D6-C6)/C6*100)</f>
        <v>-0.8146639511201601</v>
      </c>
      <c r="E53" s="189">
        <f t="shared" si="2"/>
        <v>0.2053388090348959</v>
      </c>
      <c r="F53" s="189">
        <f t="shared" si="2"/>
        <v>2.3565573770491919</v>
      </c>
      <c r="G53" s="189">
        <f t="shared" si="2"/>
        <v>0.1001001001000944</v>
      </c>
      <c r="H53" s="189">
        <f t="shared" si="2"/>
        <v>-9.9999999999994316E-2</v>
      </c>
      <c r="I53" s="189">
        <f t="shared" si="2"/>
        <v>0.50050050050050054</v>
      </c>
      <c r="J53" s="189">
        <f t="shared" si="2"/>
        <v>0.5976095617529823</v>
      </c>
      <c r="K53" s="189">
        <f t="shared" si="2"/>
        <v>0.69306930693069591</v>
      </c>
      <c r="L53" s="189">
        <f t="shared" si="2"/>
        <v>9.8328416912482119E-2</v>
      </c>
      <c r="M53" s="189">
        <f t="shared" si="2"/>
        <v>1.0805500982318357</v>
      </c>
      <c r="N53" s="189">
        <f t="shared" si="2"/>
        <v>3.3041788143828876</v>
      </c>
      <c r="O53" s="207">
        <f t="shared" ref="O53:O90" si="3">O6</f>
        <v>1</v>
      </c>
    </row>
    <row r="54" spans="2:15" s="17" customFormat="1">
      <c r="B54" s="173" t="s">
        <v>5</v>
      </c>
      <c r="C54" s="188" t="s">
        <v>2</v>
      </c>
      <c r="D54" s="189">
        <f t="shared" si="2"/>
        <v>-0.63965884861406641</v>
      </c>
      <c r="E54" s="189">
        <f t="shared" si="2"/>
        <v>0.64377682403432857</v>
      </c>
      <c r="F54" s="189">
        <f t="shared" si="2"/>
        <v>4.3710021321961712</v>
      </c>
      <c r="G54" s="189">
        <f t="shared" si="2"/>
        <v>2.7579162410622966</v>
      </c>
      <c r="H54" s="189">
        <f t="shared" si="2"/>
        <v>1.5904572564612411</v>
      </c>
      <c r="I54" s="189">
        <f t="shared" si="2"/>
        <v>0.97847358121330719</v>
      </c>
      <c r="J54" s="189">
        <f t="shared" si="2"/>
        <v>0.3875968992247979</v>
      </c>
      <c r="K54" s="189">
        <f t="shared" si="2"/>
        <v>0.86872586872587432</v>
      </c>
      <c r="L54" s="189">
        <f t="shared" si="2"/>
        <v>0.38277511961723032</v>
      </c>
      <c r="M54" s="189">
        <f t="shared" si="2"/>
        <v>0.66730219256433609</v>
      </c>
      <c r="N54" s="189">
        <f t="shared" si="2"/>
        <v>6.0606060606060659</v>
      </c>
      <c r="O54" s="208" t="str">
        <f t="shared" si="3"/>
        <v>(1)</v>
      </c>
    </row>
    <row r="55" spans="2:15" s="17" customFormat="1">
      <c r="B55" s="173" t="s">
        <v>293</v>
      </c>
      <c r="C55" s="188" t="s">
        <v>2</v>
      </c>
      <c r="D55" s="189">
        <f t="shared" si="2"/>
        <v>-0.41025641025641607</v>
      </c>
      <c r="E55" s="189">
        <f t="shared" si="2"/>
        <v>-0.4119464469618862</v>
      </c>
      <c r="F55" s="189">
        <f t="shared" si="2"/>
        <v>3.6194415718717683</v>
      </c>
      <c r="G55" s="189">
        <f t="shared" si="2"/>
        <v>-0.29940119760478756</v>
      </c>
      <c r="H55" s="189">
        <f t="shared" si="2"/>
        <v>1.1011011011010954</v>
      </c>
      <c r="I55" s="189">
        <f t="shared" si="2"/>
        <v>1.9801980198019802</v>
      </c>
      <c r="J55" s="189">
        <f t="shared" si="2"/>
        <v>2.13592233009709</v>
      </c>
      <c r="K55" s="189">
        <f t="shared" si="2"/>
        <v>3.1368821292775637</v>
      </c>
      <c r="L55" s="189">
        <f t="shared" si="2"/>
        <v>3.5023041474654351</v>
      </c>
      <c r="M55" s="189">
        <f t="shared" si="2"/>
        <v>4.8975957257346394</v>
      </c>
      <c r="N55" s="189">
        <f t="shared" si="2"/>
        <v>3.1409168081494085</v>
      </c>
      <c r="O55" s="207" t="str">
        <f t="shared" si="3"/>
        <v>a</v>
      </c>
    </row>
    <row r="56" spans="2:15" s="17" customFormat="1">
      <c r="B56" s="173" t="s">
        <v>78</v>
      </c>
      <c r="C56" s="188" t="s">
        <v>2</v>
      </c>
      <c r="D56" s="189">
        <f t="shared" si="2"/>
        <v>0.10504201680671672</v>
      </c>
      <c r="E56" s="189">
        <f t="shared" si="2"/>
        <v>0.62959076600210762</v>
      </c>
      <c r="F56" s="189">
        <f t="shared" si="2"/>
        <v>3.1282586027111572</v>
      </c>
      <c r="G56" s="189">
        <f t="shared" si="2"/>
        <v>1.6177957532861418</v>
      </c>
      <c r="H56" s="189">
        <f t="shared" si="2"/>
        <v>1.3930348258706524</v>
      </c>
      <c r="I56" s="189">
        <f t="shared" si="2"/>
        <v>0.39254170755641954</v>
      </c>
      <c r="J56" s="189">
        <f t="shared" si="2"/>
        <v>-0.19550342130987569</v>
      </c>
      <c r="K56" s="189">
        <f t="shared" si="2"/>
        <v>0.88148873653281656</v>
      </c>
      <c r="L56" s="189">
        <f t="shared" si="2"/>
        <v>0.6796116504854397</v>
      </c>
      <c r="M56" s="189">
        <f t="shared" si="2"/>
        <v>0.28929604628736466</v>
      </c>
      <c r="N56" s="189">
        <f t="shared" si="2"/>
        <v>2.211538461538459</v>
      </c>
      <c r="O56" s="207" t="str">
        <f t="shared" si="3"/>
        <v>b</v>
      </c>
    </row>
    <row r="57" spans="2:15" s="17" customFormat="1">
      <c r="B57" s="173" t="s">
        <v>79</v>
      </c>
      <c r="C57" s="188" t="s">
        <v>2</v>
      </c>
      <c r="D57" s="189">
        <f t="shared" si="2"/>
        <v>-0.29761904761904484</v>
      </c>
      <c r="E57" s="189">
        <f t="shared" si="2"/>
        <v>0</v>
      </c>
      <c r="F57" s="189">
        <f t="shared" si="2"/>
        <v>0.19900497512438092</v>
      </c>
      <c r="G57" s="189">
        <f t="shared" si="2"/>
        <v>-1.1916583912611747</v>
      </c>
      <c r="H57" s="189">
        <f t="shared" si="2"/>
        <v>-1.3065326633165801</v>
      </c>
      <c r="I57" s="189">
        <f t="shared" si="2"/>
        <v>0.10183299389001457</v>
      </c>
      <c r="J57" s="189">
        <f t="shared" si="2"/>
        <v>0.10172939979654987</v>
      </c>
      <c r="K57" s="189">
        <f t="shared" si="2"/>
        <v>-0.10162601626017126</v>
      </c>
      <c r="L57" s="189">
        <f t="shared" si="2"/>
        <v>-0.81383519837232676</v>
      </c>
      <c r="M57" s="189">
        <f t="shared" si="2"/>
        <v>1.6410256410256352</v>
      </c>
      <c r="N57" s="189">
        <f t="shared" si="2"/>
        <v>1.7154389505549978</v>
      </c>
      <c r="O57" s="207" t="str">
        <f t="shared" si="3"/>
        <v>c</v>
      </c>
    </row>
    <row r="58" spans="2:15" s="17" customFormat="1">
      <c r="B58" s="173" t="s">
        <v>80</v>
      </c>
      <c r="C58" s="188" t="s">
        <v>2</v>
      </c>
      <c r="D58" s="189">
        <f t="shared" si="2"/>
        <v>-5.6297709923664039</v>
      </c>
      <c r="E58" s="189">
        <f t="shared" si="2"/>
        <v>-2.0222446916076846</v>
      </c>
      <c r="F58" s="189">
        <f t="shared" si="2"/>
        <v>3.0959752321981422</v>
      </c>
      <c r="G58" s="189">
        <f t="shared" si="2"/>
        <v>0.1001001001000944</v>
      </c>
      <c r="H58" s="189">
        <f t="shared" si="2"/>
        <v>-0.29999999999999716</v>
      </c>
      <c r="I58" s="189">
        <f t="shared" si="2"/>
        <v>-0.80240722166499201</v>
      </c>
      <c r="J58" s="189">
        <f t="shared" si="2"/>
        <v>-0.80889787664308532</v>
      </c>
      <c r="K58" s="189">
        <f t="shared" si="2"/>
        <v>2.5484199796126403</v>
      </c>
      <c r="L58" s="189">
        <f t="shared" si="2"/>
        <v>1.5904572564612411</v>
      </c>
      <c r="M58" s="189">
        <f t="shared" si="2"/>
        <v>0.48923679060665359</v>
      </c>
      <c r="N58" s="189">
        <f t="shared" si="2"/>
        <v>5.744888023369028</v>
      </c>
      <c r="O58" s="207" t="str">
        <f t="shared" si="3"/>
        <v>d</v>
      </c>
    </row>
    <row r="59" spans="2:15" s="17" customFormat="1">
      <c r="B59" s="173" t="s">
        <v>81</v>
      </c>
      <c r="C59" s="188" t="s">
        <v>2</v>
      </c>
      <c r="D59" s="189">
        <f t="shared" si="2"/>
        <v>-0.10050251256280836</v>
      </c>
      <c r="E59" s="189">
        <f t="shared" si="2"/>
        <v>-0.10060362173039086</v>
      </c>
      <c r="F59" s="189">
        <f t="shared" si="2"/>
        <v>0.60422960725076391</v>
      </c>
      <c r="G59" s="189">
        <f t="shared" si="2"/>
        <v>0.1001001001000944</v>
      </c>
      <c r="H59" s="189">
        <f t="shared" si="2"/>
        <v>-0.59999999999999432</v>
      </c>
      <c r="I59" s="189">
        <f t="shared" si="2"/>
        <v>0</v>
      </c>
      <c r="J59" s="189">
        <f t="shared" si="2"/>
        <v>-0.90543259557344624</v>
      </c>
      <c r="K59" s="189">
        <f t="shared" si="2"/>
        <v>0.30456852791877886</v>
      </c>
      <c r="L59" s="189">
        <f t="shared" si="2"/>
        <v>-0.2024291497975737</v>
      </c>
      <c r="M59" s="189">
        <f t="shared" si="2"/>
        <v>-0.50709939148073024</v>
      </c>
      <c r="N59" s="189">
        <f t="shared" si="2"/>
        <v>-1.019367991845056</v>
      </c>
      <c r="O59" s="207" t="str">
        <f t="shared" si="3"/>
        <v>e</v>
      </c>
    </row>
    <row r="60" spans="2:15" s="17" customFormat="1">
      <c r="B60" s="173" t="s">
        <v>82</v>
      </c>
      <c r="C60" s="188" t="s">
        <v>2</v>
      </c>
      <c r="D60" s="189">
        <f t="shared" si="2"/>
        <v>0.10193679918451432</v>
      </c>
      <c r="E60" s="189">
        <f t="shared" si="2"/>
        <v>1.2219959266802474</v>
      </c>
      <c r="F60" s="189">
        <f t="shared" si="2"/>
        <v>3.5211267605633796</v>
      </c>
      <c r="G60" s="189">
        <f t="shared" si="2"/>
        <v>-3.6929057337220712</v>
      </c>
      <c r="H60" s="189">
        <f t="shared" si="2"/>
        <v>-0.90817356205851829</v>
      </c>
      <c r="I60" s="189">
        <f t="shared" si="2"/>
        <v>2.0366598778004072</v>
      </c>
      <c r="J60" s="189">
        <f t="shared" si="2"/>
        <v>2.5948103792415114</v>
      </c>
      <c r="K60" s="189">
        <f t="shared" si="2"/>
        <v>0.77821011673151474</v>
      </c>
      <c r="L60" s="189">
        <f t="shared" si="2"/>
        <v>-0.67567567567566467</v>
      </c>
      <c r="M60" s="189">
        <f t="shared" si="2"/>
        <v>4.6647230320699684</v>
      </c>
      <c r="N60" s="189">
        <f t="shared" si="2"/>
        <v>2.2284122562674016</v>
      </c>
      <c r="O60" s="207" t="str">
        <f t="shared" si="3"/>
        <v>f</v>
      </c>
    </row>
    <row r="61" spans="2:15" s="17" customFormat="1">
      <c r="B61" s="173" t="s">
        <v>83</v>
      </c>
      <c r="C61" s="188" t="s">
        <v>2</v>
      </c>
      <c r="D61" s="189">
        <f t="shared" si="2"/>
        <v>-3.7364798426745303</v>
      </c>
      <c r="E61" s="189">
        <f t="shared" si="2"/>
        <v>0.20429009193052974</v>
      </c>
      <c r="F61" s="189">
        <f t="shared" si="2"/>
        <v>1.4271151885830844</v>
      </c>
      <c r="G61" s="189">
        <f t="shared" si="2"/>
        <v>1.0050251256281406</v>
      </c>
      <c r="H61" s="189">
        <f t="shared" si="2"/>
        <v>-2.6865671641791073</v>
      </c>
      <c r="I61" s="189">
        <f t="shared" si="2"/>
        <v>-2.0449897750511248</v>
      </c>
      <c r="J61" s="189">
        <f t="shared" si="2"/>
        <v>-2.192066805845506</v>
      </c>
      <c r="K61" s="189">
        <f t="shared" si="2"/>
        <v>-2.3479188900747094</v>
      </c>
      <c r="L61" s="189">
        <f t="shared" si="2"/>
        <v>0.54644808743169404</v>
      </c>
      <c r="M61" s="189">
        <f t="shared" si="2"/>
        <v>-3.804347826086957</v>
      </c>
      <c r="N61" s="189">
        <f t="shared" si="2"/>
        <v>3.0508474576271221</v>
      </c>
      <c r="O61" s="207" t="str">
        <f t="shared" si="3"/>
        <v>g</v>
      </c>
    </row>
    <row r="62" spans="2:15" s="17" customFormat="1">
      <c r="B62" s="173" t="s">
        <v>294</v>
      </c>
      <c r="C62" s="188" t="s">
        <v>2</v>
      </c>
      <c r="D62" s="189">
        <f t="shared" si="2"/>
        <v>-0.4119464469618862</v>
      </c>
      <c r="E62" s="189">
        <f t="shared" si="2"/>
        <v>0.1034126163391875</v>
      </c>
      <c r="F62" s="189">
        <f t="shared" si="2"/>
        <v>2.7892561983471102</v>
      </c>
      <c r="G62" s="189">
        <f t="shared" si="2"/>
        <v>0.60301507537687871</v>
      </c>
      <c r="H62" s="189">
        <f t="shared" si="2"/>
        <v>0.79920079920081066</v>
      </c>
      <c r="I62" s="189">
        <f t="shared" si="2"/>
        <v>0.19821605550048427</v>
      </c>
      <c r="J62" s="189">
        <f t="shared" si="2"/>
        <v>0.79129574678537229</v>
      </c>
      <c r="K62" s="189">
        <f t="shared" si="2"/>
        <v>1.5701668302257059</v>
      </c>
      <c r="L62" s="189">
        <f t="shared" si="2"/>
        <v>1.3526570048309234</v>
      </c>
      <c r="M62" s="189">
        <f t="shared" si="2"/>
        <v>1.7159199237368896</v>
      </c>
      <c r="N62" s="189">
        <f t="shared" si="2"/>
        <v>1.874414245548266</v>
      </c>
      <c r="O62" s="207" t="str">
        <f t="shared" si="3"/>
        <v>h</v>
      </c>
    </row>
    <row r="63" spans="2:15" s="17" customFormat="1">
      <c r="B63" s="173" t="s">
        <v>295</v>
      </c>
      <c r="C63" s="188" t="s">
        <v>2</v>
      </c>
      <c r="D63" s="189">
        <f t="shared" si="2"/>
        <v>-1.4056224899598309</v>
      </c>
      <c r="E63" s="189">
        <f t="shared" si="2"/>
        <v>-0.20366598778004363</v>
      </c>
      <c r="F63" s="189">
        <f t="shared" si="2"/>
        <v>1.5306122448979591</v>
      </c>
      <c r="G63" s="189">
        <f t="shared" si="2"/>
        <v>0.50251256281407031</v>
      </c>
      <c r="H63" s="189">
        <f t="shared" si="2"/>
        <v>-0.5</v>
      </c>
      <c r="I63" s="189">
        <f t="shared" si="2"/>
        <v>0.50251256281407031</v>
      </c>
      <c r="J63" s="189">
        <f t="shared" si="2"/>
        <v>0</v>
      </c>
      <c r="K63" s="189">
        <f t="shared" si="2"/>
        <v>-0.5</v>
      </c>
      <c r="L63" s="189">
        <f t="shared" si="2"/>
        <v>0.50251256281407031</v>
      </c>
      <c r="M63" s="189">
        <f t="shared" si="2"/>
        <v>2.0999999999999943</v>
      </c>
      <c r="N63" s="189">
        <f t="shared" si="2"/>
        <v>1.5670910871694501</v>
      </c>
      <c r="O63" s="207" t="str">
        <f t="shared" si="3"/>
        <v>i</v>
      </c>
    </row>
    <row r="64" spans="2:15" s="17" customFormat="1">
      <c r="B64" s="173" t="s">
        <v>296</v>
      </c>
      <c r="C64" s="188" t="s">
        <v>2</v>
      </c>
      <c r="D64" s="189">
        <f t="shared" si="2"/>
        <v>0.21141649048626093</v>
      </c>
      <c r="E64" s="189">
        <f t="shared" si="2"/>
        <v>-0.21097046413502413</v>
      </c>
      <c r="F64" s="189">
        <f t="shared" si="2"/>
        <v>4.2283298097251585</v>
      </c>
      <c r="G64" s="189">
        <f t="shared" si="2"/>
        <v>1.7241379310344858</v>
      </c>
      <c r="H64" s="189">
        <f t="shared" si="2"/>
        <v>0.79760717846460338</v>
      </c>
      <c r="I64" s="189">
        <f t="shared" si="2"/>
        <v>0.49455984174085071</v>
      </c>
      <c r="J64" s="189">
        <f t="shared" si="2"/>
        <v>1.1811023622047274</v>
      </c>
      <c r="K64" s="189">
        <f t="shared" si="2"/>
        <v>1.7509727626459117</v>
      </c>
      <c r="L64" s="189">
        <f t="shared" si="2"/>
        <v>0.38240917782027312</v>
      </c>
      <c r="M64" s="189">
        <f t="shared" si="2"/>
        <v>1.1428571428571457</v>
      </c>
      <c r="N64" s="189">
        <f t="shared" si="2"/>
        <v>4.7080979284369118</v>
      </c>
      <c r="O64" s="207" t="str">
        <f t="shared" si="3"/>
        <v>j</v>
      </c>
    </row>
    <row r="65" spans="2:15" s="17" customFormat="1">
      <c r="B65" s="173" t="s">
        <v>297</v>
      </c>
      <c r="C65" s="188" t="s">
        <v>2</v>
      </c>
      <c r="D65" s="189">
        <f t="shared" si="2"/>
        <v>-2.6137463697967114</v>
      </c>
      <c r="E65" s="189">
        <f t="shared" si="2"/>
        <v>-0.99403578528827041</v>
      </c>
      <c r="F65" s="189">
        <f t="shared" si="2"/>
        <v>0.10040160642571137</v>
      </c>
      <c r="G65" s="189">
        <f t="shared" si="2"/>
        <v>0.50150451354062187</v>
      </c>
      <c r="H65" s="189">
        <f t="shared" si="2"/>
        <v>0.89820359281436268</v>
      </c>
      <c r="I65" s="189">
        <f t="shared" si="2"/>
        <v>1.6815034619188949</v>
      </c>
      <c r="J65" s="189">
        <f t="shared" si="2"/>
        <v>2.0428015564202417</v>
      </c>
      <c r="K65" s="189">
        <f t="shared" si="2"/>
        <v>1.2392755004766416</v>
      </c>
      <c r="L65" s="189">
        <f t="shared" si="2"/>
        <v>-2.0715630885122436</v>
      </c>
      <c r="M65" s="189">
        <f t="shared" si="2"/>
        <v>0.48076923076923078</v>
      </c>
      <c r="N65" s="189">
        <f t="shared" si="2"/>
        <v>5.0717703349282273</v>
      </c>
      <c r="O65" s="207" t="str">
        <f t="shared" si="3"/>
        <v>k</v>
      </c>
    </row>
    <row r="66" spans="2:15" s="17" customFormat="1">
      <c r="B66" s="173" t="s">
        <v>298</v>
      </c>
      <c r="C66" s="188" t="s">
        <v>2</v>
      </c>
      <c r="D66" s="189">
        <f t="shared" si="2"/>
        <v>-0.51867219917012441</v>
      </c>
      <c r="E66" s="189">
        <f t="shared" si="2"/>
        <v>0.93847758081333832</v>
      </c>
      <c r="F66" s="189">
        <f t="shared" si="2"/>
        <v>2.8925619834710719</v>
      </c>
      <c r="G66" s="189">
        <f t="shared" si="2"/>
        <v>0.30120481927711984</v>
      </c>
      <c r="H66" s="189">
        <f t="shared" si="2"/>
        <v>0</v>
      </c>
      <c r="I66" s="189">
        <f t="shared" si="2"/>
        <v>0.50050050050050054</v>
      </c>
      <c r="J66" s="189">
        <f t="shared" si="2"/>
        <v>0.5976095617529823</v>
      </c>
      <c r="K66" s="189">
        <f t="shared" si="2"/>
        <v>1.3861386138613918</v>
      </c>
      <c r="L66" s="189">
        <f t="shared" si="2"/>
        <v>0.87890624999999167</v>
      </c>
      <c r="M66" s="189">
        <f t="shared" si="2"/>
        <v>1.3552758954501507</v>
      </c>
      <c r="N66" s="228">
        <f t="shared" si="2"/>
        <v>3.1518624641833783</v>
      </c>
      <c r="O66" s="215" t="str">
        <f t="shared" si="3"/>
        <v>l</v>
      </c>
    </row>
    <row r="67" spans="2:15" s="17" customFormat="1">
      <c r="B67" s="173" t="s">
        <v>349</v>
      </c>
      <c r="C67" s="188" t="s">
        <v>2</v>
      </c>
      <c r="D67" s="189">
        <f t="shared" si="2"/>
        <v>-1.4056224899598309</v>
      </c>
      <c r="E67" s="189">
        <f t="shared" si="2"/>
        <v>0</v>
      </c>
      <c r="F67" s="189">
        <f t="shared" si="2"/>
        <v>1.2219959266802474</v>
      </c>
      <c r="G67" s="189">
        <f t="shared" si="2"/>
        <v>0.20120724346075317</v>
      </c>
      <c r="H67" s="189">
        <f t="shared" si="2"/>
        <v>-0.40160642570280269</v>
      </c>
      <c r="I67" s="189">
        <f t="shared" si="2"/>
        <v>0.7056451612903254</v>
      </c>
      <c r="J67" s="189">
        <f t="shared" si="2"/>
        <v>0.40040040040039182</v>
      </c>
      <c r="K67" s="189">
        <f t="shared" si="2"/>
        <v>-0.1994017946161544</v>
      </c>
      <c r="L67" s="189">
        <f t="shared" si="2"/>
        <v>-0.59940059940059376</v>
      </c>
      <c r="M67" s="189">
        <f t="shared" si="2"/>
        <v>1.6080402010050194</v>
      </c>
      <c r="N67" s="228">
        <f t="shared" si="2"/>
        <v>2.6706231454005964</v>
      </c>
      <c r="O67" s="215" t="str">
        <f t="shared" si="3"/>
        <v>m</v>
      </c>
    </row>
    <row r="68" spans="2:15" s="17" customFormat="1">
      <c r="B68" s="8"/>
      <c r="C68" s="188" t="s">
        <v>2</v>
      </c>
      <c r="D68" s="70"/>
      <c r="E68" s="70"/>
      <c r="F68" s="70"/>
      <c r="G68" s="70"/>
      <c r="H68" s="70"/>
      <c r="I68" s="70"/>
      <c r="J68" s="70"/>
      <c r="K68" s="70"/>
      <c r="L68" s="70"/>
      <c r="M68" s="70"/>
      <c r="N68" s="104"/>
      <c r="O68" s="50"/>
    </row>
    <row r="69" spans="2:15" s="17" customFormat="1">
      <c r="B69" s="173" t="s">
        <v>301</v>
      </c>
      <c r="C69" s="188" t="s">
        <v>2</v>
      </c>
      <c r="D69" s="189">
        <f t="shared" si="2"/>
        <v>-1.4056224899598309</v>
      </c>
      <c r="E69" s="189">
        <f t="shared" si="2"/>
        <v>0</v>
      </c>
      <c r="F69" s="189">
        <f t="shared" si="2"/>
        <v>1.2219959266802474</v>
      </c>
      <c r="G69" s="189">
        <f t="shared" si="2"/>
        <v>0.20120724346075317</v>
      </c>
      <c r="H69" s="189">
        <f t="shared" si="2"/>
        <v>-0.40160642570280269</v>
      </c>
      <c r="I69" s="189">
        <f t="shared" si="2"/>
        <v>0.7056451612903254</v>
      </c>
      <c r="J69" s="189">
        <f t="shared" si="2"/>
        <v>0.40040040040039182</v>
      </c>
      <c r="K69" s="189">
        <f t="shared" si="2"/>
        <v>-0.1994017946161544</v>
      </c>
      <c r="L69" s="189">
        <f t="shared" si="2"/>
        <v>-0.59940059940059376</v>
      </c>
      <c r="M69" s="189">
        <f t="shared" si="2"/>
        <v>1.6080402010050194</v>
      </c>
      <c r="N69" s="228">
        <f t="shared" si="2"/>
        <v>2.6706231454005964</v>
      </c>
      <c r="O69" s="217" t="str">
        <f t="shared" si="3"/>
        <v>(2)</v>
      </c>
    </row>
    <row r="70" spans="2:15" s="17" customFormat="1">
      <c r="B70" s="8"/>
      <c r="C70" s="188" t="s">
        <v>2</v>
      </c>
      <c r="D70" s="70"/>
      <c r="E70" s="70"/>
      <c r="F70" s="70"/>
      <c r="G70" s="70"/>
      <c r="H70" s="70"/>
      <c r="I70" s="70"/>
      <c r="J70" s="70"/>
      <c r="K70" s="70"/>
      <c r="L70" s="70"/>
      <c r="M70" s="70"/>
      <c r="N70" s="104"/>
      <c r="O70" s="53"/>
    </row>
    <row r="71" spans="2:15" s="17" customFormat="1">
      <c r="B71" s="173" t="s">
        <v>302</v>
      </c>
      <c r="C71" s="188" t="s">
        <v>2</v>
      </c>
      <c r="D71" s="189">
        <f t="shared" si="2"/>
        <v>-0.80402010050250972</v>
      </c>
      <c r="E71" s="189">
        <f t="shared" si="2"/>
        <v>-0.30395136778115212</v>
      </c>
      <c r="F71" s="189">
        <f t="shared" si="2"/>
        <v>1.829268292682924</v>
      </c>
      <c r="G71" s="189">
        <f t="shared" si="2"/>
        <v>-0.19960079840319644</v>
      </c>
      <c r="H71" s="189">
        <f t="shared" si="2"/>
        <v>-0.40000000000000563</v>
      </c>
      <c r="I71" s="189">
        <f t="shared" si="2"/>
        <v>0.60240963855422547</v>
      </c>
      <c r="J71" s="189">
        <f t="shared" si="2"/>
        <v>0.19960079840319644</v>
      </c>
      <c r="K71" s="189">
        <f t="shared" si="2"/>
        <v>0.39840637450198352</v>
      </c>
      <c r="L71" s="189">
        <f t="shared" si="2"/>
        <v>-0.89285714285713447</v>
      </c>
      <c r="M71" s="189">
        <f t="shared" si="2"/>
        <v>1.0010010010010011</v>
      </c>
      <c r="N71" s="228">
        <f t="shared" si="2"/>
        <v>1.3875123885034601</v>
      </c>
      <c r="O71" s="215">
        <f t="shared" si="3"/>
        <v>2</v>
      </c>
    </row>
    <row r="72" spans="2:15" s="17" customFormat="1">
      <c r="B72" s="8"/>
      <c r="C72" s="188" t="s">
        <v>2</v>
      </c>
      <c r="D72" s="70"/>
      <c r="E72" s="70"/>
      <c r="F72" s="70"/>
      <c r="G72" s="70"/>
      <c r="H72" s="70"/>
      <c r="I72" s="70"/>
      <c r="J72" s="70"/>
      <c r="K72" s="70"/>
      <c r="L72" s="70"/>
      <c r="M72" s="70"/>
      <c r="N72" s="70"/>
      <c r="O72" s="48"/>
    </row>
    <row r="73" spans="2:15" s="17" customFormat="1">
      <c r="B73" s="173" t="s">
        <v>303</v>
      </c>
      <c r="C73" s="188" t="s">
        <v>2</v>
      </c>
      <c r="D73" s="189">
        <f t="shared" si="2"/>
        <v>-0.30991735537189791</v>
      </c>
      <c r="E73" s="189">
        <f t="shared" si="2"/>
        <v>1.1398963730569889</v>
      </c>
      <c r="F73" s="189">
        <f t="shared" si="2"/>
        <v>2.0491803278688527</v>
      </c>
      <c r="G73" s="189">
        <f t="shared" si="2"/>
        <v>0.30120481927711984</v>
      </c>
      <c r="H73" s="189">
        <f t="shared" si="2"/>
        <v>-0.60060060060060905</v>
      </c>
      <c r="I73" s="189">
        <f t="shared" si="2"/>
        <v>1.0070493454179255</v>
      </c>
      <c r="J73" s="189">
        <f t="shared" si="2"/>
        <v>1.096709870388842</v>
      </c>
      <c r="K73" s="189">
        <f t="shared" si="2"/>
        <v>0.69033530571990986</v>
      </c>
      <c r="L73" s="189">
        <f t="shared" si="2"/>
        <v>-0.19588638589616908</v>
      </c>
      <c r="M73" s="189">
        <f t="shared" si="2"/>
        <v>3.1403336604514118</v>
      </c>
      <c r="N73" s="189">
        <f t="shared" si="2"/>
        <v>4.1864890580399674</v>
      </c>
      <c r="O73" s="207">
        <f t="shared" si="3"/>
        <v>3</v>
      </c>
    </row>
    <row r="74" spans="2:15" s="17" customFormat="1">
      <c r="B74" s="173" t="s">
        <v>6</v>
      </c>
      <c r="C74" s="188" t="s">
        <v>2</v>
      </c>
      <c r="D74" s="189">
        <f t="shared" si="2"/>
        <v>-0.31023784901757717</v>
      </c>
      <c r="E74" s="189">
        <f t="shared" si="2"/>
        <v>1.2448132780082868</v>
      </c>
      <c r="F74" s="189">
        <f t="shared" si="2"/>
        <v>2.0491803278688527</v>
      </c>
      <c r="G74" s="189">
        <f t="shared" si="2"/>
        <v>0.30120481927711984</v>
      </c>
      <c r="H74" s="189">
        <f t="shared" si="2"/>
        <v>-0.60060060060060905</v>
      </c>
      <c r="I74" s="189">
        <f t="shared" si="2"/>
        <v>1.0070493454179255</v>
      </c>
      <c r="J74" s="189">
        <f t="shared" si="2"/>
        <v>1.096709870388842</v>
      </c>
      <c r="K74" s="189">
        <f t="shared" si="2"/>
        <v>0.69033530571990986</v>
      </c>
      <c r="L74" s="189">
        <f t="shared" si="2"/>
        <v>-9.794319294808454E-2</v>
      </c>
      <c r="M74" s="189">
        <f t="shared" si="2"/>
        <v>3.4313725490196081</v>
      </c>
      <c r="N74" s="189">
        <f t="shared" si="2"/>
        <v>4.4549763033175385</v>
      </c>
      <c r="O74" s="208" t="str">
        <f t="shared" si="3"/>
        <v>(1)</v>
      </c>
    </row>
    <row r="75" spans="2:15" s="17" customFormat="1">
      <c r="B75" s="173" t="s">
        <v>24</v>
      </c>
      <c r="C75" s="188" t="s">
        <v>2</v>
      </c>
      <c r="D75" s="189">
        <f t="shared" si="2"/>
        <v>-0.30864197530863907</v>
      </c>
      <c r="E75" s="189">
        <f t="shared" si="2"/>
        <v>1.1351909184726463</v>
      </c>
      <c r="F75" s="189">
        <f t="shared" si="2"/>
        <v>1.6326530612244841</v>
      </c>
      <c r="G75" s="189">
        <f t="shared" si="2"/>
        <v>0.30120481927711984</v>
      </c>
      <c r="H75" s="189">
        <f t="shared" si="2"/>
        <v>-0.70070070070070345</v>
      </c>
      <c r="I75" s="189">
        <f t="shared" si="2"/>
        <v>1.0080645161290323</v>
      </c>
      <c r="J75" s="189">
        <f t="shared" si="2"/>
        <v>0.89820359281436268</v>
      </c>
      <c r="K75" s="189">
        <f t="shared" si="2"/>
        <v>0.49455984174085071</v>
      </c>
      <c r="L75" s="189">
        <f t="shared" si="2"/>
        <v>-0.1968503937007762</v>
      </c>
      <c r="M75" s="189">
        <f t="shared" si="2"/>
        <v>3.4516765285996049</v>
      </c>
      <c r="N75" s="189">
        <f t="shared" si="2"/>
        <v>4.3851286939942744</v>
      </c>
      <c r="O75" s="207" t="str">
        <f t="shared" si="3"/>
        <v>a</v>
      </c>
    </row>
    <row r="76" spans="2:15" s="17" customFormat="1">
      <c r="B76" s="173" t="s">
        <v>25</v>
      </c>
      <c r="C76" s="188" t="s">
        <v>2</v>
      </c>
      <c r="D76" s="189">
        <f t="shared" si="2"/>
        <v>-0.52798310454065467</v>
      </c>
      <c r="E76" s="189">
        <f t="shared" si="2"/>
        <v>2.3354564755838672</v>
      </c>
      <c r="F76" s="189">
        <f t="shared" si="2"/>
        <v>3.5269709543568375</v>
      </c>
      <c r="G76" s="189">
        <f t="shared" si="2"/>
        <v>0.10020040080161176</v>
      </c>
      <c r="H76" s="189">
        <f t="shared" si="2"/>
        <v>-0.10010010010010863</v>
      </c>
      <c r="I76" s="189">
        <f t="shared" si="2"/>
        <v>1.8036072144288551</v>
      </c>
      <c r="J76" s="189">
        <f t="shared" si="2"/>
        <v>1.574803149606308</v>
      </c>
      <c r="K76" s="189">
        <f t="shared" si="2"/>
        <v>1.5503875968992191</v>
      </c>
      <c r="L76" s="189">
        <f t="shared" si="2"/>
        <v>0.57251908396947382</v>
      </c>
      <c r="M76" s="189">
        <f t="shared" si="2"/>
        <v>7.5901328273244779</v>
      </c>
      <c r="N76" s="189">
        <f t="shared" si="2"/>
        <v>5.1146384479717781</v>
      </c>
      <c r="O76" s="208" t="str">
        <f t="shared" si="3"/>
        <v>(a)</v>
      </c>
    </row>
    <row r="77" spans="2:15" s="17" customFormat="1">
      <c r="B77" s="173" t="s">
        <v>26</v>
      </c>
      <c r="C77" s="188" t="s">
        <v>2</v>
      </c>
      <c r="D77" s="189">
        <f t="shared" si="2"/>
        <v>-0.30674846625766583</v>
      </c>
      <c r="E77" s="189">
        <f t="shared" si="2"/>
        <v>0.8205128205128176</v>
      </c>
      <c r="F77" s="189">
        <f t="shared" si="2"/>
        <v>1.2207527975584973</v>
      </c>
      <c r="G77" s="189">
        <f t="shared" si="2"/>
        <v>0.40201005025126196</v>
      </c>
      <c r="H77" s="189">
        <f t="shared" si="2"/>
        <v>-0.80080080080081206</v>
      </c>
      <c r="I77" s="189">
        <f t="shared" si="2"/>
        <v>0.80726538849647966</v>
      </c>
      <c r="J77" s="189">
        <f t="shared" si="2"/>
        <v>0.90090090090089237</v>
      </c>
      <c r="K77" s="189">
        <f t="shared" si="2"/>
        <v>0.29761904761904484</v>
      </c>
      <c r="L77" s="189">
        <f t="shared" ref="E77:N84" si="4">IF(L30="","",(L30-K30)/K30*100)</f>
        <v>-0.3956478733926721</v>
      </c>
      <c r="M77" s="189">
        <f t="shared" si="4"/>
        <v>2.6812313803376395</v>
      </c>
      <c r="N77" s="189">
        <f t="shared" si="4"/>
        <v>4.2553191489361621</v>
      </c>
      <c r="O77" s="208" t="str">
        <f t="shared" si="3"/>
        <v>(b)</v>
      </c>
    </row>
    <row r="78" spans="2:15" s="17" customFormat="1">
      <c r="B78" s="173" t="s">
        <v>27</v>
      </c>
      <c r="C78" s="188" t="s">
        <v>2</v>
      </c>
      <c r="D78" s="189">
        <f t="shared" si="2"/>
        <v>-0.21074815595363838</v>
      </c>
      <c r="E78" s="189">
        <f t="shared" si="4"/>
        <v>1.583949313621964</v>
      </c>
      <c r="F78" s="189">
        <f t="shared" si="4"/>
        <v>3.5343035343035254</v>
      </c>
      <c r="G78" s="189">
        <f t="shared" si="4"/>
        <v>0.20080321285140845</v>
      </c>
      <c r="H78" s="189">
        <f t="shared" si="4"/>
        <v>-0.30060120240480681</v>
      </c>
      <c r="I78" s="189">
        <f t="shared" si="4"/>
        <v>1.5075376884422109</v>
      </c>
      <c r="J78" s="189">
        <f t="shared" si="4"/>
        <v>1.7821782178217793</v>
      </c>
      <c r="K78" s="189">
        <f t="shared" si="4"/>
        <v>1.4591439688715953</v>
      </c>
      <c r="L78" s="189">
        <f t="shared" si="4"/>
        <v>0.38350910834132856</v>
      </c>
      <c r="M78" s="189">
        <f t="shared" si="4"/>
        <v>3.3428844317096464</v>
      </c>
      <c r="N78" s="189">
        <f t="shared" si="4"/>
        <v>4.621072088724584</v>
      </c>
      <c r="O78" s="207" t="str">
        <f t="shared" si="3"/>
        <v>b</v>
      </c>
    </row>
    <row r="79" spans="2:15" s="17" customFormat="1">
      <c r="B79" s="173" t="s">
        <v>25</v>
      </c>
      <c r="C79" s="188" t="s">
        <v>2</v>
      </c>
      <c r="D79" s="189">
        <f t="shared" si="2"/>
        <v>-0.52742616033755274</v>
      </c>
      <c r="E79" s="189">
        <f t="shared" si="4"/>
        <v>2.1208907741251326</v>
      </c>
      <c r="F79" s="189">
        <f t="shared" si="4"/>
        <v>3.7383177570093546</v>
      </c>
      <c r="G79" s="189">
        <f t="shared" si="4"/>
        <v>-0.10010010010010863</v>
      </c>
      <c r="H79" s="189">
        <f t="shared" si="4"/>
        <v>-0.30060120240480681</v>
      </c>
      <c r="I79" s="189">
        <f t="shared" si="4"/>
        <v>1.7085427135678419</v>
      </c>
      <c r="J79" s="189">
        <f t="shared" si="4"/>
        <v>1.7786561264822105</v>
      </c>
      <c r="K79" s="189">
        <f t="shared" si="4"/>
        <v>2.0388349514563053</v>
      </c>
      <c r="L79" s="189">
        <f t="shared" si="4"/>
        <v>0.47573739295908657</v>
      </c>
      <c r="M79" s="189">
        <f t="shared" si="4"/>
        <v>5.2083333333333339</v>
      </c>
      <c r="N79" s="189">
        <f t="shared" si="4"/>
        <v>6.0306030603060332</v>
      </c>
      <c r="O79" s="208" t="str">
        <f t="shared" si="3"/>
        <v>(a)</v>
      </c>
    </row>
    <row r="80" spans="2:15" s="17" customFormat="1">
      <c r="B80" s="173" t="s">
        <v>26</v>
      </c>
      <c r="C80" s="188" t="s">
        <v>2</v>
      </c>
      <c r="D80" s="189">
        <f t="shared" si="2"/>
        <v>-0.41322314049585895</v>
      </c>
      <c r="E80" s="189">
        <f t="shared" si="4"/>
        <v>1.3485477178423206</v>
      </c>
      <c r="F80" s="189">
        <f t="shared" si="4"/>
        <v>1.8423746161719521</v>
      </c>
      <c r="G80" s="189">
        <f t="shared" si="4"/>
        <v>0.30150753768843935</v>
      </c>
      <c r="H80" s="189">
        <f t="shared" si="4"/>
        <v>-0.60120240480961362</v>
      </c>
      <c r="I80" s="189">
        <f t="shared" si="4"/>
        <v>1.3104838709677391</v>
      </c>
      <c r="J80" s="189">
        <f t="shared" si="4"/>
        <v>1.5920398009950192</v>
      </c>
      <c r="K80" s="189">
        <f t="shared" si="4"/>
        <v>0.88148873653281656</v>
      </c>
      <c r="L80" s="189">
        <f t="shared" si="4"/>
        <v>-9.7087378640771174E-2</v>
      </c>
      <c r="M80" s="189">
        <f t="shared" si="4"/>
        <v>3.4013605442176869</v>
      </c>
      <c r="N80" s="189">
        <f t="shared" si="4"/>
        <v>4.4172932330826962</v>
      </c>
      <c r="O80" s="208" t="str">
        <f t="shared" si="3"/>
        <v>(b)</v>
      </c>
    </row>
    <row r="81" spans="2:15" s="17" customFormat="1">
      <c r="B81" s="173" t="s">
        <v>304</v>
      </c>
      <c r="C81" s="188" t="s">
        <v>2</v>
      </c>
      <c r="D81" s="189">
        <f t="shared" si="2"/>
        <v>-0.10593220338983952</v>
      </c>
      <c r="E81" s="189">
        <f t="shared" si="4"/>
        <v>1.5906680805938496</v>
      </c>
      <c r="F81" s="189">
        <f t="shared" si="4"/>
        <v>3.9665970772442565</v>
      </c>
      <c r="G81" s="189">
        <f t="shared" si="4"/>
        <v>0.20080321285140845</v>
      </c>
      <c r="H81" s="189">
        <f t="shared" si="4"/>
        <v>-0.20040080160320925</v>
      </c>
      <c r="I81" s="189">
        <f t="shared" si="4"/>
        <v>1.6064257028112534</v>
      </c>
      <c r="J81" s="189">
        <f t="shared" si="4"/>
        <v>1.7786561264822105</v>
      </c>
      <c r="K81" s="189">
        <f t="shared" si="4"/>
        <v>1.6504854368932065</v>
      </c>
      <c r="L81" s="189">
        <f t="shared" si="4"/>
        <v>0.47755491881566381</v>
      </c>
      <c r="M81" s="189">
        <f t="shared" si="4"/>
        <v>3.3269961977186311</v>
      </c>
      <c r="N81" s="189">
        <f t="shared" si="4"/>
        <v>4.691812327506895</v>
      </c>
      <c r="O81" s="207" t="str">
        <f t="shared" si="3"/>
        <v>(c)</v>
      </c>
    </row>
    <row r="82" spans="2:15" s="17" customFormat="1">
      <c r="B82" s="173" t="s">
        <v>305</v>
      </c>
      <c r="C82" s="188" t="s">
        <v>2</v>
      </c>
      <c r="D82" s="188">
        <f t="shared" si="2"/>
        <v>-1.4910536779324057</v>
      </c>
      <c r="E82" s="188">
        <f t="shared" si="4"/>
        <v>0.50454086781029261</v>
      </c>
      <c r="F82" s="188">
        <f t="shared" si="4"/>
        <v>1.9076305220883591</v>
      </c>
      <c r="G82" s="188">
        <f t="shared" si="4"/>
        <v>-2.6600985221674907</v>
      </c>
      <c r="H82" s="188">
        <f t="shared" si="4"/>
        <v>0.80971659919028061</v>
      </c>
      <c r="I82" s="188">
        <f t="shared" si="4"/>
        <v>2.409638554216873</v>
      </c>
      <c r="J82" s="188">
        <f t="shared" si="4"/>
        <v>2.6470588235294144</v>
      </c>
      <c r="K82" s="188">
        <f t="shared" si="4"/>
        <v>-2.4832855778414595</v>
      </c>
      <c r="L82" s="188">
        <f t="shared" si="4"/>
        <v>-0.68560235063661967</v>
      </c>
      <c r="M82" s="188">
        <f t="shared" si="4"/>
        <v>11.242603550295849</v>
      </c>
      <c r="N82" s="188">
        <f t="shared" si="4"/>
        <v>10.726950354609937</v>
      </c>
      <c r="O82" s="208" t="str">
        <f t="shared" si="3"/>
        <v>(2)</v>
      </c>
    </row>
    <row r="83" spans="2:15" s="17" customFormat="1">
      <c r="B83" s="173" t="s">
        <v>28</v>
      </c>
      <c r="C83" s="188" t="s">
        <v>2</v>
      </c>
      <c r="D83" s="188">
        <f t="shared" si="2"/>
        <v>-1.3972055888223609</v>
      </c>
      <c r="E83" s="188">
        <f t="shared" si="4"/>
        <v>2.8340080971659893</v>
      </c>
      <c r="F83" s="188">
        <f t="shared" si="4"/>
        <v>0.39370078740158043</v>
      </c>
      <c r="G83" s="188">
        <f t="shared" si="4"/>
        <v>-3.2352941176470562</v>
      </c>
      <c r="H83" s="188">
        <f t="shared" si="4"/>
        <v>-2.2289766970618063</v>
      </c>
      <c r="I83" s="188">
        <f t="shared" si="4"/>
        <v>2.9015544041450747</v>
      </c>
      <c r="J83" s="188">
        <f t="shared" si="4"/>
        <v>1.1077542799597266</v>
      </c>
      <c r="K83" s="188">
        <f t="shared" si="4"/>
        <v>-2.2908366533864655</v>
      </c>
      <c r="L83" s="188">
        <f t="shared" si="4"/>
        <v>-1.1213047910295559</v>
      </c>
      <c r="M83" s="188">
        <f t="shared" si="4"/>
        <v>11.237113402061862</v>
      </c>
      <c r="N83" s="188">
        <f t="shared" si="4"/>
        <v>10.75069508804448</v>
      </c>
      <c r="O83" s="207" t="str">
        <f t="shared" si="3"/>
        <v>a</v>
      </c>
    </row>
    <row r="84" spans="2:15" s="17" customFormat="1">
      <c r="B84" s="295" t="s">
        <v>306</v>
      </c>
      <c r="C84" s="188" t="s">
        <v>2</v>
      </c>
      <c r="D84" s="188">
        <f t="shared" si="2"/>
        <v>2.5514403292181025</v>
      </c>
      <c r="E84" s="188">
        <f t="shared" si="4"/>
        <v>10.834670947030498</v>
      </c>
      <c r="F84" s="188">
        <f t="shared" si="4"/>
        <v>-9.9927588703837777</v>
      </c>
      <c r="G84" s="188">
        <f t="shared" si="4"/>
        <v>-23.893805309734518</v>
      </c>
      <c r="H84" s="188">
        <f t="shared" si="4"/>
        <v>0.84566596194504373</v>
      </c>
      <c r="I84" s="188">
        <f t="shared" si="4"/>
        <v>12.997903563941291</v>
      </c>
      <c r="J84" s="188">
        <f t="shared" si="4"/>
        <v>11.966604823747687</v>
      </c>
      <c r="K84" s="188">
        <f t="shared" si="4"/>
        <v>-7.2908036454018204</v>
      </c>
      <c r="L84" s="188">
        <f t="shared" si="4"/>
        <v>-11.438784629133163</v>
      </c>
      <c r="M84" s="188">
        <f t="shared" si="4"/>
        <v>37.336024217961658</v>
      </c>
      <c r="N84" s="188">
        <f t="shared" si="4"/>
        <v>22.556943423952987</v>
      </c>
      <c r="O84" s="207" t="str">
        <f t="shared" si="3"/>
        <v>b</v>
      </c>
    </row>
    <row r="85" spans="2:15" s="17" customFormat="1">
      <c r="B85" s="9"/>
      <c r="C85" s="99" t="s">
        <v>115</v>
      </c>
      <c r="D85" s="110"/>
      <c r="E85" s="110"/>
      <c r="F85" s="110"/>
      <c r="G85" s="110"/>
      <c r="H85" s="110"/>
      <c r="I85" s="110"/>
      <c r="J85" s="110"/>
      <c r="K85" s="110"/>
      <c r="L85" s="110"/>
      <c r="M85" s="110"/>
      <c r="N85" s="110"/>
      <c r="O85" s="51"/>
    </row>
    <row r="86" spans="2:15" s="17" customFormat="1">
      <c r="B86" s="8"/>
      <c r="C86" s="100"/>
      <c r="D86" s="12"/>
      <c r="E86" s="12"/>
      <c r="F86" s="12"/>
      <c r="G86" s="12"/>
      <c r="H86" s="12"/>
      <c r="I86" s="12"/>
      <c r="J86" s="12"/>
      <c r="K86" s="12"/>
      <c r="L86" s="12"/>
      <c r="M86" s="12"/>
      <c r="N86" s="12"/>
      <c r="O86" s="48"/>
    </row>
    <row r="87" spans="2:15" s="17" customFormat="1">
      <c r="B87" s="295" t="s">
        <v>313</v>
      </c>
      <c r="C87" s="188" t="s">
        <v>2</v>
      </c>
      <c r="D87" s="188" t="s">
        <v>2</v>
      </c>
      <c r="E87" s="188" t="s">
        <v>2</v>
      </c>
      <c r="F87" s="188" t="s">
        <v>2</v>
      </c>
      <c r="G87" s="188" t="s">
        <v>2</v>
      </c>
      <c r="H87" s="188" t="s">
        <v>2</v>
      </c>
      <c r="I87" s="188" t="s">
        <v>2</v>
      </c>
      <c r="J87" s="188" t="s">
        <v>2</v>
      </c>
      <c r="K87" s="188" t="s">
        <v>2</v>
      </c>
      <c r="L87" s="188" t="s">
        <v>2</v>
      </c>
      <c r="M87" s="188" t="s">
        <v>2</v>
      </c>
      <c r="N87" s="188" t="s">
        <v>2</v>
      </c>
      <c r="O87" s="207">
        <f t="shared" si="3"/>
        <v>4</v>
      </c>
    </row>
    <row r="88" spans="2:15" s="17" customFormat="1">
      <c r="B88" s="179" t="s">
        <v>102</v>
      </c>
      <c r="C88" s="93" t="s">
        <v>115</v>
      </c>
      <c r="D88" s="70" t="s">
        <v>115</v>
      </c>
      <c r="E88" s="70" t="s">
        <v>115</v>
      </c>
      <c r="F88" s="70" t="s">
        <v>115</v>
      </c>
      <c r="G88" s="70" t="s">
        <v>115</v>
      </c>
      <c r="H88" s="70" t="s">
        <v>115</v>
      </c>
      <c r="I88" s="70" t="s">
        <v>115</v>
      </c>
      <c r="J88" s="70" t="s">
        <v>115</v>
      </c>
      <c r="K88" s="70" t="s">
        <v>115</v>
      </c>
      <c r="L88" s="70" t="s">
        <v>115</v>
      </c>
      <c r="M88" s="70" t="s">
        <v>115</v>
      </c>
      <c r="N88" s="70" t="s">
        <v>115</v>
      </c>
      <c r="O88" s="48"/>
    </row>
    <row r="89" spans="2:15" s="17" customFormat="1">
      <c r="B89" s="8"/>
      <c r="C89" s="96" t="s">
        <v>115</v>
      </c>
      <c r="D89" s="41"/>
      <c r="E89" s="41"/>
      <c r="F89" s="41"/>
      <c r="G89" s="41"/>
      <c r="H89" s="41"/>
      <c r="I89" s="41"/>
      <c r="J89" s="41"/>
      <c r="K89" s="41"/>
      <c r="L89" s="41"/>
      <c r="M89" s="41"/>
      <c r="N89" s="41"/>
      <c r="O89" s="52"/>
    </row>
    <row r="90" spans="2:15" s="17" customFormat="1">
      <c r="B90" s="173" t="s">
        <v>315</v>
      </c>
      <c r="C90" s="188" t="s">
        <v>2</v>
      </c>
      <c r="D90" s="188">
        <f t="shared" ref="D90:N90" si="5">IF(D43="","",(D43-C43)/C43*100)</f>
        <v>-0.31612223393046507</v>
      </c>
      <c r="E90" s="188">
        <f t="shared" si="5"/>
        <v>0.42283298097252187</v>
      </c>
      <c r="F90" s="188">
        <f t="shared" si="5"/>
        <v>1.0526315789473684</v>
      </c>
      <c r="G90" s="188">
        <f t="shared" si="5"/>
        <v>4.2708333333333268</v>
      </c>
      <c r="H90" s="188">
        <f t="shared" si="5"/>
        <v>0</v>
      </c>
      <c r="I90" s="188">
        <f t="shared" si="5"/>
        <v>-0.29970029970029688</v>
      </c>
      <c r="J90" s="188">
        <f t="shared" si="5"/>
        <v>-1.3026052104208388</v>
      </c>
      <c r="K90" s="188">
        <f t="shared" si="5"/>
        <v>-0.4060913705583814</v>
      </c>
      <c r="L90" s="188">
        <f t="shared" si="5"/>
        <v>0.81549439347605657</v>
      </c>
      <c r="M90" s="188">
        <f t="shared" si="5"/>
        <v>-2.2244691607684555</v>
      </c>
      <c r="N90" s="188">
        <f t="shared" si="5"/>
        <v>-1.654601861427103</v>
      </c>
      <c r="O90" s="207">
        <f t="shared" si="3"/>
        <v>5</v>
      </c>
    </row>
    <row r="91" spans="2:15" s="17" customFormat="1">
      <c r="B91" s="42"/>
      <c r="C91" s="40" t="s">
        <v>115</v>
      </c>
      <c r="D91" s="40"/>
      <c r="E91" s="40" t="s">
        <v>115</v>
      </c>
      <c r="F91" s="40" t="s">
        <v>115</v>
      </c>
      <c r="G91" s="40" t="s">
        <v>115</v>
      </c>
      <c r="H91" s="40" t="s">
        <v>115</v>
      </c>
      <c r="I91" s="40" t="s">
        <v>115</v>
      </c>
      <c r="J91" s="40" t="s">
        <v>115</v>
      </c>
      <c r="K91" s="40" t="s">
        <v>115</v>
      </c>
      <c r="L91" s="40" t="s">
        <v>115</v>
      </c>
      <c r="M91" s="40" t="s">
        <v>115</v>
      </c>
      <c r="N91" s="40" t="s">
        <v>115</v>
      </c>
      <c r="O91" s="51"/>
    </row>
    <row r="92" spans="2:15" s="17" customFormat="1">
      <c r="B92" s="88"/>
      <c r="C92" s="70"/>
      <c r="D92" s="70"/>
      <c r="E92" s="70"/>
      <c r="F92" s="70"/>
      <c r="G92" s="70"/>
      <c r="H92" s="70"/>
      <c r="I92" s="70"/>
      <c r="J92" s="70"/>
      <c r="K92" s="70"/>
      <c r="L92" s="70"/>
      <c r="M92" s="70"/>
      <c r="N92" s="70"/>
      <c r="O92" s="53"/>
    </row>
    <row r="93" spans="2:15">
      <c r="B93" s="234" t="s">
        <v>314</v>
      </c>
      <c r="C93" s="61"/>
      <c r="D93" s="61"/>
      <c r="E93" s="61"/>
      <c r="F93" s="61"/>
      <c r="G93" s="61"/>
      <c r="H93" s="61"/>
      <c r="I93" s="61"/>
      <c r="J93" s="61"/>
      <c r="K93" s="61"/>
      <c r="L93" s="61"/>
      <c r="M93" s="61"/>
      <c r="N93" s="61"/>
      <c r="O93" s="63"/>
    </row>
  </sheetData>
  <phoneticPr fontId="3"/>
  <pageMargins left="0.70866141732283472" right="0.31496062992125984" top="0.9055118110236221" bottom="0.51181102362204722" header="0.70866141732283472" footer="0.19685039370078741"/>
  <pageSetup paperSize="9" scale="49" firstPageNumber="28" fitToWidth="2" fitToHeight="2" pageOrder="overThenDown" orientation="portrait" useFirstPageNumber="1" horizontalDpi="300" verticalDpi="300" r:id="rId1"/>
  <headerFooter alignWithMargins="0"/>
  <rowBreaks count="1" manualBreakCount="1">
    <brk id="47" max="30" man="1"/>
  </rowBreaks>
  <colBreaks count="1" manualBreakCount="1">
    <brk id="8" max="9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AC63"/>
  <sheetViews>
    <sheetView showGridLines="0" zoomScaleNormal="100" workbookViewId="0">
      <pane xSplit="1" ySplit="5" topLeftCell="R6" activePane="bottomRight" state="frozen"/>
      <selection pane="topRight" activeCell="B1" sqref="B1"/>
      <selection pane="bottomLeft" activeCell="A6" sqref="A6"/>
      <selection pane="bottomRight" activeCell="J57" sqref="J57"/>
    </sheetView>
  </sheetViews>
  <sheetFormatPr defaultRowHeight="13.5"/>
  <cols>
    <col min="1" max="1" width="37.875" style="119" customWidth="1"/>
    <col min="2" max="3" width="12.875" style="119" customWidth="1"/>
    <col min="4" max="4" width="13.25" style="119" customWidth="1"/>
    <col min="5" max="5" width="11" style="119" customWidth="1"/>
    <col min="6" max="6" width="10.375" style="119" customWidth="1"/>
    <col min="7" max="7" width="37.875" style="119" customWidth="1"/>
    <col min="8" max="9" width="12.875" style="119" customWidth="1"/>
    <col min="10" max="10" width="13.25" style="119" customWidth="1"/>
    <col min="11" max="11" width="11" style="119" customWidth="1"/>
    <col min="12" max="12" width="37.875" style="119" customWidth="1"/>
    <col min="13" max="13" width="12.875" style="119" customWidth="1"/>
    <col min="14" max="14" width="13.25" style="119" customWidth="1"/>
    <col min="15" max="15" width="12.875" style="119" customWidth="1"/>
    <col min="16" max="16" width="11" style="119" customWidth="1"/>
    <col min="17" max="17" width="10.375" style="119" customWidth="1"/>
    <col min="18" max="18" width="37.875" style="119" customWidth="1"/>
    <col min="19" max="20" width="12.875" style="119" customWidth="1"/>
    <col min="21" max="21" width="13.25" style="119" customWidth="1"/>
    <col min="22" max="22" width="11" style="119" customWidth="1"/>
    <col min="23" max="23" width="10.375" style="119" customWidth="1"/>
    <col min="24" max="24" width="37.875" style="119" customWidth="1"/>
    <col min="25" max="26" width="12.875" style="119" customWidth="1"/>
    <col min="27" max="27" width="13.25" style="119" customWidth="1"/>
    <col min="28" max="28" width="11" style="119" customWidth="1"/>
    <col min="29" max="29" width="10.375" style="119" customWidth="1"/>
    <col min="30" max="16384" width="9" style="119"/>
  </cols>
  <sheetData>
    <row r="1" spans="1:29" s="114" customFormat="1" ht="18.75">
      <c r="A1" s="297" t="s">
        <v>324</v>
      </c>
    </row>
    <row r="2" spans="1:29" s="114" customFormat="1">
      <c r="A2" s="235" t="s">
        <v>325</v>
      </c>
      <c r="B2" s="115"/>
      <c r="C2" s="115"/>
    </row>
    <row r="3" spans="1:29" s="114" customFormat="1">
      <c r="A3" s="236" t="str">
        <f>'生産(名目)'!B2</f>
        <v>（１）－１　経済活動別県内総生産（名目）</v>
      </c>
      <c r="B3" s="116"/>
      <c r="C3" s="116"/>
      <c r="D3" s="237" t="s">
        <v>319</v>
      </c>
      <c r="G3" s="238" t="str">
        <f>'生産(実質)'!B2</f>
        <v>（１）－２　経済活動別県内総生産（実質：連鎖方式）　平成２７暦年連鎖価格</v>
      </c>
      <c r="J3" s="239" t="str">
        <f>$D$3</f>
        <v>（単位：百万円）</v>
      </c>
      <c r="L3" s="240" t="str">
        <f>'デフレータ(生産)'!B2</f>
        <v>（１）－３　経済活動別県内総生産（デフレーター：連鎖方式）</v>
      </c>
      <c r="O3" s="241" t="str">
        <f>'デフレータ(生産)'!N3</f>
        <v xml:space="preserve"> （平成27暦年＝100）</v>
      </c>
      <c r="R3" s="235" t="str">
        <f>分配!B2</f>
        <v>（２）　県民所得および県民可処分所得の分配</v>
      </c>
      <c r="U3" s="237" t="str">
        <f>$D$3</f>
        <v>（単位：百万円）</v>
      </c>
      <c r="X3" s="235" t="str">
        <f>'支出(名目)'!B2</f>
        <v>（３）－１　県内総生産 （支出側、名目）</v>
      </c>
      <c r="AA3" s="237" t="str">
        <f>D3</f>
        <v>（単位：百万円）</v>
      </c>
    </row>
    <row r="4" spans="1:29" ht="13.5" customHeight="1">
      <c r="A4" s="242" t="str">
        <f>'生産(名目)'!B4</f>
        <v>　　　区　　　分　　</v>
      </c>
      <c r="B4" s="243" t="str">
        <f>'生産(名目)'!L4</f>
        <v>令和２年度</v>
      </c>
      <c r="C4" s="243" t="str">
        <f>'生産(名目)'!M4</f>
        <v>令和３年度</v>
      </c>
      <c r="D4" s="311" t="str">
        <f>'生産(名目)'!N4</f>
        <v>令和４年度</v>
      </c>
      <c r="E4" s="312"/>
      <c r="F4" s="312"/>
      <c r="G4" s="242" t="str">
        <f>'生産(実質)'!B4</f>
        <v>　　　区　　　分　　</v>
      </c>
      <c r="H4" s="245" t="str">
        <f>'生産(実質)'!L4</f>
        <v>令和２年度</v>
      </c>
      <c r="I4" s="243" t="s">
        <v>316</v>
      </c>
      <c r="J4" s="244" t="s">
        <v>353</v>
      </c>
      <c r="K4" s="117"/>
      <c r="L4" s="246" t="str">
        <f>'デフレータ(生産)'!B4</f>
        <v>　　　区　　　分　　</v>
      </c>
      <c r="M4" s="247" t="str">
        <f>'デフレータ(生産)'!L4</f>
        <v>令和２年度</v>
      </c>
      <c r="N4" s="302" t="str">
        <f>'デフレータ(生産)'!M4</f>
        <v>令和３年度</v>
      </c>
      <c r="O4" s="248" t="str">
        <f>'デフレータ(生産)'!N4</f>
        <v>令和４年度</v>
      </c>
      <c r="P4" s="118"/>
      <c r="Q4" s="118"/>
      <c r="R4" s="246" t="str">
        <f>分配!B4</f>
        <v>　　　　　区　　　　　分</v>
      </c>
      <c r="S4" s="249" t="str">
        <f>分配!L4</f>
        <v>令和２年度</v>
      </c>
      <c r="T4" s="308" t="str">
        <f>分配!M4</f>
        <v>令和３年度</v>
      </c>
      <c r="U4" s="311" t="str">
        <f>分配!N4</f>
        <v>令和４年度</v>
      </c>
      <c r="V4" s="312"/>
      <c r="W4" s="312"/>
      <c r="X4" s="242" t="str">
        <f>'支出(名目)'!B4</f>
        <v>　　　　　区　　　　　分</v>
      </c>
      <c r="Y4" s="249" t="str">
        <f>'支出(名目)'!L4</f>
        <v>令和２年度</v>
      </c>
      <c r="Z4" s="308" t="str">
        <f>'支出(名目)'!M4</f>
        <v>令和３年度</v>
      </c>
      <c r="AA4" s="311" t="str">
        <f>'支出(名目)'!N4</f>
        <v>令和４年度</v>
      </c>
      <c r="AB4" s="312"/>
      <c r="AC4" s="312"/>
    </row>
    <row r="5" spans="1:29" ht="26.25" customHeight="1">
      <c r="A5" s="120"/>
      <c r="B5" s="122"/>
      <c r="C5" s="122"/>
      <c r="D5" s="250" t="s">
        <v>326</v>
      </c>
      <c r="E5" s="251" t="s">
        <v>328</v>
      </c>
      <c r="F5" s="252" t="s">
        <v>327</v>
      </c>
      <c r="G5" s="123"/>
      <c r="H5" s="125"/>
      <c r="I5" s="124"/>
      <c r="J5" s="253" t="str">
        <f>D5</f>
        <v>実数</v>
      </c>
      <c r="K5" s="303" t="str">
        <f>E5</f>
        <v>対前年度
増加率（％）</v>
      </c>
      <c r="L5" s="123"/>
      <c r="M5" s="126"/>
      <c r="N5" s="127"/>
      <c r="O5" s="127"/>
      <c r="P5" s="118"/>
      <c r="Q5" s="118"/>
      <c r="R5" s="128"/>
      <c r="S5" s="124"/>
      <c r="T5" s="309"/>
      <c r="U5" s="253" t="str">
        <f>D5</f>
        <v>実数</v>
      </c>
      <c r="V5" s="254" t="str">
        <f>E5</f>
        <v>対前年度
増加率（％）</v>
      </c>
      <c r="W5" s="255" t="str">
        <f>F5</f>
        <v>構成比（％）</v>
      </c>
      <c r="X5" s="123"/>
      <c r="Y5" s="129"/>
      <c r="Z5" s="121"/>
      <c r="AA5" s="250" t="str">
        <f>D5</f>
        <v>実数</v>
      </c>
      <c r="AB5" s="251" t="str">
        <f>E5</f>
        <v>対前年度
増加率（％）</v>
      </c>
      <c r="AC5" s="256" t="str">
        <f>F5</f>
        <v>構成比（％）</v>
      </c>
    </row>
    <row r="6" spans="1:29" ht="14.25" customHeight="1">
      <c r="A6" s="257" t="str">
        <f>'生産(名目)'!B6</f>
        <v xml:space="preserve"> 1 農林水産業</v>
      </c>
      <c r="B6" s="258">
        <f>'生産(名目)'!L6</f>
        <v>72734</v>
      </c>
      <c r="C6" s="258">
        <f>'生産(名目)'!M6</f>
        <v>73313</v>
      </c>
      <c r="D6" s="259">
        <f>'生産(名目)'!N6</f>
        <v>76032</v>
      </c>
      <c r="E6" s="260">
        <f>ROUND((D6-C6)/ABS(C6)*100,1)</f>
        <v>3.7</v>
      </c>
      <c r="F6" s="261">
        <f t="shared" ref="F6:F47" si="0">ROUND(D6/D$57*100,1)</f>
        <v>0.9</v>
      </c>
      <c r="G6" s="262" t="str">
        <f>'生産(実質)'!B6</f>
        <v xml:space="preserve"> 1 農林水産業</v>
      </c>
      <c r="H6" s="258">
        <f>'生産(実質)'!L6</f>
        <v>58979</v>
      </c>
      <c r="I6" s="258">
        <f>'生産(実質)'!M6</f>
        <v>66606</v>
      </c>
      <c r="J6" s="259">
        <f>'生産(実質)'!N6</f>
        <v>69494</v>
      </c>
      <c r="K6" s="260">
        <f>ROUND((J6-I6)/ABS(I6)*100,1)</f>
        <v>4.3</v>
      </c>
      <c r="L6" s="257" t="str">
        <f>'デフレータ(生産)'!B6</f>
        <v xml:space="preserve"> 1 農林水産業</v>
      </c>
      <c r="M6" s="263">
        <f>'デフレータ(生産)'!L6</f>
        <v>123.3</v>
      </c>
      <c r="N6" s="263">
        <f>'デフレータ(生産)'!M6</f>
        <v>110.1</v>
      </c>
      <c r="O6" s="260">
        <f>'デフレータ(生産)'!N6</f>
        <v>109.4</v>
      </c>
      <c r="R6" s="257" t="str">
        <f>分配!B6</f>
        <v xml:space="preserve"> １ 雇用者報酬</v>
      </c>
      <c r="S6" s="258">
        <f>分配!L6</f>
        <v>3744139</v>
      </c>
      <c r="T6" s="258">
        <f>分配!M6</f>
        <v>3847628</v>
      </c>
      <c r="U6" s="259">
        <f>分配!N6</f>
        <v>3875458</v>
      </c>
      <c r="V6" s="260">
        <f>ROUND((U6-T6)/ABS(T6)*100,1)</f>
        <v>0.7</v>
      </c>
      <c r="W6" s="261">
        <f>ROUND(U6/U$29*100,1)</f>
        <v>68.900000000000006</v>
      </c>
      <c r="X6" s="264" t="str">
        <f>'支出(名目)'!B6</f>
        <v>　１ 民間最終消費支出</v>
      </c>
      <c r="Y6" s="258">
        <f>'支出(名目)'!L6</f>
        <v>3766138</v>
      </c>
      <c r="Z6" s="258">
        <f>'支出(名目)'!M6</f>
        <v>3851594</v>
      </c>
      <c r="AA6" s="259">
        <f>'支出(名目)'!N6</f>
        <v>4047921</v>
      </c>
      <c r="AB6" s="260">
        <f>ROUND((AA6-Z6)/ABS(Z6)*100,1)</f>
        <v>5.0999999999999996</v>
      </c>
      <c r="AC6" s="265">
        <f t="shared" ref="AC6:AC20" si="1">ROUND(AA6/AA$42*100,1)</f>
        <v>47.7</v>
      </c>
    </row>
    <row r="7" spans="1:29" ht="14.25" customHeight="1">
      <c r="A7" s="257" t="str">
        <f>'生産(名目)'!B7</f>
        <v xml:space="preserve">    (1)農業</v>
      </c>
      <c r="B7" s="258">
        <f>'生産(名目)'!L7</f>
        <v>50929</v>
      </c>
      <c r="C7" s="258">
        <f>'生産(名目)'!M7</f>
        <v>50065</v>
      </c>
      <c r="D7" s="259">
        <f>'生産(名目)'!N7</f>
        <v>50977</v>
      </c>
      <c r="E7" s="260">
        <f t="shared" ref="E7:E47" si="2">ROUND((D7-C7)/ABS(C7)*100,1)</f>
        <v>1.8</v>
      </c>
      <c r="F7" s="261">
        <f t="shared" si="0"/>
        <v>0.6</v>
      </c>
      <c r="G7" s="262" t="str">
        <f>'生産(実質)'!B7</f>
        <v xml:space="preserve">    (1)農業</v>
      </c>
      <c r="H7" s="258">
        <f>'生産(実質)'!L7</f>
        <v>43758</v>
      </c>
      <c r="I7" s="258">
        <f>'生産(実質)'!M7</f>
        <v>49091</v>
      </c>
      <c r="J7" s="259">
        <f>'生産(実質)'!N7</f>
        <v>51306</v>
      </c>
      <c r="K7" s="260">
        <f t="shared" ref="K7:K47" si="3">ROUND((J7-I7)/ABS(I7)*100,1)</f>
        <v>4.5</v>
      </c>
      <c r="L7" s="257" t="str">
        <f>'デフレータ(生産)'!B7</f>
        <v xml:space="preserve">    (1)農業</v>
      </c>
      <c r="M7" s="263">
        <f>'デフレータ(生産)'!L7</f>
        <v>116.4</v>
      </c>
      <c r="N7" s="263">
        <f>'デフレータ(生産)'!M7</f>
        <v>102</v>
      </c>
      <c r="O7" s="260">
        <f>'デフレータ(生産)'!N7</f>
        <v>99.4</v>
      </c>
      <c r="R7" s="257" t="str">
        <f>分配!B7</f>
        <v>　(1) 賃金・俸給</v>
      </c>
      <c r="S7" s="258">
        <f>分配!L7</f>
        <v>3248085</v>
      </c>
      <c r="T7" s="258">
        <f>分配!M7</f>
        <v>3340922</v>
      </c>
      <c r="U7" s="259">
        <f>分配!N7</f>
        <v>3354594</v>
      </c>
      <c r="V7" s="260">
        <f>ROUND((U7-T7)/ABS(T7)*100,1)</f>
        <v>0.4</v>
      </c>
      <c r="W7" s="261">
        <f>ROUND(U7/U$29*100,1)</f>
        <v>59.7</v>
      </c>
      <c r="X7" s="264" t="str">
        <f>'支出(名目)'!B7</f>
        <v>　 (1) 家計最終消費支出</v>
      </c>
      <c r="Y7" s="258">
        <f>'支出(名目)'!L7</f>
        <v>3647691</v>
      </c>
      <c r="Z7" s="258">
        <f>'支出(名目)'!M7</f>
        <v>3738930</v>
      </c>
      <c r="AA7" s="259">
        <f>'支出(名目)'!N7</f>
        <v>3939214</v>
      </c>
      <c r="AB7" s="260">
        <f t="shared" ref="AB7:AB20" si="4">ROUND((AA7-Z7)/ABS(Z7)*100,1)</f>
        <v>5.4</v>
      </c>
      <c r="AC7" s="265">
        <f t="shared" si="1"/>
        <v>46.4</v>
      </c>
    </row>
    <row r="8" spans="1:29" ht="14.25" customHeight="1">
      <c r="A8" s="257" t="str">
        <f>'生産(名目)'!B8</f>
        <v xml:space="preserve">    (2)林業</v>
      </c>
      <c r="B8" s="258">
        <f>'生産(名目)'!L8</f>
        <v>3973</v>
      </c>
      <c r="C8" s="258">
        <f>'生産(名目)'!M8</f>
        <v>4868</v>
      </c>
      <c r="D8" s="259">
        <f>'生産(名目)'!N8</f>
        <v>7365</v>
      </c>
      <c r="E8" s="260">
        <f t="shared" si="2"/>
        <v>51.3</v>
      </c>
      <c r="F8" s="261">
        <f t="shared" si="0"/>
        <v>0.1</v>
      </c>
      <c r="G8" s="262" t="str">
        <f>'生産(実質)'!B8</f>
        <v xml:space="preserve">    (2)林業</v>
      </c>
      <c r="H8" s="258">
        <f>'生産(実質)'!L8</f>
        <v>3494</v>
      </c>
      <c r="I8" s="258">
        <f>'生産(実質)'!M8</f>
        <v>3477</v>
      </c>
      <c r="J8" s="259">
        <f>'生産(実質)'!N8</f>
        <v>6134</v>
      </c>
      <c r="K8" s="260">
        <f t="shared" si="3"/>
        <v>76.400000000000006</v>
      </c>
      <c r="L8" s="257" t="str">
        <f>'デフレータ(生産)'!B8</f>
        <v xml:space="preserve">    (2)林業</v>
      </c>
      <c r="M8" s="263">
        <f>'デフレータ(生産)'!L8</f>
        <v>113.7</v>
      </c>
      <c r="N8" s="263">
        <f>'デフレータ(生産)'!M8</f>
        <v>140</v>
      </c>
      <c r="O8" s="260">
        <f>'デフレータ(生産)'!N8</f>
        <v>120.1</v>
      </c>
      <c r="R8" s="257" t="str">
        <f>分配!B8</f>
        <v>　(2) 雇主の社会負担</v>
      </c>
      <c r="S8" s="258">
        <f>分配!L8</f>
        <v>496054</v>
      </c>
      <c r="T8" s="258">
        <f>分配!M8</f>
        <v>506706</v>
      </c>
      <c r="U8" s="259">
        <f>分配!N8</f>
        <v>520864</v>
      </c>
      <c r="V8" s="260">
        <f>ROUND((U8-T8)/ABS(T8)*100,1)</f>
        <v>2.8</v>
      </c>
      <c r="W8" s="261">
        <f>ROUND(U8/U$29*100,1)</f>
        <v>9.3000000000000007</v>
      </c>
      <c r="X8" s="264" t="str">
        <f>'支出(名目)'!B8</f>
        <v>　     a 食料・非アルコール</v>
      </c>
      <c r="Y8" s="258">
        <f>'支出(名目)'!L8</f>
        <v>600934</v>
      </c>
      <c r="Z8" s="258">
        <f>'支出(名目)'!M8</f>
        <v>601460</v>
      </c>
      <c r="AA8" s="259">
        <f>'支出(名目)'!N8</f>
        <v>618820</v>
      </c>
      <c r="AB8" s="260">
        <f t="shared" si="4"/>
        <v>2.9</v>
      </c>
      <c r="AC8" s="265">
        <f t="shared" si="1"/>
        <v>7.3</v>
      </c>
    </row>
    <row r="9" spans="1:29" ht="14.25" customHeight="1">
      <c r="A9" s="257" t="str">
        <f>'生産(名目)'!B9</f>
        <v xml:space="preserve">    (3)水産業</v>
      </c>
      <c r="B9" s="258">
        <f>'生産(名目)'!L9</f>
        <v>17832</v>
      </c>
      <c r="C9" s="258">
        <f>'生産(名目)'!M9</f>
        <v>18380</v>
      </c>
      <c r="D9" s="259">
        <f>'生産(名目)'!N9</f>
        <v>17690</v>
      </c>
      <c r="E9" s="260">
        <f t="shared" si="2"/>
        <v>-3.8</v>
      </c>
      <c r="F9" s="261">
        <f t="shared" si="0"/>
        <v>0.2</v>
      </c>
      <c r="G9" s="262" t="str">
        <f>'生産(実質)'!B9</f>
        <v xml:space="preserve">    (3)水産業</v>
      </c>
      <c r="H9" s="258">
        <f>'生産(実質)'!L9</f>
        <v>11942</v>
      </c>
      <c r="I9" s="258">
        <f>'生産(実質)'!M9</f>
        <v>14097</v>
      </c>
      <c r="J9" s="259">
        <f>'生産(実質)'!N9</f>
        <v>11948</v>
      </c>
      <c r="K9" s="260">
        <f t="shared" si="3"/>
        <v>-15.2</v>
      </c>
      <c r="L9" s="257" t="str">
        <f>'デフレータ(生産)'!B9</f>
        <v xml:space="preserve">    (3)水産業</v>
      </c>
      <c r="M9" s="263">
        <f>'デフレータ(生産)'!L9</f>
        <v>149.30000000000001</v>
      </c>
      <c r="N9" s="263">
        <f>'デフレータ(生産)'!M9</f>
        <v>130.4</v>
      </c>
      <c r="O9" s="260">
        <f>'デフレータ(生産)'!N9</f>
        <v>148.1</v>
      </c>
      <c r="R9" s="112"/>
      <c r="S9" s="130"/>
      <c r="T9" s="130"/>
      <c r="U9" s="131"/>
      <c r="V9" s="132"/>
      <c r="W9" s="133"/>
      <c r="X9" s="264" t="str">
        <f>'支出(名目)'!B9</f>
        <v>　     b アルコール飲料・たばこ</v>
      </c>
      <c r="Y9" s="258">
        <f>'支出(名目)'!L9</f>
        <v>92536</v>
      </c>
      <c r="Z9" s="258">
        <f>'支出(名目)'!M9</f>
        <v>96088</v>
      </c>
      <c r="AA9" s="259">
        <f>'支出(名目)'!N9</f>
        <v>93220</v>
      </c>
      <c r="AB9" s="260">
        <f t="shared" si="4"/>
        <v>-3</v>
      </c>
      <c r="AC9" s="265">
        <f t="shared" si="1"/>
        <v>1.1000000000000001</v>
      </c>
    </row>
    <row r="10" spans="1:29" ht="14.25" customHeight="1">
      <c r="A10" s="257" t="str">
        <f>'生産(名目)'!B10</f>
        <v xml:space="preserve"> 2 鉱業</v>
      </c>
      <c r="B10" s="258">
        <f>'生産(名目)'!L10</f>
        <v>8803</v>
      </c>
      <c r="C10" s="258">
        <f>'生産(名目)'!M10</f>
        <v>8302</v>
      </c>
      <c r="D10" s="259">
        <f>'生産(名目)'!N10</f>
        <v>10067</v>
      </c>
      <c r="E10" s="260">
        <f t="shared" si="2"/>
        <v>21.3</v>
      </c>
      <c r="F10" s="261">
        <f t="shared" si="0"/>
        <v>0.1</v>
      </c>
      <c r="G10" s="262" t="str">
        <f>'生産(実質)'!B10</f>
        <v xml:space="preserve"> 2 鉱業</v>
      </c>
      <c r="H10" s="258">
        <f>'生産(実質)'!L10</f>
        <v>8516</v>
      </c>
      <c r="I10" s="258">
        <f>'生産(実質)'!M10</f>
        <v>7015</v>
      </c>
      <c r="J10" s="259">
        <f>'生産(実質)'!N10</f>
        <v>5711</v>
      </c>
      <c r="K10" s="260">
        <f t="shared" si="3"/>
        <v>-18.600000000000001</v>
      </c>
      <c r="L10" s="257" t="str">
        <f>'デフレータ(生産)'!B10</f>
        <v xml:space="preserve"> 2 鉱業</v>
      </c>
      <c r="M10" s="263">
        <f>'デフレータ(生産)'!L10</f>
        <v>103.4</v>
      </c>
      <c r="N10" s="263">
        <f>'デフレータ(生産)'!M10</f>
        <v>118.3</v>
      </c>
      <c r="O10" s="260">
        <f>'デフレータ(生産)'!N10</f>
        <v>176.3</v>
      </c>
      <c r="R10" s="257" t="str">
        <f>分配!B12</f>
        <v xml:space="preserve"> ２ 財産所得（非企業部門）</v>
      </c>
      <c r="S10" s="258">
        <f>分配!L12</f>
        <v>277839</v>
      </c>
      <c r="T10" s="258">
        <f>分配!M12</f>
        <v>293011</v>
      </c>
      <c r="U10" s="259">
        <f>分配!N12</f>
        <v>339328</v>
      </c>
      <c r="V10" s="260">
        <f t="shared" ref="V10:V19" si="5">ROUND((U10-T10)/ABS(T10)*100,1)</f>
        <v>15.8</v>
      </c>
      <c r="W10" s="261">
        <f t="shared" ref="W10:W19" si="6">ROUND(U10/U$29*100,1)</f>
        <v>6</v>
      </c>
      <c r="X10" s="264" t="str">
        <f>'支出(名目)'!B10</f>
        <v xml:space="preserve">     　c 被服・履物</v>
      </c>
      <c r="Y10" s="258">
        <f>'支出(名目)'!L10</f>
        <v>114359</v>
      </c>
      <c r="Z10" s="258">
        <f>'支出(名目)'!M10</f>
        <v>115020</v>
      </c>
      <c r="AA10" s="259">
        <f>'支出(名目)'!N10</f>
        <v>129965</v>
      </c>
      <c r="AB10" s="260">
        <f t="shared" si="4"/>
        <v>13</v>
      </c>
      <c r="AC10" s="265">
        <f t="shared" si="1"/>
        <v>1.5</v>
      </c>
    </row>
    <row r="11" spans="1:29" ht="14.25" customHeight="1">
      <c r="A11" s="257" t="str">
        <f>'生産(名目)'!B11</f>
        <v xml:space="preserve"> 3 製造業</v>
      </c>
      <c r="B11" s="258">
        <f>'生産(名目)'!L11</f>
        <v>3317896</v>
      </c>
      <c r="C11" s="258">
        <f>'生産(名目)'!M11</f>
        <v>3411359</v>
      </c>
      <c r="D11" s="259">
        <f>'生産(名目)'!N11</f>
        <v>3283739</v>
      </c>
      <c r="E11" s="260">
        <f t="shared" si="2"/>
        <v>-3.7</v>
      </c>
      <c r="F11" s="261">
        <f t="shared" si="0"/>
        <v>38.700000000000003</v>
      </c>
      <c r="G11" s="262" t="str">
        <f>'生産(実質)'!B11</f>
        <v xml:space="preserve"> 3 製造業</v>
      </c>
      <c r="H11" s="258">
        <f>'生産(実質)'!L11</f>
        <v>3566765</v>
      </c>
      <c r="I11" s="258">
        <f>'生産(実質)'!M11</f>
        <v>3916018</v>
      </c>
      <c r="J11" s="259">
        <f>'生産(実質)'!N11</f>
        <v>3946068</v>
      </c>
      <c r="K11" s="260">
        <f t="shared" si="3"/>
        <v>0.8</v>
      </c>
      <c r="L11" s="257" t="str">
        <f>'デフレータ(生産)'!B11</f>
        <v xml:space="preserve"> 3 製造業</v>
      </c>
      <c r="M11" s="263">
        <f>'デフレータ(生産)'!L11</f>
        <v>93</v>
      </c>
      <c r="N11" s="263">
        <f>'デフレータ(生産)'!M11</f>
        <v>87.1</v>
      </c>
      <c r="O11" s="260">
        <f>'デフレータ(生産)'!N11</f>
        <v>83.2</v>
      </c>
      <c r="R11" s="257" t="str">
        <f>分配!B13</f>
        <v>　　ａ　受取</v>
      </c>
      <c r="S11" s="258">
        <f>分配!L13</f>
        <v>299926</v>
      </c>
      <c r="T11" s="258">
        <f>分配!M13</f>
        <v>312306</v>
      </c>
      <c r="U11" s="259">
        <f>分配!N13</f>
        <v>357384</v>
      </c>
      <c r="V11" s="260">
        <f t="shared" si="5"/>
        <v>14.4</v>
      </c>
      <c r="W11" s="261">
        <f t="shared" si="6"/>
        <v>6.4</v>
      </c>
      <c r="X11" s="264" t="str">
        <f>'支出(名目)'!B11</f>
        <v>　     d 住居・電気・ガス・水道</v>
      </c>
      <c r="Y11" s="258">
        <f>'支出(名目)'!L11</f>
        <v>819167</v>
      </c>
      <c r="Z11" s="258">
        <f>'支出(名目)'!M11</f>
        <v>825606</v>
      </c>
      <c r="AA11" s="259">
        <f>'支出(名目)'!N11</f>
        <v>836060</v>
      </c>
      <c r="AB11" s="260">
        <f t="shared" si="4"/>
        <v>1.3</v>
      </c>
      <c r="AC11" s="265">
        <f t="shared" si="1"/>
        <v>9.8000000000000007</v>
      </c>
    </row>
    <row r="12" spans="1:29" ht="14.25" customHeight="1">
      <c r="A12" s="257" t="str">
        <f>'生産(名目)'!B12</f>
        <v xml:space="preserve">    (1)食料品</v>
      </c>
      <c r="B12" s="258">
        <f>'生産(名目)'!L12</f>
        <v>236159</v>
      </c>
      <c r="C12" s="258">
        <f>'生産(名目)'!M12</f>
        <v>207865</v>
      </c>
      <c r="D12" s="259">
        <f>'生産(名目)'!N12</f>
        <v>226768</v>
      </c>
      <c r="E12" s="260">
        <f t="shared" si="2"/>
        <v>9.1</v>
      </c>
      <c r="F12" s="261">
        <f t="shared" si="0"/>
        <v>2.7</v>
      </c>
      <c r="G12" s="262" t="str">
        <f>'生産(実質)'!B12</f>
        <v xml:space="preserve">    (1)食料品</v>
      </c>
      <c r="H12" s="258">
        <f>'生産(実質)'!L12</f>
        <v>227163</v>
      </c>
      <c r="I12" s="258">
        <f>'生産(実質)'!M12</f>
        <v>208347</v>
      </c>
      <c r="J12" s="259">
        <f>'生産(実質)'!N12</f>
        <v>224195</v>
      </c>
      <c r="K12" s="260">
        <f t="shared" si="3"/>
        <v>7.6</v>
      </c>
      <c r="L12" s="257" t="str">
        <f>'デフレータ(生産)'!B12</f>
        <v xml:space="preserve">    (1)食料品</v>
      </c>
      <c r="M12" s="263">
        <f>'デフレータ(生産)'!L12</f>
        <v>104</v>
      </c>
      <c r="N12" s="263">
        <f>'デフレータ(生産)'!M12</f>
        <v>99.8</v>
      </c>
      <c r="O12" s="260">
        <f>'デフレータ(生産)'!N12</f>
        <v>101.1</v>
      </c>
      <c r="R12" s="257" t="str">
        <f>分配!B14</f>
        <v>　　ｂ　支払</v>
      </c>
      <c r="S12" s="258">
        <f>分配!L14</f>
        <v>22087</v>
      </c>
      <c r="T12" s="258">
        <f>分配!M14</f>
        <v>19295</v>
      </c>
      <c r="U12" s="259">
        <f>分配!N14</f>
        <v>18056</v>
      </c>
      <c r="V12" s="260">
        <f t="shared" si="5"/>
        <v>-6.4</v>
      </c>
      <c r="W12" s="261">
        <f t="shared" si="6"/>
        <v>0.3</v>
      </c>
      <c r="X12" s="266" t="str">
        <f>'支出(名目)'!B12</f>
        <v xml:space="preserve">     　e 家具・家庭用機器・家事サービス</v>
      </c>
      <c r="Y12" s="258">
        <f>'支出(名目)'!L12</f>
        <v>170192</v>
      </c>
      <c r="Z12" s="258">
        <f>'支出(名目)'!M12</f>
        <v>179697</v>
      </c>
      <c r="AA12" s="259">
        <f>'支出(名目)'!N12</f>
        <v>193714</v>
      </c>
      <c r="AB12" s="260">
        <f t="shared" si="4"/>
        <v>7.8</v>
      </c>
      <c r="AC12" s="265">
        <f t="shared" si="1"/>
        <v>2.2999999999999998</v>
      </c>
    </row>
    <row r="13" spans="1:29" ht="14.25" customHeight="1">
      <c r="A13" s="257" t="str">
        <f>'生産(名目)'!B13</f>
        <v xml:space="preserve">    (2)繊維製品</v>
      </c>
      <c r="B13" s="258">
        <f>'生産(名目)'!L13</f>
        <v>20857</v>
      </c>
      <c r="C13" s="258">
        <f>'生産(名目)'!M13</f>
        <v>15937</v>
      </c>
      <c r="D13" s="259">
        <f>'生産(名目)'!N13</f>
        <v>18060</v>
      </c>
      <c r="E13" s="260">
        <f t="shared" si="2"/>
        <v>13.3</v>
      </c>
      <c r="F13" s="261">
        <f t="shared" si="0"/>
        <v>0.2</v>
      </c>
      <c r="G13" s="262" t="str">
        <f>'生産(実質)'!B13</f>
        <v xml:space="preserve">    (2)繊維製品</v>
      </c>
      <c r="H13" s="258">
        <f>'生産(実質)'!L13</f>
        <v>20257</v>
      </c>
      <c r="I13" s="258">
        <f>'生産(実質)'!M13</f>
        <v>16976</v>
      </c>
      <c r="J13" s="259">
        <f>'生産(実質)'!N13</f>
        <v>20125</v>
      </c>
      <c r="K13" s="260">
        <f t="shared" si="3"/>
        <v>18.5</v>
      </c>
      <c r="L13" s="257" t="str">
        <f>'デフレータ(生産)'!B13</f>
        <v xml:space="preserve">    (2)繊維製品</v>
      </c>
      <c r="M13" s="263">
        <f>'デフレータ(生産)'!L13</f>
        <v>103</v>
      </c>
      <c r="N13" s="263">
        <f>'デフレータ(生産)'!M13</f>
        <v>93.9</v>
      </c>
      <c r="O13" s="260">
        <f>'デフレータ(生産)'!N13</f>
        <v>89.7</v>
      </c>
      <c r="R13" s="257" t="str">
        <f>分配!B15</f>
        <v>　(1) 一般政府（地方政府等）</v>
      </c>
      <c r="S13" s="258">
        <f>分配!L15</f>
        <v>-3455</v>
      </c>
      <c r="T13" s="258">
        <f>分配!M15</f>
        <v>-2099</v>
      </c>
      <c r="U13" s="259">
        <f>分配!N15</f>
        <v>1261</v>
      </c>
      <c r="V13" s="260">
        <f t="shared" si="5"/>
        <v>160.1</v>
      </c>
      <c r="W13" s="261">
        <f t="shared" si="6"/>
        <v>0</v>
      </c>
      <c r="X13" s="264" t="str">
        <f>'支出(名目)'!B13</f>
        <v>　     f 保健・医療</v>
      </c>
      <c r="Y13" s="258">
        <f>'支出(名目)'!L13</f>
        <v>137022</v>
      </c>
      <c r="Z13" s="258">
        <f>'支出(名目)'!M13</f>
        <v>137879</v>
      </c>
      <c r="AA13" s="259">
        <f>'支出(名目)'!N13</f>
        <v>146006</v>
      </c>
      <c r="AB13" s="260">
        <f t="shared" si="4"/>
        <v>5.9</v>
      </c>
      <c r="AC13" s="265">
        <f t="shared" si="1"/>
        <v>1.7</v>
      </c>
    </row>
    <row r="14" spans="1:29" ht="14.25" customHeight="1">
      <c r="A14" s="257" t="str">
        <f>'生産(名目)'!B14</f>
        <v xml:space="preserve">    (3)パルプ・紙・紙加工品</v>
      </c>
      <c r="B14" s="258">
        <f>'生産(名目)'!L14</f>
        <v>21096</v>
      </c>
      <c r="C14" s="258">
        <f>'生産(名目)'!M14</f>
        <v>23711</v>
      </c>
      <c r="D14" s="259">
        <f>'生産(名目)'!N14</f>
        <v>22490</v>
      </c>
      <c r="E14" s="260">
        <f t="shared" si="2"/>
        <v>-5.0999999999999996</v>
      </c>
      <c r="F14" s="261">
        <f t="shared" si="0"/>
        <v>0.3</v>
      </c>
      <c r="G14" s="262" t="str">
        <f>'生産(実質)'!B14</f>
        <v xml:space="preserve">    (3)パルプ・紙・紙加工品</v>
      </c>
      <c r="H14" s="258">
        <f>'生産(実質)'!L14</f>
        <v>17620</v>
      </c>
      <c r="I14" s="258">
        <f>'生産(実質)'!M14</f>
        <v>21879</v>
      </c>
      <c r="J14" s="259">
        <f>'生産(実質)'!N14</f>
        <v>24777</v>
      </c>
      <c r="K14" s="260">
        <f t="shared" si="3"/>
        <v>13.2</v>
      </c>
      <c r="L14" s="257" t="str">
        <f>'デフレータ(生産)'!B14</f>
        <v xml:space="preserve">    (3)パルプ・紙・紙加工品</v>
      </c>
      <c r="M14" s="263">
        <f>'デフレータ(生産)'!L14</f>
        <v>119.7</v>
      </c>
      <c r="N14" s="263">
        <f>'デフレータ(生産)'!M14</f>
        <v>108.4</v>
      </c>
      <c r="O14" s="260">
        <f>'デフレータ(生産)'!N14</f>
        <v>90.8</v>
      </c>
      <c r="R14" s="257" t="str">
        <f>分配!B18</f>
        <v>　(2) 家計</v>
      </c>
      <c r="S14" s="258">
        <f>分配!L18</f>
        <v>277357</v>
      </c>
      <c r="T14" s="258">
        <f>分配!K18</f>
        <v>274101</v>
      </c>
      <c r="U14" s="259">
        <f>分配!M18</f>
        <v>290459</v>
      </c>
      <c r="V14" s="260">
        <f t="shared" si="5"/>
        <v>6</v>
      </c>
      <c r="W14" s="261">
        <f t="shared" si="6"/>
        <v>5.2</v>
      </c>
      <c r="X14" s="264" t="str">
        <f>'支出(名目)'!B14</f>
        <v>　     g 交通</v>
      </c>
      <c r="Y14" s="258">
        <f>'支出(名目)'!L14</f>
        <v>351849</v>
      </c>
      <c r="Z14" s="258">
        <f>'支出(名目)'!M14</f>
        <v>365400</v>
      </c>
      <c r="AA14" s="259">
        <f>'支出(名目)'!N14</f>
        <v>403345</v>
      </c>
      <c r="AB14" s="260">
        <f t="shared" si="4"/>
        <v>10.4</v>
      </c>
      <c r="AC14" s="265">
        <f t="shared" si="1"/>
        <v>4.8</v>
      </c>
    </row>
    <row r="15" spans="1:29" ht="14.25" customHeight="1">
      <c r="A15" s="257" t="str">
        <f>'生産(名目)'!B15</f>
        <v xml:space="preserve">    (4)化学</v>
      </c>
      <c r="B15" s="258">
        <f>'生産(名目)'!L15</f>
        <v>549183</v>
      </c>
      <c r="C15" s="258">
        <f>'生産(名目)'!M15</f>
        <v>428124</v>
      </c>
      <c r="D15" s="259">
        <f>'生産(名目)'!N15</f>
        <v>376960</v>
      </c>
      <c r="E15" s="260">
        <f t="shared" si="2"/>
        <v>-12</v>
      </c>
      <c r="F15" s="261">
        <f t="shared" si="0"/>
        <v>4.4000000000000004</v>
      </c>
      <c r="G15" s="262" t="str">
        <f>'生産(実質)'!B15</f>
        <v xml:space="preserve">    (4)化学</v>
      </c>
      <c r="H15" s="258">
        <f>'生産(実質)'!L15</f>
        <v>650249</v>
      </c>
      <c r="I15" s="258">
        <f>'生産(実質)'!M15</f>
        <v>572907</v>
      </c>
      <c r="J15" s="259">
        <f>'生産(実質)'!N15</f>
        <v>599381</v>
      </c>
      <c r="K15" s="260">
        <f t="shared" si="3"/>
        <v>4.5999999999999996</v>
      </c>
      <c r="L15" s="257" t="str">
        <f>'デフレータ(生産)'!B15</f>
        <v xml:space="preserve">    (4)化学</v>
      </c>
      <c r="M15" s="263">
        <f>'デフレータ(生産)'!L15</f>
        <v>84.5</v>
      </c>
      <c r="N15" s="263">
        <f>'デフレータ(生産)'!M15</f>
        <v>74.7</v>
      </c>
      <c r="O15" s="260">
        <f>'デフレータ(生産)'!N15</f>
        <v>62.9</v>
      </c>
      <c r="R15" s="267" t="str">
        <f>分配!B19</f>
        <v>　①利子</v>
      </c>
      <c r="S15" s="258">
        <f>分配!L19</f>
        <v>51249</v>
      </c>
      <c r="T15" s="258">
        <f>分配!K19</f>
        <v>64307</v>
      </c>
      <c r="U15" s="259">
        <f>分配!M19</f>
        <v>52681</v>
      </c>
      <c r="V15" s="260">
        <f t="shared" si="5"/>
        <v>-18.100000000000001</v>
      </c>
      <c r="W15" s="261">
        <f t="shared" si="6"/>
        <v>0.9</v>
      </c>
      <c r="X15" s="264" t="str">
        <f>'支出(名目)'!B15</f>
        <v>　     h 情報・通信</v>
      </c>
      <c r="Y15" s="258">
        <f>'支出(名目)'!L15</f>
        <v>246851</v>
      </c>
      <c r="Z15" s="258">
        <f>'支出(名目)'!M15</f>
        <v>247596</v>
      </c>
      <c r="AA15" s="259">
        <f>'支出(名目)'!N15</f>
        <v>252479</v>
      </c>
      <c r="AB15" s="260">
        <f t="shared" si="4"/>
        <v>2</v>
      </c>
      <c r="AC15" s="265">
        <f t="shared" si="1"/>
        <v>3</v>
      </c>
    </row>
    <row r="16" spans="1:29" ht="14.25" customHeight="1">
      <c r="A16" s="257" t="str">
        <f>'生産(名目)'!B16</f>
        <v xml:space="preserve">    (5)石油・石炭製品</v>
      </c>
      <c r="B16" s="258">
        <f>'生産(名目)'!L16</f>
        <v>296271</v>
      </c>
      <c r="C16" s="258">
        <f>'生産(名目)'!M16</f>
        <v>260762</v>
      </c>
      <c r="D16" s="259">
        <f>'生産(名目)'!N16</f>
        <v>211249</v>
      </c>
      <c r="E16" s="260">
        <f t="shared" si="2"/>
        <v>-19</v>
      </c>
      <c r="F16" s="261">
        <f t="shared" si="0"/>
        <v>2.5</v>
      </c>
      <c r="G16" s="262" t="str">
        <f>'生産(実質)'!B16</f>
        <v xml:space="preserve">    (5)石油・石炭製品</v>
      </c>
      <c r="H16" s="258">
        <f>'生産(実質)'!L16</f>
        <v>253678</v>
      </c>
      <c r="I16" s="258">
        <f>'生産(実質)'!M16</f>
        <v>216029</v>
      </c>
      <c r="J16" s="259">
        <f>'生産(実質)'!N16</f>
        <v>260898</v>
      </c>
      <c r="K16" s="260">
        <f t="shared" si="3"/>
        <v>20.8</v>
      </c>
      <c r="L16" s="257" t="str">
        <f>'デフレータ(生産)'!B16</f>
        <v xml:space="preserve">    (5)石油・石炭製品</v>
      </c>
      <c r="M16" s="263">
        <f>'デフレータ(生産)'!L16</f>
        <v>116.8</v>
      </c>
      <c r="N16" s="263">
        <f>'デフレータ(生産)'!M16</f>
        <v>120.7</v>
      </c>
      <c r="O16" s="260">
        <f>'デフレータ(生産)'!N16</f>
        <v>81</v>
      </c>
      <c r="R16" s="267" t="str">
        <f>分配!B22</f>
        <v>　②配当（受取）</v>
      </c>
      <c r="S16" s="258">
        <f>分配!L22</f>
        <v>73965</v>
      </c>
      <c r="T16" s="258">
        <f>分配!M22</f>
        <v>79375</v>
      </c>
      <c r="U16" s="259">
        <f>分配!N22</f>
        <v>100099</v>
      </c>
      <c r="V16" s="260">
        <f t="shared" si="5"/>
        <v>26.1</v>
      </c>
      <c r="W16" s="261">
        <f t="shared" si="6"/>
        <v>1.8</v>
      </c>
      <c r="X16" s="264" t="str">
        <f>'支出(名目)'!B16</f>
        <v>　     i 娯楽・スポーツ・文化</v>
      </c>
      <c r="Y16" s="258">
        <f>'支出(名目)'!L16</f>
        <v>241525</v>
      </c>
      <c r="Z16" s="258">
        <f>'支出(名目)'!M16</f>
        <v>259830</v>
      </c>
      <c r="AA16" s="259">
        <f>'支出(名目)'!N16</f>
        <v>274044</v>
      </c>
      <c r="AB16" s="260">
        <f t="shared" si="4"/>
        <v>5.5</v>
      </c>
      <c r="AC16" s="265">
        <f t="shared" si="1"/>
        <v>3.2</v>
      </c>
    </row>
    <row r="17" spans="1:29" ht="14.25" customHeight="1">
      <c r="A17" s="257" t="str">
        <f>'生産(名目)'!B17</f>
        <v xml:space="preserve">    (6)窯業・土石製品</v>
      </c>
      <c r="B17" s="258">
        <f>'生産(名目)'!L17</f>
        <v>99108</v>
      </c>
      <c r="C17" s="258">
        <f>'生産(名目)'!M17</f>
        <v>100639</v>
      </c>
      <c r="D17" s="259">
        <f>'生産(名目)'!N17</f>
        <v>101623</v>
      </c>
      <c r="E17" s="260">
        <f t="shared" si="2"/>
        <v>1</v>
      </c>
      <c r="F17" s="261">
        <f t="shared" si="0"/>
        <v>1.2</v>
      </c>
      <c r="G17" s="262" t="str">
        <f>'生産(実質)'!B17</f>
        <v xml:space="preserve">    (6)窯業・土石製品</v>
      </c>
      <c r="H17" s="258">
        <f>'生産(実質)'!L17</f>
        <v>86719</v>
      </c>
      <c r="I17" s="258">
        <f>'生産(実質)'!M17</f>
        <v>96313</v>
      </c>
      <c r="J17" s="259">
        <f>'生産(実質)'!N17</f>
        <v>99802</v>
      </c>
      <c r="K17" s="260">
        <f t="shared" si="3"/>
        <v>3.6</v>
      </c>
      <c r="L17" s="257" t="str">
        <f>'デフレータ(生産)'!B17</f>
        <v xml:space="preserve">    (6)窯業・土石製品</v>
      </c>
      <c r="M17" s="263">
        <f>'デフレータ(生産)'!L17</f>
        <v>114.3</v>
      </c>
      <c r="N17" s="263">
        <f>'デフレータ(生産)'!M17</f>
        <v>104.5</v>
      </c>
      <c r="O17" s="260">
        <f>'デフレータ(生産)'!N17</f>
        <v>101.8</v>
      </c>
      <c r="R17" s="267" t="str">
        <f>分配!B23</f>
        <v>　③その他の投資所得（受取）</v>
      </c>
      <c r="S17" s="258">
        <f>分配!L23</f>
        <v>111281</v>
      </c>
      <c r="T17" s="258">
        <f>分配!M23</f>
        <v>117317</v>
      </c>
      <c r="U17" s="259">
        <f>分配!N23</f>
        <v>121986</v>
      </c>
      <c r="V17" s="260">
        <f t="shared" si="5"/>
        <v>4</v>
      </c>
      <c r="W17" s="261">
        <f t="shared" si="6"/>
        <v>2.2000000000000002</v>
      </c>
      <c r="X17" s="264" t="str">
        <f>'支出(名目)'!B17</f>
        <v xml:space="preserve">     　j 教育サービス</v>
      </c>
      <c r="Y17" s="258">
        <f>'支出(名目)'!L17</f>
        <v>59329</v>
      </c>
      <c r="Z17" s="258">
        <f>'支出(名目)'!M17</f>
        <v>57254</v>
      </c>
      <c r="AA17" s="259">
        <f>'支出(名目)'!N17</f>
        <v>51781</v>
      </c>
      <c r="AB17" s="260">
        <f t="shared" si="4"/>
        <v>-9.6</v>
      </c>
      <c r="AC17" s="265">
        <f t="shared" si="1"/>
        <v>0.6</v>
      </c>
    </row>
    <row r="18" spans="1:29" ht="14.25" customHeight="1">
      <c r="A18" s="257" t="str">
        <f>'生産(名目)'!B18</f>
        <v xml:space="preserve">    (7)一次金属</v>
      </c>
      <c r="B18" s="258">
        <f>'生産(名目)'!L18</f>
        <v>111087</v>
      </c>
      <c r="C18" s="258">
        <f>'生産(名目)'!M18</f>
        <v>138983</v>
      </c>
      <c r="D18" s="259">
        <f>'生産(名目)'!N18</f>
        <v>94633</v>
      </c>
      <c r="E18" s="260">
        <f t="shared" si="2"/>
        <v>-31.9</v>
      </c>
      <c r="F18" s="261">
        <f t="shared" si="0"/>
        <v>1.1000000000000001</v>
      </c>
      <c r="G18" s="262" t="str">
        <f>'生産(実質)'!B18</f>
        <v xml:space="preserve">    (7)一次金属</v>
      </c>
      <c r="H18" s="258">
        <f>'生産(実質)'!L18</f>
        <v>91202</v>
      </c>
      <c r="I18" s="258">
        <f>'生産(実質)'!M18</f>
        <v>110323</v>
      </c>
      <c r="J18" s="259">
        <f>'生産(実質)'!N18</f>
        <v>64959</v>
      </c>
      <c r="K18" s="260">
        <f t="shared" si="3"/>
        <v>-41.1</v>
      </c>
      <c r="L18" s="257" t="str">
        <f>'デフレータ(生産)'!B18</f>
        <v xml:space="preserve">    (7)一次金属</v>
      </c>
      <c r="M18" s="263">
        <f>'デフレータ(生産)'!L18</f>
        <v>121.8</v>
      </c>
      <c r="N18" s="263">
        <f>'デフレータ(生産)'!M18</f>
        <v>126</v>
      </c>
      <c r="O18" s="260">
        <f>'デフレータ(生産)'!N18</f>
        <v>145.69999999999999</v>
      </c>
      <c r="R18" s="267" t="str">
        <f>分配!B24</f>
        <v>　④賃貸料（受取）</v>
      </c>
      <c r="S18" s="258">
        <f>分配!L24</f>
        <v>40862</v>
      </c>
      <c r="T18" s="258">
        <f>分配!M24</f>
        <v>41086</v>
      </c>
      <c r="U18" s="259">
        <f>分配!N24</f>
        <v>42122</v>
      </c>
      <c r="V18" s="260">
        <f t="shared" si="5"/>
        <v>2.5</v>
      </c>
      <c r="W18" s="261">
        <f t="shared" si="6"/>
        <v>0.7</v>
      </c>
      <c r="X18" s="264" t="str">
        <f>'支出(名目)'!B18</f>
        <v xml:space="preserve">     　k 外食・宿泊サービス</v>
      </c>
      <c r="Y18" s="258">
        <f>'支出(名目)'!L18</f>
        <v>191793</v>
      </c>
      <c r="Z18" s="258">
        <f>'支出(名目)'!M18</f>
        <v>184495</v>
      </c>
      <c r="AA18" s="259">
        <f>'支出(名目)'!N18</f>
        <v>225169</v>
      </c>
      <c r="AB18" s="260">
        <f t="shared" si="4"/>
        <v>22</v>
      </c>
      <c r="AC18" s="265">
        <f t="shared" si="1"/>
        <v>2.7</v>
      </c>
    </row>
    <row r="19" spans="1:29" ht="14.25" customHeight="1">
      <c r="A19" s="257" t="str">
        <f>'生産(名目)'!B19</f>
        <v xml:space="preserve">    (8)金属製品</v>
      </c>
      <c r="B19" s="258">
        <f>'生産(名目)'!L19</f>
        <v>161907</v>
      </c>
      <c r="C19" s="258">
        <f>'生産(名目)'!M19</f>
        <v>146041</v>
      </c>
      <c r="D19" s="259">
        <f>'生産(名目)'!N19</f>
        <v>176489</v>
      </c>
      <c r="E19" s="260">
        <f t="shared" si="2"/>
        <v>20.8</v>
      </c>
      <c r="F19" s="261">
        <f t="shared" si="0"/>
        <v>2.1</v>
      </c>
      <c r="G19" s="262" t="str">
        <f>'生産(実質)'!B19</f>
        <v xml:space="preserve">    (8)金属製品</v>
      </c>
      <c r="H19" s="258">
        <f>'生産(実質)'!L19</f>
        <v>143958</v>
      </c>
      <c r="I19" s="258">
        <f>'生産(実質)'!M19</f>
        <v>145223</v>
      </c>
      <c r="J19" s="259">
        <f>'生産(実質)'!N19</f>
        <v>170207</v>
      </c>
      <c r="K19" s="260">
        <f t="shared" si="3"/>
        <v>17.2</v>
      </c>
      <c r="L19" s="257" t="str">
        <f>'デフレータ(生産)'!B19</f>
        <v xml:space="preserve">    (8)金属製品</v>
      </c>
      <c r="M19" s="263">
        <f>'デフレータ(生産)'!L19</f>
        <v>112.5</v>
      </c>
      <c r="N19" s="263">
        <f>'デフレータ(生産)'!M19</f>
        <v>100.6</v>
      </c>
      <c r="O19" s="260">
        <f>'デフレータ(生産)'!N19</f>
        <v>103.7</v>
      </c>
      <c r="R19" s="257" t="str">
        <f>分配!B25</f>
        <v>　(3) 対家計民間非営利団体</v>
      </c>
      <c r="S19" s="258">
        <f>分配!L25</f>
        <v>3937</v>
      </c>
      <c r="T19" s="258">
        <f>分配!M25</f>
        <v>4651</v>
      </c>
      <c r="U19" s="259">
        <f>分配!N25</f>
        <v>5270</v>
      </c>
      <c r="V19" s="260">
        <f t="shared" si="5"/>
        <v>13.3</v>
      </c>
      <c r="W19" s="261">
        <f t="shared" si="6"/>
        <v>0.1</v>
      </c>
      <c r="X19" s="264" t="str">
        <f>'支出(名目)'!B19</f>
        <v>　     l 保険・金融サービス</v>
      </c>
      <c r="Y19" s="258">
        <f>'支出(名目)'!L19</f>
        <v>273181</v>
      </c>
      <c r="Z19" s="258">
        <f>'支出(名目)'!M19</f>
        <v>292244</v>
      </c>
      <c r="AA19" s="259">
        <f>'支出(名目)'!N19</f>
        <v>312876</v>
      </c>
      <c r="AB19" s="260">
        <f t="shared" si="4"/>
        <v>7.1</v>
      </c>
      <c r="AC19" s="265">
        <f t="shared" si="1"/>
        <v>3.7</v>
      </c>
    </row>
    <row r="20" spans="1:29" ht="14.25" customHeight="1">
      <c r="A20" s="268" t="str">
        <f>'生産(名目)'!B20</f>
        <v xml:space="preserve">    (9)はん用・生産用・業務用機械</v>
      </c>
      <c r="B20" s="258">
        <f>'生産(名目)'!L20</f>
        <v>278003</v>
      </c>
      <c r="C20" s="258">
        <f>'生産(名目)'!M20</f>
        <v>319379</v>
      </c>
      <c r="D20" s="259">
        <f>'生産(名目)'!N20</f>
        <v>303559</v>
      </c>
      <c r="E20" s="260">
        <f t="shared" si="2"/>
        <v>-5</v>
      </c>
      <c r="F20" s="261">
        <f t="shared" si="0"/>
        <v>3.6</v>
      </c>
      <c r="G20" s="269" t="str">
        <f>'生産(実質)'!B20</f>
        <v xml:space="preserve">    (9)はん用・生産用・業務用機械</v>
      </c>
      <c r="H20" s="258">
        <f>'生産(実質)'!L20</f>
        <v>285192</v>
      </c>
      <c r="I20" s="258">
        <f>'生産(実質)'!M20</f>
        <v>352575</v>
      </c>
      <c r="J20" s="259">
        <f>'生産(実質)'!N20</f>
        <v>352228</v>
      </c>
      <c r="K20" s="260">
        <f t="shared" si="3"/>
        <v>-0.1</v>
      </c>
      <c r="L20" s="268" t="str">
        <f>'デフレータ(生産)'!B20</f>
        <v xml:space="preserve">    (9)はん用・生産用・業務用機械</v>
      </c>
      <c r="M20" s="263">
        <f>'デフレータ(生産)'!L20</f>
        <v>97.5</v>
      </c>
      <c r="N20" s="263">
        <f>'デフレータ(生産)'!M20</f>
        <v>90.6</v>
      </c>
      <c r="O20" s="260">
        <f>'デフレータ(生産)'!N20</f>
        <v>86.2</v>
      </c>
      <c r="R20" s="112"/>
      <c r="S20" s="130"/>
      <c r="T20" s="130"/>
      <c r="U20" s="131"/>
      <c r="V20" s="132"/>
      <c r="W20" s="133"/>
      <c r="X20" s="266" t="str">
        <f>'支出(名目)'!B20</f>
        <v>　     m 個別ケア・社会保護・その他</v>
      </c>
      <c r="Y20" s="258">
        <f>'支出(名目)'!L20</f>
        <v>348953</v>
      </c>
      <c r="Z20" s="258">
        <f>'支出(名目)'!M20</f>
        <v>376361</v>
      </c>
      <c r="AA20" s="259">
        <f>'支出(名目)'!N20</f>
        <v>401735</v>
      </c>
      <c r="AB20" s="260">
        <f t="shared" si="4"/>
        <v>6.7</v>
      </c>
      <c r="AC20" s="265">
        <f t="shared" si="1"/>
        <v>4.7</v>
      </c>
    </row>
    <row r="21" spans="1:29" ht="14.25" customHeight="1">
      <c r="A21" s="257" t="str">
        <f>'生産(名目)'!B21</f>
        <v xml:space="preserve">    (10)電子部品・デバイス</v>
      </c>
      <c r="B21" s="258">
        <f>'生産(名目)'!L21</f>
        <v>431126</v>
      </c>
      <c r="C21" s="258">
        <f>'生産(名目)'!M21</f>
        <v>689442</v>
      </c>
      <c r="D21" s="259">
        <f>'生産(名目)'!N21</f>
        <v>567912</v>
      </c>
      <c r="E21" s="260">
        <f t="shared" si="2"/>
        <v>-17.600000000000001</v>
      </c>
      <c r="F21" s="261">
        <f t="shared" si="0"/>
        <v>6.7</v>
      </c>
      <c r="G21" s="262" t="str">
        <f>'生産(実質)'!B21</f>
        <v xml:space="preserve">    (10)電子部品・デバイス</v>
      </c>
      <c r="H21" s="258">
        <f>'生産(実質)'!L21</f>
        <v>600823</v>
      </c>
      <c r="I21" s="258">
        <f>'生産(実質)'!M21</f>
        <v>1033644</v>
      </c>
      <c r="J21" s="259">
        <f>'生産(実質)'!N21</f>
        <v>848072</v>
      </c>
      <c r="K21" s="260">
        <f t="shared" si="3"/>
        <v>-18</v>
      </c>
      <c r="L21" s="257" t="str">
        <f>'デフレータ(生産)'!B21</f>
        <v xml:space="preserve">    (10)電子部品・デバイス</v>
      </c>
      <c r="M21" s="263">
        <f>'デフレータ(生産)'!L21</f>
        <v>71.8</v>
      </c>
      <c r="N21" s="263">
        <f>'デフレータ(生産)'!M21</f>
        <v>66.7</v>
      </c>
      <c r="O21" s="260">
        <f>'デフレータ(生産)'!N21</f>
        <v>67</v>
      </c>
      <c r="R21" s="257" t="str">
        <f>分配!B29</f>
        <v xml:space="preserve"> ３ 企業所得</v>
      </c>
      <c r="S21" s="258">
        <f>分配!L29</f>
        <v>1270737</v>
      </c>
      <c r="T21" s="258">
        <f>分配!M29</f>
        <v>1363668</v>
      </c>
      <c r="U21" s="259">
        <f>分配!N29</f>
        <v>1406364</v>
      </c>
      <c r="V21" s="260">
        <f t="shared" ref="V21:V29" si="7">ROUND((U21-T21)/ABS(T21)*100,1)</f>
        <v>3.1</v>
      </c>
      <c r="W21" s="261">
        <f t="shared" ref="W21:W27" si="8">ROUND(U21/U$29*100,1)</f>
        <v>25</v>
      </c>
      <c r="X21" s="135"/>
      <c r="Y21" s="130"/>
      <c r="Z21" s="130"/>
      <c r="AA21" s="131"/>
      <c r="AB21" s="132"/>
      <c r="AC21" s="136"/>
    </row>
    <row r="22" spans="1:29" ht="14.25" customHeight="1">
      <c r="A22" s="257" t="str">
        <f>'生産(名目)'!B22</f>
        <v xml:space="preserve">    (11)電気機械</v>
      </c>
      <c r="B22" s="258">
        <f>'生産(名目)'!L22</f>
        <v>217679</v>
      </c>
      <c r="C22" s="258">
        <f>'生産(名目)'!M22</f>
        <v>226007</v>
      </c>
      <c r="D22" s="259">
        <f>'生産(名目)'!N22</f>
        <v>239211</v>
      </c>
      <c r="E22" s="260">
        <f t="shared" si="2"/>
        <v>5.8</v>
      </c>
      <c r="F22" s="261">
        <f t="shared" si="0"/>
        <v>2.8</v>
      </c>
      <c r="G22" s="262" t="str">
        <f>'生産(実質)'!B22</f>
        <v xml:space="preserve">    (11)電気機械</v>
      </c>
      <c r="H22" s="258">
        <f>'生産(実質)'!L22</f>
        <v>255691</v>
      </c>
      <c r="I22" s="258">
        <f>'生産(実質)'!M22</f>
        <v>295050</v>
      </c>
      <c r="J22" s="259">
        <f>'生産(実質)'!N22</f>
        <v>315117</v>
      </c>
      <c r="K22" s="260">
        <f t="shared" si="3"/>
        <v>6.8</v>
      </c>
      <c r="L22" s="257" t="str">
        <f>'デフレータ(生産)'!B22</f>
        <v xml:space="preserve">    (11)電気機械</v>
      </c>
      <c r="M22" s="263">
        <f>'デフレータ(生産)'!L22</f>
        <v>85.1</v>
      </c>
      <c r="N22" s="263">
        <f>'デフレータ(生産)'!M22</f>
        <v>76.599999999999994</v>
      </c>
      <c r="O22" s="260">
        <f>'デフレータ(生産)'!N22</f>
        <v>75.900000000000006</v>
      </c>
      <c r="R22" s="257" t="str">
        <f>分配!B30</f>
        <v>　(1)民間法人企業</v>
      </c>
      <c r="S22" s="258">
        <f>分配!L30</f>
        <v>761037</v>
      </c>
      <c r="T22" s="258">
        <f>分配!M30</f>
        <v>857050</v>
      </c>
      <c r="U22" s="259">
        <f>分配!N30</f>
        <v>918927</v>
      </c>
      <c r="V22" s="260">
        <f t="shared" si="7"/>
        <v>7.2</v>
      </c>
      <c r="W22" s="261">
        <f t="shared" si="8"/>
        <v>16.3</v>
      </c>
      <c r="X22" s="300" t="str">
        <f>'支出(名目)'!B25</f>
        <v>　 (2) 対家計民間非営利団体最終消費支出</v>
      </c>
      <c r="Y22" s="258">
        <f>'支出(名目)'!L25</f>
        <v>118447</v>
      </c>
      <c r="Z22" s="258">
        <f>'支出(名目)'!M25</f>
        <v>112664</v>
      </c>
      <c r="AA22" s="259">
        <f>'支出(名目)'!N25</f>
        <v>108707</v>
      </c>
      <c r="AB22" s="260">
        <f>ROUND((AA22-Z22)/ABS(Z22)*100,1)</f>
        <v>-3.5</v>
      </c>
      <c r="AC22" s="265">
        <f>ROUND(AA22/AA$42*100,1)</f>
        <v>1.3</v>
      </c>
    </row>
    <row r="23" spans="1:29" ht="14.25" customHeight="1">
      <c r="A23" s="257" t="str">
        <f>'生産(名目)'!B23</f>
        <v xml:space="preserve">    (12)情報・通信機器</v>
      </c>
      <c r="B23" s="258">
        <f>'生産(名目)'!L23</f>
        <v>15927</v>
      </c>
      <c r="C23" s="258">
        <f>'生産(名目)'!M23</f>
        <v>17131</v>
      </c>
      <c r="D23" s="259">
        <f>'生産(名目)'!N23</f>
        <v>13065</v>
      </c>
      <c r="E23" s="260">
        <f t="shared" si="2"/>
        <v>-23.7</v>
      </c>
      <c r="F23" s="261">
        <f t="shared" si="0"/>
        <v>0.2</v>
      </c>
      <c r="G23" s="262" t="str">
        <f>'生産(実質)'!B23</f>
        <v xml:space="preserve">    (12)情報・通信機器</v>
      </c>
      <c r="H23" s="258">
        <f>'生産(実質)'!L23</f>
        <v>16831</v>
      </c>
      <c r="I23" s="258">
        <f>'生産(実質)'!M23</f>
        <v>18129</v>
      </c>
      <c r="J23" s="259">
        <f>'生産(実質)'!N23</f>
        <v>13210</v>
      </c>
      <c r="K23" s="260">
        <f t="shared" si="3"/>
        <v>-27.1</v>
      </c>
      <c r="L23" s="257" t="str">
        <f>'デフレータ(生産)'!B23</f>
        <v xml:space="preserve">    (12)情報・通信機器</v>
      </c>
      <c r="M23" s="263">
        <f>'デフレータ(生産)'!L23</f>
        <v>94.6</v>
      </c>
      <c r="N23" s="263">
        <f>'デフレータ(生産)'!M23</f>
        <v>94.5</v>
      </c>
      <c r="O23" s="260">
        <f>'デフレータ(生産)'!N23</f>
        <v>98.9</v>
      </c>
      <c r="R23" s="257" t="str">
        <f>分配!B33</f>
        <v>　(2)公的企業</v>
      </c>
      <c r="S23" s="258">
        <f>分配!L33</f>
        <v>29705</v>
      </c>
      <c r="T23" s="258">
        <f>分配!M33</f>
        <v>39946</v>
      </c>
      <c r="U23" s="259">
        <f>分配!N33</f>
        <v>34955</v>
      </c>
      <c r="V23" s="260">
        <f t="shared" si="7"/>
        <v>-12.5</v>
      </c>
      <c r="W23" s="261">
        <f t="shared" si="8"/>
        <v>0.6</v>
      </c>
      <c r="X23" s="135"/>
      <c r="Y23" s="130"/>
      <c r="Z23" s="130"/>
      <c r="AA23" s="131"/>
      <c r="AB23" s="132"/>
      <c r="AC23" s="136"/>
    </row>
    <row r="24" spans="1:29" ht="14.25" customHeight="1">
      <c r="A24" s="257" t="str">
        <f>'生産(名目)'!B24</f>
        <v xml:space="preserve">    (13)輸送用機械</v>
      </c>
      <c r="B24" s="258">
        <f>'生産(名目)'!L24</f>
        <v>549134</v>
      </c>
      <c r="C24" s="258">
        <f>'生産(名目)'!M24</f>
        <v>557096</v>
      </c>
      <c r="D24" s="259">
        <f>'生産(名目)'!N24</f>
        <v>619420</v>
      </c>
      <c r="E24" s="260">
        <f t="shared" si="2"/>
        <v>11.2</v>
      </c>
      <c r="F24" s="261">
        <f t="shared" si="0"/>
        <v>7.3</v>
      </c>
      <c r="G24" s="262" t="str">
        <f>'生産(実質)'!B24</f>
        <v xml:space="preserve">    (13)輸送用機械</v>
      </c>
      <c r="H24" s="258">
        <f>'生産(実質)'!L24</f>
        <v>632445</v>
      </c>
      <c r="I24" s="258">
        <f>'生産(実質)'!M24</f>
        <v>685138</v>
      </c>
      <c r="J24" s="259">
        <f>'生産(実質)'!N24</f>
        <v>728688</v>
      </c>
      <c r="K24" s="260">
        <f t="shared" si="3"/>
        <v>6.4</v>
      </c>
      <c r="L24" s="257" t="str">
        <f>'デフレータ(生産)'!B24</f>
        <v xml:space="preserve">    (13)輸送用機械</v>
      </c>
      <c r="M24" s="263">
        <f>'デフレータ(生産)'!L24</f>
        <v>86.8</v>
      </c>
      <c r="N24" s="263">
        <f>'デフレータ(生産)'!M24</f>
        <v>81.3</v>
      </c>
      <c r="O24" s="260">
        <f>'デフレータ(生産)'!N24</f>
        <v>85</v>
      </c>
      <c r="R24" s="257" t="str">
        <f>分配!B36</f>
        <v>　(3)個人企業</v>
      </c>
      <c r="S24" s="258">
        <f>分配!L36</f>
        <v>479995</v>
      </c>
      <c r="T24" s="258">
        <f>分配!M36</f>
        <v>466672</v>
      </c>
      <c r="U24" s="259">
        <f>分配!N36</f>
        <v>452482</v>
      </c>
      <c r="V24" s="260">
        <f t="shared" si="7"/>
        <v>-3</v>
      </c>
      <c r="W24" s="261">
        <f t="shared" si="8"/>
        <v>8</v>
      </c>
      <c r="X24" s="264" t="str">
        <f>'支出(名目)'!B27</f>
        <v>　２ 地方政府等最終消費支出</v>
      </c>
      <c r="Y24" s="258">
        <f>'支出(名目)'!L27</f>
        <v>1200941</v>
      </c>
      <c r="Z24" s="258">
        <f>'支出(名目)'!M27</f>
        <v>1249642</v>
      </c>
      <c r="AA24" s="259">
        <f>'支出(名目)'!N27</f>
        <v>1275045</v>
      </c>
      <c r="AB24" s="260">
        <f>ROUND((AA24-Z24)/ABS(Z24)*100,1)</f>
        <v>2</v>
      </c>
      <c r="AC24" s="265">
        <f>ROUND(AA24/AA$42*100,1)</f>
        <v>15</v>
      </c>
    </row>
    <row r="25" spans="1:29" ht="14.25" customHeight="1">
      <c r="A25" s="257" t="str">
        <f>'生産(名目)'!B25</f>
        <v xml:space="preserve">    (14)印刷業</v>
      </c>
      <c r="B25" s="258">
        <f>'生産(名目)'!L25</f>
        <v>12883</v>
      </c>
      <c r="C25" s="258">
        <f>'生産(名目)'!M25</f>
        <v>12665</v>
      </c>
      <c r="D25" s="259">
        <f>'生産(名目)'!N25</f>
        <v>13287</v>
      </c>
      <c r="E25" s="260">
        <f t="shared" si="2"/>
        <v>4.9000000000000004</v>
      </c>
      <c r="F25" s="261">
        <f t="shared" si="0"/>
        <v>0.2</v>
      </c>
      <c r="G25" s="262" t="str">
        <f>'生産(実質)'!B25</f>
        <v xml:space="preserve">    (14)印刷業</v>
      </c>
      <c r="H25" s="258">
        <f>'生産(実質)'!L25</f>
        <v>11869</v>
      </c>
      <c r="I25" s="258">
        <f>'生産(実質)'!M25</f>
        <v>11693</v>
      </c>
      <c r="J25" s="259">
        <f>'生産(実質)'!N25</f>
        <v>12684</v>
      </c>
      <c r="K25" s="260">
        <f t="shared" si="3"/>
        <v>8.5</v>
      </c>
      <c r="L25" s="257" t="str">
        <f>'デフレータ(生産)'!B25</f>
        <v xml:space="preserve">    (14)印刷業</v>
      </c>
      <c r="M25" s="263">
        <f>'デフレータ(生産)'!L25</f>
        <v>108.5</v>
      </c>
      <c r="N25" s="263">
        <f>'デフレータ(生産)'!M25</f>
        <v>108.3</v>
      </c>
      <c r="O25" s="260">
        <f>'デフレータ(生産)'!N25</f>
        <v>104.8</v>
      </c>
      <c r="R25" s="257" t="str">
        <f>分配!B37</f>
        <v>　　ａ 農林水産業</v>
      </c>
      <c r="S25" s="258">
        <f>分配!L37</f>
        <v>6699</v>
      </c>
      <c r="T25" s="258">
        <f>分配!M37</f>
        <v>4813</v>
      </c>
      <c r="U25" s="259">
        <f>分配!N37</f>
        <v>5185</v>
      </c>
      <c r="V25" s="260">
        <f t="shared" si="7"/>
        <v>7.7</v>
      </c>
      <c r="W25" s="261">
        <f t="shared" si="8"/>
        <v>0.1</v>
      </c>
      <c r="X25" s="135"/>
      <c r="Y25" s="130"/>
      <c r="Z25" s="130"/>
      <c r="AA25" s="131"/>
      <c r="AB25" s="132"/>
      <c r="AC25" s="136"/>
    </row>
    <row r="26" spans="1:29" ht="14.25" customHeight="1">
      <c r="A26" s="257" t="str">
        <f>'生産(名目)'!B26</f>
        <v xml:space="preserve">    (15)その他の製造業</v>
      </c>
      <c r="B26" s="258">
        <f>'生産(名目)'!L26</f>
        <v>317476</v>
      </c>
      <c r="C26" s="258">
        <f>'生産(名目)'!M26</f>
        <v>267577</v>
      </c>
      <c r="D26" s="259">
        <f>'生産(名目)'!N26</f>
        <v>299013</v>
      </c>
      <c r="E26" s="260">
        <f t="shared" si="2"/>
        <v>11.7</v>
      </c>
      <c r="F26" s="261">
        <f t="shared" si="0"/>
        <v>3.5</v>
      </c>
      <c r="G26" s="262" t="str">
        <f>'生産(実質)'!B26</f>
        <v xml:space="preserve">    (15)その他の製造業</v>
      </c>
      <c r="H26" s="258">
        <f>'生産(実質)'!L26</f>
        <v>311963</v>
      </c>
      <c r="I26" s="258">
        <f>'生産(実質)'!M26</f>
        <v>272444</v>
      </c>
      <c r="J26" s="259">
        <f>'生産(実質)'!N26</f>
        <v>308677</v>
      </c>
      <c r="K26" s="260">
        <f t="shared" si="3"/>
        <v>13.3</v>
      </c>
      <c r="L26" s="257" t="str">
        <f>'デフレータ(生産)'!B26</f>
        <v xml:space="preserve">    (15)その他の製造業</v>
      </c>
      <c r="M26" s="263">
        <f>'デフレータ(生産)'!L26</f>
        <v>101.8</v>
      </c>
      <c r="N26" s="263">
        <f>'デフレータ(生産)'!M26</f>
        <v>98.2</v>
      </c>
      <c r="O26" s="260">
        <f>'デフレータ(生産)'!N26</f>
        <v>96.9</v>
      </c>
      <c r="R26" s="270" t="str">
        <f>分配!B38</f>
        <v>　　ｂ その他の産業（非農林水産・非金融）</v>
      </c>
      <c r="S26" s="258">
        <f>分配!L38</f>
        <v>228962</v>
      </c>
      <c r="T26" s="258">
        <f>分配!M38</f>
        <v>229682</v>
      </c>
      <c r="U26" s="259">
        <f>分配!N38</f>
        <v>236823</v>
      </c>
      <c r="V26" s="260">
        <f t="shared" si="7"/>
        <v>3.1</v>
      </c>
      <c r="W26" s="261">
        <f t="shared" si="8"/>
        <v>4.2</v>
      </c>
      <c r="X26" s="264" t="str">
        <f>'支出(名目)'!B29</f>
        <v>　３ 県内総資本形成</v>
      </c>
      <c r="Y26" s="258">
        <f>'支出(名目)'!L29</f>
        <v>1980419</v>
      </c>
      <c r="Z26" s="258">
        <f>'支出(名目)'!M29</f>
        <v>1903625</v>
      </c>
      <c r="AA26" s="259">
        <f>'支出(名目)'!N29</f>
        <v>2055343</v>
      </c>
      <c r="AB26" s="260">
        <f t="shared" ref="AB26:AB34" si="9">ROUND((AA26-Z26)/ABS(Z26)*100,1)</f>
        <v>8</v>
      </c>
      <c r="AC26" s="265">
        <f t="shared" ref="AC26:AC35" si="10">ROUND(AA26/AA$42*100,1)</f>
        <v>24.2</v>
      </c>
    </row>
    <row r="27" spans="1:29" ht="14.25" customHeight="1">
      <c r="A27" s="268" t="str">
        <f>'生産(名目)'!B27</f>
        <v xml:space="preserve"> 4 電気・ガス・水道・廃棄物処理業</v>
      </c>
      <c r="B27" s="258">
        <f>'生産(名目)'!L27</f>
        <v>276988</v>
      </c>
      <c r="C27" s="258">
        <f>'生産(名目)'!M27</f>
        <v>197749</v>
      </c>
      <c r="D27" s="259">
        <f>'生産(名目)'!N27</f>
        <v>187903</v>
      </c>
      <c r="E27" s="260">
        <f t="shared" si="2"/>
        <v>-5</v>
      </c>
      <c r="F27" s="261">
        <f t="shared" si="0"/>
        <v>2.2000000000000002</v>
      </c>
      <c r="G27" s="269" t="str">
        <f>'生産(実質)'!B27</f>
        <v xml:space="preserve"> 4 電気・ガス・水道・廃棄物処理業</v>
      </c>
      <c r="H27" s="258">
        <f>'生産(実質)'!L27</f>
        <v>253826</v>
      </c>
      <c r="I27" s="258">
        <f>'生産(実質)'!M27</f>
        <v>193578</v>
      </c>
      <c r="J27" s="259">
        <f>'生産(実質)'!N27</f>
        <v>235518</v>
      </c>
      <c r="K27" s="260">
        <f t="shared" si="3"/>
        <v>21.7</v>
      </c>
      <c r="L27" s="268" t="str">
        <f>'デフレータ(生産)'!B27</f>
        <v xml:space="preserve"> 4 電気・ガス・水道・廃棄物処理業</v>
      </c>
      <c r="M27" s="263">
        <f>'デフレータ(生産)'!L27</f>
        <v>109.1</v>
      </c>
      <c r="N27" s="263">
        <f>'デフレータ(生産)'!M27</f>
        <v>102.2</v>
      </c>
      <c r="O27" s="260">
        <f>'デフレータ(生産)'!N27</f>
        <v>79.8</v>
      </c>
      <c r="R27" s="271" t="str">
        <f>分配!B39</f>
        <v>　　ｃ 持ち家</v>
      </c>
      <c r="S27" s="272">
        <f>分配!L39</f>
        <v>244334</v>
      </c>
      <c r="T27" s="272">
        <f>分配!M39</f>
        <v>232177</v>
      </c>
      <c r="U27" s="273">
        <f>分配!N39</f>
        <v>210474</v>
      </c>
      <c r="V27" s="274">
        <f t="shared" si="7"/>
        <v>-9.3000000000000007</v>
      </c>
      <c r="W27" s="275">
        <f t="shared" si="8"/>
        <v>3.7</v>
      </c>
      <c r="X27" s="264" t="str">
        <f>'支出(名目)'!B30</f>
        <v>　 (1) 総固定資本形成</v>
      </c>
      <c r="Y27" s="258">
        <f>'支出(名目)'!L30</f>
        <v>1960731</v>
      </c>
      <c r="Z27" s="258">
        <f>'支出(名目)'!M30</f>
        <v>1997245</v>
      </c>
      <c r="AA27" s="259">
        <f>'支出(名目)'!N30</f>
        <v>2125896</v>
      </c>
      <c r="AB27" s="260">
        <f t="shared" si="9"/>
        <v>6.4</v>
      </c>
      <c r="AC27" s="265">
        <f t="shared" si="10"/>
        <v>25</v>
      </c>
    </row>
    <row r="28" spans="1:29" ht="14.25" customHeight="1">
      <c r="A28" s="257" t="str">
        <f>'生産(名目)'!B28</f>
        <v xml:space="preserve">    (1)電気業</v>
      </c>
      <c r="B28" s="258">
        <f>'生産(名目)'!L28</f>
        <v>170676</v>
      </c>
      <c r="C28" s="258">
        <f>'生産(名目)'!M28</f>
        <v>84298</v>
      </c>
      <c r="D28" s="259">
        <f>'生産(名目)'!N28</f>
        <v>78113</v>
      </c>
      <c r="E28" s="260">
        <f t="shared" si="2"/>
        <v>-7.3</v>
      </c>
      <c r="F28" s="261">
        <f t="shared" si="0"/>
        <v>0.9</v>
      </c>
      <c r="G28" s="262" t="str">
        <f>'生産(実質)'!B28</f>
        <v xml:space="preserve">    (1)電気業</v>
      </c>
      <c r="H28" s="258">
        <f>'生産(実質)'!L28</f>
        <v>149765</v>
      </c>
      <c r="I28" s="258">
        <f>'生産(実質)'!M28</f>
        <v>91870</v>
      </c>
      <c r="J28" s="259">
        <f>'生産(実質)'!N28</f>
        <v>134833</v>
      </c>
      <c r="K28" s="260">
        <f t="shared" si="3"/>
        <v>46.8</v>
      </c>
      <c r="L28" s="257" t="str">
        <f>'デフレータ(生産)'!B28</f>
        <v xml:space="preserve">    (1)電気業</v>
      </c>
      <c r="M28" s="263">
        <f>'デフレータ(生産)'!L28</f>
        <v>114</v>
      </c>
      <c r="N28" s="263">
        <f>'デフレータ(生産)'!M28</f>
        <v>91.8</v>
      </c>
      <c r="O28" s="260">
        <f>'デフレータ(生産)'!N28</f>
        <v>57.9</v>
      </c>
      <c r="R28" s="112"/>
      <c r="S28" s="130"/>
      <c r="T28" s="130"/>
      <c r="U28" s="131"/>
      <c r="V28" s="132"/>
      <c r="W28" s="133"/>
      <c r="X28" s="264" t="str">
        <f>'支出(名目)'!B31</f>
        <v>　　　ａ　民間</v>
      </c>
      <c r="Y28" s="258">
        <f>'支出(名目)'!L31</f>
        <v>1567735</v>
      </c>
      <c r="Z28" s="258">
        <f>'支出(名目)'!M31</f>
        <v>1617051</v>
      </c>
      <c r="AA28" s="259">
        <f>'支出(名目)'!N31</f>
        <v>1714177</v>
      </c>
      <c r="AB28" s="260">
        <f t="shared" si="9"/>
        <v>6</v>
      </c>
      <c r="AC28" s="265">
        <f t="shared" si="10"/>
        <v>20.2</v>
      </c>
    </row>
    <row r="29" spans="1:29" ht="14.25" customHeight="1">
      <c r="A29" s="268" t="str">
        <f>'生産(名目)'!B29</f>
        <v xml:space="preserve">    (2)ガス・水道・廃棄物処理業</v>
      </c>
      <c r="B29" s="258">
        <f>'生産(名目)'!L29</f>
        <v>106312</v>
      </c>
      <c r="C29" s="258">
        <f>'生産(名目)'!M29</f>
        <v>113451</v>
      </c>
      <c r="D29" s="259">
        <f>'生産(名目)'!N29</f>
        <v>109790</v>
      </c>
      <c r="E29" s="260">
        <f t="shared" si="2"/>
        <v>-3.2</v>
      </c>
      <c r="F29" s="261">
        <f t="shared" si="0"/>
        <v>1.3</v>
      </c>
      <c r="G29" s="269" t="str">
        <f>'生産(実質)'!B29</f>
        <v xml:space="preserve">    (2)ガス・水道・廃棄物処理業</v>
      </c>
      <c r="H29" s="258">
        <f>'生産(実質)'!L29</f>
        <v>104131</v>
      </c>
      <c r="I29" s="258">
        <f>'生産(実質)'!M29</f>
        <v>104359</v>
      </c>
      <c r="J29" s="259">
        <f>'生産(実質)'!N29</f>
        <v>107507</v>
      </c>
      <c r="K29" s="260">
        <f t="shared" si="3"/>
        <v>3</v>
      </c>
      <c r="L29" s="257" t="str">
        <f>'デフレータ(生産)'!B29</f>
        <v xml:space="preserve">    (2)ガス・水道・廃棄物処理業</v>
      </c>
      <c r="M29" s="263">
        <f>'デフレータ(生産)'!L29</f>
        <v>102.1</v>
      </c>
      <c r="N29" s="263">
        <f>'デフレータ(生産)'!M29</f>
        <v>108.7</v>
      </c>
      <c r="O29" s="260">
        <f>'デフレータ(生産)'!N29</f>
        <v>102.1</v>
      </c>
      <c r="R29" s="276" t="str">
        <f>分配!B41</f>
        <v xml:space="preserve"> ４ 県民所得（要素費用表示）　（１＋２＋３）　</v>
      </c>
      <c r="S29" s="277">
        <f>分配!L41</f>
        <v>5292715</v>
      </c>
      <c r="T29" s="281">
        <f>分配!M41</f>
        <v>5504307</v>
      </c>
      <c r="U29" s="259">
        <f>分配!N41</f>
        <v>5621150</v>
      </c>
      <c r="V29" s="260">
        <f t="shared" si="7"/>
        <v>2.1</v>
      </c>
      <c r="W29" s="261">
        <f>ROUND(U29/U$29*100,1)</f>
        <v>100</v>
      </c>
      <c r="X29" s="278" t="str">
        <f>'支出(名目)'!B32</f>
        <v>　　　(ａ) 住宅</v>
      </c>
      <c r="Y29" s="258">
        <f>'支出(名目)'!L32</f>
        <v>253856</v>
      </c>
      <c r="Z29" s="258">
        <f>'支出(名目)'!M32</f>
        <v>272067</v>
      </c>
      <c r="AA29" s="259">
        <f>'支出(名目)'!N32</f>
        <v>278814</v>
      </c>
      <c r="AB29" s="260">
        <f t="shared" si="9"/>
        <v>2.5</v>
      </c>
      <c r="AC29" s="265">
        <f t="shared" si="10"/>
        <v>3.3</v>
      </c>
    </row>
    <row r="30" spans="1:29" ht="14.25" customHeight="1">
      <c r="A30" s="257" t="str">
        <f>'生産(名目)'!B30</f>
        <v xml:space="preserve"> 5 建設業</v>
      </c>
      <c r="B30" s="258">
        <f>'生産(名目)'!L30</f>
        <v>377747</v>
      </c>
      <c r="C30" s="258">
        <f>'生産(名目)'!M30</f>
        <v>422628</v>
      </c>
      <c r="D30" s="259">
        <f>'生産(名目)'!N30</f>
        <v>418660</v>
      </c>
      <c r="E30" s="260">
        <f t="shared" si="2"/>
        <v>-0.9</v>
      </c>
      <c r="F30" s="261">
        <f t="shared" si="0"/>
        <v>4.9000000000000004</v>
      </c>
      <c r="G30" s="262" t="str">
        <f>'生産(実質)'!B30</f>
        <v xml:space="preserve"> 5 建設業</v>
      </c>
      <c r="H30" s="258">
        <f>'生産(実質)'!L30</f>
        <v>357757</v>
      </c>
      <c r="I30" s="258">
        <f>'生産(実質)'!M30</f>
        <v>389869</v>
      </c>
      <c r="J30" s="259">
        <f>'生産(実質)'!N30</f>
        <v>385296</v>
      </c>
      <c r="K30" s="260">
        <f t="shared" si="3"/>
        <v>-1.2</v>
      </c>
      <c r="L30" s="257" t="str">
        <f>'デフレータ(生産)'!B30</f>
        <v xml:space="preserve"> 5 建設業</v>
      </c>
      <c r="M30" s="263">
        <f>'デフレータ(生産)'!L30</f>
        <v>105.6</v>
      </c>
      <c r="N30" s="263">
        <f>'デフレータ(生産)'!M30</f>
        <v>108.4</v>
      </c>
      <c r="O30" s="260">
        <f>'デフレータ(生産)'!N30</f>
        <v>108.7</v>
      </c>
      <c r="R30" s="129"/>
      <c r="S30" s="141"/>
      <c r="T30" s="129"/>
      <c r="U30" s="142"/>
      <c r="V30" s="142"/>
      <c r="W30" s="142"/>
      <c r="X30" s="278" t="str">
        <f>'支出(名目)'!B33</f>
        <v>　　　(ｂ) 企業設備</v>
      </c>
      <c r="Y30" s="258">
        <f>'支出(名目)'!L33</f>
        <v>1313879</v>
      </c>
      <c r="Z30" s="258">
        <f>'支出(名目)'!M33</f>
        <v>1344984</v>
      </c>
      <c r="AA30" s="259">
        <f>'支出(名目)'!N33</f>
        <v>1435363</v>
      </c>
      <c r="AB30" s="260">
        <f t="shared" si="9"/>
        <v>6.7</v>
      </c>
      <c r="AC30" s="265">
        <f t="shared" si="10"/>
        <v>16.899999999999999</v>
      </c>
    </row>
    <row r="31" spans="1:29" ht="14.25" customHeight="1">
      <c r="A31" s="257" t="str">
        <f>'生産(名目)'!B31</f>
        <v xml:space="preserve"> 6 卸売・小売業</v>
      </c>
      <c r="B31" s="258">
        <f>'生産(名目)'!L31</f>
        <v>588400</v>
      </c>
      <c r="C31" s="258">
        <f>'生産(名目)'!M31</f>
        <v>616460</v>
      </c>
      <c r="D31" s="259">
        <f>'生産(名目)'!N31</f>
        <v>642108</v>
      </c>
      <c r="E31" s="260">
        <f t="shared" si="2"/>
        <v>4.2</v>
      </c>
      <c r="F31" s="261">
        <f t="shared" si="0"/>
        <v>7.6</v>
      </c>
      <c r="G31" s="262" t="str">
        <f>'生産(実質)'!B31</f>
        <v xml:space="preserve"> 6 卸売・小売業</v>
      </c>
      <c r="H31" s="258">
        <f>'生産(実質)'!L31</f>
        <v>554756</v>
      </c>
      <c r="I31" s="258">
        <f>'生産(実質)'!M31</f>
        <v>570898</v>
      </c>
      <c r="J31" s="259">
        <f>'生産(実質)'!N31</f>
        <v>580490</v>
      </c>
      <c r="K31" s="260">
        <f t="shared" si="3"/>
        <v>1.7</v>
      </c>
      <c r="L31" s="257" t="str">
        <f>'デフレータ(生産)'!B31</f>
        <v xml:space="preserve"> 6 卸売・小売業</v>
      </c>
      <c r="M31" s="263">
        <f>'デフレータ(生産)'!L31</f>
        <v>106.1</v>
      </c>
      <c r="N31" s="263">
        <f>'デフレータ(生産)'!M31</f>
        <v>108</v>
      </c>
      <c r="O31" s="260">
        <f>'デフレータ(生産)'!N31</f>
        <v>110.6</v>
      </c>
      <c r="R31" s="143"/>
      <c r="S31" s="140"/>
      <c r="T31" s="145"/>
      <c r="U31" s="279" t="s">
        <v>322</v>
      </c>
      <c r="V31" s="132"/>
      <c r="W31" s="144"/>
      <c r="X31" s="264" t="str">
        <f>'支出(名目)'!B34</f>
        <v>　　　ｂ　公的</v>
      </c>
      <c r="Y31" s="258">
        <f>'支出(名目)'!L34</f>
        <v>392996</v>
      </c>
      <c r="Z31" s="258">
        <f>'支出(名目)'!M34</f>
        <v>380194</v>
      </c>
      <c r="AA31" s="259">
        <f>'支出(名目)'!N34</f>
        <v>411719</v>
      </c>
      <c r="AB31" s="260">
        <f t="shared" si="9"/>
        <v>8.3000000000000007</v>
      </c>
      <c r="AC31" s="265">
        <f t="shared" si="10"/>
        <v>4.8</v>
      </c>
    </row>
    <row r="32" spans="1:29" ht="14.25" customHeight="1">
      <c r="A32" s="257" t="str">
        <f>'生産(名目)'!B32</f>
        <v xml:space="preserve">    (1)卸売業</v>
      </c>
      <c r="B32" s="258">
        <f>'生産(名目)'!L32</f>
        <v>167760</v>
      </c>
      <c r="C32" s="258">
        <f>'生産(名目)'!M32</f>
        <v>187059</v>
      </c>
      <c r="D32" s="259">
        <f>'生産(名目)'!N32</f>
        <v>199465</v>
      </c>
      <c r="E32" s="260">
        <f t="shared" si="2"/>
        <v>6.6</v>
      </c>
      <c r="F32" s="261">
        <f t="shared" si="0"/>
        <v>2.2999999999999998</v>
      </c>
      <c r="G32" s="262" t="str">
        <f>'生産(実質)'!B32</f>
        <v xml:space="preserve">    (1)卸売業</v>
      </c>
      <c r="H32" s="258">
        <f>'生産(実質)'!L32</f>
        <v>159921</v>
      </c>
      <c r="I32" s="258">
        <f>'生産(実質)'!M32</f>
        <v>171149</v>
      </c>
      <c r="J32" s="259">
        <f>'生産(実質)'!N32</f>
        <v>170365</v>
      </c>
      <c r="K32" s="260">
        <f t="shared" si="3"/>
        <v>-0.5</v>
      </c>
      <c r="L32" s="257" t="str">
        <f>'デフレータ(生産)'!B32</f>
        <v xml:space="preserve">    (1)卸売業</v>
      </c>
      <c r="M32" s="263">
        <f>'デフレータ(生産)'!L32</f>
        <v>104.9</v>
      </c>
      <c r="N32" s="263">
        <f>'デフレータ(生産)'!M32</f>
        <v>109.3</v>
      </c>
      <c r="O32" s="260">
        <f>'デフレータ(生産)'!N32</f>
        <v>117.1</v>
      </c>
      <c r="R32" s="280" t="s">
        <v>323</v>
      </c>
      <c r="S32" s="277">
        <v>2990</v>
      </c>
      <c r="T32" s="281">
        <v>3135</v>
      </c>
      <c r="U32" s="282">
        <v>3227</v>
      </c>
      <c r="V32" s="260">
        <f>ROUND((U32-T32)/ABS(T32)*100,1)</f>
        <v>2.9</v>
      </c>
      <c r="W32" s="133"/>
      <c r="X32" s="278" t="str">
        <f>'支出(名目)'!B35</f>
        <v>　　　(ａ) 住宅</v>
      </c>
      <c r="Y32" s="258">
        <f>'支出(名目)'!L35</f>
        <v>1110</v>
      </c>
      <c r="Z32" s="258">
        <f>'支出(名目)'!M35</f>
        <v>714</v>
      </c>
      <c r="AA32" s="259">
        <f>'支出(名目)'!N35</f>
        <v>864</v>
      </c>
      <c r="AB32" s="260">
        <f t="shared" si="9"/>
        <v>21</v>
      </c>
      <c r="AC32" s="265">
        <f t="shared" si="10"/>
        <v>0</v>
      </c>
    </row>
    <row r="33" spans="1:29" ht="14.25" customHeight="1">
      <c r="A33" s="257" t="str">
        <f>'生産(名目)'!B33</f>
        <v xml:space="preserve">    (2)小売業</v>
      </c>
      <c r="B33" s="258">
        <f>'生産(名目)'!L33</f>
        <v>420640</v>
      </c>
      <c r="C33" s="258">
        <f>'生産(名目)'!M33</f>
        <v>429401</v>
      </c>
      <c r="D33" s="259">
        <f>'生産(名目)'!N33</f>
        <v>442643</v>
      </c>
      <c r="E33" s="260">
        <f t="shared" si="2"/>
        <v>3.1</v>
      </c>
      <c r="F33" s="261">
        <f t="shared" si="0"/>
        <v>5.2</v>
      </c>
      <c r="G33" s="262" t="str">
        <f>'生産(実質)'!B33</f>
        <v xml:space="preserve">    (2)小売業</v>
      </c>
      <c r="H33" s="258">
        <f>'生産(実質)'!L33</f>
        <v>394526</v>
      </c>
      <c r="I33" s="258">
        <f>'生産(実質)'!M33</f>
        <v>399537</v>
      </c>
      <c r="J33" s="259">
        <f>'生産(実質)'!N33</f>
        <v>409971</v>
      </c>
      <c r="K33" s="260">
        <f t="shared" si="3"/>
        <v>2.6</v>
      </c>
      <c r="L33" s="257" t="str">
        <f>'デフレータ(生産)'!B33</f>
        <v xml:space="preserve">    (2)小売業</v>
      </c>
      <c r="M33" s="263">
        <f>'デフレータ(生産)'!L33</f>
        <v>106.6</v>
      </c>
      <c r="N33" s="263">
        <f>'デフレータ(生産)'!M33</f>
        <v>107.5</v>
      </c>
      <c r="O33" s="260">
        <f>'デフレータ(生産)'!N33</f>
        <v>108</v>
      </c>
      <c r="R33" s="129"/>
      <c r="S33" s="141"/>
      <c r="T33" s="129"/>
      <c r="U33" s="142"/>
      <c r="V33" s="142"/>
      <c r="W33" s="142"/>
      <c r="X33" s="278" t="str">
        <f>'支出(名目)'!B36</f>
        <v>　　　(ｂ) 企業設備</v>
      </c>
      <c r="Y33" s="258">
        <f>'支出(名目)'!L36</f>
        <v>92228</v>
      </c>
      <c r="Z33" s="258">
        <f>'支出(名目)'!M36</f>
        <v>92565</v>
      </c>
      <c r="AA33" s="259">
        <f>'支出(名目)'!N36</f>
        <v>105297</v>
      </c>
      <c r="AB33" s="260">
        <f t="shared" si="9"/>
        <v>13.8</v>
      </c>
      <c r="AC33" s="265">
        <f t="shared" si="10"/>
        <v>1.2</v>
      </c>
    </row>
    <row r="34" spans="1:29" ht="14.25" customHeight="1">
      <c r="A34" s="257" t="str">
        <f>'生産(名目)'!B34</f>
        <v xml:space="preserve"> 7 運輸・郵便業</v>
      </c>
      <c r="B34" s="258">
        <f>'生産(名目)'!L34</f>
        <v>422081</v>
      </c>
      <c r="C34" s="258">
        <f>'生産(名目)'!M34</f>
        <v>446586</v>
      </c>
      <c r="D34" s="259">
        <f>'生産(名目)'!N34</f>
        <v>459215</v>
      </c>
      <c r="E34" s="260">
        <f t="shared" si="2"/>
        <v>2.8</v>
      </c>
      <c r="F34" s="261">
        <f t="shared" si="0"/>
        <v>5.4</v>
      </c>
      <c r="G34" s="262" t="str">
        <f>'生産(実質)'!B34</f>
        <v xml:space="preserve"> 7 運輸・郵便業</v>
      </c>
      <c r="H34" s="258">
        <f>'生産(実質)'!L34</f>
        <v>387363</v>
      </c>
      <c r="I34" s="258">
        <f>'生産(実質)'!M34</f>
        <v>414933</v>
      </c>
      <c r="J34" s="259">
        <f>'生産(実質)'!N34</f>
        <v>425292</v>
      </c>
      <c r="K34" s="260">
        <f t="shared" si="3"/>
        <v>2.5</v>
      </c>
      <c r="L34" s="257" t="str">
        <f>'デフレータ(生産)'!B34</f>
        <v xml:space="preserve"> 7 運輸・郵便業</v>
      </c>
      <c r="M34" s="263">
        <f>'デフレータ(生産)'!L34</f>
        <v>109</v>
      </c>
      <c r="N34" s="263">
        <f>'デフレータ(生産)'!M34</f>
        <v>107.6</v>
      </c>
      <c r="O34" s="260">
        <f>'デフレータ(生産)'!N34</f>
        <v>108</v>
      </c>
      <c r="R34" s="143"/>
      <c r="S34" s="145"/>
      <c r="T34" s="145"/>
      <c r="U34" s="145"/>
      <c r="V34" s="147"/>
      <c r="W34" s="148"/>
      <c r="X34" s="299" t="str">
        <f>'支出(名目)'!B37</f>
        <v>　　　(ｃ) 一般政府（中央政府等、地方政府等）</v>
      </c>
      <c r="Y34" s="258">
        <f>'支出(名目)'!L37</f>
        <v>299658</v>
      </c>
      <c r="Z34" s="258">
        <f>'支出(名目)'!M37</f>
        <v>286915</v>
      </c>
      <c r="AA34" s="259">
        <f>'支出(名目)'!N37</f>
        <v>305558</v>
      </c>
      <c r="AB34" s="260">
        <f t="shared" si="9"/>
        <v>6.5</v>
      </c>
      <c r="AC34" s="265">
        <f t="shared" si="10"/>
        <v>3.6</v>
      </c>
    </row>
    <row r="35" spans="1:29" ht="14.25" customHeight="1">
      <c r="A35" s="257" t="str">
        <f>'生産(名目)'!B35</f>
        <v xml:space="preserve"> 8 宿泊・飲食サービス業</v>
      </c>
      <c r="B35" s="258">
        <f>'生産(名目)'!L35</f>
        <v>112612</v>
      </c>
      <c r="C35" s="258">
        <f>'生産(名目)'!M35</f>
        <v>97522</v>
      </c>
      <c r="D35" s="259">
        <f>'生産(名目)'!N35</f>
        <v>128272</v>
      </c>
      <c r="E35" s="260">
        <f t="shared" si="2"/>
        <v>31.5</v>
      </c>
      <c r="F35" s="261">
        <f t="shared" si="0"/>
        <v>1.5</v>
      </c>
      <c r="G35" s="262" t="str">
        <f>'生産(実質)'!B35</f>
        <v xml:space="preserve"> 8 宿泊・飲食サービス業</v>
      </c>
      <c r="H35" s="258">
        <f>'生産(実質)'!L35</f>
        <v>103478</v>
      </c>
      <c r="I35" s="258">
        <f>'生産(実質)'!M35</f>
        <v>93253</v>
      </c>
      <c r="J35" s="259">
        <f>'生産(実質)'!N35</f>
        <v>119808</v>
      </c>
      <c r="K35" s="260">
        <f t="shared" si="3"/>
        <v>28.5</v>
      </c>
      <c r="L35" s="257" t="str">
        <f>'デフレータ(生産)'!B35</f>
        <v xml:space="preserve"> 8 宿泊・飲食サービス業</v>
      </c>
      <c r="M35" s="263">
        <f>'デフレータ(生産)'!L35</f>
        <v>108.8</v>
      </c>
      <c r="N35" s="263">
        <f>'デフレータ(生産)'!M35</f>
        <v>104.6</v>
      </c>
      <c r="O35" s="260">
        <f>'デフレータ(生産)'!N35</f>
        <v>107.1</v>
      </c>
      <c r="R35" s="143"/>
      <c r="S35" s="145"/>
      <c r="T35" s="145"/>
      <c r="U35" s="145"/>
      <c r="V35" s="147"/>
      <c r="W35" s="148"/>
      <c r="X35" s="264" t="str">
        <f>'支出(名目)'!B38</f>
        <v>　 (2) 在庫変動</v>
      </c>
      <c r="Y35" s="258">
        <f>'支出(名目)'!L38</f>
        <v>19688</v>
      </c>
      <c r="Z35" s="258">
        <f>'支出(名目)'!M38</f>
        <v>-93620</v>
      </c>
      <c r="AA35" s="259">
        <f>'支出(名目)'!N38</f>
        <v>-70553</v>
      </c>
      <c r="AB35" s="301" t="s">
        <v>351</v>
      </c>
      <c r="AC35" s="265">
        <f t="shared" si="10"/>
        <v>-0.8</v>
      </c>
    </row>
    <row r="36" spans="1:29" ht="14.25" customHeight="1">
      <c r="A36" s="257" t="str">
        <f>'生産(名目)'!B36</f>
        <v xml:space="preserve"> 9 情報通信業</v>
      </c>
      <c r="B36" s="258">
        <f>'生産(名目)'!L36</f>
        <v>168745</v>
      </c>
      <c r="C36" s="258">
        <f>'生産(名目)'!M36</f>
        <v>160880</v>
      </c>
      <c r="D36" s="259">
        <f>'生産(名目)'!N36</f>
        <v>154989</v>
      </c>
      <c r="E36" s="260">
        <f t="shared" si="2"/>
        <v>-3.7</v>
      </c>
      <c r="F36" s="261">
        <f t="shared" si="0"/>
        <v>1.8</v>
      </c>
      <c r="G36" s="262" t="str">
        <f>'生産(実質)'!B36</f>
        <v xml:space="preserve"> 9 情報通信業</v>
      </c>
      <c r="H36" s="258">
        <f>'生産(実質)'!L36</f>
        <v>183437</v>
      </c>
      <c r="I36" s="258">
        <f>'生産(実質)'!M36</f>
        <v>178382</v>
      </c>
      <c r="J36" s="259">
        <f>'生産(実質)'!N36</f>
        <v>177282</v>
      </c>
      <c r="K36" s="260">
        <f t="shared" si="3"/>
        <v>-0.6</v>
      </c>
      <c r="L36" s="257" t="str">
        <f>'デフレータ(生産)'!B36</f>
        <v xml:space="preserve"> 9 情報通信業</v>
      </c>
      <c r="M36" s="263">
        <f>'デフレータ(生産)'!L36</f>
        <v>92</v>
      </c>
      <c r="N36" s="263">
        <f>'デフレータ(生産)'!M36</f>
        <v>90.2</v>
      </c>
      <c r="O36" s="260">
        <f>'デフレータ(生産)'!N36</f>
        <v>87.4</v>
      </c>
      <c r="R36" s="143"/>
      <c r="S36" s="143"/>
      <c r="T36" s="143"/>
      <c r="U36" s="143"/>
      <c r="V36" s="143"/>
      <c r="W36" s="143"/>
      <c r="X36" s="135"/>
      <c r="Y36" s="130"/>
      <c r="Z36" s="130"/>
      <c r="AA36" s="131"/>
      <c r="AB36" s="132"/>
      <c r="AC36" s="136"/>
    </row>
    <row r="37" spans="1:29" ht="14.25" customHeight="1">
      <c r="A37" s="257" t="str">
        <f>'生産(名目)'!B37</f>
        <v xml:space="preserve">    (1)通信・放送業</v>
      </c>
      <c r="B37" s="258">
        <f>'生産(名目)'!L37</f>
        <v>132584</v>
      </c>
      <c r="C37" s="258">
        <f>'生産(名目)'!M37</f>
        <v>124164</v>
      </c>
      <c r="D37" s="259">
        <f>'生産(名目)'!N37</f>
        <v>116882</v>
      </c>
      <c r="E37" s="260">
        <f t="shared" si="2"/>
        <v>-5.9</v>
      </c>
      <c r="F37" s="261">
        <f t="shared" si="0"/>
        <v>1.4</v>
      </c>
      <c r="G37" s="262" t="str">
        <f>'生産(実質)'!B37</f>
        <v xml:space="preserve">    (1)通信・放送業</v>
      </c>
      <c r="H37" s="258">
        <f>'生産(実質)'!L37</f>
        <v>149899</v>
      </c>
      <c r="I37" s="258">
        <f>'生産(実質)'!M37</f>
        <v>143618</v>
      </c>
      <c r="J37" s="259">
        <f>'生産(実質)'!N37</f>
        <v>139935</v>
      </c>
      <c r="K37" s="260">
        <f t="shared" si="3"/>
        <v>-2.6</v>
      </c>
      <c r="L37" s="257" t="str">
        <f>'デフレータ(生産)'!B37</f>
        <v xml:space="preserve">    (1)通信・放送業</v>
      </c>
      <c r="M37" s="263">
        <f>'デフレータ(生産)'!L37</f>
        <v>88.4</v>
      </c>
      <c r="N37" s="263">
        <f>'デフレータ(生産)'!M37</f>
        <v>86.5</v>
      </c>
      <c r="O37" s="260">
        <f>'デフレータ(生産)'!N37</f>
        <v>83.5</v>
      </c>
      <c r="R37" s="143"/>
      <c r="S37" s="143"/>
      <c r="T37" s="143"/>
      <c r="U37" s="143"/>
      <c r="V37" s="143"/>
      <c r="W37" s="143"/>
      <c r="X37" s="266" t="str">
        <f>'支出(名目)'!B42</f>
        <v>　４ 財貨・サービスの移出入（純）・統計上の不突合</v>
      </c>
      <c r="Y37" s="258">
        <f>'支出(名目)'!L42</f>
        <v>1383086</v>
      </c>
      <c r="Z37" s="258">
        <f>'支出(名目)'!M42</f>
        <v>1492448</v>
      </c>
      <c r="AA37" s="259">
        <f>'支出(名目)'!N42</f>
        <v>1112292</v>
      </c>
      <c r="AB37" s="301" t="s">
        <v>351</v>
      </c>
      <c r="AC37" s="265">
        <f>ROUND(AA37/AA$42*100,1)</f>
        <v>13.1</v>
      </c>
    </row>
    <row r="38" spans="1:29" ht="14.25" customHeight="1">
      <c r="A38" s="268" t="str">
        <f>'生産(名目)'!B38</f>
        <v xml:space="preserve">    (2)情報サービス、映像音声文字情報制作業</v>
      </c>
      <c r="B38" s="258">
        <f>'生産(名目)'!L38</f>
        <v>36161</v>
      </c>
      <c r="C38" s="258">
        <f>'生産(名目)'!M38</f>
        <v>36716</v>
      </c>
      <c r="D38" s="259">
        <f>'生産(名目)'!N38</f>
        <v>38107</v>
      </c>
      <c r="E38" s="260">
        <f t="shared" si="2"/>
        <v>3.8</v>
      </c>
      <c r="F38" s="261">
        <f t="shared" si="0"/>
        <v>0.4</v>
      </c>
      <c r="G38" s="269" t="str">
        <f>'生産(実質)'!B38</f>
        <v xml:space="preserve">    (2)情報サービス、映像音声文字情報制作業</v>
      </c>
      <c r="H38" s="258">
        <f>'生産(実質)'!L38</f>
        <v>33974</v>
      </c>
      <c r="I38" s="258">
        <f>'生産(実質)'!M38</f>
        <v>34825</v>
      </c>
      <c r="J38" s="259">
        <f>'生産(実質)'!N38</f>
        <v>36904</v>
      </c>
      <c r="K38" s="260">
        <f t="shared" si="3"/>
        <v>6</v>
      </c>
      <c r="L38" s="268" t="str">
        <f>'デフレータ(生産)'!B38</f>
        <v xml:space="preserve">    (2)情報サービス、映像音声文字情報制作業</v>
      </c>
      <c r="M38" s="263">
        <f>'デフレータ(生産)'!L38</f>
        <v>106.4</v>
      </c>
      <c r="N38" s="263">
        <f>'デフレータ(生産)'!M38</f>
        <v>105.4</v>
      </c>
      <c r="O38" s="260">
        <f>'デフレータ(生産)'!N38</f>
        <v>103.3</v>
      </c>
      <c r="R38" s="143"/>
      <c r="S38" s="143"/>
      <c r="T38" s="143"/>
      <c r="U38" s="143"/>
      <c r="V38" s="143"/>
      <c r="W38" s="143"/>
      <c r="X38" s="266" t="str">
        <f>'支出(名目)'!B43</f>
        <v>　 (1) 財貨・サービスの移出入（純）</v>
      </c>
      <c r="Y38" s="258">
        <f>'支出(名目)'!L43</f>
        <v>1388754</v>
      </c>
      <c r="Z38" s="258">
        <f>'支出(名目)'!M43</f>
        <v>1700317</v>
      </c>
      <c r="AA38" s="259">
        <f>'支出(名目)'!N43</f>
        <v>1474804</v>
      </c>
      <c r="AB38" s="260">
        <f>ROUND((AA38-Z38)/ABS(Z38)*100,1)</f>
        <v>-13.3</v>
      </c>
      <c r="AC38" s="265">
        <f>ROUND(AA38/AA$42*100,1)</f>
        <v>17.399999999999999</v>
      </c>
    </row>
    <row r="39" spans="1:29" ht="14.25" customHeight="1">
      <c r="A39" s="257" t="str">
        <f>'生産(名目)'!B39</f>
        <v>10 金融・保険業</v>
      </c>
      <c r="B39" s="258">
        <f>'生産(名目)'!L39</f>
        <v>254236</v>
      </c>
      <c r="C39" s="258">
        <f>'生産(名目)'!M39</f>
        <v>269322</v>
      </c>
      <c r="D39" s="259">
        <f>'生産(名目)'!N39</f>
        <v>289998</v>
      </c>
      <c r="E39" s="260">
        <f t="shared" si="2"/>
        <v>7.7</v>
      </c>
      <c r="F39" s="261">
        <f t="shared" si="0"/>
        <v>3.4</v>
      </c>
      <c r="G39" s="262" t="str">
        <f>'生産(実質)'!B39</f>
        <v>10 金融・保険業</v>
      </c>
      <c r="H39" s="258">
        <f>'生産(実質)'!L39</f>
        <v>268369</v>
      </c>
      <c r="I39" s="258">
        <f>'生産(実質)'!M39</f>
        <v>295272</v>
      </c>
      <c r="J39" s="259">
        <f>'生産(実質)'!N39</f>
        <v>316540</v>
      </c>
      <c r="K39" s="260">
        <f t="shared" si="3"/>
        <v>7.2</v>
      </c>
      <c r="L39" s="257" t="str">
        <f>'デフレータ(生産)'!B39</f>
        <v>10 金融・保険業</v>
      </c>
      <c r="M39" s="263">
        <f>'デフレータ(生産)'!L39</f>
        <v>94.7</v>
      </c>
      <c r="N39" s="263">
        <f>'デフレータ(生産)'!M39</f>
        <v>91.2</v>
      </c>
      <c r="O39" s="260">
        <f>'デフレータ(生産)'!N39</f>
        <v>91.6</v>
      </c>
      <c r="R39" s="143"/>
      <c r="S39" s="143"/>
      <c r="T39" s="143"/>
      <c r="U39" s="143"/>
      <c r="V39" s="143"/>
      <c r="W39" s="143"/>
      <c r="X39" s="264" t="str">
        <f>'支出(名目)'!B44</f>
        <v>　 (2) 統計上の不突合</v>
      </c>
      <c r="Y39" s="258">
        <f>'支出(名目)'!L44</f>
        <v>-5668</v>
      </c>
      <c r="Z39" s="258">
        <f>'支出(名目)'!M44</f>
        <v>-207869</v>
      </c>
      <c r="AA39" s="259">
        <f>'支出(名目)'!N44</f>
        <v>-362512</v>
      </c>
      <c r="AB39" s="301" t="s">
        <v>351</v>
      </c>
      <c r="AC39" s="265">
        <f>ROUND(AA39/AA$42*100,1)</f>
        <v>-4.3</v>
      </c>
    </row>
    <row r="40" spans="1:29" ht="14.25" customHeight="1">
      <c r="A40" s="257" t="str">
        <f>'生産(名目)'!B40</f>
        <v>11 不動産業</v>
      </c>
      <c r="B40" s="258">
        <f>'生産(名目)'!L40</f>
        <v>705896</v>
      </c>
      <c r="C40" s="258">
        <f>'生産(名目)'!M40</f>
        <v>691506</v>
      </c>
      <c r="D40" s="259">
        <f>'生産(名目)'!N40</f>
        <v>679168</v>
      </c>
      <c r="E40" s="260">
        <f t="shared" si="2"/>
        <v>-1.8</v>
      </c>
      <c r="F40" s="261">
        <f t="shared" si="0"/>
        <v>8</v>
      </c>
      <c r="G40" s="262" t="str">
        <f>'生産(実質)'!B40</f>
        <v>11 不動産業</v>
      </c>
      <c r="H40" s="258">
        <f>'生産(実質)'!L40</f>
        <v>706804</v>
      </c>
      <c r="I40" s="258">
        <f>'生産(実質)'!M40</f>
        <v>688534</v>
      </c>
      <c r="J40" s="259">
        <f>'生産(実質)'!N40</f>
        <v>680771</v>
      </c>
      <c r="K40" s="260">
        <f t="shared" si="3"/>
        <v>-1.1000000000000001</v>
      </c>
      <c r="L40" s="257" t="str">
        <f>'デフレータ(生産)'!B40</f>
        <v>11 不動産業</v>
      </c>
      <c r="M40" s="263">
        <f>'デフレータ(生産)'!L40</f>
        <v>99.9</v>
      </c>
      <c r="N40" s="263">
        <f>'デフレータ(生産)'!M40</f>
        <v>100.4</v>
      </c>
      <c r="O40" s="260">
        <f>'デフレータ(生産)'!N40</f>
        <v>99.8</v>
      </c>
      <c r="R40" s="143"/>
      <c r="S40" s="145"/>
      <c r="T40" s="145"/>
      <c r="U40" s="145"/>
      <c r="V40" s="147"/>
      <c r="W40" s="148"/>
      <c r="X40" s="264" t="str">
        <f>'支出(名目)'!B45</f>
        <v>　　　　　　　</v>
      </c>
      <c r="Y40" s="130"/>
      <c r="Z40" s="130"/>
      <c r="AA40" s="131"/>
      <c r="AB40" s="132"/>
      <c r="AC40" s="136"/>
    </row>
    <row r="41" spans="1:29" ht="14.25" customHeight="1">
      <c r="A41" s="283" t="str">
        <f>'生産(名目)'!B41</f>
        <v xml:space="preserve">    (1)住宅賃貸業</v>
      </c>
      <c r="B41" s="258">
        <f>'生産(名目)'!L41</f>
        <v>603729</v>
      </c>
      <c r="C41" s="258">
        <f>'生産(名目)'!M41</f>
        <v>595541</v>
      </c>
      <c r="D41" s="259">
        <f>'生産(名目)'!N41</f>
        <v>585274</v>
      </c>
      <c r="E41" s="260">
        <f t="shared" si="2"/>
        <v>-1.7</v>
      </c>
      <c r="F41" s="261">
        <f t="shared" si="0"/>
        <v>6.9</v>
      </c>
      <c r="G41" s="262" t="str">
        <f>'生産(実質)'!B41</f>
        <v xml:space="preserve">    (1)住宅賃貸業</v>
      </c>
      <c r="H41" s="258">
        <f>'生産(実質)'!L41</f>
        <v>612081</v>
      </c>
      <c r="I41" s="258">
        <f>'生産(実質)'!M41</f>
        <v>601846</v>
      </c>
      <c r="J41" s="259">
        <f>'生産(実質)'!N41</f>
        <v>596653</v>
      </c>
      <c r="K41" s="260">
        <f t="shared" si="3"/>
        <v>-0.9</v>
      </c>
      <c r="L41" s="257" t="str">
        <f>'デフレータ(生産)'!B41</f>
        <v xml:space="preserve">    (1)住宅賃貸業</v>
      </c>
      <c r="M41" s="263">
        <f>'デフレータ(生産)'!L41</f>
        <v>98.6</v>
      </c>
      <c r="N41" s="263">
        <f>'デフレータ(生産)'!M41</f>
        <v>99</v>
      </c>
      <c r="O41" s="260">
        <f>'デフレータ(生産)'!N41</f>
        <v>98.1</v>
      </c>
      <c r="R41" s="143"/>
      <c r="S41" s="143"/>
      <c r="T41" s="143"/>
      <c r="U41" s="143"/>
      <c r="V41" s="143"/>
      <c r="W41" s="143"/>
      <c r="X41" s="150"/>
      <c r="Y41" s="151"/>
      <c r="Z41" s="151"/>
      <c r="AA41" s="152"/>
      <c r="AB41" s="153"/>
      <c r="AC41" s="154"/>
    </row>
    <row r="42" spans="1:29" ht="14.25" customHeight="1">
      <c r="A42" s="283" t="str">
        <f>'生産(名目)'!B42</f>
        <v xml:space="preserve">    (2)その他の不動産業</v>
      </c>
      <c r="B42" s="258">
        <f>'生産(名目)'!L42</f>
        <v>102167</v>
      </c>
      <c r="C42" s="258">
        <f>'生産(名目)'!M42</f>
        <v>95965</v>
      </c>
      <c r="D42" s="259">
        <f>'生産(名目)'!N42</f>
        <v>93894</v>
      </c>
      <c r="E42" s="260">
        <f t="shared" si="2"/>
        <v>-2.2000000000000002</v>
      </c>
      <c r="F42" s="261">
        <f t="shared" si="0"/>
        <v>1.1000000000000001</v>
      </c>
      <c r="G42" s="262" t="str">
        <f>'生産(実質)'!B42</f>
        <v xml:space="preserve">    (2)その他の不動産業</v>
      </c>
      <c r="H42" s="258">
        <f>'生産(実質)'!L42</f>
        <v>95105</v>
      </c>
      <c r="I42" s="258">
        <f>'生産(実質)'!M42</f>
        <v>87518</v>
      </c>
      <c r="J42" s="259">
        <f>'生産(実質)'!N42</f>
        <v>85094</v>
      </c>
      <c r="K42" s="260">
        <f t="shared" si="3"/>
        <v>-2.8</v>
      </c>
      <c r="L42" s="257" t="str">
        <f>'デフレータ(生産)'!B42</f>
        <v xml:space="preserve">    (2)その他の不動産業</v>
      </c>
      <c r="M42" s="263">
        <f>'デフレータ(生産)'!L42</f>
        <v>107.4</v>
      </c>
      <c r="N42" s="263">
        <f>'デフレータ(生産)'!M42</f>
        <v>109.7</v>
      </c>
      <c r="O42" s="260">
        <f>'デフレータ(生産)'!N42</f>
        <v>110.3</v>
      </c>
      <c r="R42" s="143"/>
      <c r="S42" s="143"/>
      <c r="T42" s="143"/>
      <c r="U42" s="143"/>
      <c r="V42" s="143"/>
      <c r="W42" s="143"/>
      <c r="X42" s="266" t="str">
        <f>'支出(名目)'!B47</f>
        <v>　５ 県内総生産（支出側）　（１＋２＋３＋４）　</v>
      </c>
      <c r="Y42" s="281">
        <f>'支出(名目)'!L47</f>
        <v>8330584</v>
      </c>
      <c r="Z42" s="281">
        <f>'支出(名目)'!M47</f>
        <v>8497309</v>
      </c>
      <c r="AA42" s="282">
        <f>'支出(名目)'!N47</f>
        <v>8490601</v>
      </c>
      <c r="AB42" s="260">
        <f>ROUND((AA42-Z42)/ABS(Z42)*100,1)</f>
        <v>-0.1</v>
      </c>
      <c r="AC42" s="284">
        <f>ROUND(AA42/AA$42*100,1)</f>
        <v>100</v>
      </c>
    </row>
    <row r="43" spans="1:29" ht="14.25" customHeight="1">
      <c r="A43" s="268" t="str">
        <f>'生産(名目)'!B43</f>
        <v>12 専門・科学技術、業務支援サービス業</v>
      </c>
      <c r="B43" s="258">
        <f>'生産(名目)'!L43</f>
        <v>406256</v>
      </c>
      <c r="C43" s="258">
        <f>'生産(名目)'!M43</f>
        <v>421320</v>
      </c>
      <c r="D43" s="259">
        <f>'生産(名目)'!N43</f>
        <v>422946</v>
      </c>
      <c r="E43" s="260">
        <f t="shared" si="2"/>
        <v>0.4</v>
      </c>
      <c r="F43" s="261">
        <f t="shared" si="0"/>
        <v>5</v>
      </c>
      <c r="G43" s="269" t="str">
        <f>'生産(実質)'!B43</f>
        <v>12 専門・科学技術、業務支援サービス業</v>
      </c>
      <c r="H43" s="258">
        <f>'生産(実質)'!L43</f>
        <v>383544</v>
      </c>
      <c r="I43" s="258">
        <f>'生産(実質)'!M43</f>
        <v>384655</v>
      </c>
      <c r="J43" s="259">
        <f>'生産(実質)'!N43</f>
        <v>384211</v>
      </c>
      <c r="K43" s="260">
        <f t="shared" si="3"/>
        <v>-0.1</v>
      </c>
      <c r="L43" s="268" t="str">
        <f>'デフレータ(生産)'!B43</f>
        <v>12 専門・科学技術、業務支援サービス業</v>
      </c>
      <c r="M43" s="263">
        <f>'デフレータ(生産)'!L43</f>
        <v>105.9</v>
      </c>
      <c r="N43" s="263">
        <f>'デフレータ(生産)'!M43</f>
        <v>109.5</v>
      </c>
      <c r="O43" s="260">
        <f>'デフレータ(生産)'!N43</f>
        <v>110.1</v>
      </c>
      <c r="R43" s="143"/>
      <c r="S43" s="143"/>
      <c r="T43" s="143"/>
      <c r="U43" s="143"/>
      <c r="V43" s="143"/>
      <c r="W43" s="143"/>
      <c r="X43" s="128"/>
      <c r="Y43" s="137"/>
      <c r="Z43" s="137"/>
      <c r="AA43" s="138"/>
      <c r="AB43" s="142"/>
      <c r="AC43" s="142"/>
    </row>
    <row r="44" spans="1:29" ht="14.25" customHeight="1">
      <c r="A44" s="283" t="str">
        <f>'生産(名目)'!B44</f>
        <v>13 公務</v>
      </c>
      <c r="B44" s="258">
        <f>'生産(名目)'!L44</f>
        <v>415654</v>
      </c>
      <c r="C44" s="258">
        <f>'生産(名目)'!M44</f>
        <v>425307</v>
      </c>
      <c r="D44" s="259">
        <f>'生産(名目)'!N44</f>
        <v>431748</v>
      </c>
      <c r="E44" s="260">
        <f t="shared" si="2"/>
        <v>1.5</v>
      </c>
      <c r="F44" s="261">
        <f t="shared" si="0"/>
        <v>5.0999999999999996</v>
      </c>
      <c r="G44" s="262" t="str">
        <f>'生産(実質)'!B44</f>
        <v>13 公務</v>
      </c>
      <c r="H44" s="258">
        <f>'生産(実質)'!L44</f>
        <v>408109</v>
      </c>
      <c r="I44" s="258">
        <f>'生産(実質)'!M44</f>
        <v>411818</v>
      </c>
      <c r="J44" s="259">
        <f>'生産(実質)'!N44</f>
        <v>412300</v>
      </c>
      <c r="K44" s="260">
        <f t="shared" si="3"/>
        <v>0.1</v>
      </c>
      <c r="L44" s="257" t="str">
        <f>'デフレータ(生産)'!B44</f>
        <v>13 公務</v>
      </c>
      <c r="M44" s="263">
        <f>'デフレータ(生産)'!L44</f>
        <v>101.8</v>
      </c>
      <c r="N44" s="263">
        <f>'デフレータ(生産)'!M44</f>
        <v>103.3</v>
      </c>
      <c r="O44" s="260">
        <f>'デフレータ(生産)'!N44</f>
        <v>104.7</v>
      </c>
      <c r="R44" s="143"/>
      <c r="S44" s="143"/>
      <c r="T44" s="143"/>
      <c r="U44" s="143"/>
      <c r="V44" s="143"/>
      <c r="W44" s="143"/>
      <c r="X44" s="285" t="str">
        <f>'支出(名目)'!B49</f>
        <v>（参　考）</v>
      </c>
      <c r="Y44" s="151"/>
      <c r="Z44" s="151"/>
      <c r="AA44" s="152"/>
      <c r="AB44" s="156"/>
      <c r="AC44" s="156"/>
    </row>
    <row r="45" spans="1:29" ht="14.25" customHeight="1">
      <c r="A45" s="283" t="str">
        <f>'生産(名目)'!B45</f>
        <v>14 教育</v>
      </c>
      <c r="B45" s="258">
        <f>'生産(名目)'!L45</f>
        <v>275993</v>
      </c>
      <c r="C45" s="258">
        <f>'生産(名目)'!M45</f>
        <v>276571</v>
      </c>
      <c r="D45" s="259">
        <f>'生産(名目)'!N45</f>
        <v>275905</v>
      </c>
      <c r="E45" s="260">
        <f t="shared" si="2"/>
        <v>-0.2</v>
      </c>
      <c r="F45" s="261">
        <f t="shared" si="0"/>
        <v>3.2</v>
      </c>
      <c r="G45" s="262" t="str">
        <f>'生産(実質)'!B45</f>
        <v>14 教育</v>
      </c>
      <c r="H45" s="258">
        <f>'生産(実質)'!L45</f>
        <v>273215</v>
      </c>
      <c r="I45" s="258">
        <f>'生産(実質)'!M45</f>
        <v>269902</v>
      </c>
      <c r="J45" s="259">
        <f>'生産(実質)'!N45</f>
        <v>268124</v>
      </c>
      <c r="K45" s="260">
        <f t="shared" si="3"/>
        <v>-0.7</v>
      </c>
      <c r="L45" s="257" t="str">
        <f>'デフレータ(生産)'!B45</f>
        <v>14 教育</v>
      </c>
      <c r="M45" s="263">
        <f>'デフレータ(生産)'!L45</f>
        <v>101</v>
      </c>
      <c r="N45" s="263">
        <f>'デフレータ(生産)'!M45</f>
        <v>102.5</v>
      </c>
      <c r="O45" s="260">
        <f>'デフレータ(生産)'!N45</f>
        <v>102.9</v>
      </c>
      <c r="R45" s="143"/>
      <c r="S45" s="143"/>
      <c r="T45" s="143"/>
      <c r="U45" s="143"/>
      <c r="V45" s="143"/>
      <c r="W45" s="143"/>
      <c r="X45" s="264" t="str">
        <f>'支出(名目)'!B50</f>
        <v>　域外からの要素所得（純）</v>
      </c>
      <c r="Y45" s="281">
        <f>'支出(名目)'!L50</f>
        <v>271399</v>
      </c>
      <c r="Z45" s="281">
        <f>'支出(名目)'!M50</f>
        <v>438962</v>
      </c>
      <c r="AA45" s="282">
        <f>'支出(名目)'!N50</f>
        <v>503017</v>
      </c>
      <c r="AB45" s="260">
        <f>ROUND((AA45-Z45)/ABS(Z45)*100,1)</f>
        <v>14.6</v>
      </c>
      <c r="AC45" s="284">
        <f>ROUND(AA45/AA$42*100,1)</f>
        <v>5.9</v>
      </c>
    </row>
    <row r="46" spans="1:29" ht="14.25" customHeight="1">
      <c r="A46" s="283" t="str">
        <f>'生産(名目)'!B46</f>
        <v>15 保健衛生・社会事業</v>
      </c>
      <c r="B46" s="258">
        <f>'生産(名目)'!L46</f>
        <v>589210</v>
      </c>
      <c r="C46" s="258">
        <f>'生産(名目)'!M46</f>
        <v>603730</v>
      </c>
      <c r="D46" s="259">
        <f>'生産(名目)'!N46</f>
        <v>619139</v>
      </c>
      <c r="E46" s="260">
        <f t="shared" si="2"/>
        <v>2.6</v>
      </c>
      <c r="F46" s="261">
        <f t="shared" si="0"/>
        <v>7.3</v>
      </c>
      <c r="G46" s="262" t="str">
        <f>'生産(実質)'!B46</f>
        <v>15 保健衛生・社会事業</v>
      </c>
      <c r="H46" s="258">
        <f>'生産(実質)'!L46</f>
        <v>582770</v>
      </c>
      <c r="I46" s="258">
        <f>'生産(実質)'!M46</f>
        <v>602996</v>
      </c>
      <c r="J46" s="259">
        <f>'生産(実質)'!N46</f>
        <v>628663</v>
      </c>
      <c r="K46" s="260">
        <f t="shared" si="3"/>
        <v>4.3</v>
      </c>
      <c r="L46" s="257" t="str">
        <f>'デフレータ(生産)'!B46</f>
        <v>15 保健衛生・社会事業</v>
      </c>
      <c r="M46" s="263">
        <f>'デフレータ(生産)'!L46</f>
        <v>101.1</v>
      </c>
      <c r="N46" s="263">
        <f>'デフレータ(生産)'!M46</f>
        <v>100.1</v>
      </c>
      <c r="O46" s="260">
        <f>'デフレータ(生産)'!N46</f>
        <v>98.5</v>
      </c>
      <c r="R46" s="143"/>
      <c r="S46" s="143"/>
      <c r="T46" s="143"/>
      <c r="U46" s="143"/>
      <c r="V46" s="143"/>
      <c r="W46" s="143"/>
      <c r="X46" s="135"/>
      <c r="Y46" s="145"/>
      <c r="Z46" s="145"/>
      <c r="AA46" s="146"/>
      <c r="AB46" s="157"/>
      <c r="AC46" s="157"/>
    </row>
    <row r="47" spans="1:29" ht="14.25" customHeight="1">
      <c r="A47" s="283" t="str">
        <f>'生産(名目)'!B47</f>
        <v>16 その他のサービス</v>
      </c>
      <c r="B47" s="258">
        <f>'生産(名目)'!L47</f>
        <v>299194</v>
      </c>
      <c r="C47" s="258">
        <f>'生産(名目)'!M47</f>
        <v>309925</v>
      </c>
      <c r="D47" s="259">
        <f>'生産(名目)'!N47</f>
        <v>307737</v>
      </c>
      <c r="E47" s="260">
        <f t="shared" si="2"/>
        <v>-0.7</v>
      </c>
      <c r="F47" s="261">
        <f t="shared" si="0"/>
        <v>3.6</v>
      </c>
      <c r="G47" s="307" t="str">
        <f>'生産(実質)'!B47</f>
        <v>16 その他のサービス</v>
      </c>
      <c r="H47" s="277">
        <f>'生産(実質)'!L47</f>
        <v>288997</v>
      </c>
      <c r="I47" s="258">
        <f>'生産(実質)'!M47</f>
        <v>294909</v>
      </c>
      <c r="J47" s="259">
        <f>'生産(実質)'!N47</f>
        <v>284969</v>
      </c>
      <c r="K47" s="260">
        <f t="shared" si="3"/>
        <v>-3.4</v>
      </c>
      <c r="L47" s="257" t="str">
        <f>'デフレータ(生産)'!B47</f>
        <v>16 その他のサービス</v>
      </c>
      <c r="M47" s="263">
        <f>'デフレータ(生産)'!L47</f>
        <v>103.5</v>
      </c>
      <c r="N47" s="263">
        <f>'デフレータ(生産)'!M47</f>
        <v>105.1</v>
      </c>
      <c r="O47" s="260">
        <f>'デフレータ(生産)'!N47</f>
        <v>108</v>
      </c>
      <c r="X47" s="264" t="str">
        <f>'支出(名目)'!B53</f>
        <v>　県民総所得（市場価格表示）</v>
      </c>
      <c r="Y47" s="281">
        <f>'支出(名目)'!L53</f>
        <v>8601983</v>
      </c>
      <c r="Z47" s="281">
        <f>'支出(名目)'!M53</f>
        <v>8936271</v>
      </c>
      <c r="AA47" s="282">
        <f>'支出(名目)'!N53</f>
        <v>8993618</v>
      </c>
      <c r="AB47" s="260">
        <f>ROUND((AA47-Z47)/ABS(Z47)*100,1)</f>
        <v>0.6</v>
      </c>
      <c r="AC47" s="284">
        <f>ROUND(AA47/AA$42*100,1)</f>
        <v>105.9</v>
      </c>
    </row>
    <row r="48" spans="1:29" ht="14.25" customHeight="1">
      <c r="A48" s="149"/>
      <c r="H48" s="158"/>
      <c r="I48" s="143"/>
      <c r="M48" s="141"/>
      <c r="O48" s="142"/>
      <c r="X48" s="123"/>
      <c r="Y48" s="129"/>
      <c r="Z48" s="129"/>
      <c r="AA48" s="142"/>
      <c r="AB48" s="142"/>
      <c r="AC48" s="142"/>
    </row>
    <row r="49" spans="1:29" ht="14.25" customHeight="1">
      <c r="A49" s="159"/>
      <c r="B49" s="160"/>
      <c r="C49" s="160"/>
      <c r="D49" s="160"/>
      <c r="E49" s="160"/>
      <c r="F49" s="160"/>
      <c r="G49" s="160"/>
      <c r="H49" s="161"/>
      <c r="I49" s="160"/>
      <c r="J49" s="160"/>
      <c r="K49" s="160"/>
      <c r="L49" s="162"/>
      <c r="M49" s="160"/>
      <c r="N49" s="160"/>
      <c r="O49" s="156"/>
      <c r="X49" s="286" t="str">
        <f>'支出(名目)'!B54</f>
        <v>（注）1  「中央政府等」は、中央政府と全国社会保障基金である。</v>
      </c>
      <c r="Y49" s="143"/>
      <c r="Z49" s="143"/>
      <c r="AA49" s="157"/>
      <c r="AB49" s="157"/>
      <c r="AC49" s="157"/>
    </row>
    <row r="50" spans="1:29" ht="14.25" customHeight="1">
      <c r="A50" s="287" t="str">
        <f>'生産(名目)'!B50</f>
        <v>17 小計
（1+2+3+4+5+6+7+8+9+10+11+12+13+14+15+16）</v>
      </c>
      <c r="B50" s="281">
        <f>'生産(名目)'!L50</f>
        <v>8292445</v>
      </c>
      <c r="C50" s="281">
        <f>'生産(名目)'!M50</f>
        <v>8432480</v>
      </c>
      <c r="D50" s="259">
        <f>'生産(名目)'!N50</f>
        <v>8387626</v>
      </c>
      <c r="E50" s="260">
        <f>ROUND((D50-C50)/ABS(C50)*100,1)</f>
        <v>-0.5</v>
      </c>
      <c r="F50" s="288">
        <f>ROUND(D50/D$57*100,1)</f>
        <v>98.8</v>
      </c>
      <c r="G50" s="262" t="str">
        <f>'生産(実質)'!B50</f>
        <v>17 小計</v>
      </c>
      <c r="H50" s="281">
        <f>'生産(実質)'!L50</f>
        <v>8355867</v>
      </c>
      <c r="I50" s="258">
        <f>'生産(実質)'!M50</f>
        <v>8726379</v>
      </c>
      <c r="J50" s="259">
        <f>'生産(実質)'!N50</f>
        <v>8870253</v>
      </c>
      <c r="K50" s="260">
        <f>ROUND((J50-I50)/ABS(I50)*100,1)</f>
        <v>1.6</v>
      </c>
      <c r="L50" s="257" t="str">
        <f>'デフレータ(生産)'!B50</f>
        <v>17 小計</v>
      </c>
      <c r="M50" s="289">
        <f>'デフレータ(生産)'!L50</f>
        <v>99.2</v>
      </c>
      <c r="N50" s="289">
        <f>'デフレータ(生産)'!M50</f>
        <v>96.6</v>
      </c>
      <c r="O50" s="260">
        <f>'デフレータ(生産)'!N50</f>
        <v>94.6</v>
      </c>
      <c r="X50" s="286" t="str">
        <f>'支出(名目)'!B55</f>
        <v>（注）2  「地方政府等」は、地方政府と地方社会保障基金である。</v>
      </c>
    </row>
    <row r="51" spans="1:29" ht="14.25" customHeight="1">
      <c r="A51" s="163"/>
      <c r="B51" s="130"/>
      <c r="C51" s="130"/>
      <c r="D51" s="131"/>
      <c r="E51" s="132"/>
      <c r="F51" s="144"/>
      <c r="G51" s="123"/>
      <c r="H51" s="129"/>
      <c r="I51" s="129"/>
      <c r="J51" s="142"/>
      <c r="K51" s="142"/>
      <c r="L51" s="123"/>
      <c r="M51" s="164"/>
      <c r="N51" s="164"/>
      <c r="O51" s="139"/>
    </row>
    <row r="52" spans="1:29" ht="14.25" customHeight="1">
      <c r="A52" s="112"/>
      <c r="B52" s="151"/>
      <c r="C52" s="151"/>
      <c r="D52" s="152"/>
      <c r="E52" s="153"/>
      <c r="F52" s="156"/>
      <c r="G52" s="112"/>
      <c r="J52" s="144"/>
      <c r="K52" s="144"/>
      <c r="L52" s="112"/>
      <c r="M52" s="134"/>
      <c r="N52" s="134"/>
      <c r="O52" s="132"/>
    </row>
    <row r="53" spans="1:29" ht="14.25" customHeight="1">
      <c r="A53" s="283" t="str">
        <f>'生産(名目)'!B53</f>
        <v>18 輸入品に課される税・関税</v>
      </c>
      <c r="B53" s="281">
        <f>'生産(名目)'!L53</f>
        <v>147067</v>
      </c>
      <c r="C53" s="281">
        <f>'生産(名目)'!M53</f>
        <v>174423</v>
      </c>
      <c r="D53" s="259">
        <f>'生産(名目)'!N53</f>
        <v>222835</v>
      </c>
      <c r="E53" s="260">
        <f t="shared" ref="E53:E54" si="11">ROUND((D53-C53)/ABS(C53)*100,1)</f>
        <v>27.8</v>
      </c>
      <c r="F53" s="288">
        <f>ROUND(D53/D$57*100,1)</f>
        <v>2.6</v>
      </c>
      <c r="G53" s="290" t="str">
        <f>'生産(実質)'!B53</f>
        <v>18 輸入品に課される税・関税</v>
      </c>
      <c r="H53" s="258">
        <f>'生産(実質)'!L53</f>
        <v>146559</v>
      </c>
      <c r="I53" s="258">
        <f>'生産(実質)'!M53</f>
        <v>138844</v>
      </c>
      <c r="J53" s="259">
        <f>'生産(実質)'!N53</f>
        <v>140928</v>
      </c>
      <c r="K53" s="260">
        <f t="shared" ref="K53:K54" si="12">ROUND((J53-I53)/ABS(I53)*100,1)</f>
        <v>1.5</v>
      </c>
      <c r="L53" s="257" t="str">
        <f>'デフレータ(生産)'!B53</f>
        <v>18 輸入品に課される税・関税</v>
      </c>
      <c r="M53" s="263">
        <f>'デフレータ(生産)'!L53</f>
        <v>100.3</v>
      </c>
      <c r="N53" s="263">
        <f>'デフレータ(生産)'!M53</f>
        <v>125.6</v>
      </c>
      <c r="O53" s="260">
        <f>'デフレータ(生産)'!N53</f>
        <v>158.1</v>
      </c>
    </row>
    <row r="54" spans="1:29" ht="14.25" customHeight="1">
      <c r="A54" s="283" t="str">
        <f>'生産(名目)'!B54</f>
        <v>19 (控除)総資本形成に係る消費税</v>
      </c>
      <c r="B54" s="258">
        <f>'生産(名目)'!L54</f>
        <v>108928</v>
      </c>
      <c r="C54" s="258">
        <f>'生産(名目)'!M54</f>
        <v>109594</v>
      </c>
      <c r="D54" s="259">
        <f>'生産(名目)'!N54</f>
        <v>119860</v>
      </c>
      <c r="E54" s="260">
        <f t="shared" si="11"/>
        <v>9.4</v>
      </c>
      <c r="F54" s="288">
        <f>ROUND(D54/D$57*100,1)</f>
        <v>1.4</v>
      </c>
      <c r="G54" s="290" t="str">
        <f>'生産(実質)'!B54</f>
        <v>19 (控除)総資本形成に係る消費税</v>
      </c>
      <c r="H54" s="258">
        <f>'生産(実質)'!L54</f>
        <v>83957</v>
      </c>
      <c r="I54" s="258">
        <f>'生産(実質)'!M54</f>
        <v>83356</v>
      </c>
      <c r="J54" s="259">
        <f>'生産(実質)'!N54</f>
        <v>86756</v>
      </c>
      <c r="K54" s="260">
        <f t="shared" si="12"/>
        <v>4.0999999999999996</v>
      </c>
      <c r="L54" s="257" t="str">
        <f>'デフレータ(生産)'!B54</f>
        <v>19 (控除)総資本形成に係る消費税</v>
      </c>
      <c r="M54" s="263">
        <f>'デフレータ(生産)'!L54</f>
        <v>129.69999999999999</v>
      </c>
      <c r="N54" s="263">
        <f>'デフレータ(生産)'!M54</f>
        <v>131.5</v>
      </c>
      <c r="O54" s="260">
        <f>'デフレータ(生産)'!N54</f>
        <v>138.19999999999999</v>
      </c>
    </row>
    <row r="55" spans="1:29" ht="14.25" customHeight="1">
      <c r="A55" s="112"/>
      <c r="B55" s="145"/>
      <c r="C55" s="145"/>
      <c r="D55" s="131"/>
      <c r="E55" s="139"/>
      <c r="F55" s="142"/>
      <c r="G55" s="123"/>
      <c r="H55" s="137"/>
      <c r="I55" s="137"/>
      <c r="J55" s="138"/>
      <c r="K55" s="142"/>
      <c r="L55" s="123"/>
      <c r="M55" s="164"/>
      <c r="N55" s="164"/>
      <c r="O55" s="139"/>
    </row>
    <row r="56" spans="1:29" ht="14.25" customHeight="1">
      <c r="A56" s="162"/>
      <c r="B56" s="151"/>
      <c r="C56" s="151"/>
      <c r="D56" s="152"/>
      <c r="E56" s="153"/>
      <c r="F56" s="156"/>
      <c r="G56" s="112"/>
      <c r="J56" s="144"/>
      <c r="K56" s="144"/>
      <c r="L56" s="112"/>
      <c r="M56" s="134"/>
      <c r="N56" s="134"/>
      <c r="O56" s="132"/>
    </row>
    <row r="57" spans="1:29" ht="14.25" customHeight="1">
      <c r="A57" s="283" t="str">
        <f>'生産(名目)'!B57</f>
        <v>20 県内総生産（17+18-19）</v>
      </c>
      <c r="B57" s="258">
        <f>'生産(名目)'!L57</f>
        <v>8330584</v>
      </c>
      <c r="C57" s="258">
        <f>'生産(名目)'!M57</f>
        <v>8497309</v>
      </c>
      <c r="D57" s="259">
        <f>'生産(名目)'!N57</f>
        <v>8490601</v>
      </c>
      <c r="E57" s="260">
        <f>ROUND((D57-C57)/ABS(C57)*100,1)</f>
        <v>-0.1</v>
      </c>
      <c r="F57" s="288">
        <f>ROUND(D57/D$57*100,1)</f>
        <v>100</v>
      </c>
      <c r="G57" s="290" t="str">
        <f>'生産(実質)'!B57</f>
        <v>20 県内総生産</v>
      </c>
      <c r="H57" s="277">
        <f>'生産(実質)'!L57</f>
        <v>8420511</v>
      </c>
      <c r="I57" s="281">
        <f>'生産(実質)'!M57</f>
        <v>8785144</v>
      </c>
      <c r="J57" s="282">
        <f>'生産(実質)'!N57</f>
        <v>8926965</v>
      </c>
      <c r="K57" s="260">
        <f>ROUND((J57-I57)/ABS(I57)*100,1)</f>
        <v>1.6</v>
      </c>
      <c r="L57" s="257" t="str">
        <f>'デフレータ(生産)'!B57</f>
        <v>20 県内総生産</v>
      </c>
      <c r="M57" s="263">
        <f>'デフレータ(生産)'!L57</f>
        <v>98.9</v>
      </c>
      <c r="N57" s="263">
        <f>'デフレータ(生産)'!M57</f>
        <v>96.7</v>
      </c>
      <c r="O57" s="260">
        <f>'デフレータ(生産)'!N57</f>
        <v>95.1</v>
      </c>
      <c r="X57" s="118"/>
    </row>
    <row r="58" spans="1:29" ht="14.25" customHeight="1">
      <c r="A58" s="123"/>
      <c r="B58" s="145"/>
      <c r="C58" s="145"/>
      <c r="D58" s="131"/>
      <c r="E58" s="155"/>
      <c r="F58" s="157"/>
      <c r="G58" s="291" t="str">
        <f>'生産(実質)'!B60</f>
        <v>21　開　差（20-17-18+19）</v>
      </c>
      <c r="H58" s="304">
        <f>'生産(実質)'!L60</f>
        <v>2042</v>
      </c>
      <c r="I58" s="272">
        <f>'生産(実質)'!M60</f>
        <v>3277</v>
      </c>
      <c r="J58" s="273">
        <f>'生産(実質)'!N60</f>
        <v>2540</v>
      </c>
      <c r="K58" s="142"/>
      <c r="L58" s="123"/>
      <c r="M58" s="164"/>
      <c r="N58" s="164"/>
      <c r="O58" s="139"/>
    </row>
    <row r="59" spans="1:29" ht="14.25" customHeight="1">
      <c r="A59" s="283" t="str">
        <f>'生産(名目)'!B59</f>
        <v xml:space="preserve"> （参　考）</v>
      </c>
      <c r="B59" s="165"/>
      <c r="C59" s="151"/>
      <c r="D59" s="152"/>
      <c r="E59" s="153"/>
      <c r="F59" s="156"/>
      <c r="G59" s="257" t="s">
        <v>321</v>
      </c>
      <c r="J59" s="144"/>
      <c r="K59" s="144"/>
      <c r="L59" s="257" t="str">
        <f>'デフレータ(生産)'!B59</f>
        <v xml:space="preserve"> （参　考）</v>
      </c>
      <c r="M59" s="134"/>
      <c r="N59" s="134"/>
      <c r="O59" s="132"/>
    </row>
    <row r="60" spans="1:29" ht="14.25" customHeight="1">
      <c r="A60" s="283" t="str">
        <f>'生産(名目)'!B60</f>
        <v>　第１次産業</v>
      </c>
      <c r="B60" s="281">
        <f>'生産(名目)'!L60</f>
        <v>72734</v>
      </c>
      <c r="C60" s="258">
        <f>'生産(名目)'!M60</f>
        <v>73313</v>
      </c>
      <c r="D60" s="259">
        <f>'生産(名目)'!N60</f>
        <v>76032</v>
      </c>
      <c r="E60" s="260">
        <f t="shared" ref="E60:E62" si="13">ROUND((D60-C60)/ABS(C60)*100,1)</f>
        <v>3.7</v>
      </c>
      <c r="F60" s="261">
        <f>ROUND(D60/D$57*100,1)</f>
        <v>0.9</v>
      </c>
      <c r="G60" s="290" t="str">
        <f>'生産(実質)'!B63</f>
        <v>　第１次産業</v>
      </c>
      <c r="H60" s="258">
        <f>'生産(実質)'!L63</f>
        <v>58979</v>
      </c>
      <c r="I60" s="258">
        <f>'生産(実質)'!M63</f>
        <v>66606</v>
      </c>
      <c r="J60" s="259">
        <f>'生産(実質)'!N63</f>
        <v>69494</v>
      </c>
      <c r="K60" s="260">
        <f t="shared" ref="K60:K62" si="14">ROUND((J60-I60)/ABS(I60)*100,1)</f>
        <v>4.3</v>
      </c>
      <c r="L60" s="257" t="str">
        <f>'デフレータ(生産)'!B60</f>
        <v>　第１次産業</v>
      </c>
      <c r="M60" s="263">
        <f>'デフレータ(生産)'!L60</f>
        <v>123.3</v>
      </c>
      <c r="N60" s="263">
        <f>'デフレータ(生産)'!M60</f>
        <v>110.1</v>
      </c>
      <c r="O60" s="260">
        <f>'デフレータ(生産)'!N60</f>
        <v>109.4</v>
      </c>
    </row>
    <row r="61" spans="1:29" ht="14.25" customHeight="1">
      <c r="A61" s="283" t="str">
        <f>'生産(名目)'!B61</f>
        <v>　第２次産業</v>
      </c>
      <c r="B61" s="281">
        <f>'生産(名目)'!L61</f>
        <v>3704446</v>
      </c>
      <c r="C61" s="258">
        <f>'生産(名目)'!M61</f>
        <v>3842289</v>
      </c>
      <c r="D61" s="259">
        <f>'生産(名目)'!N61</f>
        <v>3712466</v>
      </c>
      <c r="E61" s="260">
        <f t="shared" si="13"/>
        <v>-3.4</v>
      </c>
      <c r="F61" s="261">
        <f>ROUND(D61/D$57*100,1)</f>
        <v>43.7</v>
      </c>
      <c r="G61" s="290" t="str">
        <f>'生産(実質)'!B64</f>
        <v>　第２次産業</v>
      </c>
      <c r="H61" s="277">
        <f>'生産(実質)'!L64</f>
        <v>3925134</v>
      </c>
      <c r="I61" s="281">
        <f>'生産(実質)'!M64</f>
        <v>4303655</v>
      </c>
      <c r="J61" s="282">
        <f>'生産(実質)'!N64</f>
        <v>4325694</v>
      </c>
      <c r="K61" s="260">
        <f t="shared" si="14"/>
        <v>0.5</v>
      </c>
      <c r="L61" s="257" t="str">
        <f>'デフレータ(生産)'!B61</f>
        <v>　第２次産業</v>
      </c>
      <c r="M61" s="263">
        <f>'デフレータ(生産)'!L61</f>
        <v>94.4</v>
      </c>
      <c r="N61" s="263">
        <f>'デフレータ(生産)'!M61</f>
        <v>89.3</v>
      </c>
      <c r="O61" s="260">
        <f>'デフレータ(生産)'!N61</f>
        <v>85.8</v>
      </c>
    </row>
    <row r="62" spans="1:29">
      <c r="A62" s="292" t="str">
        <f>'生産(名目)'!B62</f>
        <v>　第３次産業</v>
      </c>
      <c r="B62" s="272">
        <f>'生産(名目)'!L62</f>
        <v>4515265</v>
      </c>
      <c r="C62" s="272">
        <f>'生産(名目)'!M62</f>
        <v>4516878</v>
      </c>
      <c r="D62" s="273">
        <f>'生産(名目)'!N62</f>
        <v>4599128</v>
      </c>
      <c r="E62" s="274">
        <f t="shared" si="13"/>
        <v>1.8</v>
      </c>
      <c r="F62" s="275">
        <f>ROUND(D62/D$57*100,1)</f>
        <v>54.2</v>
      </c>
      <c r="G62" s="291" t="str">
        <f>'生産(実質)'!B65</f>
        <v>　第３次産業</v>
      </c>
      <c r="H62" s="304">
        <f>'生産(実質)'!L65</f>
        <v>4389078</v>
      </c>
      <c r="I62" s="272">
        <f>'生産(実質)'!M65</f>
        <v>4390104</v>
      </c>
      <c r="J62" s="273">
        <f>'生産(実質)'!N65</f>
        <v>4503016</v>
      </c>
      <c r="K62" s="274">
        <f t="shared" si="14"/>
        <v>2.6</v>
      </c>
      <c r="L62" s="271" t="str">
        <f>'デフレータ(生産)'!B62</f>
        <v>　第３次産業</v>
      </c>
      <c r="M62" s="293">
        <f>'デフレータ(生産)'!L62</f>
        <v>102.9</v>
      </c>
      <c r="N62" s="293">
        <f>'デフレータ(生産)'!M62</f>
        <v>102.9</v>
      </c>
      <c r="O62" s="274">
        <f>'デフレータ(生産)'!N62</f>
        <v>102.1</v>
      </c>
    </row>
    <row r="63" spans="1:29">
      <c r="G63" s="294" t="s">
        <v>320</v>
      </c>
    </row>
  </sheetData>
  <mergeCells count="3">
    <mergeCell ref="U4:W4"/>
    <mergeCell ref="AA4:AC4"/>
    <mergeCell ref="D4:F4"/>
  </mergeCells>
  <phoneticPr fontId="31"/>
  <pageMargins left="0.7" right="0.7" top="0.75" bottom="0.75" header="0.3" footer="0.3"/>
  <pageSetup paperSize="9" scale="88" orientation="portrait" r:id="rId1"/>
  <colBreaks count="3" manualBreakCount="3">
    <brk id="6" max="1048575" man="1"/>
    <brk id="11" max="1048575" man="1"/>
    <brk id="17"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生産(名目)</vt:lpstr>
      <vt:lpstr>生産(実質)</vt:lpstr>
      <vt:lpstr>デフレータ(生産)</vt:lpstr>
      <vt:lpstr>分配</vt:lpstr>
      <vt:lpstr>支出(名目)</vt:lpstr>
      <vt:lpstr>支出(実質)</vt:lpstr>
      <vt:lpstr>デフレーター(支出)</vt:lpstr>
      <vt:lpstr>概要版</vt:lpstr>
      <vt:lpstr>'デフレータ(生産)'!Print_Area</vt:lpstr>
      <vt:lpstr>'デフレーター(支出)'!Print_Area</vt:lpstr>
      <vt:lpstr>概要版!Print_Area</vt:lpstr>
      <vt:lpstr>'支出(実質)'!Print_Area</vt:lpstr>
      <vt:lpstr>'支出(名目)'!Print_Area</vt:lpstr>
      <vt:lpstr>'生産(実質)'!Print_Area</vt:lpstr>
      <vt:lpstr>'生産(名目)'!Print_Area</vt:lpstr>
      <vt:lpstr>分配!Print_Area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