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A0983CD0-C0FA-42FF-B9CD-2228D353992C}" xr6:coauthVersionLast="47" xr6:coauthVersionMax="47" xr10:uidLastSave="{00000000-0000-0000-0000-000000000000}"/>
  <bookViews>
    <workbookView xWindow="-60" yWindow="-163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<sst xmlns="http://schemas.openxmlformats.org/spreadsheetml/2006/main" count="1108" uniqueCount="569">
  <si>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</si>
  <si>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</si>
  <si>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</si>
  <si>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</si>
  <si>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</si>
  <si>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</si>
  <si>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</si>
  <si>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</si>
  <si>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</si>
  <si>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</si>
  <si>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</si>
  <si>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</si>
  <si>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</si>
  <si>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</si>
  <si>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</si>
  <si>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</si>
  <si>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</si>
  <si>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</si>
  <si>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</si>
  <si>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</si>
  <si>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</si>
  <si>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</si>
  <si>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</si>
  <si>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</si>
  <si>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</si>
  <si>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</si>
  <si>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</si>
  <si>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</si>
  <si>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</si>
  <si>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</si>
  <si>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</si>
  <si>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</si>
  <si>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</si>
  <si>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</si>
  <si>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</si>
  <si>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</si>
  <si>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</si>
  <si>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</si>
  <si>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</si>
  <si>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</si>
  <si>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</si>
  <si>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</si>
  <si>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</si>
  <si>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</si>
  <si>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</si>
  <si>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</si>
  <si>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</si>
  <si>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</si>
  <si>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</si>
  <si>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</si>
  <si>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</si>
  <si>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</si>
  <si>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</si>
  <si>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</si>
  <si>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</si>
  <si>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</si>
  <si>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</si>
  <si>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</si>
  <si>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</si>
  <si>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</si>
  <si>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</si>
  <si>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</si>
  <si>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</si>
  <si>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</si>
  <si>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</si>
  <si>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</si>
  <si>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</si>
  <si>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</si>
  <si>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</si>
  <si>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</si>
  <si>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</si>
  <si>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</si>
  <si>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</si>
  <si>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</si>
  <si>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</si>
  <si>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</si>
  <si>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</si>
  <si>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</si>
  <si>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</si>
  <si>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</si>
  <si>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</si>
  <si>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</si>
  <si>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</si>
  <si>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</si>
  <si>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</si>
  <si>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</si>
  <si>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</si>
  <si>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</si>
  <si>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</si>
  <si>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</si>
  <si>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</si>
  <si>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</si>
  <si>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</si>
  <si>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</si>
  <si>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</si>
  <si>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</si>
  <si>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</si>
  <si>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</si>
  <si>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</si>
  <si>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</si>
  <si>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</si>
  <si>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</si>
  <si>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</si>
  <si>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</si>
  <si>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</si>
  <si>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</si>
  <si>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</si>
  <si>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</si>
  <si>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</si>
  <si>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</si>
  <si>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</si>
  <si>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</si>
  <si>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</si>
  <si>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</si>
  <si>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</si>
  <si>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</si>
  <si>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</si>
  <si>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</si>
  <si>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</si>
  <si>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</si>
  <si>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</si>
  <si>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</si>
  <si>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</si>
  <si>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</si>
  <si>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</si>
  <si>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</si>
  <si>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</si>
  <si>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</si>
  <si>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</si>
  <si>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</si>
  <si>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</si>
  <si>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</si>
  <si>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</si>
  <si>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</si>
  <si>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</si>
  <si>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</si>
  <si>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</si>
  <si>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</si>
  <si>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</si>
  <si>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</si>
  <si>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</si>
  <si>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</si>
  <si>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</si>
  <si>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</si>
  <si>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</si>
  <si>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</si>
  <si>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</si>
  <si>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</si>
  <si>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</si>
  <si>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</si>
  <si>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</si>
  <si>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</si>
  <si>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</si>
  <si>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</si>
  <si>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</si>
  <si>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</si>
  <si>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</si>
  <si>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</si>
  <si>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</si>
  <si>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</si>
  <si>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</si>
  <si>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</si>
  <si>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</si>
  <si>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</si>
  <si>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</si>
  <si>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</si>
  <si>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</si>
  <si>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</si>
  <si>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</si>
  <si>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</si>
  <si>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</si>
  <si>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</si>
  <si>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</si>
  <si>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</si>
  <si>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</si>
  <si>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</si>
  <si>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</si>
  <si>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</si>
  <si>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</si>
  <si>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</si>
  <si>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</si>
  <si>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</si>
  <si>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</si>
  <si>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</si>
  <si>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</si>
  <si>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</si>
  <si>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</si>
  <si>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</si>
  <si>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</si>
  <si>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</si>
  <si>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</si>
  <si>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</si>
  <si>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</si>
  <si>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</si>
  <si>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</si>
  <si>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</si>
  <si>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</si>
  <si>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</si>
  <si>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</si>
  <si>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</si>
  <si>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</si>
  <si>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</si>
  <si>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</si>
  <si>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三重県明和町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</si>
  <si>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</si>
  <si>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</si>
  <si>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</si>
  <si>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</si>
  <si>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</si>
  <si>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</si>
  <si>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</si>
  <si>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</si>
  <si>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</si>
  <si>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</si>
  <si>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</si>
  <si>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</si>
  <si>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</si>
  <si>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</si>
  <si>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</si>
  <si>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</si>
  <si>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</si>
  <si>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</si>
  <si>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</si>
  <si>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</si>
  <si>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</si>
  <si>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</si>
  <si>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</si>
  <si>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</si>
  <si>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</si>
  <si>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</si>
  <si>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</si>
  <si>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</si>
  <si>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</si>
  <si>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</si>
  <si>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</si>
  <si>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</si>
  <si>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</si>
  <si>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</si>
  <si>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</si>
  <si>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</si>
  <si>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</si>
  <si>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</si>
  <si>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</si>
  <si>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</si>
  <si>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</si>
  <si>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</si>
  <si>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</si>
  <si>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</si>
  <si>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</si>
  <si>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</si>
  <si>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</si>
  <si>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</si>
  <si>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</si>
  <si>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</si>
  <si>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</si>
  <si>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</si>
  <si>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</si>
  <si>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</si>
  <si>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</si>
  <si>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</si>
  <si>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</si>
  <si>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</si>
  <si>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</si>
  <si>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</si>
  <si>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</si>
  <si>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</si>
  <si>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</si>
  <si>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</si>
  <si>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</si>
  <si>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</si>
  <si>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</si>
  <si>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</si>
  <si>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</si>
  <si>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</si>
  <si>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</si>
  <si>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</si>
  <si>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</si>
  <si>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</si>
  <si>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</si>
  <si>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</si>
  <si>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</si>
  <si>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</si>
  <si>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</si>
  <si>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</si>
  <si>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</si>
  <si>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</si>
  <si>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</si>
  <si>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</si>
  <si>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</si>
  <si>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</si>
  <si>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</si>
  <si>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</si>
  <si>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</si>
  <si>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</si>
  <si>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</si>
  <si>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</si>
  <si>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</si>
  <si>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</si>
  <si>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</si>
  <si>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</si>
  <si>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</si>
  <si>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</si>
  <si>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</si>
  <si>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</si>
  <si>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</si>
  <si>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</si>
  <si>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</si>
  <si>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</si>
  <si>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</si>
  <si>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</si>
  <si>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</si>
  <si>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</si>
  <si>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</si>
  <si>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</si>
  <si>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</si>
  <si>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</si>
  <si>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</si>
  <si>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</si>
  <si>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</si>
  <si>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</si>
  <si>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</si>
  <si>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</si>
  <si>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</si>
  <si>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</si>
  <si>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</si>
  <si>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</si>
  <si>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</si>
  <si>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</si>
  <si>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</si>
  <si>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</si>
  <si>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</si>
  <si>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</si>
  <si>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</si>
  <si>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</si>
  <si>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</si>
  <si>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</si>
  <si>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</si>
  <si>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</si>
  <si>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</si>
  <si>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</si>
  <si>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</si>
  <si>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</si>
  <si>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</si>
  <si>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</si>
  <si>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</si>
  <si>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</si>
  <si>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</si>
  <si>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</si>
  <si>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</si>
  <si>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</si>
  <si>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</si>
  <si>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</si>
  <si>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</si>
  <si>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</si>
  <si>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三重県明和町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</si>
  <si>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</si>
  <si>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</si>
  <si>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</si>
  <si>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</si>
  <si>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</si>
  <si>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</si>
  <si>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</si>
  <si>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</si>
  <si>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</si>
  <si>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</si>
  <si>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</si>
  <si>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</si>
  <si>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</si>
  <si>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</si>
  <si>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</si>
  <si>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</si>
  <si>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</si>
  <si>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</si>
  <si>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</si>
  <si>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</si>
  <si>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斎宮跡保存事業特別会計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</si>
  <si>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</si>
  <si>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</si>
  <si>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</si>
  <si>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</si>
  <si>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</si>
  <si>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</si>
  <si>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</si>
  <si>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</si>
  <si>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</si>
  <si>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</si>
  <si>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</si>
  <si>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</si>
  <si>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</si>
  <si>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</si>
  <si>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</si>
  <si>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</si>
  <si>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</si>
  <si>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</si>
  <si>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</si>
  <si>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</si>
  <si>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</si>
  <si>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</si>
  <si>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</si>
  <si>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</si>
  <si>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</si>
  <si>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</si>
  <si>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</si>
  <si>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</si>
  <si>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</si>
  <si>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</si>
  <si>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</si>
  <si>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</si>
  <si>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</si>
  <si>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</si>
  <si>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</si>
  <si>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</si>
  <si>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</si>
  <si>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</si>
  <si>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</si>
  <si>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</si>
  <si>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</si>
  <si>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</si>
  <si>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</si>
  <si>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</si>
  <si>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</si>
  <si>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</si>
  <si>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</si>
  <si>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</si>
  <si>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</si>
  <si>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</si>
  <si>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</si>
  <si>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</si>
  <si>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</si>
  <si>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</si>
  <si>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</si>
  <si>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</si>
  <si>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</si>
  <si>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</si>
  <si>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</si>
  <si>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</si>
  <si>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</si>
  <si>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</si>
  <si>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</si>
  <si>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</si>
  <si>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</si>
  <si>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</si>
  <si>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</si>
  <si>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</si>
  <si>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</si>
  <si>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</si>
  <si>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</si>
  <si>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</si>
  <si>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</si>
  <si>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</si>
  <si>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</si>
  <si>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</si>
  <si>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</si>
  <si>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</si>
  <si>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</si>
  <si>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</si>
  <si>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</si>
  <si>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</si>
  <si>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</si>
  <si>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</si>
  <si>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</si>
  <si>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</si>
  <si>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</si>
  <si>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</si>
  <si>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</si>
  <si>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</si>
  <si>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</si>
  <si>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</si>
  <si>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</si>
  <si>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</si>
  <si>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</si>
  <si>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</si>
  <si>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</si>
  <si>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</si>
  <si>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</si>
  <si>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</si>
  <si>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</si>
  <si>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</si>
  <si>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</si>
  <si>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</si>
  <si>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</si>
  <si>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</si>
  <si>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</si>
  <si>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</si>
  <si>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</si>
  <si>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</si>
  <si>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</si>
  <si>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</si>
  <si>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</si>
  <si>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</si>
  <si>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</si>
  <si>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</si>
  <si>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</si>
  <si>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</si>
  <si>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</si>
  <si>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</si>
  <si>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</si>
  <si>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</si>
  <si>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</si>
  <si>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</si>
  <si>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</si>
  <si>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</si>
  <si>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</si>
  <si>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</si>
  <si>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</si>
  <si>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</si>
  <si>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</si>
  <si>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</si>
  <si>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</si>
  <si>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</si>
  <si>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</si>
  <si>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</si>
  <si>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</si>
  <si>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</si>
  <si>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</si>
  <si>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</si>
  <si>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</si>
  <si>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</si>
  <si>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</si>
  <si>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</si>
  <si>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</si>
  <si>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</si>
  <si>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</si>
  <si>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</si>
  <si>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</si>
  <si>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</si>
  <si>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</si>
  <si>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</si>
  <si>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</si>
  <si>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</si>
  <si>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</si>
  <si>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</si>
  <si>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</si>
  <si>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国民健康保険特別会計</t>
  </si>
  <si>
    <t>介護保険特別会計</t>
  </si>
  <si>
    <t>下水道事業会計</t>
  </si>
  <si>
    <t>住宅新築資金等貸付事業特別会計</t>
  </si>
  <si>
    <t>後期高齢者医療特別会計</t>
  </si>
  <si>
    <t>斎宮跡保存事業特別会計</t>
  </si>
  <si>
    <t>▲ 0.45</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</si>
  <si>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</si>
  <si>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</si>
  <si>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</si>
  <si>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</si>
  <si>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</si>
  <si>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</si>
  <si>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</si>
  <si>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</si>
  <si>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</si>
  <si>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松阪地区広域衛生組合</t>
    <rPh sb="0" eb="10">
      <t>マツサカチクコウイキエイセイクミアイ</t>
    </rPh>
    <phoneticPr fontId="2"/>
  </si>
  <si>
    <t>松阪地区広域消防組合</t>
    <rPh sb="0" eb="10">
      <t>マツサカチクコウイキショウボウクミアイ</t>
    </rPh>
    <phoneticPr fontId="2"/>
  </si>
  <si>
    <t>三重県市町総合事務組合　一般会計</t>
    <rPh sb="0" eb="3">
      <t>ミエケン</t>
    </rPh>
    <rPh sb="3" eb="5">
      <t>シチョウ</t>
    </rPh>
    <rPh sb="5" eb="7">
      <t>ソウゴウ</t>
    </rPh>
    <rPh sb="7" eb="9">
      <t>ジム</t>
    </rPh>
    <rPh sb="9" eb="11">
      <t>クミアイ</t>
    </rPh>
    <rPh sb="12" eb="16">
      <t>イッパンカイケイ</t>
    </rPh>
    <phoneticPr fontId="2"/>
  </si>
  <si>
    <t>三重県市町総合事務組合　共同研修特別会計</t>
    <rPh sb="0" eb="3">
      <t>ミエケン</t>
    </rPh>
    <rPh sb="3" eb="5">
      <t>シチョウ</t>
    </rPh>
    <rPh sb="5" eb="7">
      <t>ソウゴウ</t>
    </rPh>
    <rPh sb="7" eb="9">
      <t>ジム</t>
    </rPh>
    <rPh sb="9" eb="11">
      <t>クミアイ</t>
    </rPh>
    <rPh sb="12" eb="20">
      <t>キョウドウケンシュウトクベツカイケイ</t>
    </rPh>
    <phoneticPr fontId="2"/>
  </si>
  <si>
    <t>三重県市町総合事務組合　デジタル地図特別会計</t>
    <rPh sb="0" eb="11">
      <t>ミエケンシチョウソウゴウジムクミアイ</t>
    </rPh>
    <rPh sb="16" eb="22">
      <t>チズトクベツカイケイ</t>
    </rPh>
    <phoneticPr fontId="2"/>
  </si>
  <si>
    <t>三重県市町総合事務組合　物品特別会計</t>
    <rPh sb="0" eb="11">
      <t>ミエケンシチョウソウゴウジムクミアイ</t>
    </rPh>
    <rPh sb="12" eb="18">
      <t>ブッピントクベツカイケイ</t>
    </rPh>
    <phoneticPr fontId="2"/>
  </si>
  <si>
    <t>三重県市町総合事務組合　退職手当特別会計</t>
    <rPh sb="0" eb="11">
      <t>ミエケンシチョウソウゴウジムクミアイ</t>
    </rPh>
    <rPh sb="12" eb="16">
      <t>タイショクテアテ</t>
    </rPh>
    <rPh sb="16" eb="20">
      <t>トクベツカイケイ</t>
    </rPh>
    <phoneticPr fontId="2"/>
  </si>
  <si>
    <t>三重県市町総合事務組合　消防救急無線特別会計</t>
    <rPh sb="0" eb="11">
      <t>ミエケンシチョウソウゴウジムクミアイ</t>
    </rPh>
    <rPh sb="12" eb="16">
      <t>ショウボウキュウキュウ</t>
    </rPh>
    <rPh sb="16" eb="22">
      <t>ムセントクベツカイケイ</t>
    </rPh>
    <phoneticPr fontId="2"/>
  </si>
  <si>
    <t>三重県市町総合事務組合　公平委員会特別会計</t>
    <rPh sb="0" eb="11">
      <t>ミエケンシチョウソウゴウジムクミアイ</t>
    </rPh>
    <rPh sb="12" eb="17">
      <t>コウヘイイインカイ</t>
    </rPh>
    <rPh sb="17" eb="21">
      <t>トクベツカイケイ</t>
    </rPh>
    <phoneticPr fontId="2"/>
  </si>
  <si>
    <t>伊勢広域環境組合</t>
    <rPh sb="0" eb="8">
      <t>イセコウイキカンキョウクミアイ</t>
    </rPh>
    <phoneticPr fontId="2"/>
  </si>
  <si>
    <t>三重地方税管理回収機構　一般会計</t>
    <rPh sb="0" eb="4">
      <t>ミエチホウ</t>
    </rPh>
    <rPh sb="4" eb="11">
      <t>ゼイカンリカイシュウキコウ</t>
    </rPh>
    <rPh sb="12" eb="16">
      <t>イッパンカイケイ</t>
    </rPh>
    <phoneticPr fontId="2"/>
  </si>
  <si>
    <t>三重地方税管理回収機構　滞納整理拡充事業特別会計</t>
    <rPh sb="0" eb="11">
      <t>ミエチホウゼイカンリカイシュウキコウ</t>
    </rPh>
    <rPh sb="12" eb="18">
      <t>タイノウセイリカクジュウ</t>
    </rPh>
    <rPh sb="18" eb="20">
      <t>ジギョウ</t>
    </rPh>
    <rPh sb="20" eb="24">
      <t>トクベツカイケイ</t>
    </rPh>
    <phoneticPr fontId="2"/>
  </si>
  <si>
    <t>三重県後期高齢者医療広域連合　一般会計</t>
    <rPh sb="0" eb="14">
      <t>ミエケンコウキコウレイシャイリョウコウイキレンゴウ</t>
    </rPh>
    <rPh sb="15" eb="19">
      <t>イッパンカイケイ</t>
    </rPh>
    <phoneticPr fontId="2"/>
  </si>
  <si>
    <t>三重県後期高齢者医療広域連合　後期高齢者医療特別会計</t>
    <rPh sb="0" eb="14">
      <t>ミエケンコウキコウレイシャイリョウコウイキレンゴウ</t>
    </rPh>
    <rPh sb="15" eb="20">
      <t>コウキコウレイシャ</t>
    </rPh>
    <rPh sb="20" eb="22">
      <t>イリョウ</t>
    </rPh>
    <rPh sb="22" eb="26">
      <t>トクベツカイケイ</t>
    </rPh>
    <phoneticPr fontId="2"/>
  </si>
  <si>
    <t>多気東部土地開発公社</t>
    <phoneticPr fontId="2"/>
  </si>
  <si>
    <t>ふるさと寄附基金</t>
    <rPh sb="4" eb="8">
      <t>キフキキン</t>
    </rPh>
    <phoneticPr fontId="5"/>
  </si>
  <si>
    <t>松阪地区広域消防組合職員退職手当基金</t>
    <rPh sb="0" eb="10">
      <t>マツサカチクコウイキショウボウクミアイ</t>
    </rPh>
    <rPh sb="10" eb="16">
      <t>ショクインタイショクテアテ</t>
    </rPh>
    <rPh sb="16" eb="18">
      <t>キキン</t>
    </rPh>
    <phoneticPr fontId="2"/>
  </si>
  <si>
    <t>公共施設等基金</t>
    <rPh sb="0" eb="7">
      <t>コウキョウシセツトウキキン</t>
    </rPh>
    <phoneticPr fontId="2"/>
  </si>
  <si>
    <t>文化、スポーツ振興基金</t>
    <rPh sb="0" eb="2">
      <t>ブンカ</t>
    </rPh>
    <rPh sb="7" eb="11">
      <t>シンコウキキン</t>
    </rPh>
    <phoneticPr fontId="2"/>
  </si>
  <si>
    <t>教育・福祉施設建設基金</t>
    <rPh sb="0" eb="2">
      <t>キョウイク</t>
    </rPh>
    <rPh sb="3" eb="7">
      <t>フクシシセツ</t>
    </rPh>
    <rPh sb="7" eb="11">
      <t>ケンセツキキン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</si>
</sst>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56181</c:v>
                </c:pt>
                <c:pt idx="3">
                  <c:v>47730</c:v>
                </c:pt>
                <c:pt idx="4">
                  <c:v>61921</c:v>
                </c:pt>
              </c:numCache>
            </c:numRef>
          </c:val>
          <c:smooth val="0"/>
          <c:extLst>
            <c:ext xmlns:c16="http://schemas.microsoft.com/office/drawing/2014/chart" uri="{C3380CC4-5D6E-409C-BE32-E72D297353CC}">
              <c16:uniqueId val="{00000000-B594-46CD-BF45-74C0A95B7A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118672</c:v>
                </c:pt>
                <c:pt idx="1">
                  <c:v>53780</c:v>
                </c:pt>
                <c:pt idx="2">
                  <c:v>44970</c:v>
                </c:pt>
                <c:pt idx="3">
                  <c:v>55271</c:v>
                </c:pt>
                <c:pt idx="4">
                  <c:v>132263</c:v>
                </c:pt>
              </c:numCache>
            </c:numRef>
          </c:val>
          <c:smooth val="0"/>
          <c:extLst>
            <c:ext xmlns:c16="http://schemas.microsoft.com/office/drawing/2014/chart" uri="{C3380CC4-5D6E-409C-BE32-E72D297353CC}">
              <c16:uniqueId val="{00000001-B594-46CD-BF45-74C0A95B7A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9.82</c:v>
                </c:pt>
                <c:pt idx="1">
                  <c:v>13.86</c:v>
                </c:pt>
                <c:pt idx="2">
                  <c:v>19.690000000000001</c:v>
                </c:pt>
                <c:pt idx="3">
                  <c:v>10.99</c:v>
                </c:pt>
                <c:pt idx="4">
                  <c:v>10.039999999999999</c:v>
                </c:pt>
              </c:numCache>
            </c:numRef>
          </c:val>
          <c:extLst>
            <c:ext xmlns:c16="http://schemas.microsoft.com/office/drawing/2014/chart" uri="{C3380CC4-5D6E-409C-BE32-E72D297353CC}">
              <c16:uniqueId val="{00000000-16E0-428B-8310-65C0734C40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9.27</c:v>
                </c:pt>
                <c:pt idx="1">
                  <c:v>10.26</c:v>
                </c:pt>
                <c:pt idx="2">
                  <c:v>11.42</c:v>
                </c:pt>
                <c:pt idx="3">
                  <c:v>23.23</c:v>
                </c:pt>
                <c:pt idx="4">
                  <c:v>27.73</c:v>
                </c:pt>
              </c:numCache>
            </c:numRef>
          </c:val>
          <c:extLst>
            <c:ext xmlns:c16="http://schemas.microsoft.com/office/drawing/2014/chart" uri="{C3380CC4-5D6E-409C-BE32-E72D297353CC}">
              <c16:uniqueId val="{00000001-16E0-428B-8310-65C0734C40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4.0199999999999996</c:v>
                </c:pt>
                <c:pt idx="1">
                  <c:v>6.51</c:v>
                </c:pt>
                <c:pt idx="2">
                  <c:v>7.35</c:v>
                </c:pt>
                <c:pt idx="3">
                  <c:v>2.3199999999999998</c:v>
                </c:pt>
                <c:pt idx="4">
                  <c:v>4.4800000000000004</c:v>
                </c:pt>
              </c:numCache>
            </c:numRef>
          </c:val>
          <c:smooth val="0"/>
          <c:extLst>
            <c:ext xmlns:c16="http://schemas.microsoft.com/office/drawing/2014/chart" uri="{C3380CC4-5D6E-409C-BE32-E72D297353CC}">
              <c16:uniqueId val="{00000002-16E0-428B-8310-65C0734C40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1.1599999999999999</c:v>
                </c:pt>
                <c:pt idx="2">
                  <c:v>#N/A</c:v>
                </c:pt>
                <c:pt idx="3">
                  <c:v>1.1100000000000001</c:v>
                </c:pt>
                <c:pt idx="4">
                  <c:v>#N/A</c:v>
                </c:pt>
                <c:pt idx="5">
                  <c:v>1.22</c:v>
                </c:pt>
                <c:pt idx="6">
                  <c:v>#N/A</c:v>
                </c:pt>
                <c:pt idx="7">
                  <c:v>2.19</c:v>
                </c:pt>
                <c:pt idx="8">
                  <c:v>0</c:v>
                </c:pt>
                <c:pt idx="9">
                  <c:v>0</c:v>
                </c:pt>
              </c:numCache>
            </c:numRef>
          </c:val>
          <c:extLst>
            <c:ext xmlns:c16="http://schemas.microsoft.com/office/drawing/2014/chart" uri="{C3380CC4-5D6E-409C-BE32-E72D297353CC}">
              <c16:uniqueId val="{00000000-C6C8-4134-80C5-46322928EE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C8-4134-80C5-46322928EE85}"/>
            </c:ext>
          </c:extLst>
        </c:ser>
        <c:ser>
          <c:idx val="2"/>
          <c:order val="2"/>
          <c:tx>
            <c:strRef>
              <c:f>データシート!$A$29</c:f>
              <c:strCache>
                <c:ptCount val="1"/>
                <c:pt idx="0">
                  <c:v>斎宮跡保存事業特別会計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0.24</c:v>
                </c:pt>
                <c:pt idx="4">
                  <c:v>0.45</c:v>
                </c:pt>
                <c:pt idx="5">
                  <c:v>#N/A</c:v>
                </c:pt>
                <c:pt idx="6">
                  <c:v>#N/A</c:v>
                </c:pt>
                <c:pt idx="7">
                  <c:v>0.1</c:v>
                </c:pt>
                <c:pt idx="8">
                  <c:v>#N/A</c:v>
                </c:pt>
                <c:pt idx="9">
                  <c:v>0.17</c:v>
                </c:pt>
              </c:numCache>
            </c:numRef>
          </c:val>
          <c:extLst>
            <c:ext xmlns:c16="http://schemas.microsoft.com/office/drawing/2014/chart" uri="{C3380CC4-5D6E-409C-BE32-E72D297353CC}">
              <c16:uniqueId val="{00000002-C6C8-4134-80C5-46322928EE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0.56999999999999995</c:v>
                </c:pt>
                <c:pt idx="2">
                  <c:v>#N/A</c:v>
                </c:pt>
                <c:pt idx="3">
                  <c:v>0.2</c:v>
                </c:pt>
                <c:pt idx="4">
                  <c:v>#N/A</c:v>
                </c:pt>
                <c:pt idx="5">
                  <c:v>0.19</c:v>
                </c:pt>
                <c:pt idx="6">
                  <c:v>#N/A</c:v>
                </c:pt>
                <c:pt idx="7">
                  <c:v>0.19</c:v>
                </c:pt>
                <c:pt idx="8">
                  <c:v>#N/A</c:v>
                </c:pt>
                <c:pt idx="9">
                  <c:v>0.4</c:v>
                </c:pt>
              </c:numCache>
            </c:numRef>
          </c:val>
          <c:extLst>
            <c:ext xmlns:c16="http://schemas.microsoft.com/office/drawing/2014/chart" uri="{C3380CC4-5D6E-409C-BE32-E72D297353CC}">
              <c16:uniqueId val="{00000003-C6C8-4134-80C5-46322928EE85}"/>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0.35</c:v>
                </c:pt>
                <c:pt idx="2">
                  <c:v>#N/A</c:v>
                </c:pt>
                <c:pt idx="3">
                  <c:v>0.3</c:v>
                </c:pt>
                <c:pt idx="4">
                  <c:v>#N/A</c:v>
                </c:pt>
                <c:pt idx="5">
                  <c:v>0.26</c:v>
                </c:pt>
                <c:pt idx="6">
                  <c:v>#N/A</c:v>
                </c:pt>
                <c:pt idx="7">
                  <c:v>0.22</c:v>
                </c:pt>
                <c:pt idx="8">
                  <c:v>#N/A</c:v>
                </c:pt>
                <c:pt idx="9">
                  <c:v>0.44</c:v>
                </c:pt>
              </c:numCache>
            </c:numRef>
          </c:val>
          <c:extLst>
            <c:ext xmlns:c16="http://schemas.microsoft.com/office/drawing/2014/chart" uri="{C3380CC4-5D6E-409C-BE32-E72D297353CC}">
              <c16:uniqueId val="{00000004-C6C8-4134-80C5-46322928EE8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1.45</c:v>
                </c:pt>
              </c:numCache>
            </c:numRef>
          </c:val>
          <c:extLst>
            <c:ext xmlns:c16="http://schemas.microsoft.com/office/drawing/2014/chart" uri="{C3380CC4-5D6E-409C-BE32-E72D297353CC}">
              <c16:uniqueId val="{00000005-C6C8-4134-80C5-46322928EE8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2.84</c:v>
                </c:pt>
                <c:pt idx="2">
                  <c:v>#N/A</c:v>
                </c:pt>
                <c:pt idx="3">
                  <c:v>2.3199999999999998</c:v>
                </c:pt>
                <c:pt idx="4">
                  <c:v>#N/A</c:v>
                </c:pt>
                <c:pt idx="5">
                  <c:v>2.27</c:v>
                </c:pt>
                <c:pt idx="6">
                  <c:v>#N/A</c:v>
                </c:pt>
                <c:pt idx="7">
                  <c:v>2.34</c:v>
                </c:pt>
                <c:pt idx="8">
                  <c:v>#N/A</c:v>
                </c:pt>
                <c:pt idx="9">
                  <c:v>1.72</c:v>
                </c:pt>
              </c:numCache>
            </c:numRef>
          </c:val>
          <c:extLst>
            <c:ext xmlns:c16="http://schemas.microsoft.com/office/drawing/2014/chart" uri="{C3380CC4-5D6E-409C-BE32-E72D297353CC}">
              <c16:uniqueId val="{00000006-C6C8-4134-80C5-46322928EE8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2.71</c:v>
                </c:pt>
                <c:pt idx="2">
                  <c:v>#N/A</c:v>
                </c:pt>
                <c:pt idx="3">
                  <c:v>3.88</c:v>
                </c:pt>
                <c:pt idx="4">
                  <c:v>#N/A</c:v>
                </c:pt>
                <c:pt idx="5">
                  <c:v>4.78</c:v>
                </c:pt>
                <c:pt idx="6">
                  <c:v>#N/A</c:v>
                </c:pt>
                <c:pt idx="7">
                  <c:v>5.89</c:v>
                </c:pt>
                <c:pt idx="8">
                  <c:v>#N/A</c:v>
                </c:pt>
                <c:pt idx="9">
                  <c:v>6.18</c:v>
                </c:pt>
              </c:numCache>
            </c:numRef>
          </c:val>
          <c:extLst>
            <c:ext xmlns:c16="http://schemas.microsoft.com/office/drawing/2014/chart" uri="{C3380CC4-5D6E-409C-BE32-E72D297353CC}">
              <c16:uniqueId val="{00000007-C6C8-4134-80C5-46322928EE8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9.48</c:v>
                </c:pt>
                <c:pt idx="2">
                  <c:v>#N/A</c:v>
                </c:pt>
                <c:pt idx="3">
                  <c:v>8.48</c:v>
                </c:pt>
                <c:pt idx="4">
                  <c:v>#N/A</c:v>
                </c:pt>
                <c:pt idx="5">
                  <c:v>8.09</c:v>
                </c:pt>
                <c:pt idx="6">
                  <c:v>#N/A</c:v>
                </c:pt>
                <c:pt idx="7">
                  <c:v>7.96</c:v>
                </c:pt>
                <c:pt idx="8">
                  <c:v>#N/A</c:v>
                </c:pt>
                <c:pt idx="9">
                  <c:v>7.91</c:v>
                </c:pt>
              </c:numCache>
            </c:numRef>
          </c:val>
          <c:extLst>
            <c:ext xmlns:c16="http://schemas.microsoft.com/office/drawing/2014/chart" uri="{C3380CC4-5D6E-409C-BE32-E72D297353CC}">
              <c16:uniqueId val="{00000008-C6C8-4134-80C5-46322928EE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9.3000000000000007</c:v>
                </c:pt>
                <c:pt idx="2">
                  <c:v>#N/A</c:v>
                </c:pt>
                <c:pt idx="3">
                  <c:v>13.31</c:v>
                </c:pt>
                <c:pt idx="4">
                  <c:v>#N/A</c:v>
                </c:pt>
                <c:pt idx="5">
                  <c:v>19.87</c:v>
                </c:pt>
                <c:pt idx="6">
                  <c:v>#N/A</c:v>
                </c:pt>
                <c:pt idx="7">
                  <c:v>10.66</c:v>
                </c:pt>
                <c:pt idx="8">
                  <c:v>#N/A</c:v>
                </c:pt>
                <c:pt idx="9">
                  <c:v>9.41</c:v>
                </c:pt>
              </c:numCache>
            </c:numRef>
          </c:val>
          <c:extLst>
            <c:ext xmlns:c16="http://schemas.microsoft.com/office/drawing/2014/chart" uri="{C3380CC4-5D6E-409C-BE32-E72D297353CC}">
              <c16:uniqueId val="{00000009-C6C8-4134-80C5-46322928EE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723</c:v>
                </c:pt>
                <c:pt idx="5">
                  <c:v>704</c:v>
                </c:pt>
                <c:pt idx="8">
                  <c:v>718</c:v>
                </c:pt>
                <c:pt idx="11">
                  <c:v>740</c:v>
                </c:pt>
                <c:pt idx="14">
                  <c:v>737</c:v>
                </c:pt>
              </c:numCache>
            </c:numRef>
          </c:val>
          <c:extLst>
            <c:ext xmlns:c16="http://schemas.microsoft.com/office/drawing/2014/chart" uri="{C3380CC4-5D6E-409C-BE32-E72D297353CC}">
              <c16:uniqueId val="{00000000-0414-4C5A-A951-35740DA44E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14-4C5A-A951-35740DA44E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414-4C5A-A951-35740DA44E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c:v>
                </c:pt>
                <c:pt idx="3">
                  <c:v>35</c:v>
                </c:pt>
                <c:pt idx="6">
                  <c:v>39</c:v>
                </c:pt>
                <c:pt idx="9">
                  <c:v>42</c:v>
                </c:pt>
                <c:pt idx="12">
                  <c:v>40</c:v>
                </c:pt>
              </c:numCache>
            </c:numRef>
          </c:val>
          <c:extLst>
            <c:ext xmlns:c16="http://schemas.microsoft.com/office/drawing/2014/chart" uri="{C3380CC4-5D6E-409C-BE32-E72D297353CC}">
              <c16:uniqueId val="{00000003-0414-4C5A-A951-35740DA44E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268</c:v>
                </c:pt>
                <c:pt idx="3">
                  <c:v>286</c:v>
                </c:pt>
                <c:pt idx="6">
                  <c:v>280</c:v>
                </c:pt>
                <c:pt idx="9">
                  <c:v>289</c:v>
                </c:pt>
                <c:pt idx="12">
                  <c:v>288</c:v>
                </c:pt>
              </c:numCache>
            </c:numRef>
          </c:val>
          <c:extLst>
            <c:ext xmlns:c16="http://schemas.microsoft.com/office/drawing/2014/chart" uri="{C3380CC4-5D6E-409C-BE32-E72D297353CC}">
              <c16:uniqueId val="{00000004-0414-4C5A-A951-35740DA44E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14-4C5A-A951-35740DA44E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14-4C5A-A951-35740DA44E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864</c:v>
                </c:pt>
                <c:pt idx="3">
                  <c:v>926</c:v>
                </c:pt>
                <c:pt idx="6">
                  <c:v>988</c:v>
                </c:pt>
                <c:pt idx="9">
                  <c:v>1071</c:v>
                </c:pt>
                <c:pt idx="12">
                  <c:v>1077</c:v>
                </c:pt>
              </c:numCache>
            </c:numRef>
          </c:val>
          <c:extLst>
            <c:ext xmlns:c16="http://schemas.microsoft.com/office/drawing/2014/chart" uri="{C3380CC4-5D6E-409C-BE32-E72D297353CC}">
              <c16:uniqueId val="{00000007-0414-4C5A-A951-35740DA44E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455</c:v>
                </c:pt>
                <c:pt idx="2">
                  <c:v>#N/A</c:v>
                </c:pt>
                <c:pt idx="3">
                  <c:v>#N/A</c:v>
                </c:pt>
                <c:pt idx="4">
                  <c:v>543</c:v>
                </c:pt>
                <c:pt idx="5">
                  <c:v>#N/A</c:v>
                </c:pt>
                <c:pt idx="6">
                  <c:v>#N/A</c:v>
                </c:pt>
                <c:pt idx="7">
                  <c:v>589</c:v>
                </c:pt>
                <c:pt idx="8">
                  <c:v>#N/A</c:v>
                </c:pt>
                <c:pt idx="9">
                  <c:v>#N/A</c:v>
                </c:pt>
                <c:pt idx="10">
                  <c:v>662</c:v>
                </c:pt>
                <c:pt idx="11">
                  <c:v>#N/A</c:v>
                </c:pt>
                <c:pt idx="12">
                  <c:v>#N/A</c:v>
                </c:pt>
                <c:pt idx="13">
                  <c:v>668</c:v>
                </c:pt>
                <c:pt idx="14">
                  <c:v>#N/A</c:v>
                </c:pt>
              </c:numCache>
            </c:numRef>
          </c:val>
          <c:smooth val="0"/>
          <c:extLst>
            <c:ext xmlns:c16="http://schemas.microsoft.com/office/drawing/2014/chart" uri="{C3380CC4-5D6E-409C-BE32-E72D297353CC}">
              <c16:uniqueId val="{00000008-0414-4C5A-A951-35740DA44E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9027</c:v>
                </c:pt>
                <c:pt idx="5">
                  <c:v>9086</c:v>
                </c:pt>
                <c:pt idx="8">
                  <c:v>9081</c:v>
                </c:pt>
                <c:pt idx="11">
                  <c:v>9015</c:v>
                </c:pt>
                <c:pt idx="14">
                  <c:v>9178</c:v>
                </c:pt>
              </c:numCache>
            </c:numRef>
          </c:val>
          <c:extLst>
            <c:ext xmlns:c16="http://schemas.microsoft.com/office/drawing/2014/chart" uri="{C3380CC4-5D6E-409C-BE32-E72D297353CC}">
              <c16:uniqueId val="{00000000-C0CE-4E72-95B6-5629D0E52E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569</c:v>
                </c:pt>
                <c:pt idx="5">
                  <c:v>607</c:v>
                </c:pt>
                <c:pt idx="8">
                  <c:v>512</c:v>
                </c:pt>
                <c:pt idx="11">
                  <c:v>819</c:v>
                </c:pt>
                <c:pt idx="14">
                  <c:v>776</c:v>
                </c:pt>
              </c:numCache>
            </c:numRef>
          </c:val>
          <c:extLst>
            <c:ext xmlns:c16="http://schemas.microsoft.com/office/drawing/2014/chart" uri="{C3380CC4-5D6E-409C-BE32-E72D297353CC}">
              <c16:uniqueId val="{00000001-C0CE-4E72-95B6-5629D0E52E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2278</c:v>
                </c:pt>
                <c:pt idx="5">
                  <c:v>2800</c:v>
                </c:pt>
                <c:pt idx="8">
                  <c:v>3176</c:v>
                </c:pt>
                <c:pt idx="11">
                  <c:v>3723</c:v>
                </c:pt>
                <c:pt idx="14">
                  <c:v>3657</c:v>
                </c:pt>
              </c:numCache>
            </c:numRef>
          </c:val>
          <c:extLst>
            <c:ext xmlns:c16="http://schemas.microsoft.com/office/drawing/2014/chart" uri="{C3380CC4-5D6E-409C-BE32-E72D297353CC}">
              <c16:uniqueId val="{00000002-C0CE-4E72-95B6-5629D0E52E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CE-4E72-95B6-5629D0E52E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CE-4E72-95B6-5629D0E52E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282</c:v>
                </c:pt>
                <c:pt idx="3">
                  <c:v>288</c:v>
                </c:pt>
                <c:pt idx="6">
                  <c:v>266</c:v>
                </c:pt>
                <c:pt idx="9">
                  <c:v>146</c:v>
                </c:pt>
                <c:pt idx="12">
                  <c:v>151</c:v>
                </c:pt>
              </c:numCache>
            </c:numRef>
          </c:val>
          <c:extLst>
            <c:ext xmlns:c16="http://schemas.microsoft.com/office/drawing/2014/chart" uri="{C3380CC4-5D6E-409C-BE32-E72D297353CC}">
              <c16:uniqueId val="{00000005-C0CE-4E72-95B6-5629D0E52E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957</c:v>
                </c:pt>
                <c:pt idx="3">
                  <c:v>938</c:v>
                </c:pt>
                <c:pt idx="6">
                  <c:v>844</c:v>
                </c:pt>
                <c:pt idx="9">
                  <c:v>803</c:v>
                </c:pt>
                <c:pt idx="12">
                  <c:v>767</c:v>
                </c:pt>
              </c:numCache>
            </c:numRef>
          </c:val>
          <c:extLst>
            <c:ext xmlns:c16="http://schemas.microsoft.com/office/drawing/2014/chart" uri="{C3380CC4-5D6E-409C-BE32-E72D297353CC}">
              <c16:uniqueId val="{00000006-C0CE-4E72-95B6-5629D0E52E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258</c:v>
                </c:pt>
                <c:pt idx="3">
                  <c:v>238</c:v>
                </c:pt>
                <c:pt idx="6">
                  <c:v>202</c:v>
                </c:pt>
                <c:pt idx="9">
                  <c:v>162</c:v>
                </c:pt>
                <c:pt idx="12">
                  <c:v>124</c:v>
                </c:pt>
              </c:numCache>
            </c:numRef>
          </c:val>
          <c:extLst>
            <c:ext xmlns:c16="http://schemas.microsoft.com/office/drawing/2014/chart" uri="{C3380CC4-5D6E-409C-BE32-E72D297353CC}">
              <c16:uniqueId val="{00000007-C0CE-4E72-95B6-5629D0E52E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4849</c:v>
                </c:pt>
                <c:pt idx="3">
                  <c:v>5274</c:v>
                </c:pt>
                <c:pt idx="6">
                  <c:v>4991</c:v>
                </c:pt>
                <c:pt idx="9">
                  <c:v>4910</c:v>
                </c:pt>
                <c:pt idx="12">
                  <c:v>4820</c:v>
                </c:pt>
              </c:numCache>
            </c:numRef>
          </c:val>
          <c:extLst>
            <c:ext xmlns:c16="http://schemas.microsoft.com/office/drawing/2014/chart" uri="{C3380CC4-5D6E-409C-BE32-E72D297353CC}">
              <c16:uniqueId val="{00000008-C0CE-4E72-95B6-5629D0E52E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CE-4E72-95B6-5629D0E52E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11461</c:v>
                </c:pt>
                <c:pt idx="3">
                  <c:v>11537</c:v>
                </c:pt>
                <c:pt idx="6">
                  <c:v>11500</c:v>
                </c:pt>
                <c:pt idx="9">
                  <c:v>11246</c:v>
                </c:pt>
                <c:pt idx="12">
                  <c:v>12053</c:v>
                </c:pt>
              </c:numCache>
            </c:numRef>
          </c:val>
          <c:extLst>
            <c:ext xmlns:c16="http://schemas.microsoft.com/office/drawing/2014/chart" uri="{C3380CC4-5D6E-409C-BE32-E72D297353CC}">
              <c16:uniqueId val="{0000000A-C0CE-4E72-95B6-5629D0E52E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5933</c:v>
                </c:pt>
                <c:pt idx="2">
                  <c:v>#N/A</c:v>
                </c:pt>
                <c:pt idx="3">
                  <c:v>#N/A</c:v>
                </c:pt>
                <c:pt idx="4">
                  <c:v>5782</c:v>
                </c:pt>
                <c:pt idx="5">
                  <c:v>#N/A</c:v>
                </c:pt>
                <c:pt idx="6">
                  <c:v>#N/A</c:v>
                </c:pt>
                <c:pt idx="7">
                  <c:v>5034</c:v>
                </c:pt>
                <c:pt idx="8">
                  <c:v>#N/A</c:v>
                </c:pt>
                <c:pt idx="9">
                  <c:v>#N/A</c:v>
                </c:pt>
                <c:pt idx="10">
                  <c:v>3709</c:v>
                </c:pt>
                <c:pt idx="11">
                  <c:v>#N/A</c:v>
                </c:pt>
                <c:pt idx="12">
                  <c:v>#N/A</c:v>
                </c:pt>
                <c:pt idx="13">
                  <c:v>4303</c:v>
                </c:pt>
                <c:pt idx="14">
                  <c:v>#N/A</c:v>
                </c:pt>
              </c:numCache>
            </c:numRef>
          </c:val>
          <c:smooth val="0"/>
          <c:extLst>
            <c:ext xmlns:c16="http://schemas.microsoft.com/office/drawing/2014/chart" uri="{C3380CC4-5D6E-409C-BE32-E72D297353CC}">
              <c16:uniqueId val="{0000000B-C0CE-4E72-95B6-5629D0E52E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700</c:v>
                </c:pt>
                <c:pt idx="1">
                  <c:v>1388</c:v>
                </c:pt>
                <c:pt idx="2">
                  <c:v>1704</c:v>
                </c:pt>
              </c:numCache>
            </c:numRef>
          </c:val>
          <c:extLst>
            <c:ext xmlns:c16="http://schemas.microsoft.com/office/drawing/2014/chart" uri="{C3380CC4-5D6E-409C-BE32-E72D297353CC}">
              <c16:uniqueId val="{00000000-DED9-47ED-A29E-EE64CDE7B4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237</c:v>
                </c:pt>
                <c:pt idx="1">
                  <c:v>236</c:v>
                </c:pt>
                <c:pt idx="2">
                  <c:v>236</c:v>
                </c:pt>
              </c:numCache>
            </c:numRef>
          </c:val>
          <c:extLst>
            <c:ext xmlns:c16="http://schemas.microsoft.com/office/drawing/2014/chart" uri="{C3380CC4-5D6E-409C-BE32-E72D297353CC}">
              <c16:uniqueId val="{00000001-DED9-47ED-A29E-EE64CDE7B4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1790</c:v>
                </c:pt>
                <c:pt idx="1">
                  <c:v>1645</c:v>
                </c:pt>
                <c:pt idx="2">
                  <c:v>1276</c:v>
                </c:pt>
              </c:numCache>
            </c:numRef>
          </c:val>
          <c:extLst>
            <c:ext xmlns:c16="http://schemas.microsoft.com/office/drawing/2014/chart" uri="{C3380CC4-5D6E-409C-BE32-E72D297353CC}">
              <c16:uniqueId val="{00000002-DED9-47ED-A29E-EE64CDE7B4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22,867
22,559
41.06
14,558,542
13,796,372
616,975
6,144,197
12,052,546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の財政力指数は前年度比で横ばいとなったものの、基準財政需要額の拡大は継続している。類似団体平均を下回る状況が継続しており、今後公債費等の増加により指数の悪化の可能性があり、事業の見直し等による財政健全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77107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77107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大規模事業による起債増加に伴う公債費の増加や、物価高騰による各経常経費の増加により経常収支比率が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％を超えてしまい、経常的な支出を経常一般財源で賄えていない状況となってしまった。硬直的な財政状況を解消すべく、早急に事業の見直し等による財政健全化に努める必要がある。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24765</xdr:rowOff>
    </xdr:from>
    <xdr:to>
      <xdr:col>23</xdr:col>
      <xdr:colOff>133350</xdr:colOff>
      <xdr:row>67</xdr:row>
      <xdr:rowOff>168487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169015"/>
          <a:ext cx="838200" cy="48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24765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71954"/>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51435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7195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65</xdr:row>
      <xdr:rowOff>77046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24235"/>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26246</xdr:rowOff>
    </xdr:from>
    <xdr:to>
      <xdr:col>11</xdr:col>
      <xdr:colOff>82550</xdr:colOff>
      <xdr:row>65</xdr:row>
      <xdr:rowOff>127846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117687</xdr:rowOff>
    </xdr:from>
    <xdr:to>
      <xdr:col>23</xdr:col>
      <xdr:colOff>184150</xdr:colOff>
      <xdr:row>68</xdr:row>
      <xdr:rowOff>47837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13564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50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145415</xdr:rowOff>
    </xdr:from>
    <xdr:to>
      <xdr:col>19</xdr:col>
      <xdr:colOff>184150</xdr:colOff>
      <xdr:row>65</xdr:row>
      <xdr:rowOff>75565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60342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112412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人件費、物件費ともに前年より増加しており、前年度比</a:t>
          </a:r>
          <a:r>
            <a:rPr kumimoji="1" lang="en-US" altLang="ja-JP" sz="1300">
              <a:latin typeface="ＭＳ Ｐゴシック" panose="020B0600070205080204" pitchFamily="50" charset="-128"/>
              <a:ea typeface="ＭＳ Ｐゴシック" panose="020B0600070205080204" pitchFamily="50" charset="-128"/>
            </a:rPr>
            <a:t>1,283</a:t>
          </a:r>
          <a:r>
            <a:rPr kumimoji="1" lang="ja-JP" altLang="en-US" sz="1300">
              <a:latin typeface="ＭＳ Ｐゴシック" panose="020B0600070205080204" pitchFamily="50" charset="-128"/>
              <a:ea typeface="ＭＳ Ｐゴシック" panose="020B0600070205080204" pitchFamily="50" charset="-128"/>
            </a:rPr>
            <a:t>円増となた。類似団体平均値も上昇しており、物価高騰の影響も考えられるが事業の見直しを含め経費の抑制に努めたい。</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29575</xdr:rowOff>
    </xdr:from>
    <xdr:to>
      <xdr:col>23</xdr:col>
      <xdr:colOff>133350</xdr:colOff>
      <xdr:row>83</xdr:row>
      <xdr:rowOff>39895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59925"/>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131297</xdr:rowOff>
    </xdr:from>
    <xdr:to>
      <xdr:col>19</xdr:col>
      <xdr:colOff>133350</xdr:colOff>
      <xdr:row>83</xdr:row>
      <xdr:rowOff>29575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90197"/>
          <a:ext cx="889000" cy="6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131297</xdr:rowOff>
    </xdr:from>
    <xdr:to>
      <xdr:col>15</xdr:col>
      <xdr:colOff>82550</xdr:colOff>
      <xdr:row>82</xdr:row>
      <xdr:rowOff>142115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90197"/>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164443</xdr:rowOff>
    </xdr:from>
    <xdr:to>
      <xdr:col>11</xdr:col>
      <xdr:colOff>31750</xdr:colOff>
      <xdr:row>82</xdr:row>
      <xdr:rowOff>142115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1893"/>
          <a:ext cx="889000" cy="1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86874</xdr:rowOff>
    </xdr:from>
    <xdr:to>
      <xdr:col>11</xdr:col>
      <xdr:colOff>82550</xdr:colOff>
      <xdr:row>82</xdr:row>
      <xdr:rowOff>17024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7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27201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4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6472</xdr:rowOff>
    </xdr:from>
    <xdr:to>
      <xdr:col>7</xdr:col>
      <xdr:colOff>31750</xdr:colOff>
      <xdr:row>81</xdr:row>
      <xdr:rowOff>108072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118249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160545</xdr:rowOff>
    </xdr:from>
    <xdr:to>
      <xdr:col>23</xdr:col>
      <xdr:colOff>184150</xdr:colOff>
      <xdr:row>83</xdr:row>
      <xdr:rowOff>90695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132622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150225</xdr:rowOff>
    </xdr:from>
    <xdr:to>
      <xdr:col>19</xdr:col>
      <xdr:colOff>184150</xdr:colOff>
      <xdr:row>83</xdr:row>
      <xdr:rowOff>80375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65152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95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80497</xdr:rowOff>
    </xdr:from>
    <xdr:to>
      <xdr:col>15</xdr:col>
      <xdr:colOff>133350</xdr:colOff>
      <xdr:row>83</xdr:row>
      <xdr:rowOff>10647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166874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2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91315</xdr:rowOff>
    </xdr:from>
    <xdr:to>
      <xdr:col>11</xdr:col>
      <xdr:colOff>82550</xdr:colOff>
      <xdr:row>83</xdr:row>
      <xdr:rowOff>21465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113643</xdr:rowOff>
    </xdr:from>
    <xdr:to>
      <xdr:col>7</xdr:col>
      <xdr:colOff>31750</xdr:colOff>
      <xdr:row>82</xdr:row>
      <xdr:rowOff>43793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28570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8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前年度より微減であり、類似団体平均よりも低い数値で推移してる。今後も国公準拠を基準に適正化を図りたい。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13607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981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82550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82550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84</xdr:row>
      <xdr:rowOff>13607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2775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明和町定員適正化計画のもと、定員管理を行っているが、近年では早期退職者が増加している。直近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年間は類似団体平均と比較してほとんど変わらない数値で推移しているが、業務量が増加する中、住民サービスを維持し、低下させないために適正な定員管理に努めたい。</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6531</xdr:rowOff>
    </xdr:from>
    <xdr:to>
      <xdr:col>81</xdr:col>
      <xdr:colOff>44450</xdr:colOff>
      <xdr:row>62</xdr:row>
      <xdr:rowOff>23767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3643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157299</xdr:rowOff>
    </xdr:from>
    <xdr:to>
      <xdr:col>77</xdr:col>
      <xdr:colOff>44450</xdr:colOff>
      <xdr:row>62</xdr:row>
      <xdr:rowOff>6531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157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152128</xdr:rowOff>
    </xdr:from>
    <xdr:to>
      <xdr:col>72</xdr:col>
      <xdr:colOff>203200</xdr:colOff>
      <xdr:row>61</xdr:row>
      <xdr:rowOff>157299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1057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152128</xdr:rowOff>
    </xdr:from>
    <xdr:to>
      <xdr:col>68</xdr:col>
      <xdr:colOff>152400</xdr:colOff>
      <xdr:row>62</xdr:row>
      <xdr:rowOff>13426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610578"/>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116494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7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127181</xdr:rowOff>
    </xdr:from>
    <xdr:to>
      <xdr:col>77</xdr:col>
      <xdr:colOff>95250</xdr:colOff>
      <xdr:row>62</xdr:row>
      <xdr:rowOff>57331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106499</xdr:rowOff>
    </xdr:from>
    <xdr:to>
      <xdr:col>73</xdr:col>
      <xdr:colOff>44450</xdr:colOff>
      <xdr:row>62</xdr:row>
      <xdr:rowOff>36649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21426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101328</xdr:rowOff>
    </xdr:from>
    <xdr:to>
      <xdr:col>68</xdr:col>
      <xdr:colOff>203200</xdr:colOff>
      <xdr:row>62</xdr:row>
      <xdr:rowOff>31478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16255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4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年度も継続して実質公債費比率が悪化し、類似団体平均に対しても高い数値となっている。今後も大規模事業による悪化する見込みとなっており、事業見直し等による公債費の抑制が急務である。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37338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3517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150876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2552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54356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1876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158242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297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近年基金の積立により将来負担比率は改善されてきたが、令和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ポイント悪化した。公債費の増加が一因であるが、同経費は今後も増加が見込まれており、将来負担比率の悪化が懸念される。事業見直し等により公債費を抑制し、財政健全化に努める必要がある。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22267</xdr:rowOff>
    </xdr:from>
    <xdr:to>
      <xdr:col>81</xdr:col>
      <xdr:colOff>44450</xdr:colOff>
      <xdr:row>17</xdr:row>
      <xdr:rowOff>92244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936917"/>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22267</xdr:rowOff>
    </xdr:from>
    <xdr:to>
      <xdr:col>77</xdr:col>
      <xdr:colOff>44450</xdr:colOff>
      <xdr:row>18</xdr:row>
      <xdr:rowOff>29379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936917"/>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29379</xdr:rowOff>
    </xdr:from>
    <xdr:to>
      <xdr:col>72</xdr:col>
      <xdr:colOff>203200</xdr:colOff>
      <xdr:row>19</xdr:row>
      <xdr:rowOff>13165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115479"/>
          <a:ext cx="889000" cy="1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13165</xdr:rowOff>
    </xdr:from>
    <xdr:to>
      <xdr:col>68</xdr:col>
      <xdr:colOff>152400</xdr:colOff>
      <xdr:row>19</xdr:row>
      <xdr:rowOff>124164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270715"/>
          <a:ext cx="889000" cy="11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44238</xdr:rowOff>
    </xdr:from>
    <xdr:to>
      <xdr:col>68</xdr:col>
      <xdr:colOff>203200</xdr:colOff>
      <xdr:row>14</xdr:row>
      <xdr:rowOff>145838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156015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82846</xdr:rowOff>
    </xdr:from>
    <xdr:to>
      <xdr:col>64</xdr:col>
      <xdr:colOff>152400</xdr:colOff>
      <xdr:row>15</xdr:row>
      <xdr:rowOff>12996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23173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41444</xdr:rowOff>
    </xdr:from>
    <xdr:to>
      <xdr:col>81</xdr:col>
      <xdr:colOff>95250</xdr:colOff>
      <xdr:row>17</xdr:row>
      <xdr:rowOff>143044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13521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92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142917</xdr:rowOff>
    </xdr:from>
    <xdr:to>
      <xdr:col>77</xdr:col>
      <xdr:colOff>95250</xdr:colOff>
      <xdr:row>17</xdr:row>
      <xdr:rowOff>73067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57844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97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150029</xdr:rowOff>
    </xdr:from>
    <xdr:to>
      <xdr:col>73</xdr:col>
      <xdr:colOff>44450</xdr:colOff>
      <xdr:row>18</xdr:row>
      <xdr:rowOff>80179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64956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133816</xdr:rowOff>
    </xdr:from>
    <xdr:to>
      <xdr:col>68</xdr:col>
      <xdr:colOff>203200</xdr:colOff>
      <xdr:row>19</xdr:row>
      <xdr:rowOff>63966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48742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30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73364</xdr:rowOff>
    </xdr:from>
    <xdr:to>
      <xdr:col>64</xdr:col>
      <xdr:colOff>152400</xdr:colOff>
      <xdr:row>20</xdr:row>
      <xdr:rowOff>3514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159741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41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22,867
22,559
41.06
14,558,542
13,796,372
616,975
6,144,197
12,052,546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給与改定等による人件費の上昇、またこれまで臨時的として区分していた経費を計上的な経費に振り替えたことにより、類似団体平均を上回る結果となった。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引き続き適正な人員管理を図り、住民サービスを維持していく。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27700"/>
          <a:ext cx="838200" cy="7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27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78994</xdr:rowOff>
    </xdr:from>
    <xdr:to>
      <xdr:col>15</xdr:col>
      <xdr:colOff>98425</xdr:colOff>
      <xdr:row>35</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3684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10414</xdr:rowOff>
    </xdr:from>
    <xdr:to>
      <xdr:col>11</xdr:col>
      <xdr:colOff>9525</xdr:colOff>
      <xdr:row>35</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111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69342</xdr:rowOff>
    </xdr:from>
    <xdr:to>
      <xdr:col>11</xdr:col>
      <xdr:colOff>60325</xdr:colOff>
      <xdr:row>35</xdr:row>
      <xdr:rowOff>170942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155719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28194</xdr:rowOff>
    </xdr:from>
    <xdr:to>
      <xdr:col>15</xdr:col>
      <xdr:colOff>149225</xdr:colOff>
      <xdr:row>33</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139971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131064</xdr:rowOff>
    </xdr:from>
    <xdr:to>
      <xdr:col>11</xdr:col>
      <xdr:colOff>60325</xdr:colOff>
      <xdr:row>35</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類似団体平均を下回る数値で推移しているものの、物価高騰等により物件費の占める割合の上昇が続いている。事業見直し等により、物件費の抑制に努めたい。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490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148771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05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105229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07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16</xdr:row>
      <xdr:rowOff>1814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075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前年度に比べて扶助費は増加し、</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％となった。類似団体平均とほぼ変わらない数値となっているものの、少子高齢化などの課題解決に取り組む上で扶助費は今後も増加が見込まれるため、自主財源の確保に努め財政健全化を図りたい。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812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56</xdr:row>
      <xdr:rowOff>61685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322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68035</xdr:rowOff>
    </xdr:from>
    <xdr:to>
      <xdr:col>11</xdr:col>
      <xdr:colOff>60325</xdr:colOff>
      <xdr:row>57</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令和５年度は一部経費を補助費に振替えたこともあり前年度より数値が改善し</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となった。しかし類似団体平均を上回る状況が継続しており、引き続き事業見直し等による経費の削減に努めたい。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9978</xdr:rowOff>
    </xdr:from>
    <xdr:to>
      <xdr:col>82</xdr:col>
      <xdr:colOff>107950</xdr:colOff>
      <xdr:row>60</xdr:row>
      <xdr:rowOff>143328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25528"/>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143328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99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154215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99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154215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99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92528</xdr:rowOff>
    </xdr:from>
    <xdr:to>
      <xdr:col>78</xdr:col>
      <xdr:colOff>120650</xdr:colOff>
      <xdr:row>61</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補助費は近年継続して増加しており、令和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年度は類似団体平均を上回る</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となった。引き続き事業見直し等により、経費の抑制を図る。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38</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40348"/>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76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21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108712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までに実施した中学校整備に係る償還が本格化したことにより、近年類似団体平均を大きく上回る状況が継続している。今後、新小学校等建設に伴う公債費の増加も見込まれており、事業見直し等により公債費の抑制を図ることが急務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147574</xdr:rowOff>
    </xdr:from>
    <xdr:to>
      <xdr:col>24</xdr:col>
      <xdr:colOff>25400</xdr:colOff>
      <xdr:row>79</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6921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458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79</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5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62992</xdr:rowOff>
    </xdr:from>
    <xdr:to>
      <xdr:col>11</xdr:col>
      <xdr:colOff>9525</xdr:colOff>
      <xdr:row>78</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105918</xdr:rowOff>
    </xdr:from>
    <xdr:to>
      <xdr:col>24</xdr:col>
      <xdr:colOff>76200</xdr:colOff>
      <xdr:row>80</xdr:row>
      <xdr:rowOff>36068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77995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96774</xdr:rowOff>
    </xdr:from>
    <xdr:to>
      <xdr:col>20</xdr:col>
      <xdr:colOff>38100</xdr:colOff>
      <xdr:row>80</xdr:row>
      <xdr:rowOff>26924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11701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類似団体平均を下回るものの、前年度より上昇し</a:t>
          </a:r>
          <a:r>
            <a:rPr kumimoji="1" lang="en-US" altLang="ja-JP" sz="1300">
              <a:latin typeface="ＭＳ Ｐゴシック" panose="020B0600070205080204" pitchFamily="50" charset="-128"/>
              <a:ea typeface="ＭＳ Ｐゴシック" panose="020B0600070205080204" pitchFamily="50" charset="-128"/>
            </a:rPr>
            <a:t>84.2%</a:t>
          </a:r>
          <a:r>
            <a:rPr kumimoji="1" lang="ja-JP" altLang="en-US" sz="1300">
              <a:latin typeface="ＭＳ Ｐゴシック" panose="020B0600070205080204" pitchFamily="50" charset="-128"/>
              <a:ea typeface="ＭＳ Ｐゴシック" panose="020B0600070205080204" pitchFamily="50" charset="-128"/>
            </a:rPr>
            <a:t>となった。引き続き計画的に事業の見直し等を図り、経費削減に努めたい。</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79</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43485"/>
          <a:ext cx="8382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113285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92608"/>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926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129287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97763"/>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68851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18814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14319</xdr:rowOff>
    </xdr:from>
    <xdr:to>
      <xdr:col>29</xdr:col>
      <xdr:colOff>127000</xdr:colOff>
      <xdr:row>17</xdr:row>
      <xdr:rowOff>29464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6594"/>
          <a:ext cx="6477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29464</xdr:rowOff>
    </xdr:from>
    <xdr:to>
      <xdr:col>26</xdr:col>
      <xdr:colOff>50800</xdr:colOff>
      <xdr:row>17</xdr:row>
      <xdr:rowOff>31979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1739"/>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31979</xdr:rowOff>
    </xdr:from>
    <xdr:to>
      <xdr:col>22</xdr:col>
      <xdr:colOff>114300</xdr:colOff>
      <xdr:row>17</xdr:row>
      <xdr:rowOff>72098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4254"/>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72098</xdr:rowOff>
    </xdr:from>
    <xdr:to>
      <xdr:col>18</xdr:col>
      <xdr:colOff>177800</xdr:colOff>
      <xdr:row>17</xdr:row>
      <xdr:rowOff>170453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4373"/>
          <a:ext cx="698500" cy="98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156077</xdr:rowOff>
    </xdr:from>
    <xdr:to>
      <xdr:col>19</xdr:col>
      <xdr:colOff>38100</xdr:colOff>
      <xdr:row>19</xdr:row>
      <xdr:rowOff>86227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289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71004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37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3601</xdr:rowOff>
    </xdr:from>
    <xdr:to>
      <xdr:col>15</xdr:col>
      <xdr:colOff>101600</xdr:colOff>
      <xdr:row>19</xdr:row>
      <xdr:rowOff>105201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08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89978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9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134969</xdr:rowOff>
    </xdr:from>
    <xdr:to>
      <xdr:col>29</xdr:col>
      <xdr:colOff>177800</xdr:colOff>
      <xdr:row>17</xdr:row>
      <xdr:rowOff>65119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151496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150114</xdr:rowOff>
    </xdr:from>
    <xdr:to>
      <xdr:col>26</xdr:col>
      <xdr:colOff>101600</xdr:colOff>
      <xdr:row>17</xdr:row>
      <xdr:rowOff>80264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90441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9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152629</xdr:rowOff>
    </xdr:from>
    <xdr:to>
      <xdr:col>22</xdr:col>
      <xdr:colOff>165100</xdr:colOff>
      <xdr:row>17</xdr:row>
      <xdr:rowOff>82779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92956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21298</xdr:rowOff>
    </xdr:from>
    <xdr:to>
      <xdr:col>19</xdr:col>
      <xdr:colOff>38100</xdr:colOff>
      <xdr:row>17</xdr:row>
      <xdr:rowOff>122898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133075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5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119653</xdr:rowOff>
    </xdr:from>
    <xdr:to>
      <xdr:col>15</xdr:col>
      <xdr:colOff>101600</xdr:colOff>
      <xdr:row>18</xdr:row>
      <xdr:rowOff>49803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59980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5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46598</xdr:rowOff>
    </xdr:from>
    <xdr:to>
      <xdr:col>29</xdr:col>
      <xdr:colOff>127000</xdr:colOff>
      <xdr:row>35</xdr:row>
      <xdr:rowOff>54828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56948"/>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54828</xdr:rowOff>
    </xdr:from>
    <xdr:to>
      <xdr:col>26</xdr:col>
      <xdr:colOff>50800</xdr:colOff>
      <xdr:row>35</xdr:row>
      <xdr:rowOff>165078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65178"/>
          <a:ext cx="698500" cy="11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165078</xdr:rowOff>
    </xdr:from>
    <xdr:to>
      <xdr:col>22</xdr:col>
      <xdr:colOff>114300</xdr:colOff>
      <xdr:row>35</xdr:row>
      <xdr:rowOff>231503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75428"/>
          <a:ext cx="698500" cy="6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231503</xdr:rowOff>
    </xdr:from>
    <xdr:to>
      <xdr:col>18</xdr:col>
      <xdr:colOff>177800</xdr:colOff>
      <xdr:row>36</xdr:row>
      <xdr:rowOff>14170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41853"/>
          <a:ext cx="698500" cy="12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20291</xdr:rowOff>
    </xdr:from>
    <xdr:to>
      <xdr:col>19</xdr:col>
      <xdr:colOff>38100</xdr:colOff>
      <xdr:row>37</xdr:row>
      <xdr:rowOff>121891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44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106668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18168</xdr:rowOff>
    </xdr:from>
    <xdr:to>
      <xdr:col>15</xdr:col>
      <xdr:colOff>101600</xdr:colOff>
      <xdr:row>37</xdr:row>
      <xdr:rowOff>119768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42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104545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338698</xdr:rowOff>
    </xdr:from>
    <xdr:to>
      <xdr:col>29</xdr:col>
      <xdr:colOff>177800</xdr:colOff>
      <xdr:row>35</xdr:row>
      <xdr:rowOff>97398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0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183775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4028</xdr:rowOff>
    </xdr:from>
    <xdr:to>
      <xdr:col>26</xdr:col>
      <xdr:colOff>101600</xdr:colOff>
      <xdr:row>35</xdr:row>
      <xdr:rowOff>105628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1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115805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83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114278</xdr:rowOff>
    </xdr:from>
    <xdr:to>
      <xdr:col>22</xdr:col>
      <xdr:colOff>165100</xdr:colOff>
      <xdr:row>35</xdr:row>
      <xdr:rowOff>215878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2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226055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9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180703</xdr:rowOff>
    </xdr:from>
    <xdr:to>
      <xdr:col>19</xdr:col>
      <xdr:colOff>38100</xdr:colOff>
      <xdr:row>35</xdr:row>
      <xdr:rowOff>282303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9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292480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5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306270</xdr:rowOff>
    </xdr:from>
    <xdr:to>
      <xdr:col>15</xdr:col>
      <xdr:colOff>101600</xdr:colOff>
      <xdr:row>36</xdr:row>
      <xdr:rowOff>64970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16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75147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8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22,867
22,559
41.06
14,558,542
13,796,372
616,975
6,144,197
12,052,546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102291</xdr:rowOff>
    </xdr:from>
    <xdr:to>
      <xdr:col>24</xdr:col>
      <xdr:colOff>63500</xdr:colOff>
      <xdr:row>35</xdr:row>
      <xdr:rowOff>111958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3041"/>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111958</xdr:rowOff>
    </xdr:from>
    <xdr:to>
      <xdr:col>19</xdr:col>
      <xdr:colOff>177800</xdr:colOff>
      <xdr:row>35</xdr:row>
      <xdr:rowOff>158184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2708"/>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152681</xdr:rowOff>
    </xdr:from>
    <xdr:to>
      <xdr:col>15</xdr:col>
      <xdr:colOff>50800</xdr:colOff>
      <xdr:row>35</xdr:row>
      <xdr:rowOff>158184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53431"/>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152681</xdr:rowOff>
    </xdr:from>
    <xdr:to>
      <xdr:col>10</xdr:col>
      <xdr:colOff>114300</xdr:colOff>
      <xdr:row>37</xdr:row>
      <xdr:rowOff>72312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3431"/>
          <a:ext cx="889000" cy="26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51491</xdr:rowOff>
    </xdr:from>
    <xdr:to>
      <xdr:col>24</xdr:col>
      <xdr:colOff>114300</xdr:colOff>
      <xdr:row>35</xdr:row>
      <xdr:rowOff>153091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74368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61158</xdr:rowOff>
    </xdr:from>
    <xdr:to>
      <xdr:col>20</xdr:col>
      <xdr:colOff>38100</xdr:colOff>
      <xdr:row>35</xdr:row>
      <xdr:rowOff>162758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7835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107384</xdr:rowOff>
    </xdr:from>
    <xdr:to>
      <xdr:col>15</xdr:col>
      <xdr:colOff>101600</xdr:colOff>
      <xdr:row>36</xdr:row>
      <xdr:rowOff>37534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54061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101881</xdr:rowOff>
    </xdr:from>
    <xdr:to>
      <xdr:col>10</xdr:col>
      <xdr:colOff>165100</xdr:colOff>
      <xdr:row>36</xdr:row>
      <xdr:rowOff>32031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48558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7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21512</xdr:rowOff>
    </xdr:from>
    <xdr:to>
      <xdr:col>6</xdr:col>
      <xdr:colOff>38100</xdr:colOff>
      <xdr:row>37</xdr:row>
      <xdr:rowOff>123112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139639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77292</xdr:rowOff>
    </xdr:from>
    <xdr:to>
      <xdr:col>24</xdr:col>
      <xdr:colOff>63500</xdr:colOff>
      <xdr:row>57</xdr:row>
      <xdr:rowOff>80383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9942"/>
          <a:ext cx="8382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80383</xdr:rowOff>
    </xdr:from>
    <xdr:to>
      <xdr:col>19</xdr:col>
      <xdr:colOff>177800</xdr:colOff>
      <xdr:row>57</xdr:row>
      <xdr:rowOff>128132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3033"/>
          <a:ext cx="889000" cy="4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98552</xdr:rowOff>
    </xdr:from>
    <xdr:to>
      <xdr:col>15</xdr:col>
      <xdr:colOff>50800</xdr:colOff>
      <xdr:row>57</xdr:row>
      <xdr:rowOff>128132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71202"/>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98552</xdr:rowOff>
    </xdr:from>
    <xdr:to>
      <xdr:col>10</xdr:col>
      <xdr:colOff>114300</xdr:colOff>
      <xdr:row>57</xdr:row>
      <xdr:rowOff>111573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1202"/>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137254</xdr:rowOff>
    </xdr:from>
    <xdr:to>
      <xdr:col>10</xdr:col>
      <xdr:colOff>165100</xdr:colOff>
      <xdr:row>58</xdr:row>
      <xdr:rowOff>67404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58531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159784</xdr:rowOff>
    </xdr:from>
    <xdr:to>
      <xdr:col>6</xdr:col>
      <xdr:colOff>38100</xdr:colOff>
      <xdr:row>58</xdr:row>
      <xdr:rowOff>89934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81061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26492</xdr:rowOff>
    </xdr:from>
    <xdr:to>
      <xdr:col>24</xdr:col>
      <xdr:colOff>114300</xdr:colOff>
      <xdr:row>57</xdr:row>
      <xdr:rowOff>128092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4919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29583</xdr:rowOff>
    </xdr:from>
    <xdr:to>
      <xdr:col>20</xdr:col>
      <xdr:colOff>38100</xdr:colOff>
      <xdr:row>57</xdr:row>
      <xdr:rowOff>131183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122310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77332</xdr:rowOff>
    </xdr:from>
    <xdr:to>
      <xdr:col>15</xdr:col>
      <xdr:colOff>101600</xdr:colOff>
      <xdr:row>58</xdr:row>
      <xdr:rowOff>7482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170059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47752</xdr:rowOff>
    </xdr:from>
    <xdr:to>
      <xdr:col>10</xdr:col>
      <xdr:colOff>165100</xdr:colOff>
      <xdr:row>57</xdr:row>
      <xdr:rowOff>149352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165879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60773</xdr:rowOff>
    </xdr:from>
    <xdr:to>
      <xdr:col>6</xdr:col>
      <xdr:colOff>38100</xdr:colOff>
      <xdr:row>57</xdr:row>
      <xdr:rowOff>162373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125603</xdr:rowOff>
    </xdr:from>
    <xdr:to>
      <xdr:col>24</xdr:col>
      <xdr:colOff>63500</xdr:colOff>
      <xdr:row>76</xdr:row>
      <xdr:rowOff>168732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55803"/>
          <a:ext cx="8382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168732</xdr:rowOff>
    </xdr:from>
    <xdr:to>
      <xdr:col>19</xdr:col>
      <xdr:colOff>177800</xdr:colOff>
      <xdr:row>77</xdr:row>
      <xdr:rowOff>104953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98932"/>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51554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104953</xdr:rowOff>
    </xdr:from>
    <xdr:to>
      <xdr:col>15</xdr:col>
      <xdr:colOff>50800</xdr:colOff>
      <xdr:row>78</xdr:row>
      <xdr:rowOff>76912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06603"/>
          <a:ext cx="889000" cy="14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76912</xdr:rowOff>
    </xdr:from>
    <xdr:to>
      <xdr:col>10</xdr:col>
      <xdr:colOff>114300</xdr:colOff>
      <xdr:row>78</xdr:row>
      <xdr:rowOff>87731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0012"/>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27330</xdr:rowOff>
    </xdr:from>
    <xdr:to>
      <xdr:col>10</xdr:col>
      <xdr:colOff>165100</xdr:colOff>
      <xdr:row>77</xdr:row>
      <xdr:rowOff>128930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145457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61697</xdr:rowOff>
    </xdr:from>
    <xdr:to>
      <xdr:col>6</xdr:col>
      <xdr:colOff>38100</xdr:colOff>
      <xdr:row>77</xdr:row>
      <xdr:rowOff>163297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8374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74803</xdr:rowOff>
    </xdr:from>
    <xdr:to>
      <xdr:col>24</xdr:col>
      <xdr:colOff>114300</xdr:colOff>
      <xdr:row>77</xdr:row>
      <xdr:rowOff>4953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97680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117932</xdr:rowOff>
    </xdr:from>
    <xdr:to>
      <xdr:col>20</xdr:col>
      <xdr:colOff>38100</xdr:colOff>
      <xdr:row>77</xdr:row>
      <xdr:rowOff>48082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64609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54153</xdr:rowOff>
    </xdr:from>
    <xdr:to>
      <xdr:col>15</xdr:col>
      <xdr:colOff>101600</xdr:colOff>
      <xdr:row>77</xdr:row>
      <xdr:rowOff>155753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146880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26112</xdr:rowOff>
    </xdr:from>
    <xdr:to>
      <xdr:col>10</xdr:col>
      <xdr:colOff>165100</xdr:colOff>
      <xdr:row>78</xdr:row>
      <xdr:rowOff>127712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118839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36931</xdr:rowOff>
    </xdr:from>
    <xdr:to>
      <xdr:col>6</xdr:col>
      <xdr:colOff>38100</xdr:colOff>
      <xdr:row>78</xdr:row>
      <xdr:rowOff>138531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129658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170233</xdr:rowOff>
    </xdr:from>
    <xdr:to>
      <xdr:col>24</xdr:col>
      <xdr:colOff>63500</xdr:colOff>
      <xdr:row>96</xdr:row>
      <xdr:rowOff>80936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57983"/>
          <a:ext cx="838200" cy="8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59305</xdr:rowOff>
    </xdr:from>
    <xdr:to>
      <xdr:col>19</xdr:col>
      <xdr:colOff>177800</xdr:colOff>
      <xdr:row>96</xdr:row>
      <xdr:rowOff>80936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18505"/>
          <a:ext cx="8890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59305</xdr:rowOff>
    </xdr:from>
    <xdr:to>
      <xdr:col>15</xdr:col>
      <xdr:colOff>50800</xdr:colOff>
      <xdr:row>97</xdr:row>
      <xdr:rowOff>141458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18505"/>
          <a:ext cx="889000" cy="25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141458</xdr:rowOff>
    </xdr:from>
    <xdr:to>
      <xdr:col>10</xdr:col>
      <xdr:colOff>114300</xdr:colOff>
      <xdr:row>98</xdr:row>
      <xdr:rowOff>17642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72108"/>
          <a:ext cx="889000" cy="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90458</xdr:rowOff>
    </xdr:from>
    <xdr:to>
      <xdr:col>10</xdr:col>
      <xdr:colOff>165100</xdr:colOff>
      <xdr:row>97</xdr:row>
      <xdr:rowOff>20608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37135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152679</xdr:rowOff>
    </xdr:from>
    <xdr:to>
      <xdr:col>6</xdr:col>
      <xdr:colOff>38100</xdr:colOff>
      <xdr:row>97</xdr:row>
      <xdr:rowOff>82829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99356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119433</xdr:rowOff>
    </xdr:from>
    <xdr:to>
      <xdr:col>24</xdr:col>
      <xdr:colOff>114300</xdr:colOff>
      <xdr:row>96</xdr:row>
      <xdr:rowOff>49583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142310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30136</xdr:rowOff>
    </xdr:from>
    <xdr:to>
      <xdr:col>20</xdr:col>
      <xdr:colOff>38100</xdr:colOff>
      <xdr:row>96</xdr:row>
      <xdr:rowOff>131736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6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8505</xdr:rowOff>
    </xdr:from>
    <xdr:to>
      <xdr:col>15</xdr:col>
      <xdr:colOff>101600</xdr:colOff>
      <xdr:row>96</xdr:row>
      <xdr:rowOff>110105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101232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90658</xdr:rowOff>
    </xdr:from>
    <xdr:to>
      <xdr:col>10</xdr:col>
      <xdr:colOff>165100</xdr:colOff>
      <xdr:row>98</xdr:row>
      <xdr:rowOff>20808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138292</xdr:rowOff>
    </xdr:from>
    <xdr:to>
      <xdr:col>6</xdr:col>
      <xdr:colOff>38100</xdr:colOff>
      <xdr:row>98</xdr:row>
      <xdr:rowOff>68442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59569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92330</xdr:rowOff>
    </xdr:from>
    <xdr:to>
      <xdr:col>55</xdr:col>
      <xdr:colOff>0</xdr:colOff>
      <xdr:row>36</xdr:row>
      <xdr:rowOff>128906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6453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128906</xdr:rowOff>
    </xdr:from>
    <xdr:to>
      <xdr:col>50</xdr:col>
      <xdr:colOff>114300</xdr:colOff>
      <xdr:row>36</xdr:row>
      <xdr:rowOff>159904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01106"/>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36661</xdr:rowOff>
    </xdr:from>
    <xdr:to>
      <xdr:col>45</xdr:col>
      <xdr:colOff>177800</xdr:colOff>
      <xdr:row>36</xdr:row>
      <xdr:rowOff>159904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65961"/>
          <a:ext cx="889000" cy="46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36661</xdr:rowOff>
    </xdr:from>
    <xdr:to>
      <xdr:col>41</xdr:col>
      <xdr:colOff>50800</xdr:colOff>
      <xdr:row>37</xdr:row>
      <xdr:rowOff>70526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865961"/>
          <a:ext cx="889000" cy="54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69181</xdr:rowOff>
    </xdr:from>
    <xdr:to>
      <xdr:col>41</xdr:col>
      <xdr:colOff>101600</xdr:colOff>
      <xdr:row>34</xdr:row>
      <xdr:rowOff>170781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161908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9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52210</xdr:rowOff>
    </xdr:from>
    <xdr:to>
      <xdr:col>36</xdr:col>
      <xdr:colOff>165100</xdr:colOff>
      <xdr:row>37</xdr:row>
      <xdr:rowOff>153810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144937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41530</xdr:rowOff>
    </xdr:from>
    <xdr:to>
      <xdr:col>55</xdr:col>
      <xdr:colOff>50800</xdr:colOff>
      <xdr:row>36</xdr:row>
      <xdr:rowOff>143130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64407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78106</xdr:rowOff>
    </xdr:from>
    <xdr:to>
      <xdr:col>50</xdr:col>
      <xdr:colOff>165100</xdr:colOff>
      <xdr:row>37</xdr:row>
      <xdr:rowOff>8256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24783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109104</xdr:rowOff>
    </xdr:from>
    <xdr:to>
      <xdr:col>46</xdr:col>
      <xdr:colOff>38100</xdr:colOff>
      <xdr:row>37</xdr:row>
      <xdr:rowOff>39254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55781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5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157311</xdr:rowOff>
    </xdr:from>
    <xdr:to>
      <xdr:col>41</xdr:col>
      <xdr:colOff>101600</xdr:colOff>
      <xdr:row>34</xdr:row>
      <xdr:rowOff>87461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103988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9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19726</xdr:rowOff>
    </xdr:from>
    <xdr:to>
      <xdr:col>36</xdr:col>
      <xdr:colOff>165100</xdr:colOff>
      <xdr:row>37</xdr:row>
      <xdr:rowOff>121326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6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137853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80045</xdr:rowOff>
    </xdr:from>
    <xdr:to>
      <xdr:col>55</xdr:col>
      <xdr:colOff>0</xdr:colOff>
      <xdr:row>56</xdr:row>
      <xdr:rowOff>127594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8995445"/>
          <a:ext cx="838200" cy="7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127594</xdr:rowOff>
    </xdr:from>
    <xdr:to>
      <xdr:col>50</xdr:col>
      <xdr:colOff>114300</xdr:colOff>
      <xdr:row>57</xdr:row>
      <xdr:rowOff>54261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28794"/>
          <a:ext cx="889000" cy="9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141795</xdr:rowOff>
    </xdr:from>
    <xdr:to>
      <xdr:col>45</xdr:col>
      <xdr:colOff>177800</xdr:colOff>
      <xdr:row>57</xdr:row>
      <xdr:rowOff>54261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42995"/>
          <a:ext cx="889000" cy="8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38049</xdr:rowOff>
    </xdr:from>
    <xdr:to>
      <xdr:col>41</xdr:col>
      <xdr:colOff>50800</xdr:colOff>
      <xdr:row>56</xdr:row>
      <xdr:rowOff>141795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124899"/>
          <a:ext cx="889000" cy="6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107302</xdr:rowOff>
    </xdr:from>
    <xdr:to>
      <xdr:col>41</xdr:col>
      <xdr:colOff>101600</xdr:colOff>
      <xdr:row>57</xdr:row>
      <xdr:rowOff>37452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28579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114960</xdr:rowOff>
    </xdr:from>
    <xdr:to>
      <xdr:col>36</xdr:col>
      <xdr:colOff>165100</xdr:colOff>
      <xdr:row>57</xdr:row>
      <xdr:rowOff>45110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36237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29245</xdr:rowOff>
    </xdr:from>
    <xdr:to>
      <xdr:col>55</xdr:col>
      <xdr:colOff>50800</xdr:colOff>
      <xdr:row>52</xdr:row>
      <xdr:rowOff>130845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9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52122</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79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76794</xdr:rowOff>
    </xdr:from>
    <xdr:to>
      <xdr:col>50</xdr:col>
      <xdr:colOff>165100</xdr:colOff>
      <xdr:row>57</xdr:row>
      <xdr:rowOff>6944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7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23471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45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3461</xdr:rowOff>
    </xdr:from>
    <xdr:to>
      <xdr:col>46</xdr:col>
      <xdr:colOff>38100</xdr:colOff>
      <xdr:row>57</xdr:row>
      <xdr:rowOff>105061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96188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90995</xdr:rowOff>
    </xdr:from>
    <xdr:to>
      <xdr:col>41</xdr:col>
      <xdr:colOff>101600</xdr:colOff>
      <xdr:row>57</xdr:row>
      <xdr:rowOff>21145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37672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6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158699</xdr:rowOff>
    </xdr:from>
    <xdr:to>
      <xdr:col>36</xdr:col>
      <xdr:colOff>165100</xdr:colOff>
      <xdr:row>53</xdr:row>
      <xdr:rowOff>88849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0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105376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8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129141</xdr:rowOff>
    </xdr:from>
    <xdr:to>
      <xdr:col>55</xdr:col>
      <xdr:colOff>0</xdr:colOff>
      <xdr:row>79</xdr:row>
      <xdr:rowOff>2747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2644991"/>
          <a:ext cx="838200" cy="90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2747</xdr:rowOff>
    </xdr:from>
    <xdr:to>
      <xdr:col>50</xdr:col>
      <xdr:colOff>114300</xdr:colOff>
      <xdr:row>79</xdr:row>
      <xdr:rowOff>94252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547297"/>
          <a:ext cx="8890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107990</xdr:rowOff>
    </xdr:from>
    <xdr:to>
      <xdr:col>45</xdr:col>
      <xdr:colOff>177800</xdr:colOff>
      <xdr:row>79</xdr:row>
      <xdr:rowOff>94252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481090"/>
          <a:ext cx="889000" cy="15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160731</xdr:rowOff>
    </xdr:from>
    <xdr:to>
      <xdr:col>41</xdr:col>
      <xdr:colOff>50800</xdr:colOff>
      <xdr:row>78</xdr:row>
      <xdr:rowOff>107990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62381"/>
          <a:ext cx="8890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72430</xdr:rowOff>
    </xdr:from>
    <xdr:to>
      <xdr:col>41</xdr:col>
      <xdr:colOff>101600</xdr:colOff>
      <xdr:row>79</xdr:row>
      <xdr:rowOff>2580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165157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78156</xdr:rowOff>
    </xdr:from>
    <xdr:to>
      <xdr:col>36</xdr:col>
      <xdr:colOff>165100</xdr:colOff>
      <xdr:row>79</xdr:row>
      <xdr:rowOff>8306</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5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170883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78341</xdr:rowOff>
    </xdr:from>
    <xdr:to>
      <xdr:col>55</xdr:col>
      <xdr:colOff>50800</xdr:colOff>
      <xdr:row>74</xdr:row>
      <xdr:rowOff>8491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25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101218</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44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123397</xdr:rowOff>
    </xdr:from>
    <xdr:to>
      <xdr:col>50</xdr:col>
      <xdr:colOff>165100</xdr:colOff>
      <xdr:row>79</xdr:row>
      <xdr:rowOff>53547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44674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8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43452</xdr:rowOff>
    </xdr:from>
    <xdr:to>
      <xdr:col>46</xdr:col>
      <xdr:colOff>38100</xdr:colOff>
      <xdr:row>79</xdr:row>
      <xdr:rowOff>145052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8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136179</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61017" y="13680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57190</xdr:rowOff>
    </xdr:from>
    <xdr:to>
      <xdr:col>41</xdr:col>
      <xdr:colOff>101600</xdr:colOff>
      <xdr:row>78</xdr:row>
      <xdr:rowOff>158790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3867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2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109931</xdr:rowOff>
    </xdr:from>
    <xdr:to>
      <xdr:col>36</xdr:col>
      <xdr:colOff>165100</xdr:colOff>
      <xdr:row>78</xdr:row>
      <xdr:rowOff>40081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56608</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0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111875</xdr:rowOff>
    </xdr:from>
    <xdr:to>
      <xdr:col>55</xdr:col>
      <xdr:colOff>0</xdr:colOff>
      <xdr:row>97</xdr:row>
      <xdr:rowOff>113813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742525"/>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111875</xdr:rowOff>
    </xdr:from>
    <xdr:to>
      <xdr:col>50</xdr:col>
      <xdr:colOff>114300</xdr:colOff>
      <xdr:row>97</xdr:row>
      <xdr:rowOff>145590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742525"/>
          <a:ext cx="889000" cy="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138078</xdr:rowOff>
    </xdr:from>
    <xdr:to>
      <xdr:col>45</xdr:col>
      <xdr:colOff>177800</xdr:colOff>
      <xdr:row>97</xdr:row>
      <xdr:rowOff>145590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68728"/>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20785</xdr:rowOff>
    </xdr:from>
    <xdr:to>
      <xdr:col>41</xdr:col>
      <xdr:colOff>50800</xdr:colOff>
      <xdr:row>97</xdr:row>
      <xdr:rowOff>138078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137085"/>
          <a:ext cx="889000" cy="6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63013</xdr:rowOff>
    </xdr:from>
    <xdr:to>
      <xdr:col>55</xdr:col>
      <xdr:colOff>50800</xdr:colOff>
      <xdr:row>97</xdr:row>
      <xdr:rowOff>164613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41440</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61075</xdr:rowOff>
    </xdr:from>
    <xdr:to>
      <xdr:col>50</xdr:col>
      <xdr:colOff>165100</xdr:colOff>
      <xdr:row>97</xdr:row>
      <xdr:rowOff>162675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7752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4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94790</xdr:rowOff>
    </xdr:from>
    <xdr:to>
      <xdr:col>46</xdr:col>
      <xdr:colOff>38100</xdr:colOff>
      <xdr:row>98</xdr:row>
      <xdr:rowOff>24940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16067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1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87278</xdr:rowOff>
    </xdr:from>
    <xdr:to>
      <xdr:col>41</xdr:col>
      <xdr:colOff>101600</xdr:colOff>
      <xdr:row>98</xdr:row>
      <xdr:rowOff>17428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8555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1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141435</xdr:rowOff>
    </xdr:from>
    <xdr:to>
      <xdr:col>36</xdr:col>
      <xdr:colOff>165100</xdr:colOff>
      <xdr:row>94</xdr:row>
      <xdr:rowOff>71585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0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88112</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58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21071</xdr:rowOff>
    </xdr:from>
    <xdr:to>
      <xdr:col>72</xdr:col>
      <xdr:colOff>38100</xdr:colOff>
      <xdr:row>39</xdr:row>
      <xdr:rowOff>122671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139198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15013</xdr:rowOff>
    </xdr:from>
    <xdr:to>
      <xdr:col>67</xdr:col>
      <xdr:colOff>101600</xdr:colOff>
      <xdr:row>39</xdr:row>
      <xdr:rowOff>116613</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133140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4369</xdr:rowOff>
    </xdr:from>
    <xdr:to>
      <xdr:col>85</xdr:col>
      <xdr:colOff>127000</xdr:colOff>
      <xdr:row>74</xdr:row>
      <xdr:rowOff>11093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691669"/>
          <a:ext cx="8382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11093</xdr:rowOff>
    </xdr:from>
    <xdr:to>
      <xdr:col>81</xdr:col>
      <xdr:colOff>50800</xdr:colOff>
      <xdr:row>74</xdr:row>
      <xdr:rowOff>83103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698393"/>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83103</xdr:rowOff>
    </xdr:from>
    <xdr:to>
      <xdr:col>76</xdr:col>
      <xdr:colOff>114300</xdr:colOff>
      <xdr:row>74</xdr:row>
      <xdr:rowOff>137566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770403"/>
          <a:ext cx="889000" cy="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137566</xdr:rowOff>
    </xdr:from>
    <xdr:to>
      <xdr:col>71</xdr:col>
      <xdr:colOff>177800</xdr:colOff>
      <xdr:row>75</xdr:row>
      <xdr:rowOff>18523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824866"/>
          <a:ext cx="889000" cy="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84766</xdr:rowOff>
    </xdr:from>
    <xdr:to>
      <xdr:col>72</xdr:col>
      <xdr:colOff>38100</xdr:colOff>
      <xdr:row>76</xdr:row>
      <xdr:rowOff>14917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5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6044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76136</xdr:rowOff>
    </xdr:from>
    <xdr:to>
      <xdr:col>67</xdr:col>
      <xdr:colOff>101600</xdr:colOff>
      <xdr:row>76</xdr:row>
      <xdr:rowOff>6286</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93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168863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125019</xdr:rowOff>
    </xdr:from>
    <xdr:to>
      <xdr:col>85</xdr:col>
      <xdr:colOff>177800</xdr:colOff>
      <xdr:row>74</xdr:row>
      <xdr:rowOff>55169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6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147896</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49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131743</xdr:rowOff>
    </xdr:from>
    <xdr:to>
      <xdr:col>81</xdr:col>
      <xdr:colOff>101600</xdr:colOff>
      <xdr:row>74</xdr:row>
      <xdr:rowOff>61893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6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78420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4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32303</xdr:rowOff>
    </xdr:from>
    <xdr:to>
      <xdr:col>76</xdr:col>
      <xdr:colOff>165100</xdr:colOff>
      <xdr:row>74</xdr:row>
      <xdr:rowOff>133903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71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150430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4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86766</xdr:rowOff>
    </xdr:from>
    <xdr:to>
      <xdr:col>72</xdr:col>
      <xdr:colOff>38100</xdr:colOff>
      <xdr:row>75</xdr:row>
      <xdr:rowOff>16916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7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33443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5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139173</xdr:rowOff>
    </xdr:from>
    <xdr:to>
      <xdr:col>67</xdr:col>
      <xdr:colOff>101600</xdr:colOff>
      <xdr:row>75</xdr:row>
      <xdr:rowOff>69323</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8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85850</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6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167780</xdr:rowOff>
    </xdr:from>
    <xdr:to>
      <xdr:col>85</xdr:col>
      <xdr:colOff>127000</xdr:colOff>
      <xdr:row>98</xdr:row>
      <xdr:rowOff>52470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798430"/>
          <a:ext cx="838200" cy="5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167780</xdr:rowOff>
    </xdr:from>
    <xdr:to>
      <xdr:col>81</xdr:col>
      <xdr:colOff>50800</xdr:colOff>
      <xdr:row>98</xdr:row>
      <xdr:rowOff>36982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798430"/>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36982</xdr:rowOff>
    </xdr:from>
    <xdr:to>
      <xdr:col>76</xdr:col>
      <xdr:colOff>114300</xdr:colOff>
      <xdr:row>98</xdr:row>
      <xdr:rowOff>43745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39082"/>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43745</xdr:rowOff>
    </xdr:from>
    <xdr:to>
      <xdr:col>71</xdr:col>
      <xdr:colOff>177800</xdr:colOff>
      <xdr:row>98</xdr:row>
      <xdr:rowOff>103916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45845"/>
          <a:ext cx="889000" cy="6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101237</xdr:rowOff>
    </xdr:from>
    <xdr:to>
      <xdr:col>72</xdr:col>
      <xdr:colOff>38100</xdr:colOff>
      <xdr:row>99</xdr:row>
      <xdr:rowOff>31387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22514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117830</xdr:rowOff>
    </xdr:from>
    <xdr:to>
      <xdr:col>67</xdr:col>
      <xdr:colOff>101600</xdr:colOff>
      <xdr:row>99</xdr:row>
      <xdr:rowOff>47980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39107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1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1670</xdr:rowOff>
    </xdr:from>
    <xdr:to>
      <xdr:col>85</xdr:col>
      <xdr:colOff>177800</xdr:colOff>
      <xdr:row>98</xdr:row>
      <xdr:rowOff>103270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24547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116980</xdr:rowOff>
    </xdr:from>
    <xdr:to>
      <xdr:col>81</xdr:col>
      <xdr:colOff>101600</xdr:colOff>
      <xdr:row>98</xdr:row>
      <xdr:rowOff>47130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63657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52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157632</xdr:rowOff>
    </xdr:from>
    <xdr:to>
      <xdr:col>76</xdr:col>
      <xdr:colOff>165100</xdr:colOff>
      <xdr:row>98</xdr:row>
      <xdr:rowOff>87782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104309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164395</xdr:rowOff>
    </xdr:from>
    <xdr:to>
      <xdr:col>72</xdr:col>
      <xdr:colOff>38100</xdr:colOff>
      <xdr:row>98</xdr:row>
      <xdr:rowOff>94545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111072</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53116</xdr:rowOff>
    </xdr:from>
    <xdr:to>
      <xdr:col>67</xdr:col>
      <xdr:colOff>101600</xdr:colOff>
      <xdr:row>98</xdr:row>
      <xdr:rowOff>154716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171243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41973</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042723"/>
          <a:ext cx="838200" cy="68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22352</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366002"/>
          <a:ext cx="889000" cy="3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15494</xdr:rowOff>
    </xdr:from>
    <xdr:to>
      <xdr:col>107</xdr:col>
      <xdr:colOff>50800</xdr:colOff>
      <xdr:row>37</xdr:row>
      <xdr:rowOff>22352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3591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6731</xdr:rowOff>
    </xdr:from>
    <xdr:to>
      <xdr:col>102</xdr:col>
      <xdr:colOff>114300</xdr:colOff>
      <xdr:row>37</xdr:row>
      <xdr:rowOff>15494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35038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161099</xdr:rowOff>
    </xdr:from>
    <xdr:to>
      <xdr:col>102</xdr:col>
      <xdr:colOff>165100</xdr:colOff>
      <xdr:row>37</xdr:row>
      <xdr:rowOff>91249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82376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47942</xdr:rowOff>
    </xdr:from>
    <xdr:to>
      <xdr:col>98</xdr:col>
      <xdr:colOff>38100</xdr:colOff>
      <xdr:row>37</xdr:row>
      <xdr:rowOff>149542</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140670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162623</xdr:rowOff>
    </xdr:from>
    <xdr:to>
      <xdr:col>116</xdr:col>
      <xdr:colOff>114300</xdr:colOff>
      <xdr:row>35</xdr:row>
      <xdr:rowOff>92773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14050</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84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143002</xdr:rowOff>
    </xdr:from>
    <xdr:to>
      <xdr:col>107</xdr:col>
      <xdr:colOff>101600</xdr:colOff>
      <xdr:row>37</xdr:row>
      <xdr:rowOff>73152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89679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0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136144</xdr:rowOff>
    </xdr:from>
    <xdr:to>
      <xdr:col>102</xdr:col>
      <xdr:colOff>165100</xdr:colOff>
      <xdr:row>37</xdr:row>
      <xdr:rowOff>66294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82821</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0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127381</xdr:rowOff>
    </xdr:from>
    <xdr:to>
      <xdr:col>98</xdr:col>
      <xdr:colOff>38100</xdr:colOff>
      <xdr:row>37</xdr:row>
      <xdr:rowOff>57531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74058</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128172</xdr:rowOff>
    </xdr:from>
    <xdr:to>
      <xdr:col>116</xdr:col>
      <xdr:colOff>63500</xdr:colOff>
      <xdr:row>59</xdr:row>
      <xdr:rowOff>51754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9900822"/>
          <a:ext cx="838200" cy="26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89277</xdr:rowOff>
    </xdr:from>
    <xdr:to>
      <xdr:col>111</xdr:col>
      <xdr:colOff>177800</xdr:colOff>
      <xdr:row>57</xdr:row>
      <xdr:rowOff>128172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9861927"/>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89277</xdr:rowOff>
    </xdr:from>
    <xdr:to>
      <xdr:col>107</xdr:col>
      <xdr:colOff>50800</xdr:colOff>
      <xdr:row>59</xdr:row>
      <xdr:rowOff>98878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9861927"/>
          <a:ext cx="889000" cy="3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824</xdr:rowOff>
    </xdr:from>
    <xdr:to>
      <xdr:col>102</xdr:col>
      <xdr:colOff>165100</xdr:colOff>
      <xdr:row>59</xdr:row>
      <xdr:rowOff>102424</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11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118951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9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4155</xdr:rowOff>
    </xdr:from>
    <xdr:to>
      <xdr:col>98</xdr:col>
      <xdr:colOff>38100</xdr:colOff>
      <xdr:row>59</xdr:row>
      <xdr:rowOff>105755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1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122282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9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954</xdr:rowOff>
    </xdr:from>
    <xdr:to>
      <xdr:col>116</xdr:col>
      <xdr:colOff>114300</xdr:colOff>
      <xdr:row>59</xdr:row>
      <xdr:rowOff>102554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89240</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77372</xdr:rowOff>
    </xdr:from>
    <xdr:to>
      <xdr:col>112</xdr:col>
      <xdr:colOff>38100</xdr:colOff>
      <xdr:row>58</xdr:row>
      <xdr:rowOff>7522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24049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962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38477</xdr:rowOff>
    </xdr:from>
    <xdr:to>
      <xdr:col>107</xdr:col>
      <xdr:colOff>101600</xdr:colOff>
      <xdr:row>57</xdr:row>
      <xdr:rowOff>140077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8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156604</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67111" y="95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4392</xdr:rowOff>
    </xdr:from>
    <xdr:to>
      <xdr:col>116</xdr:col>
      <xdr:colOff>63500</xdr:colOff>
      <xdr:row>75</xdr:row>
      <xdr:rowOff>157142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691692"/>
          <a:ext cx="838200" cy="3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4392</xdr:rowOff>
    </xdr:from>
    <xdr:to>
      <xdr:col>111</xdr:col>
      <xdr:colOff>177800</xdr:colOff>
      <xdr:row>74</xdr:row>
      <xdr:rowOff>82413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691692"/>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82413</xdr:rowOff>
    </xdr:from>
    <xdr:to>
      <xdr:col>107</xdr:col>
      <xdr:colOff>50800</xdr:colOff>
      <xdr:row>74</xdr:row>
      <xdr:rowOff>85476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769713"/>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85476</xdr:rowOff>
    </xdr:from>
    <xdr:to>
      <xdr:col>102</xdr:col>
      <xdr:colOff>114300</xdr:colOff>
      <xdr:row>75</xdr:row>
      <xdr:rowOff>14427</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772776"/>
          <a:ext cx="889000" cy="10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36094</xdr:rowOff>
    </xdr:from>
    <xdr:to>
      <xdr:col>102</xdr:col>
      <xdr:colOff>165100</xdr:colOff>
      <xdr:row>76</xdr:row>
      <xdr:rowOff>137694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128821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169687</xdr:rowOff>
    </xdr:from>
    <xdr:to>
      <xdr:col>98</xdr:col>
      <xdr:colOff>38100</xdr:colOff>
      <xdr:row>76</xdr:row>
      <xdr:rowOff>99837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90964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106342</xdr:rowOff>
    </xdr:from>
    <xdr:to>
      <xdr:col>116</xdr:col>
      <xdr:colOff>114300</xdr:colOff>
      <xdr:row>76</xdr:row>
      <xdr:rowOff>36492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129219</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8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125042</xdr:rowOff>
    </xdr:from>
    <xdr:to>
      <xdr:col>112</xdr:col>
      <xdr:colOff>38100</xdr:colOff>
      <xdr:row>74</xdr:row>
      <xdr:rowOff>55192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6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71719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41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31613</xdr:rowOff>
    </xdr:from>
    <xdr:to>
      <xdr:col>107</xdr:col>
      <xdr:colOff>101600</xdr:colOff>
      <xdr:row>74</xdr:row>
      <xdr:rowOff>133213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7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149740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4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34676</xdr:rowOff>
    </xdr:from>
    <xdr:to>
      <xdr:col>102</xdr:col>
      <xdr:colOff>165100</xdr:colOff>
      <xdr:row>74</xdr:row>
      <xdr:rowOff>136276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7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152803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4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135077</xdr:rowOff>
    </xdr:from>
    <xdr:to>
      <xdr:col>98</xdr:col>
      <xdr:colOff>38100</xdr:colOff>
      <xdr:row>75</xdr:row>
      <xdr:rowOff>65227</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81754</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近年の物価高騰の影響で、各経費が全体的に増加している。令和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年度から新小学校建設事業が本格的に開始されたことから、普通建設事業費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が大きく上昇している。同事業は財源として地方債を多く活用しており、今後の公債費の増加を招くこととなり、今後の財政状況の悪化が懸念される。引き続き事業見直し等による各経費の抑制に努める。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22,867
22,559
41.06
14,558,542
13,796,372
616,975
6,144,197
12,052,546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63500</xdr:rowOff>
    </xdr:from>
    <xdr:to>
      <xdr:col>24</xdr:col>
      <xdr:colOff>63500</xdr:colOff>
      <xdr:row>35</xdr:row>
      <xdr:rowOff>80645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42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28829</xdr:rowOff>
    </xdr:from>
    <xdr:to>
      <xdr:col>19</xdr:col>
      <xdr:colOff>177800</xdr:colOff>
      <xdr:row>35</xdr:row>
      <xdr:rowOff>80645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58129"/>
          <a:ext cx="889000" cy="2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28829</xdr:rowOff>
    </xdr:from>
    <xdr:to>
      <xdr:col>15</xdr:col>
      <xdr:colOff>50800</xdr:colOff>
      <xdr:row>35</xdr:row>
      <xdr:rowOff>90551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8129"/>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58928</xdr:rowOff>
    </xdr:from>
    <xdr:to>
      <xdr:col>10</xdr:col>
      <xdr:colOff>114300</xdr:colOff>
      <xdr:row>35</xdr:row>
      <xdr:rowOff>90551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967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xdr:rowOff>
    </xdr:from>
    <xdr:to>
      <xdr:col>24</xdr:col>
      <xdr:colOff>114300</xdr:colOff>
      <xdr:row>35</xdr:row>
      <xdr:rowOff>114300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29845</xdr:rowOff>
    </xdr:from>
    <xdr:to>
      <xdr:col>20</xdr:col>
      <xdr:colOff>38100</xdr:colOff>
      <xdr:row>35</xdr:row>
      <xdr:rowOff>131445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149479</xdr:rowOff>
    </xdr:from>
    <xdr:to>
      <xdr:col>15</xdr:col>
      <xdr:colOff>101600</xdr:colOff>
      <xdr:row>34</xdr:row>
      <xdr:rowOff>79629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96156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39751</xdr:rowOff>
    </xdr:from>
    <xdr:to>
      <xdr:col>10</xdr:col>
      <xdr:colOff>165100</xdr:colOff>
      <xdr:row>35</xdr:row>
      <xdr:rowOff>141351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132478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xdr:rowOff>
    </xdr:from>
    <xdr:to>
      <xdr:col>6</xdr:col>
      <xdr:colOff>38100</xdr:colOff>
      <xdr:row>35</xdr:row>
      <xdr:rowOff>109728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100855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36151</xdr:rowOff>
    </xdr:from>
    <xdr:to>
      <xdr:col>24</xdr:col>
      <xdr:colOff>63500</xdr:colOff>
      <xdr:row>58</xdr:row>
      <xdr:rowOff>53678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0251"/>
          <a:ext cx="8382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36151</xdr:rowOff>
    </xdr:from>
    <xdr:to>
      <xdr:col>19</xdr:col>
      <xdr:colOff>177800</xdr:colOff>
      <xdr:row>58</xdr:row>
      <xdr:rowOff>58970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0251"/>
          <a:ext cx="889000" cy="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70839</xdr:rowOff>
    </xdr:from>
    <xdr:to>
      <xdr:col>15</xdr:col>
      <xdr:colOff>50800</xdr:colOff>
      <xdr:row>58</xdr:row>
      <xdr:rowOff>58970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43489"/>
          <a:ext cx="889000" cy="15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70839</xdr:rowOff>
    </xdr:from>
    <xdr:to>
      <xdr:col>10</xdr:col>
      <xdr:colOff>114300</xdr:colOff>
      <xdr:row>58</xdr:row>
      <xdr:rowOff>108604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43489"/>
          <a:ext cx="889000" cy="2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128773</xdr:rowOff>
    </xdr:from>
    <xdr:to>
      <xdr:col>10</xdr:col>
      <xdr:colOff>165100</xdr:colOff>
      <xdr:row>58</xdr:row>
      <xdr:rowOff>58923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0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50050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9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131225</xdr:rowOff>
    </xdr:from>
    <xdr:to>
      <xdr:col>6</xdr:col>
      <xdr:colOff>38100</xdr:colOff>
      <xdr:row>59</xdr:row>
      <xdr:rowOff>61375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7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52502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2878</xdr:rowOff>
    </xdr:from>
    <xdr:to>
      <xdr:col>24</xdr:col>
      <xdr:colOff>114300</xdr:colOff>
      <xdr:row>58</xdr:row>
      <xdr:rowOff>104478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25755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156801</xdr:rowOff>
    </xdr:from>
    <xdr:to>
      <xdr:col>20</xdr:col>
      <xdr:colOff>38100</xdr:colOff>
      <xdr:row>58</xdr:row>
      <xdr:rowOff>86951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103478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0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8170</xdr:rowOff>
    </xdr:from>
    <xdr:to>
      <xdr:col>15</xdr:col>
      <xdr:colOff>101600</xdr:colOff>
      <xdr:row>58</xdr:row>
      <xdr:rowOff>109770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126297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20039</xdr:rowOff>
    </xdr:from>
    <xdr:to>
      <xdr:col>10</xdr:col>
      <xdr:colOff>165100</xdr:colOff>
      <xdr:row>57</xdr:row>
      <xdr:rowOff>121639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138166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6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57804</xdr:rowOff>
    </xdr:from>
    <xdr:to>
      <xdr:col>6</xdr:col>
      <xdr:colOff>38100</xdr:colOff>
      <xdr:row>58</xdr:row>
      <xdr:rowOff>159404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4481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7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126682</xdr:rowOff>
    </xdr:from>
    <xdr:to>
      <xdr:col>24</xdr:col>
      <xdr:colOff>63500</xdr:colOff>
      <xdr:row>75</xdr:row>
      <xdr:rowOff>69126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13982"/>
          <a:ext cx="8382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69126</xdr:rowOff>
    </xdr:from>
    <xdr:to>
      <xdr:col>19</xdr:col>
      <xdr:colOff>177800</xdr:colOff>
      <xdr:row>76</xdr:row>
      <xdr:rowOff>69177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27876"/>
          <a:ext cx="889000" cy="1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69177</xdr:rowOff>
    </xdr:from>
    <xdr:to>
      <xdr:col>15</xdr:col>
      <xdr:colOff>50800</xdr:colOff>
      <xdr:row>77</xdr:row>
      <xdr:rowOff>124637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9377"/>
          <a:ext cx="889000" cy="2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124637</xdr:rowOff>
    </xdr:from>
    <xdr:to>
      <xdr:col>10</xdr:col>
      <xdr:colOff>114300</xdr:colOff>
      <xdr:row>78</xdr:row>
      <xdr:rowOff>62064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26287"/>
          <a:ext cx="889000" cy="1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139954</xdr:rowOff>
    </xdr:from>
    <xdr:to>
      <xdr:col>10</xdr:col>
      <xdr:colOff>165100</xdr:colOff>
      <xdr:row>78</xdr:row>
      <xdr:rowOff>70104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61231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3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42430</xdr:rowOff>
    </xdr:from>
    <xdr:to>
      <xdr:col>6</xdr:col>
      <xdr:colOff>38100</xdr:colOff>
      <xdr:row>78</xdr:row>
      <xdr:rowOff>144030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135157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75882</xdr:rowOff>
    </xdr:from>
    <xdr:to>
      <xdr:col>24</xdr:col>
      <xdr:colOff>114300</xdr:colOff>
      <xdr:row>75</xdr:row>
      <xdr:rowOff>6032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98759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1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18326</xdr:rowOff>
    </xdr:from>
    <xdr:to>
      <xdr:col>20</xdr:col>
      <xdr:colOff>38100</xdr:colOff>
      <xdr:row>75</xdr:row>
      <xdr:rowOff>119926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136453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18377</xdr:rowOff>
    </xdr:from>
    <xdr:to>
      <xdr:col>15</xdr:col>
      <xdr:colOff>101600</xdr:colOff>
      <xdr:row>76</xdr:row>
      <xdr:rowOff>119977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136504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2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73837</xdr:rowOff>
    </xdr:from>
    <xdr:to>
      <xdr:col>10</xdr:col>
      <xdr:colOff>165100</xdr:colOff>
      <xdr:row>78</xdr:row>
      <xdr:rowOff>3987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5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11264</xdr:rowOff>
    </xdr:from>
    <xdr:to>
      <xdr:col>6</xdr:col>
      <xdr:colOff>38100</xdr:colOff>
      <xdr:row>78</xdr:row>
      <xdr:rowOff>112864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129391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37097</xdr:rowOff>
    </xdr:from>
    <xdr:to>
      <xdr:col>24</xdr:col>
      <xdr:colOff>63500</xdr:colOff>
      <xdr:row>96</xdr:row>
      <xdr:rowOff>86246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24847"/>
          <a:ext cx="8382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37097</xdr:rowOff>
    </xdr:from>
    <xdr:to>
      <xdr:col>19</xdr:col>
      <xdr:colOff>177800</xdr:colOff>
      <xdr:row>95</xdr:row>
      <xdr:rowOff>58510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24847"/>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58510</xdr:rowOff>
    </xdr:from>
    <xdr:to>
      <xdr:col>15</xdr:col>
      <xdr:colOff>50800</xdr:colOff>
      <xdr:row>96</xdr:row>
      <xdr:rowOff>159131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46260"/>
          <a:ext cx="889000" cy="2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159131</xdr:rowOff>
    </xdr:from>
    <xdr:to>
      <xdr:col>10</xdr:col>
      <xdr:colOff>114300</xdr:colOff>
      <xdr:row>97</xdr:row>
      <xdr:rowOff>58889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18331"/>
          <a:ext cx="8890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131648</xdr:rowOff>
    </xdr:from>
    <xdr:to>
      <xdr:col>10</xdr:col>
      <xdr:colOff>165100</xdr:colOff>
      <xdr:row>96</xdr:row>
      <xdr:rowOff>61798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1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78325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1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52591</xdr:rowOff>
    </xdr:from>
    <xdr:to>
      <xdr:col>6</xdr:col>
      <xdr:colOff>38100</xdr:colOff>
      <xdr:row>96</xdr:row>
      <xdr:rowOff>154191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1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170718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35446</xdr:rowOff>
    </xdr:from>
    <xdr:to>
      <xdr:col>24</xdr:col>
      <xdr:colOff>114300</xdr:colOff>
      <xdr:row>96</xdr:row>
      <xdr:rowOff>137046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13873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157747</xdr:rowOff>
    </xdr:from>
    <xdr:to>
      <xdr:col>20</xdr:col>
      <xdr:colOff>38100</xdr:colOff>
      <xdr:row>95</xdr:row>
      <xdr:rowOff>87897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79024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7710</xdr:rowOff>
    </xdr:from>
    <xdr:to>
      <xdr:col>15</xdr:col>
      <xdr:colOff>101600</xdr:colOff>
      <xdr:row>95</xdr:row>
      <xdr:rowOff>109310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100437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108331</xdr:rowOff>
    </xdr:from>
    <xdr:to>
      <xdr:col>10</xdr:col>
      <xdr:colOff>165100</xdr:colOff>
      <xdr:row>97</xdr:row>
      <xdr:rowOff>38481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29608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8089</xdr:rowOff>
    </xdr:from>
    <xdr:to>
      <xdr:col>6</xdr:col>
      <xdr:colOff>38100</xdr:colOff>
      <xdr:row>97</xdr:row>
      <xdr:rowOff>109689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100816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3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41783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8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41783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8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41783</xdr:rowOff>
    </xdr:from>
    <xdr:to>
      <xdr:col>45</xdr:col>
      <xdr:colOff>177800</xdr:colOff>
      <xdr:row>39</xdr:row>
      <xdr:rowOff>41783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28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41021</xdr:rowOff>
    </xdr:from>
    <xdr:to>
      <xdr:col>41</xdr:col>
      <xdr:colOff>50800</xdr:colOff>
      <xdr:row>39</xdr:row>
      <xdr:rowOff>41783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275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12319</xdr:rowOff>
    </xdr:from>
    <xdr:to>
      <xdr:col>41</xdr:col>
      <xdr:colOff>101600</xdr:colOff>
      <xdr:row>38</xdr:row>
      <xdr:rowOff>113919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130446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168910</xdr:rowOff>
    </xdr:from>
    <xdr:to>
      <xdr:col>36</xdr:col>
      <xdr:colOff>165100</xdr:colOff>
      <xdr:row>38</xdr:row>
      <xdr:rowOff>99060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115587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83710</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162433</xdr:rowOff>
    </xdr:from>
    <xdr:to>
      <xdr:col>46</xdr:col>
      <xdr:colOff>38100</xdr:colOff>
      <xdr:row>39</xdr:row>
      <xdr:rowOff>92583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83710</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162433</xdr:rowOff>
    </xdr:from>
    <xdr:to>
      <xdr:col>41</xdr:col>
      <xdr:colOff>101600</xdr:colOff>
      <xdr:row>39</xdr:row>
      <xdr:rowOff>92583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83710</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161671</xdr:rowOff>
    </xdr:from>
    <xdr:to>
      <xdr:col>36</xdr:col>
      <xdr:colOff>165100</xdr:colOff>
      <xdr:row>39</xdr:row>
      <xdr:rowOff>91821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82948</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153874</xdr:rowOff>
    </xdr:from>
    <xdr:to>
      <xdr:col>55</xdr:col>
      <xdr:colOff>0</xdr:colOff>
      <xdr:row>57</xdr:row>
      <xdr:rowOff>154845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755074"/>
          <a:ext cx="838200" cy="1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153874</xdr:rowOff>
    </xdr:from>
    <xdr:to>
      <xdr:col>50</xdr:col>
      <xdr:colOff>114300</xdr:colOff>
      <xdr:row>57</xdr:row>
      <xdr:rowOff>21799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55074"/>
          <a:ext cx="8890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89960</xdr:rowOff>
    </xdr:from>
    <xdr:to>
      <xdr:col>45</xdr:col>
      <xdr:colOff>177800</xdr:colOff>
      <xdr:row>57</xdr:row>
      <xdr:rowOff>21799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91160"/>
          <a:ext cx="889000" cy="10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89960</xdr:rowOff>
    </xdr:from>
    <xdr:to>
      <xdr:col>41</xdr:col>
      <xdr:colOff>50800</xdr:colOff>
      <xdr:row>56</xdr:row>
      <xdr:rowOff>97028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691160"/>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134372</xdr:rowOff>
    </xdr:from>
    <xdr:to>
      <xdr:col>41</xdr:col>
      <xdr:colOff>101600</xdr:colOff>
      <xdr:row>58</xdr:row>
      <xdr:rowOff>64522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55649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9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142545</xdr:rowOff>
    </xdr:from>
    <xdr:to>
      <xdr:col>36</xdr:col>
      <xdr:colOff>165100</xdr:colOff>
      <xdr:row>58</xdr:row>
      <xdr:rowOff>72695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63822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104045</xdr:rowOff>
    </xdr:from>
    <xdr:to>
      <xdr:col>55</xdr:col>
      <xdr:colOff>50800</xdr:colOff>
      <xdr:row>58</xdr:row>
      <xdr:rowOff>34195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82472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103074</xdr:rowOff>
    </xdr:from>
    <xdr:to>
      <xdr:col>50</xdr:col>
      <xdr:colOff>165100</xdr:colOff>
      <xdr:row>57</xdr:row>
      <xdr:rowOff>33224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49751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142449</xdr:rowOff>
    </xdr:from>
    <xdr:to>
      <xdr:col>46</xdr:col>
      <xdr:colOff>38100</xdr:colOff>
      <xdr:row>57</xdr:row>
      <xdr:rowOff>72599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89126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39160</xdr:rowOff>
    </xdr:from>
    <xdr:to>
      <xdr:col>41</xdr:col>
      <xdr:colOff>101600</xdr:colOff>
      <xdr:row>56</xdr:row>
      <xdr:rowOff>140760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157287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46228</xdr:rowOff>
    </xdr:from>
    <xdr:to>
      <xdr:col>36</xdr:col>
      <xdr:colOff>165100</xdr:colOff>
      <xdr:row>56</xdr:row>
      <xdr:rowOff>147828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164355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83831</xdr:rowOff>
    </xdr:from>
    <xdr:to>
      <xdr:col>55</xdr:col>
      <xdr:colOff>0</xdr:colOff>
      <xdr:row>77</xdr:row>
      <xdr:rowOff>148341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14031"/>
          <a:ext cx="838200" cy="23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72377</xdr:rowOff>
    </xdr:from>
    <xdr:to>
      <xdr:col>50</xdr:col>
      <xdr:colOff>114300</xdr:colOff>
      <xdr:row>76</xdr:row>
      <xdr:rowOff>83831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02577"/>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72377</xdr:rowOff>
    </xdr:from>
    <xdr:to>
      <xdr:col>45</xdr:col>
      <xdr:colOff>177800</xdr:colOff>
      <xdr:row>77</xdr:row>
      <xdr:rowOff>132750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02577"/>
          <a:ext cx="889000" cy="23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132750</xdr:rowOff>
    </xdr:from>
    <xdr:to>
      <xdr:col>41</xdr:col>
      <xdr:colOff>50800</xdr:colOff>
      <xdr:row>78</xdr:row>
      <xdr:rowOff>75098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34400"/>
          <a:ext cx="889000" cy="1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5026</xdr:rowOff>
    </xdr:from>
    <xdr:to>
      <xdr:col>41</xdr:col>
      <xdr:colOff>101600</xdr:colOff>
      <xdr:row>77</xdr:row>
      <xdr:rowOff>106626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0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123153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8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103439</xdr:rowOff>
    </xdr:from>
    <xdr:to>
      <xdr:col>36</xdr:col>
      <xdr:colOff>165100</xdr:colOff>
      <xdr:row>78</xdr:row>
      <xdr:rowOff>33589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50116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97541</xdr:rowOff>
    </xdr:from>
    <xdr:to>
      <xdr:col>55</xdr:col>
      <xdr:colOff>50800</xdr:colOff>
      <xdr:row>78</xdr:row>
      <xdr:rowOff>27691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75968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7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33031</xdr:rowOff>
    </xdr:from>
    <xdr:to>
      <xdr:col>50</xdr:col>
      <xdr:colOff>165100</xdr:colOff>
      <xdr:row>76</xdr:row>
      <xdr:rowOff>134631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151158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21577</xdr:rowOff>
    </xdr:from>
    <xdr:to>
      <xdr:col>46</xdr:col>
      <xdr:colOff>38100</xdr:colOff>
      <xdr:row>76</xdr:row>
      <xdr:rowOff>123177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139704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81950</xdr:rowOff>
    </xdr:from>
    <xdr:to>
      <xdr:col>41</xdr:col>
      <xdr:colOff>101600</xdr:colOff>
      <xdr:row>78</xdr:row>
      <xdr:rowOff>12100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3227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7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24298</xdr:rowOff>
    </xdr:from>
    <xdr:to>
      <xdr:col>36</xdr:col>
      <xdr:colOff>165100</xdr:colOff>
      <xdr:row>78</xdr:row>
      <xdr:rowOff>125898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117025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15036</xdr:rowOff>
    </xdr:from>
    <xdr:to>
      <xdr:col>55</xdr:col>
      <xdr:colOff>0</xdr:colOff>
      <xdr:row>97</xdr:row>
      <xdr:rowOff>57423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74236"/>
          <a:ext cx="838200" cy="21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57423</xdr:rowOff>
    </xdr:from>
    <xdr:to>
      <xdr:col>50</xdr:col>
      <xdr:colOff>114300</xdr:colOff>
      <xdr:row>98</xdr:row>
      <xdr:rowOff>20695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88073"/>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20695</xdr:rowOff>
    </xdr:from>
    <xdr:to>
      <xdr:col>45</xdr:col>
      <xdr:colOff>177800</xdr:colOff>
      <xdr:row>99</xdr:row>
      <xdr:rowOff>5778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22795"/>
          <a:ext cx="889000" cy="1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5778</xdr:rowOff>
    </xdr:from>
    <xdr:to>
      <xdr:col>41</xdr:col>
      <xdr:colOff>50800</xdr:colOff>
      <xdr:row>99</xdr:row>
      <xdr:rowOff>45041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79328"/>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128391</xdr:rowOff>
    </xdr:from>
    <xdr:to>
      <xdr:col>41</xdr:col>
      <xdr:colOff>101600</xdr:colOff>
      <xdr:row>97</xdr:row>
      <xdr:rowOff>58541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75068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145974</xdr:rowOff>
    </xdr:from>
    <xdr:to>
      <xdr:col>36</xdr:col>
      <xdr:colOff>165100</xdr:colOff>
      <xdr:row>97</xdr:row>
      <xdr:rowOff>76124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92651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135686</xdr:rowOff>
    </xdr:from>
    <xdr:to>
      <xdr:col>55</xdr:col>
      <xdr:colOff>50800</xdr:colOff>
      <xdr:row>96</xdr:row>
      <xdr:rowOff>65836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158563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6623</xdr:rowOff>
    </xdr:from>
    <xdr:to>
      <xdr:col>50</xdr:col>
      <xdr:colOff>165100</xdr:colOff>
      <xdr:row>97</xdr:row>
      <xdr:rowOff>108223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99350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141345</xdr:rowOff>
    </xdr:from>
    <xdr:to>
      <xdr:col>46</xdr:col>
      <xdr:colOff>38100</xdr:colOff>
      <xdr:row>98</xdr:row>
      <xdr:rowOff>71495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62622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126428</xdr:rowOff>
    </xdr:from>
    <xdr:to>
      <xdr:col>41</xdr:col>
      <xdr:colOff>101600</xdr:colOff>
      <xdr:row>99</xdr:row>
      <xdr:rowOff>56578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47705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2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165691</xdr:rowOff>
    </xdr:from>
    <xdr:to>
      <xdr:col>36</xdr:col>
      <xdr:colOff>165100</xdr:colOff>
      <xdr:row>99</xdr:row>
      <xdr:rowOff>95841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86968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87762</xdr:rowOff>
    </xdr:from>
    <xdr:to>
      <xdr:col>85</xdr:col>
      <xdr:colOff>127000</xdr:colOff>
      <xdr:row>37</xdr:row>
      <xdr:rowOff>117754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31412"/>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87762</xdr:rowOff>
    </xdr:from>
    <xdr:to>
      <xdr:col>81</xdr:col>
      <xdr:colOff>50800</xdr:colOff>
      <xdr:row>37</xdr:row>
      <xdr:rowOff>115697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31412"/>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73543</xdr:rowOff>
    </xdr:from>
    <xdr:to>
      <xdr:col>76</xdr:col>
      <xdr:colOff>114300</xdr:colOff>
      <xdr:row>37</xdr:row>
      <xdr:rowOff>115697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17193"/>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73543</xdr:rowOff>
    </xdr:from>
    <xdr:to>
      <xdr:col>71</xdr:col>
      <xdr:colOff>177800</xdr:colOff>
      <xdr:row>37</xdr:row>
      <xdr:rowOff>136088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17193"/>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72395</xdr:rowOff>
    </xdr:from>
    <xdr:to>
      <xdr:col>72</xdr:col>
      <xdr:colOff>38100</xdr:colOff>
      <xdr:row>37</xdr:row>
      <xdr:rowOff>2545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19072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93563</xdr:rowOff>
    </xdr:from>
    <xdr:to>
      <xdr:col>67</xdr:col>
      <xdr:colOff>101600</xdr:colOff>
      <xdr:row>37</xdr:row>
      <xdr:rowOff>23713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6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40240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66954</xdr:rowOff>
    </xdr:from>
    <xdr:to>
      <xdr:col>85</xdr:col>
      <xdr:colOff>177800</xdr:colOff>
      <xdr:row>37</xdr:row>
      <xdr:rowOff>168554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153331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36962</xdr:rowOff>
    </xdr:from>
    <xdr:to>
      <xdr:col>81</xdr:col>
      <xdr:colOff>101600</xdr:colOff>
      <xdr:row>37</xdr:row>
      <xdr:rowOff>138562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129689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64897</xdr:rowOff>
    </xdr:from>
    <xdr:to>
      <xdr:col>76</xdr:col>
      <xdr:colOff>165100</xdr:colOff>
      <xdr:row>37</xdr:row>
      <xdr:rowOff>166497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157624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22743</xdr:rowOff>
    </xdr:from>
    <xdr:to>
      <xdr:col>72</xdr:col>
      <xdr:colOff>38100</xdr:colOff>
      <xdr:row>37</xdr:row>
      <xdr:rowOff>124343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115470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85288</xdr:rowOff>
    </xdr:from>
    <xdr:to>
      <xdr:col>67</xdr:col>
      <xdr:colOff>101600</xdr:colOff>
      <xdr:row>38</xdr:row>
      <xdr:rowOff>15438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110978</xdr:rowOff>
    </xdr:from>
    <xdr:to>
      <xdr:col>85</xdr:col>
      <xdr:colOff>127000</xdr:colOff>
      <xdr:row>56</xdr:row>
      <xdr:rowOff>136957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512028"/>
          <a:ext cx="838200" cy="12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125576</xdr:rowOff>
    </xdr:from>
    <xdr:to>
      <xdr:col>81</xdr:col>
      <xdr:colOff>50800</xdr:colOff>
      <xdr:row>56</xdr:row>
      <xdr:rowOff>136957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26776"/>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110210</xdr:rowOff>
    </xdr:from>
    <xdr:to>
      <xdr:col>76</xdr:col>
      <xdr:colOff>114300</xdr:colOff>
      <xdr:row>56</xdr:row>
      <xdr:rowOff>125576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368510"/>
          <a:ext cx="889000" cy="35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132581</xdr:rowOff>
    </xdr:from>
    <xdr:to>
      <xdr:col>71</xdr:col>
      <xdr:colOff>177800</xdr:colOff>
      <xdr:row>54</xdr:row>
      <xdr:rowOff>110210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8533631"/>
          <a:ext cx="889000" cy="83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135208</xdr:rowOff>
    </xdr:from>
    <xdr:to>
      <xdr:col>72</xdr:col>
      <xdr:colOff>38100</xdr:colOff>
      <xdr:row>56</xdr:row>
      <xdr:rowOff>65358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56485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63836</xdr:rowOff>
    </xdr:from>
    <xdr:to>
      <xdr:col>67</xdr:col>
      <xdr:colOff>101600</xdr:colOff>
      <xdr:row>56</xdr:row>
      <xdr:rowOff>165436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156563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60178</xdr:rowOff>
    </xdr:from>
    <xdr:to>
      <xdr:col>85</xdr:col>
      <xdr:colOff>177800</xdr:colOff>
      <xdr:row>49</xdr:row>
      <xdr:rowOff>161778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13205</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41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86157</xdr:rowOff>
    </xdr:from>
    <xdr:to>
      <xdr:col>81</xdr:col>
      <xdr:colOff>101600</xdr:colOff>
      <xdr:row>57</xdr:row>
      <xdr:rowOff>16307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74776</xdr:rowOff>
    </xdr:from>
    <xdr:to>
      <xdr:col>76</xdr:col>
      <xdr:colOff>165100</xdr:colOff>
      <xdr:row>57</xdr:row>
      <xdr:rowOff>4926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167503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6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59410</xdr:rowOff>
    </xdr:from>
    <xdr:to>
      <xdr:col>72</xdr:col>
      <xdr:colOff>38100</xdr:colOff>
      <xdr:row>54</xdr:row>
      <xdr:rowOff>161010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3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6087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09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81781</xdr:rowOff>
    </xdr:from>
    <xdr:to>
      <xdr:col>67</xdr:col>
      <xdr:colOff>101600</xdr:colOff>
      <xdr:row>50</xdr:row>
      <xdr:rowOff>11931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84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28458</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825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21072</xdr:rowOff>
    </xdr:from>
    <xdr:to>
      <xdr:col>72</xdr:col>
      <xdr:colOff>38100</xdr:colOff>
      <xdr:row>79</xdr:row>
      <xdr:rowOff>122672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139199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15013</xdr:rowOff>
    </xdr:from>
    <xdr:to>
      <xdr:col>67</xdr:col>
      <xdr:colOff>101600</xdr:colOff>
      <xdr:row>79</xdr:row>
      <xdr:rowOff>116613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133140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4369</xdr:rowOff>
    </xdr:from>
    <xdr:to>
      <xdr:col>85</xdr:col>
      <xdr:colOff>127000</xdr:colOff>
      <xdr:row>94</xdr:row>
      <xdr:rowOff>11094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120669"/>
          <a:ext cx="8382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11094</xdr:rowOff>
    </xdr:from>
    <xdr:to>
      <xdr:col>81</xdr:col>
      <xdr:colOff>50800</xdr:colOff>
      <xdr:row>94</xdr:row>
      <xdr:rowOff>83102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127394"/>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83102</xdr:rowOff>
    </xdr:from>
    <xdr:to>
      <xdr:col>76</xdr:col>
      <xdr:colOff>114300</xdr:colOff>
      <xdr:row>94</xdr:row>
      <xdr:rowOff>137567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99402"/>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137567</xdr:rowOff>
    </xdr:from>
    <xdr:to>
      <xdr:col>71</xdr:col>
      <xdr:colOff>177800</xdr:colOff>
      <xdr:row>95</xdr:row>
      <xdr:rowOff>18523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53867"/>
          <a:ext cx="889000" cy="5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84767</xdr:rowOff>
    </xdr:from>
    <xdr:to>
      <xdr:col>72</xdr:col>
      <xdr:colOff>38100</xdr:colOff>
      <xdr:row>96</xdr:row>
      <xdr:rowOff>14917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6044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76118</xdr:rowOff>
    </xdr:from>
    <xdr:to>
      <xdr:col>67</xdr:col>
      <xdr:colOff>101600</xdr:colOff>
      <xdr:row>96</xdr:row>
      <xdr:rowOff>6268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168845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125019</xdr:rowOff>
    </xdr:from>
    <xdr:to>
      <xdr:col>85</xdr:col>
      <xdr:colOff>177800</xdr:colOff>
      <xdr:row>94</xdr:row>
      <xdr:rowOff>55169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0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147896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131744</xdr:rowOff>
    </xdr:from>
    <xdr:to>
      <xdr:col>81</xdr:col>
      <xdr:colOff>101600</xdr:colOff>
      <xdr:row>94</xdr:row>
      <xdr:rowOff>61894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78421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32302</xdr:rowOff>
    </xdr:from>
    <xdr:to>
      <xdr:col>76</xdr:col>
      <xdr:colOff>165100</xdr:colOff>
      <xdr:row>94</xdr:row>
      <xdr:rowOff>133902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86767</xdr:rowOff>
    </xdr:from>
    <xdr:to>
      <xdr:col>72</xdr:col>
      <xdr:colOff>38100</xdr:colOff>
      <xdr:row>95</xdr:row>
      <xdr:rowOff>16917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33444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139173</xdr:rowOff>
    </xdr:from>
    <xdr:to>
      <xdr:col>67</xdr:col>
      <xdr:colOff>101600</xdr:colOff>
      <xdr:row>95</xdr:row>
      <xdr:rowOff>69323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85850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158750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330950"/>
          <a:ext cx="1269" cy="400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105427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61061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158750</xdr:rowOff>
    </xdr:from>
    <xdr:to>
      <xdr:col>116</xdr:col>
      <xdr:colOff>152400</xdr:colOff>
      <xdr:row>36</xdr:row>
      <xdr:rowOff>158750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3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146050</xdr:rowOff>
    </xdr:from>
    <xdr:to>
      <xdr:col>112</xdr:col>
      <xdr:colOff>38100</xdr:colOff>
      <xdr:row>35</xdr:row>
      <xdr:rowOff>76200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33</xdr:row>
      <xdr:rowOff>92727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75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127000</xdr:rowOff>
    </xdr:from>
    <xdr:to>
      <xdr:col>107</xdr:col>
      <xdr:colOff>101600</xdr:colOff>
      <xdr:row>39</xdr:row>
      <xdr:rowOff>57150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73677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146050</xdr:rowOff>
    </xdr:from>
    <xdr:to>
      <xdr:col>102</xdr:col>
      <xdr:colOff>165100</xdr:colOff>
      <xdr:row>35</xdr:row>
      <xdr:rowOff>76200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92727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575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165100</xdr:rowOff>
    </xdr:from>
    <xdr:to>
      <xdr:col>98</xdr:col>
      <xdr:colOff>38100</xdr:colOff>
      <xdr:row>30</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111777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12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総務費は普通建設事業費、積立金が減額したことにより、</a:t>
          </a:r>
          <a:r>
            <a:rPr kumimoji="1" lang="en-US" altLang="ja-JP" sz="1300">
              <a:latin typeface="ＭＳ Ｐゴシック" panose="020B0600070205080204" pitchFamily="50" charset="-128"/>
              <a:ea typeface="ＭＳ Ｐゴシック" panose="020B0600070205080204" pitchFamily="50" charset="-128"/>
            </a:rPr>
            <a:t>10,734</a:t>
          </a:r>
          <a:r>
            <a:rPr kumimoji="1" lang="ja-JP" altLang="en-US" sz="1300">
              <a:latin typeface="ＭＳ Ｐゴシック" panose="020B0600070205080204" pitchFamily="50" charset="-128"/>
              <a:ea typeface="ＭＳ Ｐゴシック" panose="020B0600070205080204" pitchFamily="50" charset="-128"/>
            </a:rPr>
            <a:t>円の減少となった。民生費は扶助費、普通建設事業費が増額となり、</a:t>
          </a:r>
          <a:r>
            <a:rPr kumimoji="1" lang="en-US" altLang="ja-JP" sz="1300">
              <a:latin typeface="ＭＳ Ｐゴシック" panose="020B0600070205080204" pitchFamily="50" charset="-128"/>
              <a:ea typeface="ＭＳ Ｐゴシック" panose="020B0600070205080204" pitchFamily="50" charset="-128"/>
            </a:rPr>
            <a:t>8,968</a:t>
          </a:r>
          <a:r>
            <a:rPr kumimoji="1" lang="ja-JP" altLang="en-US" sz="1300">
              <a:latin typeface="ＭＳ Ｐゴシック" panose="020B0600070205080204" pitchFamily="50" charset="-128"/>
              <a:ea typeface="ＭＳ Ｐゴシック" panose="020B0600070205080204" pitchFamily="50" charset="-128"/>
            </a:rPr>
            <a:t>円の増加となった。衛生費は物件費、補助費が減額したことにより</a:t>
          </a:r>
          <a:r>
            <a:rPr kumimoji="1" lang="en-US" altLang="ja-JP" sz="1300">
              <a:latin typeface="ＭＳ Ｐゴシック" panose="020B0600070205080204" pitchFamily="50" charset="-128"/>
              <a:ea typeface="ＭＳ Ｐゴシック" panose="020B0600070205080204" pitchFamily="50" charset="-128"/>
            </a:rPr>
            <a:t>5,790</a:t>
          </a:r>
          <a:r>
            <a:rPr kumimoji="1" lang="ja-JP" altLang="en-US" sz="1300">
              <a:latin typeface="ＭＳ Ｐゴシック" panose="020B0600070205080204" pitchFamily="50" charset="-128"/>
              <a:ea typeface="ＭＳ Ｐゴシック" panose="020B0600070205080204" pitchFamily="50" charset="-128"/>
            </a:rPr>
            <a:t>円の減少となった。農林水産業費は物件費、普通建設事業費及び繰出金の減額により</a:t>
          </a:r>
          <a:r>
            <a:rPr kumimoji="1" lang="en-US" altLang="ja-JP" sz="1300">
              <a:latin typeface="ＭＳ Ｐゴシック" panose="020B0600070205080204" pitchFamily="50" charset="-128"/>
              <a:ea typeface="ＭＳ Ｐゴシック" panose="020B0600070205080204" pitchFamily="50" charset="-128"/>
            </a:rPr>
            <a:t>9,051</a:t>
          </a:r>
          <a:r>
            <a:rPr kumimoji="1" lang="ja-JP" altLang="en-US" sz="1300">
              <a:latin typeface="ＭＳ Ｐゴシック" panose="020B0600070205080204" pitchFamily="50" charset="-128"/>
              <a:ea typeface="ＭＳ Ｐゴシック" panose="020B0600070205080204" pitchFamily="50" charset="-128"/>
            </a:rPr>
            <a:t>円の減少となった。商工費は補助費、貸付金の減額により、</a:t>
          </a:r>
          <a:r>
            <a:rPr kumimoji="1" lang="en-US" altLang="ja-JP" sz="1300">
              <a:latin typeface="ＭＳ Ｐゴシック" panose="020B0600070205080204" pitchFamily="50" charset="-128"/>
              <a:ea typeface="ＭＳ Ｐゴシック" panose="020B0600070205080204" pitchFamily="50" charset="-128"/>
            </a:rPr>
            <a:t>10,322</a:t>
          </a:r>
          <a:r>
            <a:rPr kumimoji="1" lang="ja-JP" altLang="en-US" sz="1300">
              <a:latin typeface="ＭＳ Ｐゴシック" panose="020B0600070205080204" pitchFamily="50" charset="-128"/>
              <a:ea typeface="ＭＳ Ｐゴシック" panose="020B0600070205080204" pitchFamily="50" charset="-128"/>
            </a:rPr>
            <a:t>円の減少となった。土木費は補助費、普通建設事業費の増額により</a:t>
          </a:r>
          <a:r>
            <a:rPr kumimoji="1" lang="en-US" altLang="ja-JP" sz="1300">
              <a:latin typeface="ＭＳ Ｐゴシック" panose="020B0600070205080204" pitchFamily="50" charset="-128"/>
              <a:ea typeface="ＭＳ Ｐゴシック" panose="020B0600070205080204" pitchFamily="50" charset="-128"/>
            </a:rPr>
            <a:t>11,225</a:t>
          </a:r>
          <a:r>
            <a:rPr kumimoji="1" lang="ja-JP" altLang="en-US" sz="1300">
              <a:latin typeface="ＭＳ Ｐゴシック" panose="020B0600070205080204" pitchFamily="50" charset="-128"/>
              <a:ea typeface="ＭＳ Ｐゴシック" panose="020B0600070205080204" pitchFamily="50" charset="-128"/>
            </a:rPr>
            <a:t>円の増加となった。教育費は普通建設事業費が大幅に増額となったため、</a:t>
          </a:r>
          <a:r>
            <a:rPr kumimoji="1" lang="en-US" altLang="ja-JP" sz="1300">
              <a:latin typeface="ＭＳ Ｐゴシック" panose="020B0600070205080204" pitchFamily="50" charset="-128"/>
              <a:ea typeface="ＭＳ Ｐゴシック" panose="020B0600070205080204" pitchFamily="50" charset="-128"/>
            </a:rPr>
            <a:t>75,091</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積立により財政調整基金が増加した。近年は継続して残高が増加しているものの、今後新小学校建設等の大規模事業により基金の取崩が見込まれ、非常に厳しい財政状況となっている。財政健全化プランに基づき、適切な財政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また実質単年度収支は引き続き黒字となった。今後も黒字を維持できるよう、コストの抑制を図りたい。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一般会計は標準財政規模比で</a:t>
          </a:r>
          <a:r>
            <a:rPr kumimoji="1" lang="en-US" altLang="ja-JP" sz="1400">
              <a:latin typeface="ＭＳ ゴシック" pitchFamily="49" charset="-128"/>
              <a:ea typeface="ＭＳ ゴシック" pitchFamily="49" charset="-128"/>
            </a:rPr>
            <a:t>9.41%</a:t>
          </a:r>
          <a:r>
            <a:rPr kumimoji="1" lang="ja-JP" altLang="en-US" sz="1400">
              <a:latin typeface="ＭＳ ゴシック" pitchFamily="49" charset="-128"/>
              <a:ea typeface="ＭＳ ゴシック" pitchFamily="49" charset="-128"/>
            </a:rPr>
            <a:t>の黒字となった。前年度と比較すると減少となった。近年公債費等の増加により経常収支比率が</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％を超え、財政の硬直化が進み非常に厳しい状況に直面している。事業見直し等による徹底したコストの抑制に努め、各会計で黒字を維持できるよう適切な財政運営を推進する。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算入公債費等はほぼ横ばいで推移しているが、元利償還金等は右肩上がりに増加している。要因としては経常的な借入による償還に加えて、中学校建設事業の償還が本格化したことによる。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また、公共下水道事業においても毎年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億円以上の借入が続いており、公営企業債の償還に対する繰入金も増加する見込みである。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満期一括償還地方債の起債実績なし。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前年度と比較して、主に一般会計等に係る地方債の現在高が増加したことにより、将来負担額が増加した。令和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年度は新小学校建設事業が開始したことにより、同事業で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億円以上を起債した。翌年度以降も地方債の増加が見込まれるため、厳しい財政状況に直面している。財政健全化プランに基づき起債抑制等に努め、将来負担比率の改善に努める。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これまで大規模事業を行ってきたことによる公債費の増加により、慢性的な財源不足を補うため財政調整基金を取り崩してきたが、令和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また、その他特定目的基金ではふるさと寄附が引き続き好調ではあるものの、ふるさと寄附基金の取崩額が積立額を上回ったため、減額となっている。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基金取崩の増加が見込まれるものの、財政調整基金の残高を令和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億円以上となるよう、事業見直し等により適切な財政運営に努めたい。ふるさと寄附基金は寄附者の意向を尊重し各事業に充当していく方針である。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ふるさと寄附基金：ふるさと寄附制度を活用して明和町を応援するために寄せられた寄附金をそれぞれの寄附者の思いを実現するための事業の財源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ふるさと寄附は好調であるが、取崩額が増加した結果、前年度比減となった。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寄附者の意向に合わせ、該当する各事業に充当する方針。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億円以上の積立を行い、約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億円の残高となり前年度より増加した。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今後基金取崩の増加が見込まれるものの、財政調整基金の残高を令和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億円以上となるよう、事業見直し等により適切な財政運営に努め、取崩の抑制を図る。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計画及び基金条例に基づき、取崩、積立を行っており、残高としては横ばいで推移している。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数年以内に新小学校建設事業に係る地方債の償還開始により公債費がピークを迎えると見込まれることから、減債基金の取崩を検討し適切な財政運営に努める。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14558542</v>
      </c>
      <c r="BO4" s="371"/>
      <c r="BP4" s="371"/>
      <c r="BQ4" s="371"/>
      <c r="BR4" s="371"/>
      <c r="BS4" s="371"/>
      <c r="BT4" s="371"/>
      <c r="BU4" s="372"/>
      <c r="BV4" s="370">
        <v>13166385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v>
      </c>
      <c r="CU4" s="377"/>
      <c r="CV4" s="377"/>
      <c r="CW4" s="377"/>
      <c r="CX4" s="377"/>
      <c r="CY4" s="377"/>
      <c r="CZ4" s="377"/>
      <c r="DA4" s="378"/>
      <c r="DB4" s="376">
        <v>11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13796372</v>
      </c>
      <c r="BO5" s="408"/>
      <c r="BP5" s="408"/>
      <c r="BQ5" s="408"/>
      <c r="BR5" s="408"/>
      <c r="BS5" s="408"/>
      <c r="BT5" s="408"/>
      <c r="BU5" s="409"/>
      <c r="BV5" s="407">
        <v>12467687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101.4</v>
      </c>
      <c r="CU5" s="405"/>
      <c r="CV5" s="405"/>
      <c r="CW5" s="405"/>
      <c r="CX5" s="405"/>
      <c r="CY5" s="405"/>
      <c r="CZ5" s="405"/>
      <c r="DA5" s="406"/>
      <c r="DB5" s="404">
        <v>89.3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762170</v>
      </c>
      <c r="BO6" s="408"/>
      <c r="BP6" s="408"/>
      <c r="BQ6" s="408"/>
      <c r="BR6" s="408"/>
      <c r="BS6" s="408"/>
      <c r="BT6" s="408"/>
      <c r="BU6" s="409"/>
      <c r="BV6" s="407">
        <v>698698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101.4</v>
      </c>
      <c r="CU6" s="445"/>
      <c r="CV6" s="445"/>
      <c r="CW6" s="445"/>
      <c r="CX6" s="445"/>
      <c r="CY6" s="445"/>
      <c r="CZ6" s="445"/>
      <c r="DA6" s="446"/>
      <c r="DB6" s="444">
        <v>90.9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145195</v>
      </c>
      <c r="BO7" s="408"/>
      <c r="BP7" s="408"/>
      <c r="BQ7" s="408"/>
      <c r="BR7" s="408"/>
      <c r="BS7" s="408"/>
      <c r="BT7" s="408"/>
      <c r="BU7" s="409"/>
      <c r="BV7" s="407">
        <v>41583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6144197</v>
      </c>
      <c r="CU7" s="408"/>
      <c r="CV7" s="408"/>
      <c r="CW7" s="408"/>
      <c r="CX7" s="408"/>
      <c r="CY7" s="408"/>
      <c r="CZ7" s="408"/>
      <c r="DA7" s="409"/>
      <c r="DB7" s="407">
        <v>5976966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616975</v>
      </c>
      <c r="BO8" s="408"/>
      <c r="BP8" s="408"/>
      <c r="BQ8" s="408"/>
      <c r="BR8" s="408"/>
      <c r="BS8" s="408"/>
      <c r="BT8" s="408"/>
      <c r="BU8" s="409"/>
      <c r="BV8" s="407">
        <v>657115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0.53</v>
      </c>
      <c r="CU8" s="448"/>
      <c r="CV8" s="448"/>
      <c r="CW8" s="448"/>
      <c r="CX8" s="448"/>
      <c r="CY8" s="448"/>
      <c r="CZ8" s="448"/>
      <c r="DA8" s="449"/>
      <c r="DB8" s="447">
        <v>0.53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22445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-40140</v>
      </c>
      <c r="BO9" s="408"/>
      <c r="BP9" s="408"/>
      <c r="BQ9" s="408"/>
      <c r="BR9" s="408"/>
      <c r="BS9" s="408"/>
      <c r="BT9" s="408"/>
      <c r="BU9" s="409"/>
      <c r="BV9" s="407">
        <v>-549682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10.8</v>
      </c>
      <c r="CU9" s="405"/>
      <c r="CV9" s="405"/>
      <c r="CW9" s="405"/>
      <c r="CX9" s="405"/>
      <c r="CY9" s="405"/>
      <c r="CZ9" s="405"/>
      <c r="DA9" s="406"/>
      <c r="DB9" s="404">
        <v>10.5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22586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321300</v>
      </c>
      <c r="BO10" s="408"/>
      <c r="BP10" s="408"/>
      <c r="BQ10" s="408"/>
      <c r="BR10" s="408"/>
      <c r="BS10" s="408"/>
      <c r="BT10" s="408"/>
      <c r="BU10" s="409"/>
      <c r="BV10" s="407">
        <v>688400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22867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22559</v>
      </c>
      <c r="S13" s="492"/>
      <c r="T13" s="492"/>
      <c r="U13" s="492"/>
      <c r="V13" s="493"/>
      <c r="W13" s="423" t="s">
        <v>131</v>
      </c>
      <c r="X13" s="424"/>
      <c r="Y13" s="424"/>
      <c r="Z13" s="424"/>
      <c r="AA13" s="424"/>
      <c r="AB13" s="414"/>
      <c r="AC13" s="458">
        <v>503</v>
      </c>
      <c r="AD13" s="459"/>
      <c r="AE13" s="459"/>
      <c r="AF13" s="459"/>
      <c r="AG13" s="501"/>
      <c r="AH13" s="458">
        <v>641</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275160</v>
      </c>
      <c r="BO13" s="408"/>
      <c r="BP13" s="408"/>
      <c r="BQ13" s="408"/>
      <c r="BR13" s="408"/>
      <c r="BS13" s="408"/>
      <c r="BT13" s="408"/>
      <c r="BU13" s="409"/>
      <c r="BV13" s="407">
        <v>138718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11.9</v>
      </c>
      <c r="CU13" s="405"/>
      <c r="CV13" s="405"/>
      <c r="CW13" s="405"/>
      <c r="CX13" s="405"/>
      <c r="CY13" s="405"/>
      <c r="CZ13" s="405"/>
      <c r="DA13" s="406"/>
      <c r="DB13" s="404">
        <v>11.3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22910</v>
      </c>
      <c r="S14" s="492"/>
      <c r="T14" s="492"/>
      <c r="U14" s="492"/>
      <c r="V14" s="493"/>
      <c r="W14" s="397"/>
      <c r="X14" s="398"/>
      <c r="Y14" s="398"/>
      <c r="Z14" s="398"/>
      <c r="AA14" s="398"/>
      <c r="AB14" s="387"/>
      <c r="AC14" s="494">
        <v>4.9000000000000004</v>
      </c>
      <c r="AD14" s="495"/>
      <c r="AE14" s="495"/>
      <c r="AF14" s="495"/>
      <c r="AG14" s="496"/>
      <c r="AH14" s="494">
        <v>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79.099999999999994</v>
      </c>
      <c r="CU14" s="506"/>
      <c r="CV14" s="506"/>
      <c r="CW14" s="506"/>
      <c r="CX14" s="506"/>
      <c r="CY14" s="506"/>
      <c r="CZ14" s="506"/>
      <c r="DA14" s="507"/>
      <c r="DB14" s="505">
        <v>70.400000000000006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22672</v>
      </c>
      <c r="S15" s="492"/>
      <c r="T15" s="492"/>
      <c r="U15" s="492"/>
      <c r="V15" s="493"/>
      <c r="W15" s="423" t="s">
        <v>137</v>
      </c>
      <c r="X15" s="424"/>
      <c r="Y15" s="424"/>
      <c r="Z15" s="424"/>
      <c r="AA15" s="424"/>
      <c r="AB15" s="414"/>
      <c r="AC15" s="458">
        <v>3156</v>
      </c>
      <c r="AD15" s="459"/>
      <c r="AE15" s="459"/>
      <c r="AF15" s="459"/>
      <c r="AG15" s="501"/>
      <c r="AH15" s="458">
        <v>3271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2833167</v>
      </c>
      <c r="BO15" s="371"/>
      <c r="BP15" s="371"/>
      <c r="BQ15" s="371"/>
      <c r="BR15" s="371"/>
      <c r="BS15" s="371"/>
      <c r="BT15" s="371"/>
      <c r="BU15" s="372"/>
      <c r="BV15" s="370">
        <v>2736776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30.6</v>
      </c>
      <c r="AD16" s="495"/>
      <c r="AE16" s="495"/>
      <c r="AF16" s="495"/>
      <c r="AG16" s="496"/>
      <c r="AH16" s="494">
        <v>30.8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5370282</v>
      </c>
      <c r="BO16" s="408"/>
      <c r="BP16" s="408"/>
      <c r="BQ16" s="408"/>
      <c r="BR16" s="408"/>
      <c r="BS16" s="408"/>
      <c r="BT16" s="408"/>
      <c r="BU16" s="409"/>
      <c r="BV16" s="407">
        <v>5204756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6641</v>
      </c>
      <c r="AD17" s="459"/>
      <c r="AE17" s="459"/>
      <c r="AF17" s="459"/>
      <c r="AG17" s="501"/>
      <c r="AH17" s="458">
        <v>6697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3558111</v>
      </c>
      <c r="BO17" s="408"/>
      <c r="BP17" s="408"/>
      <c r="BQ17" s="408"/>
      <c r="BR17" s="408"/>
      <c r="BS17" s="408"/>
      <c r="BT17" s="408"/>
      <c r="BU17" s="409"/>
      <c r="BV17" s="407">
        <v>3427227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41.06</v>
      </c>
      <c r="M18" s="534"/>
      <c r="N18" s="534"/>
      <c r="O18" s="534"/>
      <c r="P18" s="534"/>
      <c r="Q18" s="534"/>
      <c r="R18" s="535"/>
      <c r="S18" s="535"/>
      <c r="T18" s="535"/>
      <c r="U18" s="535"/>
      <c r="V18" s="536"/>
      <c r="W18" s="425"/>
      <c r="X18" s="426"/>
      <c r="Y18" s="426"/>
      <c r="Z18" s="426"/>
      <c r="AA18" s="426"/>
      <c r="AB18" s="417"/>
      <c r="AC18" s="537">
        <v>64.5</v>
      </c>
      <c r="AD18" s="538"/>
      <c r="AE18" s="538"/>
      <c r="AF18" s="538"/>
      <c r="AG18" s="539"/>
      <c r="AH18" s="537">
        <v>63.1</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6200858</v>
      </c>
      <c r="BO18" s="408"/>
      <c r="BP18" s="408"/>
      <c r="BQ18" s="408"/>
      <c r="BR18" s="408"/>
      <c r="BS18" s="408"/>
      <c r="BT18" s="408"/>
      <c r="BU18" s="409"/>
      <c r="BV18" s="407">
        <v>5467258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547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9740729</v>
      </c>
      <c r="BO19" s="408"/>
      <c r="BP19" s="408"/>
      <c r="BQ19" s="408"/>
      <c r="BR19" s="408"/>
      <c r="BS19" s="408"/>
      <c r="BT19" s="408"/>
      <c r="BU19" s="409"/>
      <c r="BV19" s="407">
        <v>9947965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8067</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12052546</v>
      </c>
      <c r="BO22" s="371"/>
      <c r="BP22" s="371"/>
      <c r="BQ22" s="371"/>
      <c r="BR22" s="371"/>
      <c r="BS22" s="371"/>
      <c r="BT22" s="371"/>
      <c r="BU22" s="372"/>
      <c r="BV22" s="370">
        <v>11246351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6762574</v>
      </c>
      <c r="BO23" s="408"/>
      <c r="BP23" s="408"/>
      <c r="BQ23" s="408"/>
      <c r="BR23" s="408"/>
      <c r="BS23" s="408"/>
      <c r="BT23" s="408"/>
      <c r="BU23" s="409"/>
      <c r="BV23" s="407">
        <v>5703109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6400</v>
      </c>
      <c r="R24" s="459"/>
      <c r="S24" s="459"/>
      <c r="T24" s="459"/>
      <c r="U24" s="459"/>
      <c r="V24" s="501"/>
      <c r="W24" s="553"/>
      <c r="X24" s="554"/>
      <c r="Y24" s="555"/>
      <c r="Z24" s="457" t="s">
        <v>162</v>
      </c>
      <c r="AA24" s="437"/>
      <c r="AB24" s="437"/>
      <c r="AC24" s="437"/>
      <c r="AD24" s="437"/>
      <c r="AE24" s="437"/>
      <c r="AF24" s="437"/>
      <c r="AG24" s="438"/>
      <c r="AH24" s="458">
        <v>167</v>
      </c>
      <c r="AI24" s="459"/>
      <c r="AJ24" s="459"/>
      <c r="AK24" s="459"/>
      <c r="AL24" s="501"/>
      <c r="AM24" s="458">
        <v>472610</v>
      </c>
      <c r="AN24" s="459"/>
      <c r="AO24" s="459"/>
      <c r="AP24" s="459"/>
      <c r="AQ24" s="459"/>
      <c r="AR24" s="501"/>
      <c r="AS24" s="458">
        <v>2830</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8649437</v>
      </c>
      <c r="BO24" s="408"/>
      <c r="BP24" s="408"/>
      <c r="BQ24" s="408"/>
      <c r="BR24" s="408"/>
      <c r="BS24" s="408"/>
      <c r="BT24" s="408"/>
      <c r="BU24" s="409"/>
      <c r="BV24" s="407">
        <v>7502462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5890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356588</v>
      </c>
      <c r="BO25" s="371"/>
      <c r="BP25" s="371"/>
      <c r="BQ25" s="371"/>
      <c r="BR25" s="371"/>
      <c r="BS25" s="371"/>
      <c r="BT25" s="371"/>
      <c r="BU25" s="372"/>
      <c r="BV25" s="370">
        <v>389068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5390</v>
      </c>
      <c r="R26" s="459"/>
      <c r="S26" s="459"/>
      <c r="T26" s="459"/>
      <c r="U26" s="459"/>
      <c r="V26" s="501"/>
      <c r="W26" s="553"/>
      <c r="X26" s="554"/>
      <c r="Y26" s="555"/>
      <c r="Z26" s="457" t="s">
        <v>168</v>
      </c>
      <c r="AA26" s="559"/>
      <c r="AB26" s="559"/>
      <c r="AC26" s="559"/>
      <c r="AD26" s="559"/>
      <c r="AE26" s="559"/>
      <c r="AF26" s="559"/>
      <c r="AG26" s="560"/>
      <c r="AH26" s="458">
        <v>15</v>
      </c>
      <c r="AI26" s="459"/>
      <c r="AJ26" s="459"/>
      <c r="AK26" s="459"/>
      <c r="AL26" s="501"/>
      <c r="AM26" s="458">
        <v>45060</v>
      </c>
      <c r="AN26" s="459"/>
      <c r="AO26" s="459"/>
      <c r="AP26" s="459"/>
      <c r="AQ26" s="459"/>
      <c r="AR26" s="501"/>
      <c r="AS26" s="458">
        <v>3004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3000</v>
      </c>
      <c r="R27" s="459"/>
      <c r="S27" s="459"/>
      <c r="T27" s="459"/>
      <c r="U27" s="459"/>
      <c r="V27" s="501"/>
      <c r="W27" s="553"/>
      <c r="X27" s="554"/>
      <c r="Y27" s="555"/>
      <c r="Z27" s="457" t="s">
        <v>171</v>
      </c>
      <c r="AA27" s="437"/>
      <c r="AB27" s="437"/>
      <c r="AC27" s="437"/>
      <c r="AD27" s="437"/>
      <c r="AE27" s="437"/>
      <c r="AF27" s="437"/>
      <c r="AG27" s="438"/>
      <c r="AH27" s="458">
        <v>20</v>
      </c>
      <c r="AI27" s="459"/>
      <c r="AJ27" s="459"/>
      <c r="AK27" s="459"/>
      <c r="AL27" s="501"/>
      <c r="AM27" s="458">
        <v>59837</v>
      </c>
      <c r="AN27" s="459"/>
      <c r="AO27" s="459"/>
      <c r="AP27" s="459"/>
      <c r="AQ27" s="459"/>
      <c r="AR27" s="501"/>
      <c r="AS27" s="458">
        <v>2992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60000</v>
      </c>
      <c r="BO27" s="530"/>
      <c r="BP27" s="530"/>
      <c r="BQ27" s="530"/>
      <c r="BR27" s="530"/>
      <c r="BS27" s="530"/>
      <c r="BT27" s="530"/>
      <c r="BU27" s="531"/>
      <c r="BV27" s="529">
        <v>60000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2300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1703700</v>
      </c>
      <c r="BO28" s="371"/>
      <c r="BP28" s="371"/>
      <c r="BQ28" s="371"/>
      <c r="BR28" s="371"/>
      <c r="BS28" s="371"/>
      <c r="BT28" s="371"/>
      <c r="BU28" s="372"/>
      <c r="BV28" s="370">
        <v>1388400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2200</v>
      </c>
      <c r="R29" s="459"/>
      <c r="S29" s="459"/>
      <c r="T29" s="459"/>
      <c r="U29" s="459"/>
      <c r="V29" s="501"/>
      <c r="W29" s="556"/>
      <c r="X29" s="557"/>
      <c r="Y29" s="558"/>
      <c r="Z29" s="457" t="s">
        <v>177</v>
      </c>
      <c r="AA29" s="437"/>
      <c r="AB29" s="437"/>
      <c r="AC29" s="437"/>
      <c r="AD29" s="437"/>
      <c r="AE29" s="437"/>
      <c r="AF29" s="437"/>
      <c r="AG29" s="438"/>
      <c r="AH29" s="458">
        <v>187</v>
      </c>
      <c r="AI29" s="459"/>
      <c r="AJ29" s="459"/>
      <c r="AK29" s="459"/>
      <c r="AL29" s="501"/>
      <c r="AM29" s="458">
        <v>532447</v>
      </c>
      <c r="AN29" s="459"/>
      <c r="AO29" s="459"/>
      <c r="AP29" s="459"/>
      <c r="AQ29" s="459"/>
      <c r="AR29" s="501"/>
      <c r="AS29" s="458">
        <v>2847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235744</v>
      </c>
      <c r="BO29" s="408"/>
      <c r="BP29" s="408"/>
      <c r="BQ29" s="408"/>
      <c r="BR29" s="408"/>
      <c r="BS29" s="408"/>
      <c r="BT29" s="408"/>
      <c r="BU29" s="409"/>
      <c r="BV29" s="407">
        <v>236175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95.8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1276089</v>
      </c>
      <c r="BO30" s="530"/>
      <c r="BP30" s="530"/>
      <c r="BQ30" s="530"/>
      <c r="BR30" s="530"/>
      <c r="BS30" s="530"/>
      <c r="BT30" s="530"/>
      <c r="BU30" s="531"/>
      <c r="BV30" s="529">
        <v>1644731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松阪地区広域衛生組合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多気東部土地開発公社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斎宮跡保存事業特別会計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松阪地区広域消防組合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住宅新築資金等貸付事業特別会計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三重県市町総合事務組合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三重県市町総合事務組合　共同研修特別会計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三重県市町総合事務組合　デジタル地図特別会計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三重県市町総合事務組合　物品特別会計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三重県市町総合事務組合　退職手当特別会計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三重県市町総合事務組合　消防救急無線特別会計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三重県市町総合事務組合　公平委員会特別会計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伊勢広域環境組合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ZIFy61W266FknOzla8DsbGZ5kFjf04qUVQtg1RGlPf3MfxO4cQ92ZiL/mLStLADB+hIVD+xnNXgPubtzgWzAaw==" saltValue="u8Qv2VyEnN30/WuuHfLt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election activeCell="P31" sqref="P31"/>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2707042</v>
      </c>
      <c r="S5" s="613"/>
      <c r="T5" s="613"/>
      <c r="U5" s="613"/>
      <c r="V5" s="613"/>
      <c r="W5" s="613"/>
      <c r="X5" s="613"/>
      <c r="Y5" s="614"/>
      <c r="Z5" s="615">
        <v>18.600000000000001</v>
      </c>
      <c r="AA5" s="615"/>
      <c r="AB5" s="615"/>
      <c r="AC5" s="615"/>
      <c r="AD5" s="616">
        <v>2707042</v>
      </c>
      <c r="AE5" s="616"/>
      <c r="AF5" s="616"/>
      <c r="AG5" s="616"/>
      <c r="AH5" s="616"/>
      <c r="AI5" s="616"/>
      <c r="AJ5" s="616"/>
      <c r="AK5" s="616"/>
      <c r="AL5" s="617">
        <v>44.2</v>
      </c>
      <c r="AM5" s="618"/>
      <c r="AN5" s="618"/>
      <c r="AO5" s="619"/>
      <c r="AP5" s="609" t="s">
        <v>216</v>
      </c>
      <c r="AQ5" s="610"/>
      <c r="AR5" s="610"/>
      <c r="AS5" s="610"/>
      <c r="AT5" s="610"/>
      <c r="AU5" s="610"/>
      <c r="AV5" s="610"/>
      <c r="AW5" s="610"/>
      <c r="AX5" s="610"/>
      <c r="AY5" s="610"/>
      <c r="AZ5" s="610"/>
      <c r="BA5" s="610"/>
      <c r="BB5" s="610"/>
      <c r="BC5" s="610"/>
      <c r="BD5" s="610"/>
      <c r="BE5" s="610"/>
      <c r="BF5" s="611"/>
      <c r="BG5" s="623">
        <v>2707042</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120826</v>
      </c>
      <c r="S6" s="624"/>
      <c r="T6" s="624"/>
      <c r="U6" s="624"/>
      <c r="V6" s="624"/>
      <c r="W6" s="624"/>
      <c r="X6" s="624"/>
      <c r="Y6" s="625"/>
      <c r="Z6" s="626">
        <v>0.8</v>
      </c>
      <c r="AA6" s="626"/>
      <c r="AB6" s="626"/>
      <c r="AC6" s="626"/>
      <c r="AD6" s="627">
        <v>120826</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2707042</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85752</v>
      </c>
      <c r="CS6" s="624"/>
      <c r="CT6" s="624"/>
      <c r="CU6" s="624"/>
      <c r="CV6" s="624"/>
      <c r="CW6" s="624"/>
      <c r="CX6" s="624"/>
      <c r="CY6" s="625"/>
      <c r="CZ6" s="617">
        <v>0.6</v>
      </c>
      <c r="DA6" s="618"/>
      <c r="DB6" s="618"/>
      <c r="DC6" s="634"/>
      <c r="DD6" s="632">
        <v>368</v>
      </c>
      <c r="DE6" s="624"/>
      <c r="DF6" s="624"/>
      <c r="DG6" s="624"/>
      <c r="DH6" s="624"/>
      <c r="DI6" s="624"/>
      <c r="DJ6" s="624"/>
      <c r="DK6" s="624"/>
      <c r="DL6" s="624"/>
      <c r="DM6" s="624"/>
      <c r="DN6" s="624"/>
      <c r="DO6" s="624"/>
      <c r="DP6" s="625"/>
      <c r="DQ6" s="632">
        <v>85752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1042</v>
      </c>
      <c r="S7" s="624"/>
      <c r="T7" s="624"/>
      <c r="U7" s="624"/>
      <c r="V7" s="624"/>
      <c r="W7" s="624"/>
      <c r="X7" s="624"/>
      <c r="Y7" s="625"/>
      <c r="Z7" s="626">
        <v>0</v>
      </c>
      <c r="AA7" s="626"/>
      <c r="AB7" s="626"/>
      <c r="AC7" s="626"/>
      <c r="AD7" s="627">
        <v>1042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1190566</v>
      </c>
      <c r="BH7" s="624"/>
      <c r="BI7" s="624"/>
      <c r="BJ7" s="624"/>
      <c r="BK7" s="624"/>
      <c r="BL7" s="624"/>
      <c r="BM7" s="624"/>
      <c r="BN7" s="625"/>
      <c r="BO7" s="626">
        <v>44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3034043</v>
      </c>
      <c r="CS7" s="624"/>
      <c r="CT7" s="624"/>
      <c r="CU7" s="624"/>
      <c r="CV7" s="624"/>
      <c r="CW7" s="624"/>
      <c r="CX7" s="624"/>
      <c r="CY7" s="625"/>
      <c r="CZ7" s="626">
        <v>22</v>
      </c>
      <c r="DA7" s="626"/>
      <c r="DB7" s="626"/>
      <c r="DC7" s="626"/>
      <c r="DD7" s="632">
        <v>24922</v>
      </c>
      <c r="DE7" s="624"/>
      <c r="DF7" s="624"/>
      <c r="DG7" s="624"/>
      <c r="DH7" s="624"/>
      <c r="DI7" s="624"/>
      <c r="DJ7" s="624"/>
      <c r="DK7" s="624"/>
      <c r="DL7" s="624"/>
      <c r="DM7" s="624"/>
      <c r="DN7" s="624"/>
      <c r="DO7" s="624"/>
      <c r="DP7" s="625"/>
      <c r="DQ7" s="632">
        <v>2834752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21013</v>
      </c>
      <c r="S8" s="624"/>
      <c r="T8" s="624"/>
      <c r="U8" s="624"/>
      <c r="V8" s="624"/>
      <c r="W8" s="624"/>
      <c r="X8" s="624"/>
      <c r="Y8" s="625"/>
      <c r="Z8" s="626">
        <v>0.1</v>
      </c>
      <c r="AA8" s="626"/>
      <c r="AB8" s="626"/>
      <c r="AC8" s="626"/>
      <c r="AD8" s="627">
        <v>21013</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42853</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4139488</v>
      </c>
      <c r="CS8" s="624"/>
      <c r="CT8" s="624"/>
      <c r="CU8" s="624"/>
      <c r="CV8" s="624"/>
      <c r="CW8" s="624"/>
      <c r="CX8" s="624"/>
      <c r="CY8" s="625"/>
      <c r="CZ8" s="626">
        <v>30</v>
      </c>
      <c r="DA8" s="626"/>
      <c r="DB8" s="626"/>
      <c r="DC8" s="626"/>
      <c r="DD8" s="632">
        <v>348389</v>
      </c>
      <c r="DE8" s="624"/>
      <c r="DF8" s="624"/>
      <c r="DG8" s="624"/>
      <c r="DH8" s="624"/>
      <c r="DI8" s="624"/>
      <c r="DJ8" s="624"/>
      <c r="DK8" s="624"/>
      <c r="DL8" s="624"/>
      <c r="DM8" s="624"/>
      <c r="DN8" s="624"/>
      <c r="DO8" s="624"/>
      <c r="DP8" s="625"/>
      <c r="DQ8" s="632">
        <v>2356794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23171</v>
      </c>
      <c r="S9" s="624"/>
      <c r="T9" s="624"/>
      <c r="U9" s="624"/>
      <c r="V9" s="624"/>
      <c r="W9" s="624"/>
      <c r="X9" s="624"/>
      <c r="Y9" s="625"/>
      <c r="Z9" s="626">
        <v>0.2</v>
      </c>
      <c r="AA9" s="626"/>
      <c r="AB9" s="626"/>
      <c r="AC9" s="626"/>
      <c r="AD9" s="627">
        <v>23171</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1019701</v>
      </c>
      <c r="BH9" s="624"/>
      <c r="BI9" s="624"/>
      <c r="BJ9" s="624"/>
      <c r="BK9" s="624"/>
      <c r="BL9" s="624"/>
      <c r="BM9" s="624"/>
      <c r="BN9" s="625"/>
      <c r="BO9" s="626">
        <v>37.700000000000003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740956</v>
      </c>
      <c r="CS9" s="624"/>
      <c r="CT9" s="624"/>
      <c r="CU9" s="624"/>
      <c r="CV9" s="624"/>
      <c r="CW9" s="624"/>
      <c r="CX9" s="624"/>
      <c r="CY9" s="625"/>
      <c r="CZ9" s="626">
        <v>5.4</v>
      </c>
      <c r="DA9" s="626"/>
      <c r="DB9" s="626"/>
      <c r="DC9" s="626"/>
      <c r="DD9" s="632">
        <v>18208</v>
      </c>
      <c r="DE9" s="624"/>
      <c r="DF9" s="624"/>
      <c r="DG9" s="624"/>
      <c r="DH9" s="624"/>
      <c r="DI9" s="624"/>
      <c r="DJ9" s="624"/>
      <c r="DK9" s="624"/>
      <c r="DL9" s="624"/>
      <c r="DM9" s="624"/>
      <c r="DN9" s="624"/>
      <c r="DO9" s="624"/>
      <c r="DP9" s="625"/>
      <c r="DQ9" s="632">
        <v>613791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64390</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164</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164</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542973</v>
      </c>
      <c r="S11" s="624"/>
      <c r="T11" s="624"/>
      <c r="U11" s="624"/>
      <c r="V11" s="624"/>
      <c r="W11" s="624"/>
      <c r="X11" s="624"/>
      <c r="Y11" s="625"/>
      <c r="Z11" s="628">
        <v>3.7</v>
      </c>
      <c r="AA11" s="629"/>
      <c r="AB11" s="629"/>
      <c r="AC11" s="635"/>
      <c r="AD11" s="632">
        <v>542973</v>
      </c>
      <c r="AE11" s="624"/>
      <c r="AF11" s="624"/>
      <c r="AG11" s="624"/>
      <c r="AH11" s="624"/>
      <c r="AI11" s="624"/>
      <c r="AJ11" s="624"/>
      <c r="AK11" s="625"/>
      <c r="AL11" s="628">
        <v>8.9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63622</v>
      </c>
      <c r="BH11" s="624"/>
      <c r="BI11" s="624"/>
      <c r="BJ11" s="624"/>
      <c r="BK11" s="624"/>
      <c r="BL11" s="624"/>
      <c r="BM11" s="624"/>
      <c r="BN11" s="625"/>
      <c r="BO11" s="626">
        <v>2.4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279101</v>
      </c>
      <c r="CS11" s="624"/>
      <c r="CT11" s="624"/>
      <c r="CU11" s="624"/>
      <c r="CV11" s="624"/>
      <c r="CW11" s="624"/>
      <c r="CX11" s="624"/>
      <c r="CY11" s="625"/>
      <c r="CZ11" s="626">
        <v>2</v>
      </c>
      <c r="DA11" s="626"/>
      <c r="DB11" s="626"/>
      <c r="DC11" s="626"/>
      <c r="DD11" s="632">
        <v>37165</v>
      </c>
      <c r="DE11" s="624"/>
      <c r="DF11" s="624"/>
      <c r="DG11" s="624"/>
      <c r="DH11" s="624"/>
      <c r="DI11" s="624"/>
      <c r="DJ11" s="624"/>
      <c r="DK11" s="624"/>
      <c r="DL11" s="624"/>
      <c r="DM11" s="624"/>
      <c r="DN11" s="624"/>
      <c r="DO11" s="624"/>
      <c r="DP11" s="625"/>
      <c r="DQ11" s="632">
        <v>121739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7745</v>
      </c>
      <c r="S12" s="624"/>
      <c r="T12" s="624"/>
      <c r="U12" s="624"/>
      <c r="V12" s="624"/>
      <c r="W12" s="624"/>
      <c r="X12" s="624"/>
      <c r="Y12" s="625"/>
      <c r="Z12" s="626">
        <v>0.1</v>
      </c>
      <c r="AA12" s="626"/>
      <c r="AB12" s="626"/>
      <c r="AC12" s="626"/>
      <c r="AD12" s="627">
        <v>7745</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1263943</v>
      </c>
      <c r="BH12" s="624"/>
      <c r="BI12" s="624"/>
      <c r="BJ12" s="624"/>
      <c r="BK12" s="624"/>
      <c r="BL12" s="624"/>
      <c r="BM12" s="624"/>
      <c r="BN12" s="625"/>
      <c r="BO12" s="626">
        <v>46.7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162862</v>
      </c>
      <c r="CS12" s="624"/>
      <c r="CT12" s="624"/>
      <c r="CU12" s="624"/>
      <c r="CV12" s="624"/>
      <c r="CW12" s="624"/>
      <c r="CX12" s="624"/>
      <c r="CY12" s="625"/>
      <c r="CZ12" s="626">
        <v>1.2</v>
      </c>
      <c r="DA12" s="626"/>
      <c r="DB12" s="626"/>
      <c r="DC12" s="626"/>
      <c r="DD12" s="632" t="s">
        <v>122</v>
      </c>
      <c r="DE12" s="624"/>
      <c r="DF12" s="624"/>
      <c r="DG12" s="624"/>
      <c r="DH12" s="624"/>
      <c r="DI12" s="624"/>
      <c r="DJ12" s="624"/>
      <c r="DK12" s="624"/>
      <c r="DL12" s="624"/>
      <c r="DM12" s="624"/>
      <c r="DN12" s="624"/>
      <c r="DO12" s="624"/>
      <c r="DP12" s="625"/>
      <c r="DQ12" s="632">
        <v>162847</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1263941</v>
      </c>
      <c r="BH13" s="624"/>
      <c r="BI13" s="624"/>
      <c r="BJ13" s="624"/>
      <c r="BK13" s="624"/>
      <c r="BL13" s="624"/>
      <c r="BM13" s="624"/>
      <c r="BN13" s="625"/>
      <c r="BO13" s="626">
        <v>46.7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1110058</v>
      </c>
      <c r="CS13" s="624"/>
      <c r="CT13" s="624"/>
      <c r="CU13" s="624"/>
      <c r="CV13" s="624"/>
      <c r="CW13" s="624"/>
      <c r="CX13" s="624"/>
      <c r="CY13" s="625"/>
      <c r="CZ13" s="626">
        <v>8</v>
      </c>
      <c r="DA13" s="626"/>
      <c r="DB13" s="626"/>
      <c r="DC13" s="626"/>
      <c r="DD13" s="632">
        <v>602957</v>
      </c>
      <c r="DE13" s="624"/>
      <c r="DF13" s="624"/>
      <c r="DG13" s="624"/>
      <c r="DH13" s="624"/>
      <c r="DI13" s="624"/>
      <c r="DJ13" s="624"/>
      <c r="DK13" s="624"/>
      <c r="DL13" s="624"/>
      <c r="DM13" s="624"/>
      <c r="DN13" s="624"/>
      <c r="DO13" s="624"/>
      <c r="DP13" s="625"/>
      <c r="DQ13" s="632">
        <v>572706</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1155</v>
      </c>
      <c r="S14" s="624"/>
      <c r="T14" s="624"/>
      <c r="U14" s="624"/>
      <c r="V14" s="624"/>
      <c r="W14" s="624"/>
      <c r="X14" s="624"/>
      <c r="Y14" s="625"/>
      <c r="Z14" s="626">
        <v>0</v>
      </c>
      <c r="AA14" s="626"/>
      <c r="AB14" s="626"/>
      <c r="AC14" s="626"/>
      <c r="AD14" s="627">
        <v>1155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96093</v>
      </c>
      <c r="BH14" s="624"/>
      <c r="BI14" s="624"/>
      <c r="BJ14" s="624"/>
      <c r="BK14" s="624"/>
      <c r="BL14" s="624"/>
      <c r="BM14" s="624"/>
      <c r="BN14" s="625"/>
      <c r="BO14" s="626">
        <v>3.5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325399</v>
      </c>
      <c r="CS14" s="624"/>
      <c r="CT14" s="624"/>
      <c r="CU14" s="624"/>
      <c r="CV14" s="624"/>
      <c r="CW14" s="624"/>
      <c r="CX14" s="624"/>
      <c r="CY14" s="625"/>
      <c r="CZ14" s="626">
        <v>2.4</v>
      </c>
      <c r="DA14" s="626"/>
      <c r="DB14" s="626"/>
      <c r="DC14" s="626"/>
      <c r="DD14" s="632">
        <v>803</v>
      </c>
      <c r="DE14" s="624"/>
      <c r="DF14" s="624"/>
      <c r="DG14" s="624"/>
      <c r="DH14" s="624"/>
      <c r="DI14" s="624"/>
      <c r="DJ14" s="624"/>
      <c r="DK14" s="624"/>
      <c r="DL14" s="624"/>
      <c r="DM14" s="624"/>
      <c r="DN14" s="624"/>
      <c r="DO14" s="624"/>
      <c r="DP14" s="625"/>
      <c r="DQ14" s="632">
        <v>324445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156440</v>
      </c>
      <c r="BH15" s="624"/>
      <c r="BI15" s="624"/>
      <c r="BJ15" s="624"/>
      <c r="BK15" s="624"/>
      <c r="BL15" s="624"/>
      <c r="BM15" s="624"/>
      <c r="BN15" s="625"/>
      <c r="BO15" s="626">
        <v>5.8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2841420</v>
      </c>
      <c r="CS15" s="624"/>
      <c r="CT15" s="624"/>
      <c r="CU15" s="624"/>
      <c r="CV15" s="624"/>
      <c r="CW15" s="624"/>
      <c r="CX15" s="624"/>
      <c r="CY15" s="625"/>
      <c r="CZ15" s="626">
        <v>20.6</v>
      </c>
      <c r="DA15" s="626"/>
      <c r="DB15" s="626"/>
      <c r="DC15" s="626"/>
      <c r="DD15" s="632">
        <v>1991637</v>
      </c>
      <c r="DE15" s="624"/>
      <c r="DF15" s="624"/>
      <c r="DG15" s="624"/>
      <c r="DH15" s="624"/>
      <c r="DI15" s="624"/>
      <c r="DJ15" s="624"/>
      <c r="DK15" s="624"/>
      <c r="DL15" s="624"/>
      <c r="DM15" s="624"/>
      <c r="DN15" s="624"/>
      <c r="DO15" s="624"/>
      <c r="DP15" s="625"/>
      <c r="DQ15" s="632">
        <v>854230</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18837</v>
      </c>
      <c r="S16" s="624"/>
      <c r="T16" s="624"/>
      <c r="U16" s="624"/>
      <c r="V16" s="624"/>
      <c r="W16" s="624"/>
      <c r="X16" s="624"/>
      <c r="Y16" s="625"/>
      <c r="Z16" s="626">
        <v>0.1</v>
      </c>
      <c r="AA16" s="626"/>
      <c r="AB16" s="626"/>
      <c r="AC16" s="626"/>
      <c r="AD16" s="627">
        <v>18837</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51910</v>
      </c>
      <c r="S17" s="624"/>
      <c r="T17" s="624"/>
      <c r="U17" s="624"/>
      <c r="V17" s="624"/>
      <c r="W17" s="624"/>
      <c r="X17" s="624"/>
      <c r="Y17" s="625"/>
      <c r="Z17" s="626">
        <v>0.4</v>
      </c>
      <c r="AA17" s="626"/>
      <c r="AB17" s="626"/>
      <c r="AC17" s="626"/>
      <c r="AD17" s="627">
        <v>51910</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1077129</v>
      </c>
      <c r="CS17" s="624"/>
      <c r="CT17" s="624"/>
      <c r="CU17" s="624"/>
      <c r="CV17" s="624"/>
      <c r="CW17" s="624"/>
      <c r="CX17" s="624"/>
      <c r="CY17" s="625"/>
      <c r="CZ17" s="626">
        <v>7.8</v>
      </c>
      <c r="DA17" s="626"/>
      <c r="DB17" s="626"/>
      <c r="DC17" s="626"/>
      <c r="DD17" s="632" t="s">
        <v>122</v>
      </c>
      <c r="DE17" s="624"/>
      <c r="DF17" s="624"/>
      <c r="DG17" s="624"/>
      <c r="DH17" s="624"/>
      <c r="DI17" s="624"/>
      <c r="DJ17" s="624"/>
      <c r="DK17" s="624"/>
      <c r="DL17" s="624"/>
      <c r="DM17" s="624"/>
      <c r="DN17" s="624"/>
      <c r="DO17" s="624"/>
      <c r="DP17" s="625"/>
      <c r="DQ17" s="632">
        <v>1051339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43106</v>
      </c>
      <c r="S18" s="624"/>
      <c r="T18" s="624"/>
      <c r="U18" s="624"/>
      <c r="V18" s="624"/>
      <c r="W18" s="624"/>
      <c r="X18" s="624"/>
      <c r="Y18" s="625"/>
      <c r="Z18" s="626">
        <v>0.3</v>
      </c>
      <c r="AA18" s="626"/>
      <c r="AB18" s="626"/>
      <c r="AC18" s="626"/>
      <c r="AD18" s="627">
        <v>43106</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35407</v>
      </c>
      <c r="S19" s="624"/>
      <c r="T19" s="624"/>
      <c r="U19" s="624"/>
      <c r="V19" s="624"/>
      <c r="W19" s="624"/>
      <c r="X19" s="624"/>
      <c r="Y19" s="625"/>
      <c r="Z19" s="626">
        <v>0.2</v>
      </c>
      <c r="AA19" s="626"/>
      <c r="AB19" s="626"/>
      <c r="AC19" s="626"/>
      <c r="AD19" s="627">
        <v>35407</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7699</v>
      </c>
      <c r="S20" s="624"/>
      <c r="T20" s="624"/>
      <c r="U20" s="624"/>
      <c r="V20" s="624"/>
      <c r="W20" s="624"/>
      <c r="X20" s="624"/>
      <c r="Y20" s="625"/>
      <c r="Z20" s="626">
        <v>0.1</v>
      </c>
      <c r="AA20" s="626"/>
      <c r="AB20" s="626"/>
      <c r="AC20" s="626"/>
      <c r="AD20" s="627">
        <v>7699</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13796372</v>
      </c>
      <c r="CS20" s="624"/>
      <c r="CT20" s="624"/>
      <c r="CU20" s="624"/>
      <c r="CV20" s="624"/>
      <c r="CW20" s="624"/>
      <c r="CX20" s="624"/>
      <c r="CY20" s="625"/>
      <c r="CZ20" s="626">
        <v>100</v>
      </c>
      <c r="DA20" s="626"/>
      <c r="DB20" s="626"/>
      <c r="DC20" s="626"/>
      <c r="DD20" s="632">
        <v>3024449</v>
      </c>
      <c r="DE20" s="624"/>
      <c r="DF20" s="624"/>
      <c r="DG20" s="624"/>
      <c r="DH20" s="624"/>
      <c r="DI20" s="624"/>
      <c r="DJ20" s="624"/>
      <c r="DK20" s="624"/>
      <c r="DL20" s="624"/>
      <c r="DM20" s="624"/>
      <c r="DN20" s="624"/>
      <c r="DO20" s="624"/>
      <c r="DP20" s="625"/>
      <c r="DQ20" s="632">
        <v>8978559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2845825</v>
      </c>
      <c r="S21" s="624"/>
      <c r="T21" s="624"/>
      <c r="U21" s="624"/>
      <c r="V21" s="624"/>
      <c r="W21" s="624"/>
      <c r="X21" s="624"/>
      <c r="Y21" s="625"/>
      <c r="Z21" s="626">
        <v>19.5</v>
      </c>
      <c r="AA21" s="626"/>
      <c r="AB21" s="626"/>
      <c r="AC21" s="626"/>
      <c r="AD21" s="627">
        <v>2537115</v>
      </c>
      <c r="AE21" s="627"/>
      <c r="AF21" s="627"/>
      <c r="AG21" s="627"/>
      <c r="AH21" s="627"/>
      <c r="AI21" s="627"/>
      <c r="AJ21" s="627"/>
      <c r="AK21" s="627"/>
      <c r="AL21" s="628">
        <v>41.5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2537115</v>
      </c>
      <c r="S22" s="624"/>
      <c r="T22" s="624"/>
      <c r="U22" s="624"/>
      <c r="V22" s="624"/>
      <c r="W22" s="624"/>
      <c r="X22" s="624"/>
      <c r="Y22" s="625"/>
      <c r="Z22" s="626">
        <v>17.399999999999999</v>
      </c>
      <c r="AA22" s="626"/>
      <c r="AB22" s="626"/>
      <c r="AC22" s="626"/>
      <c r="AD22" s="627">
        <v>2537115</v>
      </c>
      <c r="AE22" s="627"/>
      <c r="AF22" s="627"/>
      <c r="AG22" s="627"/>
      <c r="AH22" s="627"/>
      <c r="AI22" s="627"/>
      <c r="AJ22" s="627"/>
      <c r="AK22" s="627"/>
      <c r="AL22" s="628">
        <v>41.5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308710</v>
      </c>
      <c r="S23" s="624"/>
      <c r="T23" s="624"/>
      <c r="U23" s="624"/>
      <c r="V23" s="624"/>
      <c r="W23" s="624"/>
      <c r="X23" s="624"/>
      <c r="Y23" s="625"/>
      <c r="Z23" s="626">
        <v>2.1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4910884</v>
      </c>
      <c r="CS24" s="613"/>
      <c r="CT24" s="613"/>
      <c r="CU24" s="613"/>
      <c r="CV24" s="613"/>
      <c r="CW24" s="613"/>
      <c r="CX24" s="613"/>
      <c r="CY24" s="614"/>
      <c r="CZ24" s="617">
        <v>35.6</v>
      </c>
      <c r="DA24" s="618"/>
      <c r="DB24" s="618"/>
      <c r="DC24" s="634"/>
      <c r="DD24" s="657">
        <v>3542860</v>
      </c>
      <c r="DE24" s="613"/>
      <c r="DF24" s="613"/>
      <c r="DG24" s="613"/>
      <c r="DH24" s="613"/>
      <c r="DI24" s="613"/>
      <c r="DJ24" s="613"/>
      <c r="DK24" s="614"/>
      <c r="DL24" s="657">
        <v>3243443</v>
      </c>
      <c r="DM24" s="613"/>
      <c r="DN24" s="613"/>
      <c r="DO24" s="613"/>
      <c r="DP24" s="613"/>
      <c r="DQ24" s="613"/>
      <c r="DR24" s="613"/>
      <c r="DS24" s="613"/>
      <c r="DT24" s="613"/>
      <c r="DU24" s="613"/>
      <c r="DV24" s="614"/>
      <c r="DW24" s="617">
        <v>53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6384645</v>
      </c>
      <c r="S25" s="624"/>
      <c r="T25" s="624"/>
      <c r="U25" s="624"/>
      <c r="V25" s="624"/>
      <c r="W25" s="624"/>
      <c r="X25" s="624"/>
      <c r="Y25" s="625"/>
      <c r="Z25" s="626">
        <v>43.9</v>
      </c>
      <c r="AA25" s="626"/>
      <c r="AB25" s="626"/>
      <c r="AC25" s="626"/>
      <c r="AD25" s="627">
        <v>6075935</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1870324</v>
      </c>
      <c r="CS25" s="653"/>
      <c r="CT25" s="653"/>
      <c r="CU25" s="653"/>
      <c r="CV25" s="653"/>
      <c r="CW25" s="653"/>
      <c r="CX25" s="653"/>
      <c r="CY25" s="654"/>
      <c r="CZ25" s="628">
        <v>13.6</v>
      </c>
      <c r="DA25" s="655"/>
      <c r="DB25" s="655"/>
      <c r="DC25" s="658"/>
      <c r="DD25" s="632">
        <v>1732068</v>
      </c>
      <c r="DE25" s="653"/>
      <c r="DF25" s="653"/>
      <c r="DG25" s="653"/>
      <c r="DH25" s="653"/>
      <c r="DI25" s="653"/>
      <c r="DJ25" s="653"/>
      <c r="DK25" s="654"/>
      <c r="DL25" s="632">
        <v>1691965</v>
      </c>
      <c r="DM25" s="653"/>
      <c r="DN25" s="653"/>
      <c r="DO25" s="653"/>
      <c r="DP25" s="653"/>
      <c r="DQ25" s="653"/>
      <c r="DR25" s="653"/>
      <c r="DS25" s="653"/>
      <c r="DT25" s="653"/>
      <c r="DU25" s="653"/>
      <c r="DV25" s="654"/>
      <c r="DW25" s="628">
        <v>27.7</v>
      </c>
      <c r="DX25" s="655"/>
      <c r="DY25" s="655"/>
      <c r="DZ25" s="655"/>
      <c r="EA25" s="655"/>
      <c r="EB25" s="655"/>
      <c r="EC25" s="656"/>
    </row>
    <row r="26" spans="2:133" ht="11.25" customHeight="1" x14ac:dyDescent="0.2">
      <c r="B26" s="620" t="s">
        <v>283</v>
      </c>
      <c r="C26" s="621"/>
      <c r="D26" s="621"/>
      <c r="E26" s="621"/>
      <c r="F26" s="621"/>
      <c r="G26" s="621"/>
      <c r="H26" s="621"/>
      <c r="I26" s="621"/>
      <c r="J26" s="621"/>
      <c r="K26" s="621"/>
      <c r="L26" s="621"/>
      <c r="M26" s="621"/>
      <c r="N26" s="621"/>
      <c r="O26" s="621"/>
      <c r="P26" s="621"/>
      <c r="Q26" s="622"/>
      <c r="R26" s="623">
        <v>1417</v>
      </c>
      <c r="S26" s="624"/>
      <c r="T26" s="624"/>
      <c r="U26" s="624"/>
      <c r="V26" s="624"/>
      <c r="W26" s="624"/>
      <c r="X26" s="624"/>
      <c r="Y26" s="625"/>
      <c r="Z26" s="626">
        <v>0</v>
      </c>
      <c r="AA26" s="626"/>
      <c r="AB26" s="626"/>
      <c r="AC26" s="626"/>
      <c r="AD26" s="627">
        <v>1417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908734</v>
      </c>
      <c r="CS26" s="624"/>
      <c r="CT26" s="624"/>
      <c r="CU26" s="624"/>
      <c r="CV26" s="624"/>
      <c r="CW26" s="624"/>
      <c r="CX26" s="624"/>
      <c r="CY26" s="625"/>
      <c r="CZ26" s="628">
        <v>6.6</v>
      </c>
      <c r="DA26" s="655"/>
      <c r="DB26" s="655"/>
      <c r="DC26" s="658"/>
      <c r="DD26" s="632">
        <v>846880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2">
      <c r="B27" s="620" t="s">
        <v>286</v>
      </c>
      <c r="C27" s="621"/>
      <c r="D27" s="621"/>
      <c r="E27" s="621"/>
      <c r="F27" s="621"/>
      <c r="G27" s="621"/>
      <c r="H27" s="621"/>
      <c r="I27" s="621"/>
      <c r="J27" s="621"/>
      <c r="K27" s="621"/>
      <c r="L27" s="621"/>
      <c r="M27" s="621"/>
      <c r="N27" s="621"/>
      <c r="O27" s="621"/>
      <c r="P27" s="621"/>
      <c r="Q27" s="622"/>
      <c r="R27" s="623">
        <v>6284</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2707042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1963431</v>
      </c>
      <c r="CS27" s="653"/>
      <c r="CT27" s="653"/>
      <c r="CU27" s="653"/>
      <c r="CV27" s="653"/>
      <c r="CW27" s="653"/>
      <c r="CX27" s="653"/>
      <c r="CY27" s="654"/>
      <c r="CZ27" s="628">
        <v>14.2</v>
      </c>
      <c r="DA27" s="655"/>
      <c r="DB27" s="655"/>
      <c r="DC27" s="658"/>
      <c r="DD27" s="632">
        <v>759453</v>
      </c>
      <c r="DE27" s="653"/>
      <c r="DF27" s="653"/>
      <c r="DG27" s="653"/>
      <c r="DH27" s="653"/>
      <c r="DI27" s="653"/>
      <c r="DJ27" s="653"/>
      <c r="DK27" s="654"/>
      <c r="DL27" s="632">
        <v>500139</v>
      </c>
      <c r="DM27" s="653"/>
      <c r="DN27" s="653"/>
      <c r="DO27" s="653"/>
      <c r="DP27" s="653"/>
      <c r="DQ27" s="653"/>
      <c r="DR27" s="653"/>
      <c r="DS27" s="653"/>
      <c r="DT27" s="653"/>
      <c r="DU27" s="653"/>
      <c r="DV27" s="654"/>
      <c r="DW27" s="628">
        <v>8.1999999999999993</v>
      </c>
      <c r="DX27" s="655"/>
      <c r="DY27" s="655"/>
      <c r="DZ27" s="655"/>
      <c r="EA27" s="655"/>
      <c r="EB27" s="655"/>
      <c r="EC27" s="656"/>
    </row>
    <row r="28" spans="2:133" ht="11.25" customHeight="1" x14ac:dyDescent="0.2">
      <c r="B28" s="620" t="s">
        <v>289</v>
      </c>
      <c r="C28" s="621"/>
      <c r="D28" s="621"/>
      <c r="E28" s="621"/>
      <c r="F28" s="621"/>
      <c r="G28" s="621"/>
      <c r="H28" s="621"/>
      <c r="I28" s="621"/>
      <c r="J28" s="621"/>
      <c r="K28" s="621"/>
      <c r="L28" s="621"/>
      <c r="M28" s="621"/>
      <c r="N28" s="621"/>
      <c r="O28" s="621"/>
      <c r="P28" s="621"/>
      <c r="Q28" s="622"/>
      <c r="R28" s="623">
        <v>60795</v>
      </c>
      <c r="S28" s="624"/>
      <c r="T28" s="624"/>
      <c r="U28" s="624"/>
      <c r="V28" s="624"/>
      <c r="W28" s="624"/>
      <c r="X28" s="624"/>
      <c r="Y28" s="625"/>
      <c r="Z28" s="626">
        <v>0.4</v>
      </c>
      <c r="AA28" s="626"/>
      <c r="AB28" s="626"/>
      <c r="AC28" s="626"/>
      <c r="AD28" s="627">
        <v>13060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1077129</v>
      </c>
      <c r="CS28" s="624"/>
      <c r="CT28" s="624"/>
      <c r="CU28" s="624"/>
      <c r="CV28" s="624"/>
      <c r="CW28" s="624"/>
      <c r="CX28" s="624"/>
      <c r="CY28" s="625"/>
      <c r="CZ28" s="628">
        <v>7.8</v>
      </c>
      <c r="DA28" s="655"/>
      <c r="DB28" s="655"/>
      <c r="DC28" s="658"/>
      <c r="DD28" s="632">
        <v>1051339</v>
      </c>
      <c r="DE28" s="624"/>
      <c r="DF28" s="624"/>
      <c r="DG28" s="624"/>
      <c r="DH28" s="624"/>
      <c r="DI28" s="624"/>
      <c r="DJ28" s="624"/>
      <c r="DK28" s="625"/>
      <c r="DL28" s="632">
        <v>1051339</v>
      </c>
      <c r="DM28" s="624"/>
      <c r="DN28" s="624"/>
      <c r="DO28" s="624"/>
      <c r="DP28" s="624"/>
      <c r="DQ28" s="624"/>
      <c r="DR28" s="624"/>
      <c r="DS28" s="624"/>
      <c r="DT28" s="624"/>
      <c r="DU28" s="624"/>
      <c r="DV28" s="625"/>
      <c r="DW28" s="628">
        <v>17.2</v>
      </c>
      <c r="DX28" s="655"/>
      <c r="DY28" s="655"/>
      <c r="DZ28" s="655"/>
      <c r="EA28" s="655"/>
      <c r="EB28" s="655"/>
      <c r="EC28" s="656"/>
    </row>
    <row r="29" spans="2:133" ht="11.25" customHeight="1" x14ac:dyDescent="0.2">
      <c r="B29" s="620" t="s">
        <v>291</v>
      </c>
      <c r="C29" s="621"/>
      <c r="D29" s="621"/>
      <c r="E29" s="621"/>
      <c r="F29" s="621"/>
      <c r="G29" s="621"/>
      <c r="H29" s="621"/>
      <c r="I29" s="621"/>
      <c r="J29" s="621"/>
      <c r="K29" s="621"/>
      <c r="L29" s="621"/>
      <c r="M29" s="621"/>
      <c r="N29" s="621"/>
      <c r="O29" s="621"/>
      <c r="P29" s="621"/>
      <c r="Q29" s="622"/>
      <c r="R29" s="623">
        <v>10319</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1077129</v>
      </c>
      <c r="CS29" s="653"/>
      <c r="CT29" s="653"/>
      <c r="CU29" s="653"/>
      <c r="CV29" s="653"/>
      <c r="CW29" s="653"/>
      <c r="CX29" s="653"/>
      <c r="CY29" s="654"/>
      <c r="CZ29" s="628">
        <v>7.8</v>
      </c>
      <c r="DA29" s="655"/>
      <c r="DB29" s="655"/>
      <c r="DC29" s="658"/>
      <c r="DD29" s="632">
        <v>1051339</v>
      </c>
      <c r="DE29" s="653"/>
      <c r="DF29" s="653"/>
      <c r="DG29" s="653"/>
      <c r="DH29" s="653"/>
      <c r="DI29" s="653"/>
      <c r="DJ29" s="653"/>
      <c r="DK29" s="654"/>
      <c r="DL29" s="632">
        <v>1051339</v>
      </c>
      <c r="DM29" s="653"/>
      <c r="DN29" s="653"/>
      <c r="DO29" s="653"/>
      <c r="DP29" s="653"/>
      <c r="DQ29" s="653"/>
      <c r="DR29" s="653"/>
      <c r="DS29" s="653"/>
      <c r="DT29" s="653"/>
      <c r="DU29" s="653"/>
      <c r="DV29" s="654"/>
      <c r="DW29" s="628">
        <v>17.2</v>
      </c>
      <c r="DX29" s="655"/>
      <c r="DY29" s="655"/>
      <c r="DZ29" s="655"/>
      <c r="EA29" s="655"/>
      <c r="EB29" s="655"/>
      <c r="EC29" s="656"/>
    </row>
    <row r="30" spans="2:133" ht="11.25" customHeight="1" x14ac:dyDescent="0.2">
      <c r="B30" s="620" t="s">
        <v>293</v>
      </c>
      <c r="C30" s="621"/>
      <c r="D30" s="621"/>
      <c r="E30" s="621"/>
      <c r="F30" s="621"/>
      <c r="G30" s="621"/>
      <c r="H30" s="621"/>
      <c r="I30" s="621"/>
      <c r="J30" s="621"/>
      <c r="K30" s="621"/>
      <c r="L30" s="621"/>
      <c r="M30" s="621"/>
      <c r="N30" s="621"/>
      <c r="O30" s="621"/>
      <c r="P30" s="621"/>
      <c r="Q30" s="622"/>
      <c r="R30" s="623">
        <v>2204048</v>
      </c>
      <c r="S30" s="624"/>
      <c r="T30" s="624"/>
      <c r="U30" s="624"/>
      <c r="V30" s="624"/>
      <c r="W30" s="624"/>
      <c r="X30" s="624"/>
      <c r="Y30" s="625"/>
      <c r="Z30" s="626">
        <v>15.1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1006805</v>
      </c>
      <c r="CS30" s="624"/>
      <c r="CT30" s="624"/>
      <c r="CU30" s="624"/>
      <c r="CV30" s="624"/>
      <c r="CW30" s="624"/>
      <c r="CX30" s="624"/>
      <c r="CY30" s="625"/>
      <c r="CZ30" s="628">
        <v>7.3</v>
      </c>
      <c r="DA30" s="655"/>
      <c r="DB30" s="655"/>
      <c r="DC30" s="658"/>
      <c r="DD30" s="632">
        <v>981868</v>
      </c>
      <c r="DE30" s="624"/>
      <c r="DF30" s="624"/>
      <c r="DG30" s="624"/>
      <c r="DH30" s="624"/>
      <c r="DI30" s="624"/>
      <c r="DJ30" s="624"/>
      <c r="DK30" s="625"/>
      <c r="DL30" s="632">
        <v>981868</v>
      </c>
      <c r="DM30" s="624"/>
      <c r="DN30" s="624"/>
      <c r="DO30" s="624"/>
      <c r="DP30" s="624"/>
      <c r="DQ30" s="624"/>
      <c r="DR30" s="624"/>
      <c r="DS30" s="624"/>
      <c r="DT30" s="624"/>
      <c r="DU30" s="624"/>
      <c r="DV30" s="625"/>
      <c r="DW30" s="628">
        <v>16</v>
      </c>
      <c r="DX30" s="655"/>
      <c r="DY30" s="655"/>
      <c r="DZ30" s="655"/>
      <c r="EA30" s="655"/>
      <c r="EB30" s="655"/>
      <c r="EC30" s="656"/>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98.9</v>
      </c>
      <c r="BH31" s="667"/>
      <c r="BI31" s="667"/>
      <c r="BJ31" s="667"/>
      <c r="BK31" s="667"/>
      <c r="BL31" s="667"/>
      <c r="BM31" s="618">
        <v>96.6</v>
      </c>
      <c r="BN31" s="667"/>
      <c r="BO31" s="667"/>
      <c r="BP31" s="667"/>
      <c r="BQ31" s="668"/>
      <c r="BR31" s="670">
        <v>98.9</v>
      </c>
      <c r="BS31" s="667"/>
      <c r="BT31" s="667"/>
      <c r="BU31" s="667"/>
      <c r="BV31" s="667"/>
      <c r="BW31" s="667"/>
      <c r="BX31" s="618">
        <v>96.9</v>
      </c>
      <c r="BY31" s="667"/>
      <c r="BZ31" s="667"/>
      <c r="CA31" s="667"/>
      <c r="CB31" s="668"/>
      <c r="CD31" s="663"/>
      <c r="CE31" s="664"/>
      <c r="CF31" s="620" t="s">
        <v>300</v>
      </c>
      <c r="CG31" s="621"/>
      <c r="CH31" s="621"/>
      <c r="CI31" s="621"/>
      <c r="CJ31" s="621"/>
      <c r="CK31" s="621"/>
      <c r="CL31" s="621"/>
      <c r="CM31" s="621"/>
      <c r="CN31" s="621"/>
      <c r="CO31" s="621"/>
      <c r="CP31" s="621"/>
      <c r="CQ31" s="622"/>
      <c r="CR31" s="623">
        <v>70324</v>
      </c>
      <c r="CS31" s="653"/>
      <c r="CT31" s="653"/>
      <c r="CU31" s="653"/>
      <c r="CV31" s="653"/>
      <c r="CW31" s="653"/>
      <c r="CX31" s="653"/>
      <c r="CY31" s="654"/>
      <c r="CZ31" s="628">
        <v>0.5</v>
      </c>
      <c r="DA31" s="655"/>
      <c r="DB31" s="655"/>
      <c r="DC31" s="658"/>
      <c r="DD31" s="632">
        <v>69471</v>
      </c>
      <c r="DE31" s="653"/>
      <c r="DF31" s="653"/>
      <c r="DG31" s="653"/>
      <c r="DH31" s="653"/>
      <c r="DI31" s="653"/>
      <c r="DJ31" s="653"/>
      <c r="DK31" s="654"/>
      <c r="DL31" s="632">
        <v>69471</v>
      </c>
      <c r="DM31" s="653"/>
      <c r="DN31" s="653"/>
      <c r="DO31" s="653"/>
      <c r="DP31" s="653"/>
      <c r="DQ31" s="653"/>
      <c r="DR31" s="653"/>
      <c r="DS31" s="653"/>
      <c r="DT31" s="653"/>
      <c r="DU31" s="653"/>
      <c r="DV31" s="654"/>
      <c r="DW31" s="628">
        <v>1.1000000000000001</v>
      </c>
      <c r="DX31" s="655"/>
      <c r="DY31" s="655"/>
      <c r="DZ31" s="655"/>
      <c r="EA31" s="655"/>
      <c r="EB31" s="655"/>
      <c r="EC31" s="656"/>
    </row>
    <row r="32" spans="2:133" ht="11.25" customHeight="1" x14ac:dyDescent="0.2">
      <c r="B32" s="620" t="s">
        <v>301</v>
      </c>
      <c r="C32" s="621"/>
      <c r="D32" s="621"/>
      <c r="E32" s="621"/>
      <c r="F32" s="621"/>
      <c r="G32" s="621"/>
      <c r="H32" s="621"/>
      <c r="I32" s="621"/>
      <c r="J32" s="621"/>
      <c r="K32" s="621"/>
      <c r="L32" s="621"/>
      <c r="M32" s="621"/>
      <c r="N32" s="621"/>
      <c r="O32" s="621"/>
      <c r="P32" s="621"/>
      <c r="Q32" s="622"/>
      <c r="R32" s="623">
        <v>879117</v>
      </c>
      <c r="S32" s="624"/>
      <c r="T32" s="624"/>
      <c r="U32" s="624"/>
      <c r="V32" s="624"/>
      <c r="W32" s="624"/>
      <c r="X32" s="624"/>
      <c r="Y32" s="625"/>
      <c r="Z32" s="626">
        <v>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53"/>
      <c r="BI32" s="653"/>
      <c r="BJ32" s="653"/>
      <c r="BK32" s="653"/>
      <c r="BL32" s="653"/>
      <c r="BM32" s="629">
        <v>98.6</v>
      </c>
      <c r="BN32" s="653"/>
      <c r="BO32" s="653"/>
      <c r="BP32" s="653"/>
      <c r="BQ32" s="669"/>
      <c r="BR32" s="680">
        <v>99.5</v>
      </c>
      <c r="BS32" s="653"/>
      <c r="BT32" s="653"/>
      <c r="BU32" s="653"/>
      <c r="BV32" s="653"/>
      <c r="BW32" s="653"/>
      <c r="BX32" s="629">
        <v>98.2</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2">
      <c r="B33" s="620" t="s">
        <v>305</v>
      </c>
      <c r="C33" s="621"/>
      <c r="D33" s="621"/>
      <c r="E33" s="621"/>
      <c r="F33" s="621"/>
      <c r="G33" s="621"/>
      <c r="H33" s="621"/>
      <c r="I33" s="621"/>
      <c r="J33" s="621"/>
      <c r="K33" s="621"/>
      <c r="L33" s="621"/>
      <c r="M33" s="621"/>
      <c r="N33" s="621"/>
      <c r="O33" s="621"/>
      <c r="P33" s="621"/>
      <c r="Q33" s="622"/>
      <c r="R33" s="623">
        <v>9001</v>
      </c>
      <c r="S33" s="624"/>
      <c r="T33" s="624"/>
      <c r="U33" s="624"/>
      <c r="V33" s="624"/>
      <c r="W33" s="624"/>
      <c r="X33" s="624"/>
      <c r="Y33" s="625"/>
      <c r="Z33" s="626">
        <v>0.1</v>
      </c>
      <c r="AA33" s="626"/>
      <c r="AB33" s="626"/>
      <c r="AC33" s="626"/>
      <c r="AD33" s="627">
        <v>7114</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98.2</v>
      </c>
      <c r="BH33" s="682"/>
      <c r="BI33" s="682"/>
      <c r="BJ33" s="682"/>
      <c r="BK33" s="682"/>
      <c r="BL33" s="682"/>
      <c r="BM33" s="683">
        <v>94.5</v>
      </c>
      <c r="BN33" s="682"/>
      <c r="BO33" s="682"/>
      <c r="BP33" s="682"/>
      <c r="BQ33" s="684"/>
      <c r="BR33" s="681">
        <v>98.3</v>
      </c>
      <c r="BS33" s="682"/>
      <c r="BT33" s="682"/>
      <c r="BU33" s="682"/>
      <c r="BV33" s="682"/>
      <c r="BW33" s="682"/>
      <c r="BX33" s="683">
        <v>95.4</v>
      </c>
      <c r="BY33" s="682"/>
      <c r="BZ33" s="682"/>
      <c r="CA33" s="682"/>
      <c r="CB33" s="684"/>
      <c r="CD33" s="620" t="s">
        <v>307</v>
      </c>
      <c r="CE33" s="621"/>
      <c r="CF33" s="621"/>
      <c r="CG33" s="621"/>
      <c r="CH33" s="621"/>
      <c r="CI33" s="621"/>
      <c r="CJ33" s="621"/>
      <c r="CK33" s="621"/>
      <c r="CL33" s="621"/>
      <c r="CM33" s="621"/>
      <c r="CN33" s="621"/>
      <c r="CO33" s="621"/>
      <c r="CP33" s="621"/>
      <c r="CQ33" s="622"/>
      <c r="CR33" s="623">
        <v>5861039</v>
      </c>
      <c r="CS33" s="653"/>
      <c r="CT33" s="653"/>
      <c r="CU33" s="653"/>
      <c r="CV33" s="653"/>
      <c r="CW33" s="653"/>
      <c r="CX33" s="653"/>
      <c r="CY33" s="654"/>
      <c r="CZ33" s="628">
        <v>42.5</v>
      </c>
      <c r="DA33" s="655"/>
      <c r="DB33" s="655"/>
      <c r="DC33" s="658"/>
      <c r="DD33" s="632">
        <v>5170618</v>
      </c>
      <c r="DE33" s="653"/>
      <c r="DF33" s="653"/>
      <c r="DG33" s="653"/>
      <c r="DH33" s="653"/>
      <c r="DI33" s="653"/>
      <c r="DJ33" s="653"/>
      <c r="DK33" s="654"/>
      <c r="DL33" s="632">
        <v>2957415</v>
      </c>
      <c r="DM33" s="653"/>
      <c r="DN33" s="653"/>
      <c r="DO33" s="653"/>
      <c r="DP33" s="653"/>
      <c r="DQ33" s="653"/>
      <c r="DR33" s="653"/>
      <c r="DS33" s="653"/>
      <c r="DT33" s="653"/>
      <c r="DU33" s="653"/>
      <c r="DV33" s="654"/>
      <c r="DW33" s="628">
        <v>48.3</v>
      </c>
      <c r="DX33" s="655"/>
      <c r="DY33" s="655"/>
      <c r="DZ33" s="655"/>
      <c r="EA33" s="655"/>
      <c r="EB33" s="655"/>
      <c r="EC33" s="656"/>
    </row>
    <row r="34" spans="2:133" ht="11.25" customHeight="1" x14ac:dyDescent="0.2">
      <c r="B34" s="620" t="s">
        <v>308</v>
      </c>
      <c r="C34" s="621"/>
      <c r="D34" s="621"/>
      <c r="E34" s="621"/>
      <c r="F34" s="621"/>
      <c r="G34" s="621"/>
      <c r="H34" s="621"/>
      <c r="I34" s="621"/>
      <c r="J34" s="621"/>
      <c r="K34" s="621"/>
      <c r="L34" s="621"/>
      <c r="M34" s="621"/>
      <c r="N34" s="621"/>
      <c r="O34" s="621"/>
      <c r="P34" s="621"/>
      <c r="Q34" s="622"/>
      <c r="R34" s="623">
        <v>1269759</v>
      </c>
      <c r="S34" s="624"/>
      <c r="T34" s="624"/>
      <c r="U34" s="624"/>
      <c r="V34" s="624"/>
      <c r="W34" s="624"/>
      <c r="X34" s="624"/>
      <c r="Y34" s="625"/>
      <c r="Z34" s="626">
        <v>8.6999999999999993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1728178</v>
      </c>
      <c r="CS34" s="624"/>
      <c r="CT34" s="624"/>
      <c r="CU34" s="624"/>
      <c r="CV34" s="624"/>
      <c r="CW34" s="624"/>
      <c r="CX34" s="624"/>
      <c r="CY34" s="625"/>
      <c r="CZ34" s="628">
        <v>12.5</v>
      </c>
      <c r="DA34" s="655"/>
      <c r="DB34" s="655"/>
      <c r="DC34" s="658"/>
      <c r="DD34" s="632">
        <v>1423295</v>
      </c>
      <c r="DE34" s="624"/>
      <c r="DF34" s="624"/>
      <c r="DG34" s="624"/>
      <c r="DH34" s="624"/>
      <c r="DI34" s="624"/>
      <c r="DJ34" s="624"/>
      <c r="DK34" s="625"/>
      <c r="DL34" s="632">
        <v>835922</v>
      </c>
      <c r="DM34" s="624"/>
      <c r="DN34" s="624"/>
      <c r="DO34" s="624"/>
      <c r="DP34" s="624"/>
      <c r="DQ34" s="624"/>
      <c r="DR34" s="624"/>
      <c r="DS34" s="624"/>
      <c r="DT34" s="624"/>
      <c r="DU34" s="624"/>
      <c r="DV34" s="625"/>
      <c r="DW34" s="628">
        <v>13.7</v>
      </c>
      <c r="DX34" s="655"/>
      <c r="DY34" s="655"/>
      <c r="DZ34" s="655"/>
      <c r="EA34" s="655"/>
      <c r="EB34" s="655"/>
      <c r="EC34" s="656"/>
    </row>
    <row r="35" spans="2:133" ht="11.25" customHeight="1" x14ac:dyDescent="0.2">
      <c r="B35" s="620" t="s">
        <v>310</v>
      </c>
      <c r="C35" s="621"/>
      <c r="D35" s="621"/>
      <c r="E35" s="621"/>
      <c r="F35" s="621"/>
      <c r="G35" s="621"/>
      <c r="H35" s="621"/>
      <c r="I35" s="621"/>
      <c r="J35" s="621"/>
      <c r="K35" s="621"/>
      <c r="L35" s="621"/>
      <c r="M35" s="621"/>
      <c r="N35" s="621"/>
      <c r="O35" s="621"/>
      <c r="P35" s="621"/>
      <c r="Q35" s="622"/>
      <c r="R35" s="623">
        <v>1066814</v>
      </c>
      <c r="S35" s="624"/>
      <c r="T35" s="624"/>
      <c r="U35" s="624"/>
      <c r="V35" s="624"/>
      <c r="W35" s="624"/>
      <c r="X35" s="624"/>
      <c r="Y35" s="625"/>
      <c r="Z35" s="626">
        <v>7.3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130010</v>
      </c>
      <c r="CS35" s="653"/>
      <c r="CT35" s="653"/>
      <c r="CU35" s="653"/>
      <c r="CV35" s="653"/>
      <c r="CW35" s="653"/>
      <c r="CX35" s="653"/>
      <c r="CY35" s="654"/>
      <c r="CZ35" s="628">
        <v>0.9</v>
      </c>
      <c r="DA35" s="655"/>
      <c r="DB35" s="655"/>
      <c r="DC35" s="658"/>
      <c r="DD35" s="632">
        <v>128035</v>
      </c>
      <c r="DE35" s="653"/>
      <c r="DF35" s="653"/>
      <c r="DG35" s="653"/>
      <c r="DH35" s="653"/>
      <c r="DI35" s="653"/>
      <c r="DJ35" s="653"/>
      <c r="DK35" s="654"/>
      <c r="DL35" s="632">
        <v>121427</v>
      </c>
      <c r="DM35" s="653"/>
      <c r="DN35" s="653"/>
      <c r="DO35" s="653"/>
      <c r="DP35" s="653"/>
      <c r="DQ35" s="653"/>
      <c r="DR35" s="653"/>
      <c r="DS35" s="653"/>
      <c r="DT35" s="653"/>
      <c r="DU35" s="653"/>
      <c r="DV35" s="654"/>
      <c r="DW35" s="628">
        <v>2</v>
      </c>
      <c r="DX35" s="655"/>
      <c r="DY35" s="655"/>
      <c r="DZ35" s="655"/>
      <c r="EA35" s="655"/>
      <c r="EB35" s="655"/>
      <c r="EC35" s="656"/>
    </row>
    <row r="36" spans="2:133" ht="11.25" customHeight="1" x14ac:dyDescent="0.2">
      <c r="B36" s="620" t="s">
        <v>314</v>
      </c>
      <c r="C36" s="621"/>
      <c r="D36" s="621"/>
      <c r="E36" s="621"/>
      <c r="F36" s="621"/>
      <c r="G36" s="621"/>
      <c r="H36" s="621"/>
      <c r="I36" s="621"/>
      <c r="J36" s="621"/>
      <c r="K36" s="621"/>
      <c r="L36" s="621"/>
      <c r="M36" s="621"/>
      <c r="N36" s="621"/>
      <c r="O36" s="621"/>
      <c r="P36" s="621"/>
      <c r="Q36" s="622"/>
      <c r="R36" s="623">
        <v>698698</v>
      </c>
      <c r="S36" s="624"/>
      <c r="T36" s="624"/>
      <c r="U36" s="624"/>
      <c r="V36" s="624"/>
      <c r="W36" s="624"/>
      <c r="X36" s="624"/>
      <c r="Y36" s="625"/>
      <c r="Z36" s="626">
        <v>4.8</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1377640</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380289</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1951955</v>
      </c>
      <c r="CS36" s="624"/>
      <c r="CT36" s="624"/>
      <c r="CU36" s="624"/>
      <c r="CV36" s="624"/>
      <c r="CW36" s="624"/>
      <c r="CX36" s="624"/>
      <c r="CY36" s="625"/>
      <c r="CZ36" s="628">
        <v>14.1</v>
      </c>
      <c r="DA36" s="655"/>
      <c r="DB36" s="655"/>
      <c r="DC36" s="658"/>
      <c r="DD36" s="632">
        <v>1739011</v>
      </c>
      <c r="DE36" s="624"/>
      <c r="DF36" s="624"/>
      <c r="DG36" s="624"/>
      <c r="DH36" s="624"/>
      <c r="DI36" s="624"/>
      <c r="DJ36" s="624"/>
      <c r="DK36" s="625"/>
      <c r="DL36" s="632">
        <v>1133678</v>
      </c>
      <c r="DM36" s="624"/>
      <c r="DN36" s="624"/>
      <c r="DO36" s="624"/>
      <c r="DP36" s="624"/>
      <c r="DQ36" s="624"/>
      <c r="DR36" s="624"/>
      <c r="DS36" s="624"/>
      <c r="DT36" s="624"/>
      <c r="DU36" s="624"/>
      <c r="DV36" s="625"/>
      <c r="DW36" s="628">
        <v>18.5</v>
      </c>
      <c r="DX36" s="655"/>
      <c r="DY36" s="655"/>
      <c r="DZ36" s="655"/>
      <c r="EA36" s="655"/>
      <c r="EB36" s="655"/>
      <c r="EC36" s="656"/>
    </row>
    <row r="37" spans="2:133" ht="11.25" customHeight="1" x14ac:dyDescent="0.2">
      <c r="B37" s="620" t="s">
        <v>318</v>
      </c>
      <c r="C37" s="621"/>
      <c r="D37" s="621"/>
      <c r="E37" s="621"/>
      <c r="F37" s="621"/>
      <c r="G37" s="621"/>
      <c r="H37" s="621"/>
      <c r="I37" s="621"/>
      <c r="J37" s="621"/>
      <c r="K37" s="621"/>
      <c r="L37" s="621"/>
      <c r="M37" s="621"/>
      <c r="N37" s="621"/>
      <c r="O37" s="621"/>
      <c r="P37" s="621"/>
      <c r="Q37" s="622"/>
      <c r="R37" s="623">
        <v>154645</v>
      </c>
      <c r="S37" s="624"/>
      <c r="T37" s="624"/>
      <c r="U37" s="624"/>
      <c r="V37" s="624"/>
      <c r="W37" s="624"/>
      <c r="X37" s="624"/>
      <c r="Y37" s="625"/>
      <c r="Z37" s="626">
        <v>1.1000000000000001</v>
      </c>
      <c r="AA37" s="626"/>
      <c r="AB37" s="626"/>
      <c r="AC37" s="626"/>
      <c r="AD37" s="627">
        <v>20122</v>
      </c>
      <c r="AE37" s="627"/>
      <c r="AF37" s="627"/>
      <c r="AG37" s="627"/>
      <c r="AH37" s="627"/>
      <c r="AI37" s="627"/>
      <c r="AJ37" s="627"/>
      <c r="AK37" s="627"/>
      <c r="AL37" s="628">
        <v>0.3</v>
      </c>
      <c r="AM37" s="629"/>
      <c r="AN37" s="629"/>
      <c r="AO37" s="630"/>
      <c r="AQ37" s="689" t="s">
        <v>319</v>
      </c>
      <c r="AR37" s="690"/>
      <c r="AS37" s="690"/>
      <c r="AT37" s="690"/>
      <c r="AU37" s="690"/>
      <c r="AV37" s="690"/>
      <c r="AW37" s="690"/>
      <c r="AX37" s="690"/>
      <c r="AY37" s="691"/>
      <c r="AZ37" s="623">
        <v>377437</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364195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572650</v>
      </c>
      <c r="CS37" s="653"/>
      <c r="CT37" s="653"/>
      <c r="CU37" s="653"/>
      <c r="CV37" s="653"/>
      <c r="CW37" s="653"/>
      <c r="CX37" s="653"/>
      <c r="CY37" s="654"/>
      <c r="CZ37" s="628">
        <v>4.2</v>
      </c>
      <c r="DA37" s="655"/>
      <c r="DB37" s="655"/>
      <c r="DC37" s="658"/>
      <c r="DD37" s="632">
        <v>572532</v>
      </c>
      <c r="DE37" s="653"/>
      <c r="DF37" s="653"/>
      <c r="DG37" s="653"/>
      <c r="DH37" s="653"/>
      <c r="DI37" s="653"/>
      <c r="DJ37" s="653"/>
      <c r="DK37" s="654"/>
      <c r="DL37" s="632">
        <v>567264</v>
      </c>
      <c r="DM37" s="653"/>
      <c r="DN37" s="653"/>
      <c r="DO37" s="653"/>
      <c r="DP37" s="653"/>
      <c r="DQ37" s="653"/>
      <c r="DR37" s="653"/>
      <c r="DS37" s="653"/>
      <c r="DT37" s="653"/>
      <c r="DU37" s="653"/>
      <c r="DV37" s="654"/>
      <c r="DW37" s="628">
        <v>9.3000000000000007</v>
      </c>
      <c r="DX37" s="655"/>
      <c r="DY37" s="655"/>
      <c r="DZ37" s="655"/>
      <c r="EA37" s="655"/>
      <c r="EB37" s="655"/>
      <c r="EC37" s="656"/>
    </row>
    <row r="38" spans="2:133" ht="11.25" customHeight="1" x14ac:dyDescent="0.2">
      <c r="B38" s="620" t="s">
        <v>322</v>
      </c>
      <c r="C38" s="621"/>
      <c r="D38" s="621"/>
      <c r="E38" s="621"/>
      <c r="F38" s="621"/>
      <c r="G38" s="621"/>
      <c r="H38" s="621"/>
      <c r="I38" s="621"/>
      <c r="J38" s="621"/>
      <c r="K38" s="621"/>
      <c r="L38" s="621"/>
      <c r="M38" s="621"/>
      <c r="N38" s="621"/>
      <c r="O38" s="621"/>
      <c r="P38" s="621"/>
      <c r="Q38" s="622"/>
      <c r="R38" s="623">
        <v>1813000</v>
      </c>
      <c r="S38" s="624"/>
      <c r="T38" s="624"/>
      <c r="U38" s="624"/>
      <c r="V38" s="624"/>
      <c r="W38" s="624"/>
      <c r="X38" s="624"/>
      <c r="Y38" s="625"/>
      <c r="Z38" s="626">
        <v>12.5</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45808</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2812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954395</v>
      </c>
      <c r="CS38" s="624"/>
      <c r="CT38" s="624"/>
      <c r="CU38" s="624"/>
      <c r="CV38" s="624"/>
      <c r="CW38" s="624"/>
      <c r="CX38" s="624"/>
      <c r="CY38" s="625"/>
      <c r="CZ38" s="628">
        <v>6.9</v>
      </c>
      <c r="DA38" s="655"/>
      <c r="DB38" s="655"/>
      <c r="DC38" s="658"/>
      <c r="DD38" s="632">
        <v>783776</v>
      </c>
      <c r="DE38" s="624"/>
      <c r="DF38" s="624"/>
      <c r="DG38" s="624"/>
      <c r="DH38" s="624"/>
      <c r="DI38" s="624"/>
      <c r="DJ38" s="624"/>
      <c r="DK38" s="625"/>
      <c r="DL38" s="632">
        <v>783776</v>
      </c>
      <c r="DM38" s="624"/>
      <c r="DN38" s="624"/>
      <c r="DO38" s="624"/>
      <c r="DP38" s="624"/>
      <c r="DQ38" s="624"/>
      <c r="DR38" s="624"/>
      <c r="DS38" s="624"/>
      <c r="DT38" s="624"/>
      <c r="DU38" s="624"/>
      <c r="DV38" s="625"/>
      <c r="DW38" s="628">
        <v>12.8</v>
      </c>
      <c r="DX38" s="655"/>
      <c r="DY38" s="655"/>
      <c r="DZ38" s="655"/>
      <c r="EA38" s="655"/>
      <c r="EB38" s="655"/>
      <c r="EC38" s="656"/>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4286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980890</v>
      </c>
      <c r="CS39" s="653"/>
      <c r="CT39" s="653"/>
      <c r="CU39" s="653"/>
      <c r="CV39" s="653"/>
      <c r="CW39" s="653"/>
      <c r="CX39" s="653"/>
      <c r="CY39" s="654"/>
      <c r="CZ39" s="628">
        <v>7.1</v>
      </c>
      <c r="DA39" s="655"/>
      <c r="DB39" s="655"/>
      <c r="DC39" s="658"/>
      <c r="DD39" s="632">
        <v>980890</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111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115611</v>
      </c>
      <c r="CS40" s="624"/>
      <c r="CT40" s="624"/>
      <c r="CU40" s="624"/>
      <c r="CV40" s="624"/>
      <c r="CW40" s="624"/>
      <c r="CX40" s="624"/>
      <c r="CY40" s="625"/>
      <c r="CZ40" s="628">
        <v>0.8</v>
      </c>
      <c r="DA40" s="655"/>
      <c r="DB40" s="655"/>
      <c r="DC40" s="658"/>
      <c r="DD40" s="632">
        <v>115611</v>
      </c>
      <c r="DE40" s="624"/>
      <c r="DF40" s="624"/>
      <c r="DG40" s="624"/>
      <c r="DH40" s="624"/>
      <c r="DI40" s="624"/>
      <c r="DJ40" s="624"/>
      <c r="DK40" s="625"/>
      <c r="DL40" s="632">
        <v>82612</v>
      </c>
      <c r="DM40" s="624"/>
      <c r="DN40" s="624"/>
      <c r="DO40" s="624"/>
      <c r="DP40" s="624"/>
      <c r="DQ40" s="624"/>
      <c r="DR40" s="624"/>
      <c r="DS40" s="624"/>
      <c r="DT40" s="624"/>
      <c r="DU40" s="624"/>
      <c r="DV40" s="625"/>
      <c r="DW40" s="628">
        <v>1.4</v>
      </c>
      <c r="DX40" s="655"/>
      <c r="DY40" s="655"/>
      <c r="DZ40" s="655"/>
      <c r="EA40" s="655"/>
      <c r="EB40" s="655"/>
      <c r="EC40" s="656"/>
    </row>
    <row r="41" spans="2:133" ht="11.25" customHeight="1" x14ac:dyDescent="0.2">
      <c r="B41" s="644" t="s">
        <v>335</v>
      </c>
      <c r="C41" s="645"/>
      <c r="D41" s="645"/>
      <c r="E41" s="645"/>
      <c r="F41" s="645"/>
      <c r="G41" s="645"/>
      <c r="H41" s="645"/>
      <c r="I41" s="645"/>
      <c r="J41" s="645"/>
      <c r="K41" s="645"/>
      <c r="L41" s="645"/>
      <c r="M41" s="645"/>
      <c r="N41" s="645"/>
      <c r="O41" s="645"/>
      <c r="P41" s="645"/>
      <c r="Q41" s="646"/>
      <c r="R41" s="698">
        <v>14558542</v>
      </c>
      <c r="S41" s="699"/>
      <c r="T41" s="699"/>
      <c r="U41" s="699"/>
      <c r="V41" s="699"/>
      <c r="W41" s="699"/>
      <c r="X41" s="699"/>
      <c r="Y41" s="700"/>
      <c r="Z41" s="701">
        <v>100</v>
      </c>
      <c r="AA41" s="701"/>
      <c r="AB41" s="701"/>
      <c r="AC41" s="701"/>
      <c r="AD41" s="702">
        <v>6117648</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180750</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339</v>
      </c>
      <c r="AR42" s="706"/>
      <c r="AS42" s="706"/>
      <c r="AT42" s="706"/>
      <c r="AU42" s="706"/>
      <c r="AV42" s="706"/>
      <c r="AW42" s="706"/>
      <c r="AX42" s="706"/>
      <c r="AY42" s="707"/>
      <c r="AZ42" s="698">
        <v>773645</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413</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3024449</v>
      </c>
      <c r="CS42" s="653"/>
      <c r="CT42" s="653"/>
      <c r="CU42" s="653"/>
      <c r="CV42" s="653"/>
      <c r="CW42" s="653"/>
      <c r="CX42" s="653"/>
      <c r="CY42" s="654"/>
      <c r="CZ42" s="628">
        <v>21.9</v>
      </c>
      <c r="DA42" s="655"/>
      <c r="DB42" s="655"/>
      <c r="DC42" s="658"/>
      <c r="DD42" s="632">
        <v>265081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29918</v>
      </c>
      <c r="CS43" s="653"/>
      <c r="CT43" s="653"/>
      <c r="CU43" s="653"/>
      <c r="CV43" s="653"/>
      <c r="CW43" s="653"/>
      <c r="CX43" s="653"/>
      <c r="CY43" s="654"/>
      <c r="CZ43" s="628">
        <v>0.2</v>
      </c>
      <c r="DA43" s="655"/>
      <c r="DB43" s="655"/>
      <c r="DC43" s="658"/>
      <c r="DD43" s="632">
        <v>29918</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3024449</v>
      </c>
      <c r="CS44" s="624"/>
      <c r="CT44" s="624"/>
      <c r="CU44" s="624"/>
      <c r="CV44" s="624"/>
      <c r="CW44" s="624"/>
      <c r="CX44" s="624"/>
      <c r="CY44" s="625"/>
      <c r="CZ44" s="628">
        <v>21.9</v>
      </c>
      <c r="DA44" s="629"/>
      <c r="DB44" s="629"/>
      <c r="DC44" s="635"/>
      <c r="DD44" s="632">
        <v>265081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2521107</v>
      </c>
      <c r="CS45" s="653"/>
      <c r="CT45" s="653"/>
      <c r="CU45" s="653"/>
      <c r="CV45" s="653"/>
      <c r="CW45" s="653"/>
      <c r="CX45" s="653"/>
      <c r="CY45" s="654"/>
      <c r="CZ45" s="628">
        <v>18.3</v>
      </c>
      <c r="DA45" s="655"/>
      <c r="DB45" s="655"/>
      <c r="DC45" s="658"/>
      <c r="DD45" s="632">
        <v>176939</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500227</v>
      </c>
      <c r="CS46" s="624"/>
      <c r="CT46" s="624"/>
      <c r="CU46" s="624"/>
      <c r="CV46" s="624"/>
      <c r="CW46" s="624"/>
      <c r="CX46" s="624"/>
      <c r="CY46" s="625"/>
      <c r="CZ46" s="628">
        <v>3.6</v>
      </c>
      <c r="DA46" s="629"/>
      <c r="DB46" s="629"/>
      <c r="DC46" s="635"/>
      <c r="DD46" s="632">
        <v>87727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351</v>
      </c>
      <c r="CE49" s="645"/>
      <c r="CF49" s="645"/>
      <c r="CG49" s="645"/>
      <c r="CH49" s="645"/>
      <c r="CI49" s="645"/>
      <c r="CJ49" s="645"/>
      <c r="CK49" s="645"/>
      <c r="CL49" s="645"/>
      <c r="CM49" s="645"/>
      <c r="CN49" s="645"/>
      <c r="CO49" s="645"/>
      <c r="CP49" s="645"/>
      <c r="CQ49" s="646"/>
      <c r="CR49" s="698">
        <v>13796372</v>
      </c>
      <c r="CS49" s="682"/>
      <c r="CT49" s="682"/>
      <c r="CU49" s="682"/>
      <c r="CV49" s="682"/>
      <c r="CW49" s="682"/>
      <c r="CX49" s="682"/>
      <c r="CY49" s="711"/>
      <c r="CZ49" s="703">
        <v>100</v>
      </c>
      <c r="DA49" s="712"/>
      <c r="DB49" s="712"/>
      <c r="DC49" s="713"/>
      <c r="DD49" s="714">
        <v>8978559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2dKEZVfP/9cd8He9Zl6Y8rZSDuyHlxrEraouJASUi+Hytmh1Hkc4sWw9Hi1LhUHXJMsr3BQZ8nxmLgRqsNByw==" saltValue="lMqagMogtDbGmMTZnxQB8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33" sqref="AU33:AY3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14249</v>
      </c>
      <c r="R7" s="753"/>
      <c r="S7" s="753"/>
      <c r="T7" s="753"/>
      <c r="U7" s="753"/>
      <c r="V7" s="753">
        <v>13528</v>
      </c>
      <c r="W7" s="753"/>
      <c r="X7" s="753"/>
      <c r="Y7" s="753"/>
      <c r="Z7" s="753"/>
      <c r="AA7" s="753">
        <v>721</v>
      </c>
      <c r="AB7" s="753"/>
      <c r="AC7" s="753"/>
      <c r="AD7" s="753"/>
      <c r="AE7" s="754"/>
      <c r="AF7" s="755">
        <v>579</v>
      </c>
      <c r="AG7" s="756"/>
      <c r="AH7" s="756"/>
      <c r="AI7" s="756"/>
      <c r="AJ7" s="757"/>
      <c r="AK7" s="758">
        <v>1072</v>
      </c>
      <c r="AL7" s="759"/>
      <c r="AM7" s="759"/>
      <c r="AN7" s="759"/>
      <c r="AO7" s="759"/>
      <c r="AP7" s="759">
        <v>10953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-69</v>
      </c>
      <c r="CI7" s="744"/>
      <c r="CJ7" s="744"/>
      <c r="CK7" s="744"/>
      <c r="CL7" s="745"/>
      <c r="CM7" s="743">
        <v>3</v>
      </c>
      <c r="CN7" s="744"/>
      <c r="CO7" s="744"/>
      <c r="CP7" s="744"/>
      <c r="CQ7" s="745"/>
      <c r="CR7" s="743">
        <v>2</v>
      </c>
      <c r="CS7" s="744"/>
      <c r="CT7" s="744"/>
      <c r="CU7" s="744"/>
      <c r="CV7" s="745"/>
      <c r="CW7" s="743" t="s">
        <v>548</v>
      </c>
      <c r="CX7" s="744"/>
      <c r="CY7" s="744"/>
      <c r="CZ7" s="744"/>
      <c r="DA7" s="745"/>
      <c r="DB7" s="743"/>
      <c r="DC7" s="744"/>
      <c r="DD7" s="744"/>
      <c r="DE7" s="744"/>
      <c r="DF7" s="745"/>
      <c r="DG7" s="743">
        <v>602</v>
      </c>
      <c r="DH7" s="744"/>
      <c r="DI7" s="744"/>
      <c r="DJ7" s="744"/>
      <c r="DK7" s="745"/>
      <c r="DL7" s="743" t="s">
        <v>548</v>
      </c>
      <c r="DM7" s="744"/>
      <c r="DN7" s="744"/>
      <c r="DO7" s="744"/>
      <c r="DP7" s="745"/>
      <c r="DQ7" s="743" t="s">
        <v>548</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521</v>
      </c>
      <c r="R8" s="784"/>
      <c r="S8" s="784"/>
      <c r="T8" s="784"/>
      <c r="U8" s="784"/>
      <c r="V8" s="784">
        <v>507</v>
      </c>
      <c r="W8" s="784"/>
      <c r="X8" s="784"/>
      <c r="Y8" s="784"/>
      <c r="Z8" s="784"/>
      <c r="AA8" s="784">
        <v>14</v>
      </c>
      <c r="AB8" s="784"/>
      <c r="AC8" s="784"/>
      <c r="AD8" s="784"/>
      <c r="AE8" s="785"/>
      <c r="AF8" s="786">
        <v>11</v>
      </c>
      <c r="AG8" s="787"/>
      <c r="AH8" s="787"/>
      <c r="AI8" s="787"/>
      <c r="AJ8" s="788"/>
      <c r="AK8" s="769">
        <v>239</v>
      </c>
      <c r="AL8" s="770"/>
      <c r="AM8" s="770"/>
      <c r="AN8" s="770"/>
      <c r="AO8" s="770"/>
      <c r="AP8" s="770">
        <v>1100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34</v>
      </c>
      <c r="R9" s="784"/>
      <c r="S9" s="784"/>
      <c r="T9" s="784"/>
      <c r="U9" s="784"/>
      <c r="V9" s="784">
        <v>6</v>
      </c>
      <c r="W9" s="784"/>
      <c r="X9" s="784"/>
      <c r="Y9" s="784"/>
      <c r="Z9" s="784"/>
      <c r="AA9" s="784">
        <v>28</v>
      </c>
      <c r="AB9" s="784"/>
      <c r="AC9" s="784"/>
      <c r="AD9" s="784"/>
      <c r="AE9" s="785"/>
      <c r="AF9" s="786">
        <v>28</v>
      </c>
      <c r="AG9" s="787"/>
      <c r="AH9" s="787"/>
      <c r="AI9" s="787"/>
      <c r="AJ9" s="788"/>
      <c r="AK9" s="769">
        <v>0</v>
      </c>
      <c r="AL9" s="770"/>
      <c r="AM9" s="770"/>
      <c r="AN9" s="770"/>
      <c r="AO9" s="770"/>
      <c r="AP9" s="770" t="s">
        <v>547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14559</v>
      </c>
      <c r="R23" s="793"/>
      <c r="S23" s="793"/>
      <c r="T23" s="793"/>
      <c r="U23" s="793"/>
      <c r="V23" s="793">
        <v>13796</v>
      </c>
      <c r="W23" s="793"/>
      <c r="X23" s="793"/>
      <c r="Y23" s="793"/>
      <c r="Z23" s="793"/>
      <c r="AA23" s="793">
        <v>762</v>
      </c>
      <c r="AB23" s="793"/>
      <c r="AC23" s="793"/>
      <c r="AD23" s="793"/>
      <c r="AE23" s="794"/>
      <c r="AF23" s="795">
        <v>617</v>
      </c>
      <c r="AG23" s="793"/>
      <c r="AH23" s="793"/>
      <c r="AI23" s="793"/>
      <c r="AJ23" s="796"/>
      <c r="AK23" s="797"/>
      <c r="AL23" s="798"/>
      <c r="AM23" s="798"/>
      <c r="AN23" s="798"/>
      <c r="AO23" s="798"/>
      <c r="AP23" s="793">
        <v>12053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2859</v>
      </c>
      <c r="R28" s="823"/>
      <c r="S28" s="823"/>
      <c r="T28" s="823"/>
      <c r="U28" s="823"/>
      <c r="V28" s="823">
        <v>2478</v>
      </c>
      <c r="W28" s="823"/>
      <c r="X28" s="823"/>
      <c r="Y28" s="823"/>
      <c r="Z28" s="823"/>
      <c r="AA28" s="823">
        <v>380</v>
      </c>
      <c r="AB28" s="823"/>
      <c r="AC28" s="823"/>
      <c r="AD28" s="823"/>
      <c r="AE28" s="824"/>
      <c r="AF28" s="825">
        <v>380</v>
      </c>
      <c r="AG28" s="823"/>
      <c r="AH28" s="823"/>
      <c r="AI28" s="823"/>
      <c r="AJ28" s="826"/>
      <c r="AK28" s="827">
        <v>181</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2919</v>
      </c>
      <c r="R29" s="784"/>
      <c r="S29" s="784"/>
      <c r="T29" s="784"/>
      <c r="U29" s="784"/>
      <c r="V29" s="784">
        <v>2813</v>
      </c>
      <c r="W29" s="784"/>
      <c r="X29" s="784"/>
      <c r="Y29" s="784"/>
      <c r="Z29" s="784"/>
      <c r="AA29" s="784">
        <v>106</v>
      </c>
      <c r="AB29" s="784"/>
      <c r="AC29" s="784"/>
      <c r="AD29" s="784"/>
      <c r="AE29" s="785"/>
      <c r="AF29" s="786">
        <v>106</v>
      </c>
      <c r="AG29" s="787"/>
      <c r="AH29" s="787"/>
      <c r="AI29" s="787"/>
      <c r="AJ29" s="788"/>
      <c r="AK29" s="834">
        <v>436</v>
      </c>
      <c r="AL29" s="830"/>
      <c r="AM29" s="830"/>
      <c r="AN29" s="830"/>
      <c r="AO29" s="830"/>
      <c r="AP29" s="830" t="s">
        <v>548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592</v>
      </c>
      <c r="R30" s="784"/>
      <c r="S30" s="784"/>
      <c r="T30" s="784"/>
      <c r="U30" s="784"/>
      <c r="V30" s="784">
        <v>567</v>
      </c>
      <c r="W30" s="784"/>
      <c r="X30" s="784"/>
      <c r="Y30" s="784"/>
      <c r="Z30" s="784"/>
      <c r="AA30" s="784">
        <v>25</v>
      </c>
      <c r="AB30" s="784"/>
      <c r="AC30" s="784"/>
      <c r="AD30" s="784"/>
      <c r="AE30" s="785"/>
      <c r="AF30" s="786">
        <v>25</v>
      </c>
      <c r="AG30" s="787"/>
      <c r="AH30" s="787"/>
      <c r="AI30" s="787"/>
      <c r="AJ30" s="788"/>
      <c r="AK30" s="834">
        <v>337</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423</v>
      </c>
      <c r="R31" s="784"/>
      <c r="S31" s="784"/>
      <c r="T31" s="784"/>
      <c r="U31" s="784"/>
      <c r="V31" s="784">
        <v>356</v>
      </c>
      <c r="W31" s="784"/>
      <c r="X31" s="784"/>
      <c r="Y31" s="784"/>
      <c r="Z31" s="784"/>
      <c r="AA31" s="784">
        <v>67</v>
      </c>
      <c r="AB31" s="784"/>
      <c r="AC31" s="784"/>
      <c r="AD31" s="784"/>
      <c r="AE31" s="785"/>
      <c r="AF31" s="786">
        <v>487</v>
      </c>
      <c r="AG31" s="787"/>
      <c r="AH31" s="787"/>
      <c r="AI31" s="787"/>
      <c r="AJ31" s="788"/>
      <c r="AK31" s="834">
        <v>46</v>
      </c>
      <c r="AL31" s="830"/>
      <c r="AM31" s="830"/>
      <c r="AN31" s="830"/>
      <c r="AO31" s="830"/>
      <c r="AP31" s="830">
        <v>1152</v>
      </c>
      <c r="AQ31" s="830"/>
      <c r="AR31" s="830"/>
      <c r="AS31" s="830"/>
      <c r="AT31" s="830"/>
      <c r="AU31" s="830">
        <v>21</v>
      </c>
      <c r="AV31" s="830"/>
      <c r="AW31" s="830"/>
      <c r="AX31" s="830"/>
      <c r="AY31" s="830"/>
      <c r="AZ31" s="831" t="s">
        <v>548</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567</v>
      </c>
      <c r="R32" s="784"/>
      <c r="S32" s="784"/>
      <c r="T32" s="784"/>
      <c r="U32" s="784"/>
      <c r="V32" s="784">
        <v>522</v>
      </c>
      <c r="W32" s="784"/>
      <c r="X32" s="784"/>
      <c r="Y32" s="784"/>
      <c r="Z32" s="784"/>
      <c r="AA32" s="784">
        <v>45</v>
      </c>
      <c r="AB32" s="784"/>
      <c r="AC32" s="784"/>
      <c r="AD32" s="784"/>
      <c r="AE32" s="785"/>
      <c r="AF32" s="786">
        <v>89</v>
      </c>
      <c r="AG32" s="787"/>
      <c r="AH32" s="787"/>
      <c r="AI32" s="787"/>
      <c r="AJ32" s="788"/>
      <c r="AK32" s="834">
        <v>377</v>
      </c>
      <c r="AL32" s="830"/>
      <c r="AM32" s="830"/>
      <c r="AN32" s="830"/>
      <c r="AO32" s="830"/>
      <c r="AP32" s="830">
        <v>5268</v>
      </c>
      <c r="AQ32" s="830"/>
      <c r="AR32" s="830"/>
      <c r="AS32" s="830"/>
      <c r="AT32" s="830"/>
      <c r="AU32" s="830">
        <v>4799</v>
      </c>
      <c r="AV32" s="830"/>
      <c r="AW32" s="830"/>
      <c r="AX32" s="830"/>
      <c r="AY32" s="830"/>
      <c r="AZ32" s="831" t="s">
        <v>548</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1087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549</v>
      </c>
      <c r="C68" s="870"/>
      <c r="D68" s="870"/>
      <c r="E68" s="870"/>
      <c r="F68" s="870"/>
      <c r="G68" s="870"/>
      <c r="H68" s="870"/>
      <c r="I68" s="870"/>
      <c r="J68" s="870"/>
      <c r="K68" s="870"/>
      <c r="L68" s="870"/>
      <c r="M68" s="870"/>
      <c r="N68" s="870"/>
      <c r="O68" s="870"/>
      <c r="P68" s="871"/>
      <c r="Q68" s="872">
        <v>467</v>
      </c>
      <c r="R68" s="866"/>
      <c r="S68" s="866"/>
      <c r="T68" s="866"/>
      <c r="U68" s="866"/>
      <c r="V68" s="866">
        <v>427</v>
      </c>
      <c r="W68" s="866"/>
      <c r="X68" s="866"/>
      <c r="Y68" s="866"/>
      <c r="Z68" s="866"/>
      <c r="AA68" s="866">
        <v>40</v>
      </c>
      <c r="AB68" s="866"/>
      <c r="AC68" s="866"/>
      <c r="AD68" s="866"/>
      <c r="AE68" s="866"/>
      <c r="AF68" s="866">
        <v>40</v>
      </c>
      <c r="AG68" s="866"/>
      <c r="AH68" s="866"/>
      <c r="AI68" s="866"/>
      <c r="AJ68" s="866"/>
      <c r="AK68" s="866" t="s">
        <v>548</v>
      </c>
      <c r="AL68" s="866"/>
      <c r="AM68" s="866"/>
      <c r="AN68" s="866"/>
      <c r="AO68" s="866"/>
      <c r="AP68" s="866" t="s">
        <v>548</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550</v>
      </c>
      <c r="C69" s="874"/>
      <c r="D69" s="874"/>
      <c r="E69" s="874"/>
      <c r="F69" s="874"/>
      <c r="G69" s="874"/>
      <c r="H69" s="874"/>
      <c r="I69" s="874"/>
      <c r="J69" s="874"/>
      <c r="K69" s="874"/>
      <c r="L69" s="874"/>
      <c r="M69" s="874"/>
      <c r="N69" s="874"/>
      <c r="O69" s="874"/>
      <c r="P69" s="875"/>
      <c r="Q69" s="876">
        <v>2866</v>
      </c>
      <c r="R69" s="830"/>
      <c r="S69" s="830"/>
      <c r="T69" s="830"/>
      <c r="U69" s="830"/>
      <c r="V69" s="830">
        <v>2813</v>
      </c>
      <c r="W69" s="830"/>
      <c r="X69" s="830"/>
      <c r="Y69" s="830"/>
      <c r="Z69" s="830"/>
      <c r="AA69" s="830">
        <v>53</v>
      </c>
      <c r="AB69" s="830"/>
      <c r="AC69" s="830"/>
      <c r="AD69" s="830"/>
      <c r="AE69" s="830"/>
      <c r="AF69" s="830">
        <v>43</v>
      </c>
      <c r="AG69" s="830"/>
      <c r="AH69" s="830"/>
      <c r="AI69" s="830"/>
      <c r="AJ69" s="830"/>
      <c r="AK69" s="830" t="s">
        <v>548</v>
      </c>
      <c r="AL69" s="830"/>
      <c r="AM69" s="830"/>
      <c r="AN69" s="830"/>
      <c r="AO69" s="830"/>
      <c r="AP69" s="830">
        <v>311</v>
      </c>
      <c r="AQ69" s="830"/>
      <c r="AR69" s="830"/>
      <c r="AS69" s="830"/>
      <c r="AT69" s="830"/>
      <c r="AU69" s="830">
        <v>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551</v>
      </c>
      <c r="C70" s="874"/>
      <c r="D70" s="874"/>
      <c r="E70" s="874"/>
      <c r="F70" s="874"/>
      <c r="G70" s="874"/>
      <c r="H70" s="874"/>
      <c r="I70" s="874"/>
      <c r="J70" s="874"/>
      <c r="K70" s="874"/>
      <c r="L70" s="874"/>
      <c r="M70" s="874"/>
      <c r="N70" s="874"/>
      <c r="O70" s="874"/>
      <c r="P70" s="875"/>
      <c r="Q70" s="876">
        <v>313</v>
      </c>
      <c r="R70" s="830"/>
      <c r="S70" s="830"/>
      <c r="T70" s="830"/>
      <c r="U70" s="830"/>
      <c r="V70" s="830">
        <v>294</v>
      </c>
      <c r="W70" s="830"/>
      <c r="X70" s="830"/>
      <c r="Y70" s="830"/>
      <c r="Z70" s="830"/>
      <c r="AA70" s="830">
        <v>19</v>
      </c>
      <c r="AB70" s="830"/>
      <c r="AC70" s="830"/>
      <c r="AD70" s="830"/>
      <c r="AE70" s="830"/>
      <c r="AF70" s="830">
        <v>19</v>
      </c>
      <c r="AG70" s="830"/>
      <c r="AH70" s="830"/>
      <c r="AI70" s="830"/>
      <c r="AJ70" s="830"/>
      <c r="AK70" s="830">
        <v>83</v>
      </c>
      <c r="AL70" s="830"/>
      <c r="AM70" s="830"/>
      <c r="AN70" s="830"/>
      <c r="AO70" s="830"/>
      <c r="AP70" s="830" t="s">
        <v>548</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552</v>
      </c>
      <c r="C71" s="874"/>
      <c r="D71" s="874"/>
      <c r="E71" s="874"/>
      <c r="F71" s="874"/>
      <c r="G71" s="874"/>
      <c r="H71" s="874"/>
      <c r="I71" s="874"/>
      <c r="J71" s="874"/>
      <c r="K71" s="874"/>
      <c r="L71" s="874"/>
      <c r="M71" s="874"/>
      <c r="N71" s="874"/>
      <c r="O71" s="874"/>
      <c r="P71" s="875"/>
      <c r="Q71" s="876">
        <v>62</v>
      </c>
      <c r="R71" s="830"/>
      <c r="S71" s="830"/>
      <c r="T71" s="830"/>
      <c r="U71" s="830"/>
      <c r="V71" s="830">
        <v>61</v>
      </c>
      <c r="W71" s="830"/>
      <c r="X71" s="830"/>
      <c r="Y71" s="830"/>
      <c r="Z71" s="830"/>
      <c r="AA71" s="830">
        <v>1</v>
      </c>
      <c r="AB71" s="830"/>
      <c r="AC71" s="830"/>
      <c r="AD71" s="830"/>
      <c r="AE71" s="830"/>
      <c r="AF71" s="830">
        <v>1</v>
      </c>
      <c r="AG71" s="830"/>
      <c r="AH71" s="830"/>
      <c r="AI71" s="830"/>
      <c r="AJ71" s="830"/>
      <c r="AK71" s="830" t="s">
        <v>548</v>
      </c>
      <c r="AL71" s="830"/>
      <c r="AM71" s="830"/>
      <c r="AN71" s="830"/>
      <c r="AO71" s="830"/>
      <c r="AP71" s="830" t="s">
        <v>548</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553</v>
      </c>
      <c r="C72" s="874"/>
      <c r="D72" s="874"/>
      <c r="E72" s="874"/>
      <c r="F72" s="874"/>
      <c r="G72" s="874"/>
      <c r="H72" s="874"/>
      <c r="I72" s="874"/>
      <c r="J72" s="874"/>
      <c r="K72" s="874"/>
      <c r="L72" s="874"/>
      <c r="M72" s="874"/>
      <c r="N72" s="874"/>
      <c r="O72" s="874"/>
      <c r="P72" s="875"/>
      <c r="Q72" s="876">
        <v>155</v>
      </c>
      <c r="R72" s="830"/>
      <c r="S72" s="830"/>
      <c r="T72" s="830"/>
      <c r="U72" s="830"/>
      <c r="V72" s="830">
        <v>153</v>
      </c>
      <c r="W72" s="830"/>
      <c r="X72" s="830"/>
      <c r="Y72" s="830"/>
      <c r="Z72" s="830"/>
      <c r="AA72" s="830">
        <v>3</v>
      </c>
      <c r="AB72" s="830"/>
      <c r="AC72" s="830"/>
      <c r="AD72" s="830"/>
      <c r="AE72" s="830"/>
      <c r="AF72" s="830">
        <v>3</v>
      </c>
      <c r="AG72" s="830"/>
      <c r="AH72" s="830"/>
      <c r="AI72" s="830"/>
      <c r="AJ72" s="830"/>
      <c r="AK72" s="830" t="s">
        <v>548</v>
      </c>
      <c r="AL72" s="830"/>
      <c r="AM72" s="830"/>
      <c r="AN72" s="830"/>
      <c r="AO72" s="830"/>
      <c r="AP72" s="830" t="s">
        <v>548</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554</v>
      </c>
      <c r="C73" s="874"/>
      <c r="D73" s="874"/>
      <c r="E73" s="874"/>
      <c r="F73" s="874"/>
      <c r="G73" s="874"/>
      <c r="H73" s="874"/>
      <c r="I73" s="874"/>
      <c r="J73" s="874"/>
      <c r="K73" s="874"/>
      <c r="L73" s="874"/>
      <c r="M73" s="874"/>
      <c r="N73" s="874"/>
      <c r="O73" s="874"/>
      <c r="P73" s="875"/>
      <c r="Q73" s="876">
        <v>16</v>
      </c>
      <c r="R73" s="830"/>
      <c r="S73" s="830"/>
      <c r="T73" s="830"/>
      <c r="U73" s="830"/>
      <c r="V73" s="830">
        <v>14</v>
      </c>
      <c r="W73" s="830"/>
      <c r="X73" s="830"/>
      <c r="Y73" s="830"/>
      <c r="Z73" s="830"/>
      <c r="AA73" s="830">
        <v>2</v>
      </c>
      <c r="AB73" s="830"/>
      <c r="AC73" s="830"/>
      <c r="AD73" s="830"/>
      <c r="AE73" s="830"/>
      <c r="AF73" s="830">
        <v>2</v>
      </c>
      <c r="AG73" s="830"/>
      <c r="AH73" s="830"/>
      <c r="AI73" s="830"/>
      <c r="AJ73" s="830"/>
      <c r="AK73" s="830" t="s">
        <v>548</v>
      </c>
      <c r="AL73" s="830"/>
      <c r="AM73" s="830"/>
      <c r="AN73" s="830"/>
      <c r="AO73" s="830"/>
      <c r="AP73" s="830" t="s">
        <v>548</v>
      </c>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555</v>
      </c>
      <c r="C74" s="874"/>
      <c r="D74" s="874"/>
      <c r="E74" s="874"/>
      <c r="F74" s="874"/>
      <c r="G74" s="874"/>
      <c r="H74" s="874"/>
      <c r="I74" s="874"/>
      <c r="J74" s="874"/>
      <c r="K74" s="874"/>
      <c r="L74" s="874"/>
      <c r="M74" s="874"/>
      <c r="N74" s="874"/>
      <c r="O74" s="874"/>
      <c r="P74" s="875"/>
      <c r="Q74" s="876">
        <v>5869</v>
      </c>
      <c r="R74" s="830"/>
      <c r="S74" s="830"/>
      <c r="T74" s="830"/>
      <c r="U74" s="830"/>
      <c r="V74" s="830">
        <v>4818</v>
      </c>
      <c r="W74" s="830"/>
      <c r="X74" s="830"/>
      <c r="Y74" s="830"/>
      <c r="Z74" s="830"/>
      <c r="AA74" s="830">
        <v>1051</v>
      </c>
      <c r="AB74" s="830"/>
      <c r="AC74" s="830"/>
      <c r="AD74" s="830"/>
      <c r="AE74" s="830"/>
      <c r="AF74" s="830">
        <v>1051</v>
      </c>
      <c r="AG74" s="830"/>
      <c r="AH74" s="830"/>
      <c r="AI74" s="830"/>
      <c r="AJ74" s="830"/>
      <c r="AK74" s="830">
        <v>18</v>
      </c>
      <c r="AL74" s="830"/>
      <c r="AM74" s="830"/>
      <c r="AN74" s="830"/>
      <c r="AO74" s="830"/>
      <c r="AP74" s="830" t="s">
        <v>548</v>
      </c>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556</v>
      </c>
      <c r="C75" s="874"/>
      <c r="D75" s="874"/>
      <c r="E75" s="874"/>
      <c r="F75" s="874"/>
      <c r="G75" s="874"/>
      <c r="H75" s="874"/>
      <c r="I75" s="874"/>
      <c r="J75" s="874"/>
      <c r="K75" s="874"/>
      <c r="L75" s="874"/>
      <c r="M75" s="874"/>
      <c r="N75" s="874"/>
      <c r="O75" s="874"/>
      <c r="P75" s="875"/>
      <c r="Q75" s="877">
        <v>280</v>
      </c>
      <c r="R75" s="878"/>
      <c r="S75" s="878"/>
      <c r="T75" s="878"/>
      <c r="U75" s="834"/>
      <c r="V75" s="879">
        <v>269</v>
      </c>
      <c r="W75" s="878"/>
      <c r="X75" s="878"/>
      <c r="Y75" s="878"/>
      <c r="Z75" s="834"/>
      <c r="AA75" s="879">
        <v>11</v>
      </c>
      <c r="AB75" s="878"/>
      <c r="AC75" s="878"/>
      <c r="AD75" s="878"/>
      <c r="AE75" s="834"/>
      <c r="AF75" s="879">
        <v>11</v>
      </c>
      <c r="AG75" s="878"/>
      <c r="AH75" s="878"/>
      <c r="AI75" s="878"/>
      <c r="AJ75" s="834"/>
      <c r="AK75" s="879" t="s">
        <v>548</v>
      </c>
      <c r="AL75" s="878"/>
      <c r="AM75" s="878"/>
      <c r="AN75" s="878"/>
      <c r="AO75" s="834"/>
      <c r="AP75" s="879">
        <v>101</v>
      </c>
      <c r="AQ75" s="878"/>
      <c r="AR75" s="878"/>
      <c r="AS75" s="878"/>
      <c r="AT75" s="834"/>
      <c r="AU75" s="879">
        <v>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557</v>
      </c>
      <c r="C76" s="874"/>
      <c r="D76" s="874"/>
      <c r="E76" s="874"/>
      <c r="F76" s="874"/>
      <c r="G76" s="874"/>
      <c r="H76" s="874"/>
      <c r="I76" s="874"/>
      <c r="J76" s="874"/>
      <c r="K76" s="874"/>
      <c r="L76" s="874"/>
      <c r="M76" s="874"/>
      <c r="N76" s="874"/>
      <c r="O76" s="874"/>
      <c r="P76" s="875"/>
      <c r="Q76" s="877">
        <v>5</v>
      </c>
      <c r="R76" s="878"/>
      <c r="S76" s="878"/>
      <c r="T76" s="878"/>
      <c r="U76" s="834"/>
      <c r="V76" s="879">
        <v>3</v>
      </c>
      <c r="W76" s="878"/>
      <c r="X76" s="878"/>
      <c r="Y76" s="878"/>
      <c r="Z76" s="834"/>
      <c r="AA76" s="879">
        <v>2</v>
      </c>
      <c r="AB76" s="878"/>
      <c r="AC76" s="878"/>
      <c r="AD76" s="878"/>
      <c r="AE76" s="834"/>
      <c r="AF76" s="879">
        <v>2</v>
      </c>
      <c r="AG76" s="878"/>
      <c r="AH76" s="878"/>
      <c r="AI76" s="878"/>
      <c r="AJ76" s="834"/>
      <c r="AK76" s="879" t="s">
        <v>548</v>
      </c>
      <c r="AL76" s="878"/>
      <c r="AM76" s="878"/>
      <c r="AN76" s="878"/>
      <c r="AO76" s="834"/>
      <c r="AP76" s="879" t="s">
        <v>548</v>
      </c>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558</v>
      </c>
      <c r="C77" s="874"/>
      <c r="D77" s="874"/>
      <c r="E77" s="874"/>
      <c r="F77" s="874"/>
      <c r="G77" s="874"/>
      <c r="H77" s="874"/>
      <c r="I77" s="874"/>
      <c r="J77" s="874"/>
      <c r="K77" s="874"/>
      <c r="L77" s="874"/>
      <c r="M77" s="874"/>
      <c r="N77" s="874"/>
      <c r="O77" s="874"/>
      <c r="P77" s="875"/>
      <c r="Q77" s="877">
        <v>2602</v>
      </c>
      <c r="R77" s="878"/>
      <c r="S77" s="878"/>
      <c r="T77" s="878"/>
      <c r="U77" s="834"/>
      <c r="V77" s="879">
        <v>2544</v>
      </c>
      <c r="W77" s="878"/>
      <c r="X77" s="878"/>
      <c r="Y77" s="878"/>
      <c r="Z77" s="834"/>
      <c r="AA77" s="879">
        <v>58</v>
      </c>
      <c r="AB77" s="878"/>
      <c r="AC77" s="878"/>
      <c r="AD77" s="878"/>
      <c r="AE77" s="834"/>
      <c r="AF77" s="879">
        <v>33</v>
      </c>
      <c r="AG77" s="878"/>
      <c r="AH77" s="878"/>
      <c r="AI77" s="878"/>
      <c r="AJ77" s="834"/>
      <c r="AK77" s="879">
        <v>203</v>
      </c>
      <c r="AL77" s="878"/>
      <c r="AM77" s="878"/>
      <c r="AN77" s="878"/>
      <c r="AO77" s="834"/>
      <c r="AP77" s="879">
        <v>530</v>
      </c>
      <c r="AQ77" s="878"/>
      <c r="AR77" s="878"/>
      <c r="AS77" s="878"/>
      <c r="AT77" s="834"/>
      <c r="AU77" s="879">
        <v>77</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559</v>
      </c>
      <c r="C78" s="874"/>
      <c r="D78" s="874"/>
      <c r="E78" s="874"/>
      <c r="F78" s="874"/>
      <c r="G78" s="874"/>
      <c r="H78" s="874"/>
      <c r="I78" s="874"/>
      <c r="J78" s="874"/>
      <c r="K78" s="874"/>
      <c r="L78" s="874"/>
      <c r="M78" s="874"/>
      <c r="N78" s="874"/>
      <c r="O78" s="874"/>
      <c r="P78" s="875"/>
      <c r="Q78" s="876">
        <v>249</v>
      </c>
      <c r="R78" s="830"/>
      <c r="S78" s="830"/>
      <c r="T78" s="830"/>
      <c r="U78" s="830"/>
      <c r="V78" s="830">
        <v>153</v>
      </c>
      <c r="W78" s="830"/>
      <c r="X78" s="830"/>
      <c r="Y78" s="830"/>
      <c r="Z78" s="830"/>
      <c r="AA78" s="830">
        <v>96</v>
      </c>
      <c r="AB78" s="830"/>
      <c r="AC78" s="830"/>
      <c r="AD78" s="830"/>
      <c r="AE78" s="830"/>
      <c r="AF78" s="830">
        <v>96</v>
      </c>
      <c r="AG78" s="830"/>
      <c r="AH78" s="830"/>
      <c r="AI78" s="830"/>
      <c r="AJ78" s="830"/>
      <c r="AK78" s="830" t="s">
        <v>548</v>
      </c>
      <c r="AL78" s="830"/>
      <c r="AM78" s="830"/>
      <c r="AN78" s="830"/>
      <c r="AO78" s="830"/>
      <c r="AP78" s="830" t="s">
        <v>548</v>
      </c>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560</v>
      </c>
      <c r="C79" s="874"/>
      <c r="D79" s="874"/>
      <c r="E79" s="874"/>
      <c r="F79" s="874"/>
      <c r="G79" s="874"/>
      <c r="H79" s="874"/>
      <c r="I79" s="874"/>
      <c r="J79" s="874"/>
      <c r="K79" s="874"/>
      <c r="L79" s="874"/>
      <c r="M79" s="874"/>
      <c r="N79" s="874"/>
      <c r="O79" s="874"/>
      <c r="P79" s="875"/>
      <c r="Q79" s="876">
        <v>38</v>
      </c>
      <c r="R79" s="830"/>
      <c r="S79" s="830"/>
      <c r="T79" s="830"/>
      <c r="U79" s="830"/>
      <c r="V79" s="830">
        <v>23</v>
      </c>
      <c r="W79" s="830"/>
      <c r="X79" s="830"/>
      <c r="Y79" s="830"/>
      <c r="Z79" s="830"/>
      <c r="AA79" s="830">
        <v>15</v>
      </c>
      <c r="AB79" s="830"/>
      <c r="AC79" s="830"/>
      <c r="AD79" s="830"/>
      <c r="AE79" s="830"/>
      <c r="AF79" s="830">
        <v>15</v>
      </c>
      <c r="AG79" s="830"/>
      <c r="AH79" s="830"/>
      <c r="AI79" s="830"/>
      <c r="AJ79" s="830"/>
      <c r="AK79" s="830" t="s">
        <v>548</v>
      </c>
      <c r="AL79" s="830"/>
      <c r="AM79" s="830"/>
      <c r="AN79" s="830"/>
      <c r="AO79" s="830"/>
      <c r="AP79" s="830" t="s">
        <v>548</v>
      </c>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561</v>
      </c>
      <c r="C80" s="874"/>
      <c r="D80" s="874"/>
      <c r="E80" s="874"/>
      <c r="F80" s="874"/>
      <c r="G80" s="874"/>
      <c r="H80" s="874"/>
      <c r="I80" s="874"/>
      <c r="J80" s="874"/>
      <c r="K80" s="874"/>
      <c r="L80" s="874"/>
      <c r="M80" s="874"/>
      <c r="N80" s="874"/>
      <c r="O80" s="874"/>
      <c r="P80" s="875"/>
      <c r="Q80" s="876">
        <v>237</v>
      </c>
      <c r="R80" s="830"/>
      <c r="S80" s="830"/>
      <c r="T80" s="830"/>
      <c r="U80" s="830"/>
      <c r="V80" s="830">
        <v>234</v>
      </c>
      <c r="W80" s="830"/>
      <c r="X80" s="830"/>
      <c r="Y80" s="830"/>
      <c r="Z80" s="830"/>
      <c r="AA80" s="830">
        <v>4</v>
      </c>
      <c r="AB80" s="830"/>
      <c r="AC80" s="830"/>
      <c r="AD80" s="830"/>
      <c r="AE80" s="830"/>
      <c r="AF80" s="830">
        <v>4</v>
      </c>
      <c r="AG80" s="830"/>
      <c r="AH80" s="830"/>
      <c r="AI80" s="830"/>
      <c r="AJ80" s="830"/>
      <c r="AK80" s="830">
        <v>12</v>
      </c>
      <c r="AL80" s="830"/>
      <c r="AM80" s="830"/>
      <c r="AN80" s="830"/>
      <c r="AO80" s="830"/>
      <c r="AP80" s="830" t="s">
        <v>548</v>
      </c>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t="s">
        <v>562</v>
      </c>
      <c r="C81" s="874"/>
      <c r="D81" s="874"/>
      <c r="E81" s="874"/>
      <c r="F81" s="874"/>
      <c r="G81" s="874"/>
      <c r="H81" s="874"/>
      <c r="I81" s="874"/>
      <c r="J81" s="874"/>
      <c r="K81" s="874"/>
      <c r="L81" s="874"/>
      <c r="M81" s="874"/>
      <c r="N81" s="874"/>
      <c r="O81" s="874"/>
      <c r="P81" s="875"/>
      <c r="Q81" s="876">
        <v>254366</v>
      </c>
      <c r="R81" s="830"/>
      <c r="S81" s="830"/>
      <c r="T81" s="830"/>
      <c r="U81" s="830"/>
      <c r="V81" s="830">
        <v>246438</v>
      </c>
      <c r="W81" s="830"/>
      <c r="X81" s="830"/>
      <c r="Y81" s="830"/>
      <c r="Z81" s="830"/>
      <c r="AA81" s="830">
        <v>7929</v>
      </c>
      <c r="AB81" s="830"/>
      <c r="AC81" s="830"/>
      <c r="AD81" s="830"/>
      <c r="AE81" s="830"/>
      <c r="AF81" s="830">
        <v>7525</v>
      </c>
      <c r="AG81" s="830"/>
      <c r="AH81" s="830"/>
      <c r="AI81" s="830"/>
      <c r="AJ81" s="830"/>
      <c r="AK81" s="830" t="s">
        <v>548</v>
      </c>
      <c r="AL81" s="830"/>
      <c r="AM81" s="830"/>
      <c r="AN81" s="830"/>
      <c r="AO81" s="830"/>
      <c r="AP81" s="830" t="s">
        <v>548</v>
      </c>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987945</v>
      </c>
      <c r="AB110" s="900"/>
      <c r="AC110" s="900"/>
      <c r="AD110" s="900"/>
      <c r="AE110" s="901"/>
      <c r="AF110" s="902">
        <v>1071058</v>
      </c>
      <c r="AG110" s="900"/>
      <c r="AH110" s="900"/>
      <c r="AI110" s="900"/>
      <c r="AJ110" s="901"/>
      <c r="AK110" s="902">
        <v>1077129</v>
      </c>
      <c r="AL110" s="900"/>
      <c r="AM110" s="900"/>
      <c r="AN110" s="900"/>
      <c r="AO110" s="901"/>
      <c r="AP110" s="903">
        <v>19.8</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11499968</v>
      </c>
      <c r="BR110" s="931"/>
      <c r="BS110" s="931"/>
      <c r="BT110" s="931"/>
      <c r="BU110" s="931"/>
      <c r="BV110" s="931">
        <v>11246349</v>
      </c>
      <c r="BW110" s="931"/>
      <c r="BX110" s="931"/>
      <c r="BY110" s="931"/>
      <c r="BZ110" s="931"/>
      <c r="CA110" s="931">
        <v>12052546</v>
      </c>
      <c r="CB110" s="931"/>
      <c r="CC110" s="931"/>
      <c r="CD110" s="931"/>
      <c r="CE110" s="931"/>
      <c r="CF110" s="944">
        <v>221.8</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4990881</v>
      </c>
      <c r="BR112" s="926"/>
      <c r="BS112" s="926"/>
      <c r="BT112" s="926"/>
      <c r="BU112" s="926"/>
      <c r="BV112" s="926">
        <v>4909546</v>
      </c>
      <c r="BW112" s="926"/>
      <c r="BX112" s="926"/>
      <c r="BY112" s="926"/>
      <c r="BZ112" s="926"/>
      <c r="CA112" s="926">
        <v>4820136</v>
      </c>
      <c r="CB112" s="926"/>
      <c r="CC112" s="926"/>
      <c r="CD112" s="926"/>
      <c r="CE112" s="926"/>
      <c r="CF112" s="920">
        <v>88.7</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280279</v>
      </c>
      <c r="AB113" s="938"/>
      <c r="AC113" s="938"/>
      <c r="AD113" s="938"/>
      <c r="AE113" s="939"/>
      <c r="AF113" s="940">
        <v>289310</v>
      </c>
      <c r="AG113" s="938"/>
      <c r="AH113" s="938"/>
      <c r="AI113" s="938"/>
      <c r="AJ113" s="939"/>
      <c r="AK113" s="940">
        <v>287543</v>
      </c>
      <c r="AL113" s="938"/>
      <c r="AM113" s="938"/>
      <c r="AN113" s="938"/>
      <c r="AO113" s="939"/>
      <c r="AP113" s="941">
        <v>5.3</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201679</v>
      </c>
      <c r="BR113" s="926"/>
      <c r="BS113" s="926"/>
      <c r="BT113" s="926"/>
      <c r="BU113" s="926"/>
      <c r="BV113" s="926">
        <v>161726</v>
      </c>
      <c r="BW113" s="926"/>
      <c r="BX113" s="926"/>
      <c r="BY113" s="926"/>
      <c r="BZ113" s="926"/>
      <c r="CA113" s="926">
        <v>124054</v>
      </c>
      <c r="CB113" s="926"/>
      <c r="CC113" s="926"/>
      <c r="CD113" s="926"/>
      <c r="CE113" s="926"/>
      <c r="CF113" s="920">
        <v>2.2999999999999998</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38824</v>
      </c>
      <c r="AB114" s="959"/>
      <c r="AC114" s="959"/>
      <c r="AD114" s="959"/>
      <c r="AE114" s="960"/>
      <c r="AF114" s="961">
        <v>41760</v>
      </c>
      <c r="AG114" s="959"/>
      <c r="AH114" s="959"/>
      <c r="AI114" s="959"/>
      <c r="AJ114" s="960"/>
      <c r="AK114" s="961">
        <v>40401</v>
      </c>
      <c r="AL114" s="959"/>
      <c r="AM114" s="959"/>
      <c r="AN114" s="959"/>
      <c r="AO114" s="960"/>
      <c r="AP114" s="962">
        <v>0.7</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843951</v>
      </c>
      <c r="BR114" s="926"/>
      <c r="BS114" s="926"/>
      <c r="BT114" s="926"/>
      <c r="BU114" s="926"/>
      <c r="BV114" s="926">
        <v>803237</v>
      </c>
      <c r="BW114" s="926"/>
      <c r="BX114" s="926"/>
      <c r="BY114" s="926"/>
      <c r="BZ114" s="926"/>
      <c r="CA114" s="926">
        <v>766719</v>
      </c>
      <c r="CB114" s="926"/>
      <c r="CC114" s="926"/>
      <c r="CD114" s="926"/>
      <c r="CE114" s="926"/>
      <c r="CF114" s="920">
        <v>14.1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266422</v>
      </c>
      <c r="BR115" s="926"/>
      <c r="BS115" s="926"/>
      <c r="BT115" s="926"/>
      <c r="BU115" s="926"/>
      <c r="BV115" s="926">
        <v>145617</v>
      </c>
      <c r="BW115" s="926"/>
      <c r="BX115" s="926"/>
      <c r="BY115" s="926"/>
      <c r="BZ115" s="926"/>
      <c r="CA115" s="926">
        <v>151272</v>
      </c>
      <c r="CB115" s="926"/>
      <c r="CC115" s="926"/>
      <c r="CD115" s="926"/>
      <c r="CE115" s="926"/>
      <c r="CF115" s="920">
        <v>2.8</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1307048</v>
      </c>
      <c r="AB117" s="979"/>
      <c r="AC117" s="979"/>
      <c r="AD117" s="979"/>
      <c r="AE117" s="980"/>
      <c r="AF117" s="981">
        <v>1402128</v>
      </c>
      <c r="AG117" s="979"/>
      <c r="AH117" s="979"/>
      <c r="AI117" s="979"/>
      <c r="AJ117" s="980"/>
      <c r="AK117" s="981">
        <v>1405073</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7"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17802901</v>
      </c>
      <c r="BR119" s="1000"/>
      <c r="BS119" s="1000"/>
      <c r="BT119" s="1000"/>
      <c r="BU119" s="1000"/>
      <c r="BV119" s="1000">
        <v>17266475</v>
      </c>
      <c r="BW119" s="1000"/>
      <c r="BX119" s="1000"/>
      <c r="BY119" s="1000"/>
      <c r="BZ119" s="1000"/>
      <c r="CA119" s="1000">
        <v>17914727</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8"/>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3176184</v>
      </c>
      <c r="BR120" s="931"/>
      <c r="BS120" s="931"/>
      <c r="BT120" s="931"/>
      <c r="BU120" s="931"/>
      <c r="BV120" s="931">
        <v>3723228</v>
      </c>
      <c r="BW120" s="931"/>
      <c r="BX120" s="931"/>
      <c r="BY120" s="931"/>
      <c r="BZ120" s="931"/>
      <c r="CA120" s="931">
        <v>3657276</v>
      </c>
      <c r="CB120" s="931"/>
      <c r="CC120" s="931"/>
      <c r="CD120" s="931"/>
      <c r="CE120" s="931"/>
      <c r="CF120" s="944">
        <v>67.3</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4799400</v>
      </c>
      <c r="DR120" s="931"/>
      <c r="DS120" s="931"/>
      <c r="DT120" s="931"/>
      <c r="DU120" s="931"/>
      <c r="DV120" s="932">
        <v>88.3</v>
      </c>
      <c r="DW120" s="932"/>
      <c r="DX120" s="932"/>
      <c r="DY120" s="932"/>
      <c r="DZ120" s="933"/>
    </row>
    <row r="121" spans="1:130" s="230" customFormat="1" ht="26.25" customHeight="1" x14ac:dyDescent="0.2">
      <c r="A121" s="1058"/>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511759</v>
      </c>
      <c r="BR121" s="926"/>
      <c r="BS121" s="926"/>
      <c r="BT121" s="926"/>
      <c r="BU121" s="926"/>
      <c r="BV121" s="926">
        <v>819340</v>
      </c>
      <c r="BW121" s="926"/>
      <c r="BX121" s="926"/>
      <c r="BY121" s="926"/>
      <c r="BZ121" s="926"/>
      <c r="CA121" s="926">
        <v>776355</v>
      </c>
      <c r="CB121" s="926"/>
      <c r="CC121" s="926"/>
      <c r="CD121" s="926"/>
      <c r="CE121" s="926"/>
      <c r="CF121" s="920">
        <v>14.3</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10754</v>
      </c>
      <c r="DH121" s="926"/>
      <c r="DI121" s="926"/>
      <c r="DJ121" s="926"/>
      <c r="DK121" s="926"/>
      <c r="DL121" s="926">
        <v>17355</v>
      </c>
      <c r="DM121" s="926"/>
      <c r="DN121" s="926"/>
      <c r="DO121" s="926"/>
      <c r="DP121" s="926"/>
      <c r="DQ121" s="926">
        <v>20736</v>
      </c>
      <c r="DR121" s="926"/>
      <c r="DS121" s="926"/>
      <c r="DT121" s="926"/>
      <c r="DU121" s="926"/>
      <c r="DV121" s="927">
        <v>0.4</v>
      </c>
      <c r="DW121" s="927"/>
      <c r="DX121" s="927"/>
      <c r="DY121" s="927"/>
      <c r="DZ121" s="928"/>
    </row>
    <row r="122" spans="1:130" s="230" customFormat="1" ht="26.25" customHeight="1" x14ac:dyDescent="0.2">
      <c r="A122" s="1058"/>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9080565</v>
      </c>
      <c r="BR122" s="1000"/>
      <c r="BS122" s="1000"/>
      <c r="BT122" s="1000"/>
      <c r="BU122" s="1000"/>
      <c r="BV122" s="1000">
        <v>9015040</v>
      </c>
      <c r="BW122" s="1000"/>
      <c r="BX122" s="1000"/>
      <c r="BY122" s="1000"/>
      <c r="BZ122" s="1000"/>
      <c r="CA122" s="1000">
        <v>9178438</v>
      </c>
      <c r="CB122" s="1000"/>
      <c r="CC122" s="1000"/>
      <c r="CD122" s="1000"/>
      <c r="CE122" s="1000"/>
      <c r="CF122" s="1017">
        <v>168.9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8"/>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4">
        <v>12768508</v>
      </c>
      <c r="BR123" s="1031"/>
      <c r="BS123" s="1031"/>
      <c r="BT123" s="1031"/>
      <c r="BU123" s="1031"/>
      <c r="BV123" s="1031">
        <v>13557608</v>
      </c>
      <c r="BW123" s="1031"/>
      <c r="BX123" s="1031"/>
      <c r="BY123" s="1031"/>
      <c r="BZ123" s="1031"/>
      <c r="CA123" s="1031">
        <v>13612069</v>
      </c>
      <c r="CB123" s="1031"/>
      <c r="CC123" s="1031"/>
      <c r="CD123" s="1031"/>
      <c r="CE123" s="1031"/>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8"/>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92.6</v>
      </c>
      <c r="BR124" s="1027"/>
      <c r="BS124" s="1027"/>
      <c r="BT124" s="1027"/>
      <c r="BU124" s="1027"/>
      <c r="BV124" s="1027">
        <v>70.400000000000006</v>
      </c>
      <c r="BW124" s="1027"/>
      <c r="BX124" s="1027"/>
      <c r="BY124" s="1027"/>
      <c r="BZ124" s="1027"/>
      <c r="CA124" s="1027">
        <v>79.099999999999994</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v>4980127</v>
      </c>
      <c r="DH124" s="986"/>
      <c r="DI124" s="986"/>
      <c r="DJ124" s="986"/>
      <c r="DK124" s="987"/>
      <c r="DL124" s="985">
        <v>4892191</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8"/>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8"/>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v>266422</v>
      </c>
      <c r="DH126" s="926"/>
      <c r="DI126" s="926"/>
      <c r="DJ126" s="926"/>
      <c r="DK126" s="926"/>
      <c r="DL126" s="926">
        <v>145617</v>
      </c>
      <c r="DM126" s="926"/>
      <c r="DN126" s="926"/>
      <c r="DO126" s="926"/>
      <c r="DP126" s="926"/>
      <c r="DQ126" s="926">
        <v>151272</v>
      </c>
      <c r="DR126" s="926"/>
      <c r="DS126" s="926"/>
      <c r="DT126" s="926"/>
      <c r="DU126" s="926"/>
      <c r="DV126" s="927">
        <v>2.8</v>
      </c>
      <c r="DW126" s="927"/>
      <c r="DX126" s="927"/>
      <c r="DY126" s="927"/>
      <c r="DZ126" s="928"/>
    </row>
    <row r="127" spans="1:130" s="230" customFormat="1" ht="26.25" customHeight="1" x14ac:dyDescent="0.2">
      <c r="A127" s="1059"/>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v>25417</v>
      </c>
      <c r="AB128" s="1047"/>
      <c r="AC128" s="1047"/>
      <c r="AD128" s="1047"/>
      <c r="AE128" s="1048"/>
      <c r="AF128" s="1049">
        <v>25826</v>
      </c>
      <c r="AG128" s="1047"/>
      <c r="AH128" s="1047"/>
      <c r="AI128" s="1047"/>
      <c r="AJ128" s="1048"/>
      <c r="AK128" s="1049">
        <v>25790</v>
      </c>
      <c r="AL128" s="1047"/>
      <c r="AM128" s="1047"/>
      <c r="AN128" s="1047"/>
      <c r="AO128" s="1048"/>
      <c r="AP128" s="1050"/>
      <c r="AQ128" s="1051"/>
      <c r="AR128" s="1051"/>
      <c r="AS128" s="1051"/>
      <c r="AT128" s="1052"/>
      <c r="AU128" s="232"/>
      <c r="AV128" s="232"/>
      <c r="AW128" s="232"/>
      <c r="AX128" s="896" t="s">
        <v>464</v>
      </c>
      <c r="AY128" s="897"/>
      <c r="AZ128" s="897"/>
      <c r="BA128" s="897"/>
      <c r="BB128" s="897"/>
      <c r="BC128" s="897"/>
      <c r="BD128" s="897"/>
      <c r="BE128" s="898"/>
      <c r="BF128" s="1053" t="s">
        <v>122</v>
      </c>
      <c r="BG128" s="1054"/>
      <c r="BH128" s="1054"/>
      <c r="BI128" s="1054"/>
      <c r="BJ128" s="1054"/>
      <c r="BK128" s="1054"/>
      <c r="BL128" s="1055"/>
      <c r="BM128" s="1053">
        <v>14.38</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465</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6129388</v>
      </c>
      <c r="AB129" s="959"/>
      <c r="AC129" s="959"/>
      <c r="AD129" s="959"/>
      <c r="AE129" s="960"/>
      <c r="AF129" s="961">
        <v>5976966</v>
      </c>
      <c r="AG129" s="959"/>
      <c r="AH129" s="959"/>
      <c r="AI129" s="959"/>
      <c r="AJ129" s="960"/>
      <c r="AK129" s="961">
        <v>6144197</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19.38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693428</v>
      </c>
      <c r="AB130" s="959"/>
      <c r="AC130" s="959"/>
      <c r="AD130" s="959"/>
      <c r="AE130" s="960"/>
      <c r="AF130" s="961">
        <v>712817</v>
      </c>
      <c r="AG130" s="959"/>
      <c r="AH130" s="959"/>
      <c r="AI130" s="959"/>
      <c r="AJ130" s="960"/>
      <c r="AK130" s="961">
        <v>711296</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11.9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5435960</v>
      </c>
      <c r="AB131" s="986"/>
      <c r="AC131" s="986"/>
      <c r="AD131" s="986"/>
      <c r="AE131" s="987"/>
      <c r="AF131" s="985">
        <v>5264149</v>
      </c>
      <c r="AG131" s="986"/>
      <c r="AH131" s="986"/>
      <c r="AI131" s="986"/>
      <c r="AJ131" s="987"/>
      <c r="AK131" s="985">
        <v>5432901</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7"/>
      <c r="BF131" s="1084">
        <v>79.099999999999994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10.820591029999999</v>
      </c>
      <c r="AB132" s="1097"/>
      <c r="AC132" s="1097"/>
      <c r="AD132" s="1097"/>
      <c r="AE132" s="1098"/>
      <c r="AF132" s="1099">
        <v>12.60384157</v>
      </c>
      <c r="AG132" s="1097"/>
      <c r="AH132" s="1097"/>
      <c r="AI132" s="1097"/>
      <c r="AJ132" s="1098"/>
      <c r="AK132" s="1099">
        <v>12.295217600000001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10.3</v>
      </c>
      <c r="AB133" s="1080"/>
      <c r="AC133" s="1080"/>
      <c r="AD133" s="1080"/>
      <c r="AE133" s="1081"/>
      <c r="AF133" s="1079">
        <v>11.3</v>
      </c>
      <c r="AG133" s="1080"/>
      <c r="AH133" s="1080"/>
      <c r="AI133" s="1080"/>
      <c r="AJ133" s="1081"/>
      <c r="AK133" s="1079">
        <v>11.9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NjBltpV2Nj6h6uw83LgT/6RR5xutuVgp41Mv/xdrM3i0OwHg/mbtAhkR++Yny+pR7avco8mtXgtq5pwXlyUtw==" saltValue="0E7ptb9ufhlRvFS3RiEg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M1" zoomScale="85" zoomScaleNormal="85" zoomScaleSheetLayoutView="85" workbookViewId="0">
      <selection activeCell="P31" sqref="P31"/>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ygwtQs5hCjR1mN8k9ZpIDyFuTORGNl3Abfup3fjndu+NxRCY2vRbDN7H2WYviQzr3g1CdSPuqWKDx4ZaPc8Fg==" saltValue="pbIkj43hBdA+P4wP3wP3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E49" zoomScale="85" zoomScaleNormal="85" zoomScaleSheetLayoutView="55" workbookViewId="0">
      <selection activeCell="P31" sqref="P31"/>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LKcUep1uRzlHP4vgCfLI66x/bjuDhaaQ9tHiTGhQZdxD3v1QepfKrtnL0Kx5rfx9x/tYpZpmKr85w60l642XQ==" saltValue="CiS6SXCu6w91kEUyDfn8z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9" workbookViewId="0">
      <selection activeCell="P31" sqref="P31"/>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1870324</v>
      </c>
      <c r="AP9" s="281">
        <v>81791</v>
      </c>
      <c r="AQ9" s="282">
        <v>78624</v>
      </c>
      <c r="AR9" s="283">
        <v>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276548</v>
      </c>
      <c r="AP10" s="284">
        <v>12094</v>
      </c>
      <c r="AQ10" s="285">
        <v>8393</v>
      </c>
      <c r="AR10" s="286">
        <v>44.1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566</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4</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27462</v>
      </c>
      <c r="AP13" s="284">
        <v>1201</v>
      </c>
      <c r="AQ13" s="285">
        <v>2520</v>
      </c>
      <c r="AR13" s="286">
        <v>-52.3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29918</v>
      </c>
      <c r="AP14" s="284">
        <v>1308</v>
      </c>
      <c r="AQ14" s="285">
        <v>1291</v>
      </c>
      <c r="AR14" s="286">
        <v>1.3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-136739</v>
      </c>
      <c r="AP15" s="284">
        <v>-5980</v>
      </c>
      <c r="AQ15" s="285">
        <v>-4844</v>
      </c>
      <c r="AR15" s="286">
        <v>23.5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2067513</v>
      </c>
      <c r="AP16" s="284">
        <v>90415</v>
      </c>
      <c r="AQ16" s="285">
        <v>86555</v>
      </c>
      <c r="AR16" s="286">
        <v>4.5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8.18</v>
      </c>
      <c r="AP21" s="298">
        <v>7.95</v>
      </c>
      <c r="AQ21" s="299">
        <v>0.23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95.8</v>
      </c>
      <c r="AP22" s="303">
        <v>97.2</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1077129</v>
      </c>
      <c r="AP32" s="312">
        <v>47104</v>
      </c>
      <c r="AQ32" s="313">
        <v>34484</v>
      </c>
      <c r="AR32" s="314">
        <v>36.6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287543</v>
      </c>
      <c r="AP35" s="312">
        <v>12575</v>
      </c>
      <c r="AQ35" s="313">
        <v>11558</v>
      </c>
      <c r="AR35" s="314">
        <v>8.8000000000000007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40401</v>
      </c>
      <c r="AP36" s="312">
        <v>1767</v>
      </c>
      <c r="AQ36" s="313">
        <v>3181</v>
      </c>
      <c r="AR36" s="314">
        <v>-44.5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154</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-25790</v>
      </c>
      <c r="AP39" s="312">
        <v>-1128</v>
      </c>
      <c r="AQ39" s="313">
        <v>-2572</v>
      </c>
      <c r="AR39" s="314">
        <v>-56.1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-711296</v>
      </c>
      <c r="AP40" s="312">
        <v>-31106</v>
      </c>
      <c r="AQ40" s="313">
        <v>-30360</v>
      </c>
      <c r="AR40" s="314">
        <v>2.5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667987</v>
      </c>
      <c r="AP41" s="312">
        <v>29212</v>
      </c>
      <c r="AQ41" s="313">
        <v>16445</v>
      </c>
      <c r="AR41" s="314">
        <v>77.599999999999994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2745943</v>
      </c>
      <c r="AN51" s="334">
        <v>118672</v>
      </c>
      <c r="AO51" s="335">
        <v>10.1</v>
      </c>
      <c r="AP51" s="336">
        <v>51264</v>
      </c>
      <c r="AQ51" s="337">
        <v>8.1999999999999993</v>
      </c>
      <c r="AR51" s="338">
        <v>1.9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370039</v>
      </c>
      <c r="AN52" s="342">
        <v>15992</v>
      </c>
      <c r="AO52" s="343">
        <v>18.8</v>
      </c>
      <c r="AP52" s="344">
        <v>26040</v>
      </c>
      <c r="AQ52" s="345">
        <v>4.5</v>
      </c>
      <c r="AR52" s="346">
        <v>14.3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1241409</v>
      </c>
      <c r="AN53" s="334">
        <v>53780</v>
      </c>
      <c r="AO53" s="335">
        <v>-54.7</v>
      </c>
      <c r="AP53" s="336">
        <v>52068</v>
      </c>
      <c r="AQ53" s="337">
        <v>1.6</v>
      </c>
      <c r="AR53" s="338">
        <v>-56.3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222441</v>
      </c>
      <c r="AN54" s="342">
        <v>9637</v>
      </c>
      <c r="AO54" s="343">
        <v>-39.700000000000003</v>
      </c>
      <c r="AP54" s="344">
        <v>26936</v>
      </c>
      <c r="AQ54" s="345">
        <v>3.4</v>
      </c>
      <c r="AR54" s="346">
        <v>-43.1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1033903</v>
      </c>
      <c r="AN55" s="334">
        <v>44970</v>
      </c>
      <c r="AO55" s="335">
        <v>-16.399999999999999</v>
      </c>
      <c r="AP55" s="336">
        <v>56181</v>
      </c>
      <c r="AQ55" s="337">
        <v>7.9</v>
      </c>
      <c r="AR55" s="338">
        <v>-24.3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419841</v>
      </c>
      <c r="AN56" s="342">
        <v>18261</v>
      </c>
      <c r="AO56" s="343">
        <v>89.5</v>
      </c>
      <c r="AP56" s="344">
        <v>32039</v>
      </c>
      <c r="AQ56" s="345">
        <v>18.899999999999999</v>
      </c>
      <c r="AR56" s="346">
        <v>70.599999999999994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1266265</v>
      </c>
      <c r="AN57" s="334">
        <v>55271</v>
      </c>
      <c r="AO57" s="335">
        <v>22.9</v>
      </c>
      <c r="AP57" s="336">
        <v>47730</v>
      </c>
      <c r="AQ57" s="337">
        <v>-15</v>
      </c>
      <c r="AR57" s="338">
        <v>37.9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700857</v>
      </c>
      <c r="AN58" s="342">
        <v>30592</v>
      </c>
      <c r="AO58" s="343">
        <v>67.5</v>
      </c>
      <c r="AP58" s="344">
        <v>26378</v>
      </c>
      <c r="AQ58" s="345">
        <v>-17.7</v>
      </c>
      <c r="AR58" s="346">
        <v>85.2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3024449</v>
      </c>
      <c r="AN59" s="334">
        <v>132263</v>
      </c>
      <c r="AO59" s="335">
        <v>139.30000000000001</v>
      </c>
      <c r="AP59" s="336">
        <v>61921</v>
      </c>
      <c r="AQ59" s="337">
        <v>29.7</v>
      </c>
      <c r="AR59" s="338">
        <v>109.6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500227</v>
      </c>
      <c r="AN60" s="342">
        <v>21875</v>
      </c>
      <c r="AO60" s="343">
        <v>-28.5</v>
      </c>
      <c r="AP60" s="344">
        <v>34719</v>
      </c>
      <c r="AQ60" s="345">
        <v>31.6</v>
      </c>
      <c r="AR60" s="346">
        <v>-60.1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1862394</v>
      </c>
      <c r="AN61" s="349">
        <v>80991</v>
      </c>
      <c r="AO61" s="350">
        <v>20.2</v>
      </c>
      <c r="AP61" s="351">
        <v>53833</v>
      </c>
      <c r="AQ61" s="352">
        <v>6.5</v>
      </c>
      <c r="AR61" s="338">
        <v>13.7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442681</v>
      </c>
      <c r="AN62" s="342">
        <v>19271</v>
      </c>
      <c r="AO62" s="343">
        <v>21.5</v>
      </c>
      <c r="AP62" s="344">
        <v>29222</v>
      </c>
      <c r="AQ62" s="345">
        <v>8.1</v>
      </c>
      <c r="AR62" s="346">
        <v>13.4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p8l05Ai0skAjRQCq7tjYG8qiEhIfijqiG3UaIpOzeQXXrC9ozR+e/x9hToMMVYP6WmhSN8t3zu2HNmRnjyupQ==" saltValue="EH+Xkt8+sF/mlV7DQ8J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5" zoomScale="70" zoomScaleNormal="70" zoomScaleSheetLayoutView="55" workbookViewId="0">
      <selection activeCell="P31" sqref="P31"/>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UmtIqlpOwu4s0X4ANiiSWFYr2JED3ZSUCmPL+V5ltelPQJPEHTzXdGTgrTxQYsojZs257PVx82GlCUQPxXYOPw==" saltValue="EtfURxOm60kJDXqiH19z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P31" sqref="P31"/>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Ct1sMDgtzIgceW+wlGDACxK/5tHXUo+74V2LwbHp4eAO2Tapq1qHUNFWvg3XfkHRyBaNNXusne2kHjy9G3VudA==" saltValue="V3iIga7ZoVzcC3nDMGxII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P31" sqref="P3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9.27</v>
      </c>
      <c r="G47" s="12">
        <v>10.26</v>
      </c>
      <c r="H47" s="12">
        <v>11.42</v>
      </c>
      <c r="I47" s="12">
        <v>23.23</v>
      </c>
      <c r="J47" s="13">
        <v>27.73</v>
      </c>
    </row>
    <row r="48" spans="2:10" ht="57.75" customHeight="1" x14ac:dyDescent="0.2">
      <c r="B48" s="14"/>
      <c r="C48" s="1141" t="s">
        <v>4</v>
      </c>
      <c r="D48" s="1141"/>
      <c r="E48" s="1142"/>
      <c r="F48" s="15">
        <v>9.82</v>
      </c>
      <c r="G48" s="16">
        <v>13.86</v>
      </c>
      <c r="H48" s="16">
        <v>19.690000000000001</v>
      </c>
      <c r="I48" s="16">
        <v>10.99</v>
      </c>
      <c r="J48" s="17">
        <v>10.039999999999999</v>
      </c>
    </row>
    <row r="49" spans="2:10" ht="57.75" customHeight="1" thickBot="1" x14ac:dyDescent="0.25">
      <c r="B49" s="18"/>
      <c r="C49" s="1143" t="s">
        <v>5</v>
      </c>
      <c r="D49" s="1143"/>
      <c r="E49" s="1144"/>
      <c r="F49" s="19">
        <v>4.0199999999999996</v>
      </c>
      <c r="G49" s="20">
        <v>6.51</v>
      </c>
      <c r="H49" s="20">
        <v>7.35</v>
      </c>
      <c r="I49" s="20">
        <v>2.3199999999999998</v>
      </c>
      <c r="J49" s="21">
        <v>4.4800000000000004</v>
      </c>
    </row>
    <row r="50" spans="2:10" ht="13.2" x14ac:dyDescent="0.2"/>
  </sheetData>
  <sheetProtection algorithmName="SHA-512" hashValue="DFzEzADNq1QXAnTbaL5gIlkukbdnkiYabPmxHM3td1LnlVv7L0ievGBXKw94a/iTOfNK7tW5a36SHYlck//iGA==" saltValue="PtxsJNiv3FCNNf9ZZUvQ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election activeCell="P31" sqref="P3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531</v>
      </c>
      <c r="D34" s="1151"/>
      <c r="E34" s="1152"/>
      <c r="F34" s="32">
        <v>9.3000000000000007</v>
      </c>
      <c r="G34" s="33">
        <v>13.31</v>
      </c>
      <c r="H34" s="33">
        <v>19.87</v>
      </c>
      <c r="I34" s="33">
        <v>10.66</v>
      </c>
      <c r="J34" s="34">
        <v>9.41</v>
      </c>
      <c r="K34" s="22"/>
      <c r="L34" s="22"/>
      <c r="M34" s="22"/>
      <c r="N34" s="22"/>
      <c r="O34" s="22"/>
      <c r="P34" s="22"/>
    </row>
    <row r="35" spans="1:16" ht="39" customHeight="1" x14ac:dyDescent="0.2">
      <c r="A35" s="22"/>
      <c r="B35" s="35"/>
      <c r="C35" s="1145" t="s">
        <v>532</v>
      </c>
      <c r="D35" s="1146"/>
      <c r="E35" s="1147"/>
      <c r="F35" s="36">
        <v>9.48</v>
      </c>
      <c r="G35" s="37">
        <v>8.48</v>
      </c>
      <c r="H35" s="37">
        <v>8.09</v>
      </c>
      <c r="I35" s="37">
        <v>7.96</v>
      </c>
      <c r="J35" s="38">
        <v>7.91</v>
      </c>
      <c r="K35" s="22"/>
      <c r="L35" s="22"/>
      <c r="M35" s="22"/>
      <c r="N35" s="22"/>
      <c r="O35" s="22"/>
      <c r="P35" s="22"/>
    </row>
    <row r="36" spans="1:16" ht="39" customHeight="1" x14ac:dyDescent="0.2">
      <c r="A36" s="22"/>
      <c r="B36" s="35"/>
      <c r="C36" s="1145" t="s">
        <v>533</v>
      </c>
      <c r="D36" s="1146"/>
      <c r="E36" s="1147"/>
      <c r="F36" s="36">
        <v>2.71</v>
      </c>
      <c r="G36" s="37">
        <v>3.88</v>
      </c>
      <c r="H36" s="37">
        <v>4.78</v>
      </c>
      <c r="I36" s="37">
        <v>5.89</v>
      </c>
      <c r="J36" s="38">
        <v>6.18</v>
      </c>
      <c r="K36" s="22"/>
      <c r="L36" s="22"/>
      <c r="M36" s="22"/>
      <c r="N36" s="22"/>
      <c r="O36" s="22"/>
      <c r="P36" s="22"/>
    </row>
    <row r="37" spans="1:16" ht="39" customHeight="1" x14ac:dyDescent="0.2">
      <c r="A37" s="22"/>
      <c r="B37" s="35"/>
      <c r="C37" s="1145" t="s">
        <v>534</v>
      </c>
      <c r="D37" s="1146"/>
      <c r="E37" s="1147"/>
      <c r="F37" s="36">
        <v>2.84</v>
      </c>
      <c r="G37" s="37">
        <v>2.3199999999999998</v>
      </c>
      <c r="H37" s="37">
        <v>2.27</v>
      </c>
      <c r="I37" s="37">
        <v>2.34</v>
      </c>
      <c r="J37" s="38">
        <v>1.72</v>
      </c>
      <c r="K37" s="22"/>
      <c r="L37" s="22"/>
      <c r="M37" s="22"/>
      <c r="N37" s="22"/>
      <c r="O37" s="22"/>
      <c r="P37" s="22"/>
    </row>
    <row r="38" spans="1:16" ht="39" customHeight="1" x14ac:dyDescent="0.2">
      <c r="A38" s="22"/>
      <c r="B38" s="35"/>
      <c r="C38" s="1145" t="s">
        <v>535</v>
      </c>
      <c r="D38" s="1146"/>
      <c r="E38" s="1147"/>
      <c r="F38" s="36" t="s">
        <v>487</v>
      </c>
      <c r="G38" s="37" t="s">
        <v>487</v>
      </c>
      <c r="H38" s="37" t="s">
        <v>487</v>
      </c>
      <c r="I38" s="37" t="s">
        <v>487</v>
      </c>
      <c r="J38" s="38">
        <v>1.45</v>
      </c>
      <c r="K38" s="22"/>
      <c r="L38" s="22"/>
      <c r="M38" s="22"/>
      <c r="N38" s="22"/>
      <c r="O38" s="22"/>
      <c r="P38" s="22"/>
    </row>
    <row r="39" spans="1:16" ht="39" customHeight="1" x14ac:dyDescent="0.2">
      <c r="A39" s="22"/>
      <c r="B39" s="35"/>
      <c r="C39" s="1145" t="s">
        <v>536</v>
      </c>
      <c r="D39" s="1146"/>
      <c r="E39" s="1147"/>
      <c r="F39" s="36">
        <v>0.35</v>
      </c>
      <c r="G39" s="37">
        <v>0.3</v>
      </c>
      <c r="H39" s="37">
        <v>0.26</v>
      </c>
      <c r="I39" s="37">
        <v>0.22</v>
      </c>
      <c r="J39" s="38">
        <v>0.44</v>
      </c>
      <c r="K39" s="22"/>
      <c r="L39" s="22"/>
      <c r="M39" s="22"/>
      <c r="N39" s="22"/>
      <c r="O39" s="22"/>
      <c r="P39" s="22"/>
    </row>
    <row r="40" spans="1:16" ht="39" customHeight="1" x14ac:dyDescent="0.2">
      <c r="A40" s="22"/>
      <c r="B40" s="35"/>
      <c r="C40" s="1145" t="s">
        <v>537</v>
      </c>
      <c r="D40" s="1146"/>
      <c r="E40" s="1147"/>
      <c r="F40" s="36">
        <v>0.56999999999999995</v>
      </c>
      <c r="G40" s="37">
        <v>0.2</v>
      </c>
      <c r="H40" s="37">
        <v>0.19</v>
      </c>
      <c r="I40" s="37">
        <v>0.19</v>
      </c>
      <c r="J40" s="38">
        <v>0.4</v>
      </c>
      <c r="K40" s="22"/>
      <c r="L40" s="22"/>
      <c r="M40" s="22"/>
      <c r="N40" s="22"/>
      <c r="O40" s="22"/>
      <c r="P40" s="22"/>
    </row>
    <row r="41" spans="1:16" ht="39" customHeight="1" x14ac:dyDescent="0.2">
      <c r="A41" s="22"/>
      <c r="B41" s="35"/>
      <c r="C41" s="1145" t="s">
        <v>538</v>
      </c>
      <c r="D41" s="1146"/>
      <c r="E41" s="1147"/>
      <c r="F41" s="36">
        <v>0.15</v>
      </c>
      <c r="G41" s="37">
        <v>0.24</v>
      </c>
      <c r="H41" s="37" t="s">
        <v>539</v>
      </c>
      <c r="I41" s="37">
        <v>0.1</v>
      </c>
      <c r="J41" s="38">
        <v>0.17</v>
      </c>
      <c r="K41" s="22"/>
      <c r="L41" s="22"/>
      <c r="M41" s="22"/>
      <c r="N41" s="22"/>
      <c r="O41" s="22"/>
      <c r="P41" s="22"/>
    </row>
    <row r="42" spans="1:16" ht="39" customHeight="1" x14ac:dyDescent="0.2">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541</v>
      </c>
      <c r="D43" s="1149"/>
      <c r="E43" s="1150"/>
      <c r="F43" s="41">
        <v>1.1599999999999999</v>
      </c>
      <c r="G43" s="42">
        <v>1.1100000000000001</v>
      </c>
      <c r="H43" s="42">
        <v>1.22</v>
      </c>
      <c r="I43" s="42">
        <v>2.19</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YRnGy0Ypm+LjaqdbdAeFGUwJv237Mb/qh8iJiHYQ44JuQCp7eOVVOPR8MCoOS6BjFiyK7rEzDr57mLoNJehyA==" saltValue="+XWotrUwFIUk+k9Q3Msq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Normal="100" zoomScaleSheetLayoutView="55" workbookViewId="0">
      <selection activeCell="P31" sqref="P3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864</v>
      </c>
      <c r="L45" s="60">
        <v>926</v>
      </c>
      <c r="M45" s="60">
        <v>988</v>
      </c>
      <c r="N45" s="60">
        <v>1071</v>
      </c>
      <c r="O45" s="61">
        <v>1077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268</v>
      </c>
      <c r="L48" s="64">
        <v>286</v>
      </c>
      <c r="M48" s="64">
        <v>280</v>
      </c>
      <c r="N48" s="64">
        <v>289</v>
      </c>
      <c r="O48" s="65">
        <v>288</v>
      </c>
      <c r="P48" s="48"/>
      <c r="Q48" s="48"/>
      <c r="R48" s="48"/>
      <c r="S48" s="48"/>
      <c r="T48" s="48"/>
      <c r="U48" s="48"/>
    </row>
    <row r="49" spans="1:21" ht="30.75" customHeight="1" x14ac:dyDescent="0.2">
      <c r="A49" s="48"/>
      <c r="B49" s="1155"/>
      <c r="C49" s="1156"/>
      <c r="D49" s="62"/>
      <c r="E49" s="1161" t="s">
        <v>14</v>
      </c>
      <c r="F49" s="1161"/>
      <c r="G49" s="1161"/>
      <c r="H49" s="1161"/>
      <c r="I49" s="1161"/>
      <c r="J49" s="1162"/>
      <c r="K49" s="63">
        <v>46</v>
      </c>
      <c r="L49" s="64">
        <v>35</v>
      </c>
      <c r="M49" s="64">
        <v>39</v>
      </c>
      <c r="N49" s="64">
        <v>42</v>
      </c>
      <c r="O49" s="65">
        <v>40</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723</v>
      </c>
      <c r="L52" s="64">
        <v>704</v>
      </c>
      <c r="M52" s="64">
        <v>718</v>
      </c>
      <c r="N52" s="64">
        <v>740</v>
      </c>
      <c r="O52" s="65">
        <v>737</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455</v>
      </c>
      <c r="L53" s="69">
        <v>543</v>
      </c>
      <c r="M53" s="69">
        <v>589</v>
      </c>
      <c r="N53" s="69">
        <v>662</v>
      </c>
      <c r="O53" s="70">
        <v>668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OYs+ig4tzR/4GYd8L1S4kaayJ2essTzd9xQ7e6X33/1jx9CLv8zP77LlDVy6updelUwqHynh7Ox74xfTpcvpQ==" saltValue="vSxZ2eWOq5twm+1svLo4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SheetLayoutView="100" workbookViewId="0">
      <selection activeCell="P31" sqref="P31"/>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11461</v>
      </c>
      <c r="J41" s="356">
        <v>11537</v>
      </c>
      <c r="K41" s="356">
        <v>11500</v>
      </c>
      <c r="L41" s="356">
        <v>11246</v>
      </c>
      <c r="M41" s="357">
        <v>12053</v>
      </c>
    </row>
    <row r="42" spans="2:13" ht="27.75" customHeight="1" x14ac:dyDescent="0.2">
      <c r="B42" s="1186"/>
      <c r="C42" s="1187"/>
      <c r="D42" s="106"/>
      <c r="E42" s="1192" t="s">
        <v>32</v>
      </c>
      <c r="F42" s="1192"/>
      <c r="G42" s="1192"/>
      <c r="H42" s="1193"/>
      <c r="I42" s="358" t="s">
        <v>487</v>
      </c>
      <c r="J42" s="359" t="s">
        <v>487</v>
      </c>
      <c r="K42" s="359" t="s">
        <v>487</v>
      </c>
      <c r="L42" s="359" t="s">
        <v>487</v>
      </c>
      <c r="M42" s="360" t="s">
        <v>487</v>
      </c>
    </row>
    <row r="43" spans="2:13" ht="27.75" customHeight="1" x14ac:dyDescent="0.2">
      <c r="B43" s="1186"/>
      <c r="C43" s="1187"/>
      <c r="D43" s="106"/>
      <c r="E43" s="1192" t="s">
        <v>33</v>
      </c>
      <c r="F43" s="1192"/>
      <c r="G43" s="1192"/>
      <c r="H43" s="1193"/>
      <c r="I43" s="358">
        <v>4849</v>
      </c>
      <c r="J43" s="359">
        <v>5274</v>
      </c>
      <c r="K43" s="359">
        <v>4991</v>
      </c>
      <c r="L43" s="359">
        <v>4910</v>
      </c>
      <c r="M43" s="360">
        <v>4820</v>
      </c>
    </row>
    <row r="44" spans="2:13" ht="27.75" customHeight="1" x14ac:dyDescent="0.2">
      <c r="B44" s="1186"/>
      <c r="C44" s="1187"/>
      <c r="D44" s="106"/>
      <c r="E44" s="1192" t="s">
        <v>34</v>
      </c>
      <c r="F44" s="1192"/>
      <c r="G44" s="1192"/>
      <c r="H44" s="1193"/>
      <c r="I44" s="358">
        <v>258</v>
      </c>
      <c r="J44" s="359">
        <v>238</v>
      </c>
      <c r="K44" s="359">
        <v>202</v>
      </c>
      <c r="L44" s="359">
        <v>162</v>
      </c>
      <c r="M44" s="360">
        <v>124</v>
      </c>
    </row>
    <row r="45" spans="2:13" ht="27.75" customHeight="1" x14ac:dyDescent="0.2">
      <c r="B45" s="1186"/>
      <c r="C45" s="1187"/>
      <c r="D45" s="106"/>
      <c r="E45" s="1192" t="s">
        <v>35</v>
      </c>
      <c r="F45" s="1192"/>
      <c r="G45" s="1192"/>
      <c r="H45" s="1193"/>
      <c r="I45" s="358">
        <v>957</v>
      </c>
      <c r="J45" s="359">
        <v>938</v>
      </c>
      <c r="K45" s="359">
        <v>844</v>
      </c>
      <c r="L45" s="359">
        <v>803</v>
      </c>
      <c r="M45" s="360">
        <v>767</v>
      </c>
    </row>
    <row r="46" spans="2:13" ht="27.75" customHeight="1" x14ac:dyDescent="0.2">
      <c r="B46" s="1186"/>
      <c r="C46" s="1187"/>
      <c r="D46" s="107"/>
      <c r="E46" s="1192" t="s">
        <v>36</v>
      </c>
      <c r="F46" s="1192"/>
      <c r="G46" s="1192"/>
      <c r="H46" s="1193"/>
      <c r="I46" s="358">
        <v>282</v>
      </c>
      <c r="J46" s="359">
        <v>288</v>
      </c>
      <c r="K46" s="359">
        <v>266</v>
      </c>
      <c r="L46" s="359">
        <v>146</v>
      </c>
      <c r="M46" s="360">
        <v>151</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2278</v>
      </c>
      <c r="J50" s="359">
        <v>2800</v>
      </c>
      <c r="K50" s="359">
        <v>3176</v>
      </c>
      <c r="L50" s="359">
        <v>3723</v>
      </c>
      <c r="M50" s="360">
        <v>3657</v>
      </c>
    </row>
    <row r="51" spans="2:13" ht="27.75" customHeight="1" x14ac:dyDescent="0.2">
      <c r="B51" s="1186"/>
      <c r="C51" s="1187"/>
      <c r="D51" s="106"/>
      <c r="E51" s="1192" t="s">
        <v>42</v>
      </c>
      <c r="F51" s="1192"/>
      <c r="G51" s="1192"/>
      <c r="H51" s="1193"/>
      <c r="I51" s="358">
        <v>569</v>
      </c>
      <c r="J51" s="359">
        <v>607</v>
      </c>
      <c r="K51" s="359">
        <v>512</v>
      </c>
      <c r="L51" s="359">
        <v>819</v>
      </c>
      <c r="M51" s="360">
        <v>776</v>
      </c>
    </row>
    <row r="52" spans="2:13" ht="27.75" customHeight="1" x14ac:dyDescent="0.2">
      <c r="B52" s="1188"/>
      <c r="C52" s="1189"/>
      <c r="D52" s="106"/>
      <c r="E52" s="1192" t="s">
        <v>43</v>
      </c>
      <c r="F52" s="1192"/>
      <c r="G52" s="1192"/>
      <c r="H52" s="1193"/>
      <c r="I52" s="358">
        <v>9027</v>
      </c>
      <c r="J52" s="359">
        <v>9086</v>
      </c>
      <c r="K52" s="359">
        <v>9081</v>
      </c>
      <c r="L52" s="359">
        <v>9015</v>
      </c>
      <c r="M52" s="360">
        <v>9178</v>
      </c>
    </row>
    <row r="53" spans="2:13" ht="27.75" customHeight="1" thickBot="1" x14ac:dyDescent="0.25">
      <c r="B53" s="1199" t="s">
        <v>19</v>
      </c>
      <c r="C53" s="1200"/>
      <c r="D53" s="110"/>
      <c r="E53" s="1201" t="s">
        <v>44</v>
      </c>
      <c r="F53" s="1201"/>
      <c r="G53" s="1201"/>
      <c r="H53" s="1202"/>
      <c r="I53" s="361">
        <v>5933</v>
      </c>
      <c r="J53" s="362">
        <v>5782</v>
      </c>
      <c r="K53" s="362">
        <v>5034</v>
      </c>
      <c r="L53" s="362">
        <v>3709</v>
      </c>
      <c r="M53" s="363">
        <v>4303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dyps8X0kEN//bQPEa+OdvqwT7zxY8OlSK6C61yABfxIXK9q5QhCkSNxVUaDjmcYVm31In0Kl3brH9bOT6Ys8JQ==" saltValue="C37oefA1eyTEBEuSsyaB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election activeCell="P31" sqref="P3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700</v>
      </c>
      <c r="G55" s="122">
        <v>1388</v>
      </c>
      <c r="H55" s="123">
        <v>1704</v>
      </c>
    </row>
    <row r="56" spans="2:8" ht="52.5" customHeight="1" x14ac:dyDescent="0.2">
      <c r="B56" s="124"/>
      <c r="C56" s="1213" t="s">
        <v>47</v>
      </c>
      <c r="D56" s="1213"/>
      <c r="E56" s="1214"/>
      <c r="F56" s="125">
        <v>237</v>
      </c>
      <c r="G56" s="125">
        <v>236</v>
      </c>
      <c r="H56" s="126">
        <v>236</v>
      </c>
    </row>
    <row r="57" spans="2:8" ht="53.25" customHeight="1" x14ac:dyDescent="0.2">
      <c r="B57" s="124"/>
      <c r="C57" s="1215" t="s">
        <v>48</v>
      </c>
      <c r="D57" s="1215"/>
      <c r="E57" s="1216"/>
      <c r="F57" s="127">
        <v>1790</v>
      </c>
      <c r="G57" s="127">
        <v>1645</v>
      </c>
      <c r="H57" s="128">
        <v>1276</v>
      </c>
    </row>
    <row r="58" spans="2:8" ht="45.75" customHeight="1" x14ac:dyDescent="0.2">
      <c r="B58" s="129"/>
      <c r="C58" s="1203" t="s">
        <v>564</v>
      </c>
      <c r="D58" s="1204"/>
      <c r="E58" s="1205"/>
      <c r="F58" s="130">
        <v>1392</v>
      </c>
      <c r="G58" s="130">
        <v>1242</v>
      </c>
      <c r="H58" s="131">
        <v>1064</v>
      </c>
    </row>
    <row r="59" spans="2:8" ht="45.75" customHeight="1" x14ac:dyDescent="0.2">
      <c r="B59" s="129"/>
      <c r="C59" s="1203" t="s">
        <v>566</v>
      </c>
      <c r="D59" s="1204"/>
      <c r="E59" s="1205"/>
      <c r="F59" s="130">
        <v>58</v>
      </c>
      <c r="G59" s="130">
        <v>58</v>
      </c>
      <c r="H59" s="131">
        <v>58</v>
      </c>
    </row>
    <row r="60" spans="2:8" ht="45.75" customHeight="1" x14ac:dyDescent="0.2">
      <c r="B60" s="129"/>
      <c r="C60" s="1203" t="s">
        <v>565</v>
      </c>
      <c r="D60" s="1204"/>
      <c r="E60" s="1205"/>
      <c r="F60" s="130">
        <v>40</v>
      </c>
      <c r="G60" s="130">
        <v>45</v>
      </c>
      <c r="H60" s="131">
        <v>50</v>
      </c>
    </row>
    <row r="61" spans="2:8" ht="45.75" customHeight="1" x14ac:dyDescent="0.2">
      <c r="B61" s="129"/>
      <c r="C61" s="1203" t="s">
        <v>567</v>
      </c>
      <c r="D61" s="1204"/>
      <c r="E61" s="1205"/>
      <c r="F61" s="130">
        <v>43</v>
      </c>
      <c r="G61" s="130">
        <v>43</v>
      </c>
      <c r="H61" s="131">
        <v>43</v>
      </c>
    </row>
    <row r="62" spans="2:8" ht="45.75" customHeight="1" thickBot="1" x14ac:dyDescent="0.25">
      <c r="B62" s="132"/>
      <c r="C62" s="1206" t="s">
        <v>568</v>
      </c>
      <c r="D62" s="1207"/>
      <c r="E62" s="1208"/>
      <c r="F62" s="133">
        <v>230</v>
      </c>
      <c r="G62" s="133">
        <v>230</v>
      </c>
      <c r="H62" s="134">
        <v>34</v>
      </c>
    </row>
    <row r="63" spans="2:8" ht="52.5" customHeight="1" thickBot="1" x14ac:dyDescent="0.25">
      <c r="B63" s="135"/>
      <c r="C63" s="1209" t="s">
        <v>49</v>
      </c>
      <c r="D63" s="1209"/>
      <c r="E63" s="1210"/>
      <c r="F63" s="136">
        <v>2727</v>
      </c>
      <c r="G63" s="136">
        <v>3269</v>
      </c>
      <c r="H63" s="137">
        <v>3216</v>
      </c>
    </row>
    <row r="64" spans="2:8" ht="13.2" x14ac:dyDescent="0.2"/>
  </sheetData>
  <sheetProtection algorithmName="SHA-512" hashValue="yKW9OJsO7JYiDh3O5kTJHlL0wA9J3L8NjetAuzzLBFbTta+o2QUa3gBOT7RL+R4EHYXYWZIuJaFGLmrxtWSRtg==" saltValue="FvjqBQ5MNiD4n/SBK27c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118672</v>
      </c>
      <c r="E3" s="156"/>
      <c r="F3" s="157">
        <v>51264</v>
      </c>
      <c r="G3" s="158"/>
      <c r="H3" s="159"/>
    </row>
    <row r="4" spans="1:8" x14ac:dyDescent="0.2">
      <c r="A4" s="160"/>
      <c r="B4" s="161"/>
      <c r="C4" s="162"/>
      <c r="D4" s="163">
        <v>15992</v>
      </c>
      <c r="E4" s="164"/>
      <c r="F4" s="165">
        <v>26040</v>
      </c>
      <c r="G4" s="166"/>
      <c r="H4" s="167"/>
    </row>
    <row r="5" spans="1:8" x14ac:dyDescent="0.2">
      <c r="A5" s="148" t="s">
        <v>520</v>
      </c>
      <c r="B5" s="153"/>
      <c r="C5" s="154"/>
      <c r="D5" s="155">
        <v>53780</v>
      </c>
      <c r="E5" s="156"/>
      <c r="F5" s="157">
        <v>52068</v>
      </c>
      <c r="G5" s="158"/>
      <c r="H5" s="159"/>
    </row>
    <row r="6" spans="1:8" x14ac:dyDescent="0.2">
      <c r="A6" s="160"/>
      <c r="B6" s="161"/>
      <c r="C6" s="162"/>
      <c r="D6" s="163">
        <v>9637</v>
      </c>
      <c r="E6" s="164"/>
      <c r="F6" s="165">
        <v>26936</v>
      </c>
      <c r="G6" s="166"/>
      <c r="H6" s="167"/>
    </row>
    <row r="7" spans="1:8" x14ac:dyDescent="0.2">
      <c r="A7" s="148" t="s">
        <v>521</v>
      </c>
      <c r="B7" s="153"/>
      <c r="C7" s="154"/>
      <c r="D7" s="155">
        <v>44970</v>
      </c>
      <c r="E7" s="156"/>
      <c r="F7" s="157">
        <v>56181</v>
      </c>
      <c r="G7" s="158"/>
      <c r="H7" s="159"/>
    </row>
    <row r="8" spans="1:8" x14ac:dyDescent="0.2">
      <c r="A8" s="160"/>
      <c r="B8" s="161"/>
      <c r="C8" s="162"/>
      <c r="D8" s="163">
        <v>18261</v>
      </c>
      <c r="E8" s="164"/>
      <c r="F8" s="165">
        <v>32039</v>
      </c>
      <c r="G8" s="166"/>
      <c r="H8" s="167"/>
    </row>
    <row r="9" spans="1:8" x14ac:dyDescent="0.2">
      <c r="A9" s="148" t="s">
        <v>522</v>
      </c>
      <c r="B9" s="153"/>
      <c r="C9" s="154"/>
      <c r="D9" s="155">
        <v>55271</v>
      </c>
      <c r="E9" s="156"/>
      <c r="F9" s="157">
        <v>47730</v>
      </c>
      <c r="G9" s="158"/>
      <c r="H9" s="159"/>
    </row>
    <row r="10" spans="1:8" x14ac:dyDescent="0.2">
      <c r="A10" s="160"/>
      <c r="B10" s="161"/>
      <c r="C10" s="162"/>
      <c r="D10" s="163">
        <v>30592</v>
      </c>
      <c r="E10" s="164"/>
      <c r="F10" s="165">
        <v>26378</v>
      </c>
      <c r="G10" s="166"/>
      <c r="H10" s="167"/>
    </row>
    <row r="11" spans="1:8" x14ac:dyDescent="0.2">
      <c r="A11" s="148" t="s">
        <v>523</v>
      </c>
      <c r="B11" s="153"/>
      <c r="C11" s="154"/>
      <c r="D11" s="155">
        <v>132263</v>
      </c>
      <c r="E11" s="156"/>
      <c r="F11" s="157">
        <v>61921</v>
      </c>
      <c r="G11" s="158"/>
      <c r="H11" s="159"/>
    </row>
    <row r="12" spans="1:8" x14ac:dyDescent="0.2">
      <c r="A12" s="160"/>
      <c r="B12" s="161"/>
      <c r="C12" s="168"/>
      <c r="D12" s="163">
        <v>21875</v>
      </c>
      <c r="E12" s="164"/>
      <c r="F12" s="165">
        <v>34719</v>
      </c>
      <c r="G12" s="166"/>
      <c r="H12" s="167"/>
    </row>
    <row r="13" spans="1:8" x14ac:dyDescent="0.2">
      <c r="A13" s="148"/>
      <c r="B13" s="153"/>
      <c r="C13" s="169"/>
      <c r="D13" s="170">
        <v>80991</v>
      </c>
      <c r="E13" s="171"/>
      <c r="F13" s="172">
        <v>53833</v>
      </c>
      <c r="G13" s="173"/>
      <c r="H13" s="159"/>
    </row>
    <row r="14" spans="1:8" x14ac:dyDescent="0.2">
      <c r="A14" s="160"/>
      <c r="B14" s="161"/>
      <c r="C14" s="162"/>
      <c r="D14" s="163">
        <v>19271</v>
      </c>
      <c r="E14" s="164"/>
      <c r="F14" s="165">
        <v>29222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9.82</v>
      </c>
      <c r="C19" s="174">
        <f>ROUND(VALUE(SUBSTITUTE(実質収支比率等に係る経年分析!G$48,"▲","-")),2)</f>
        <v>13.86</v>
      </c>
      <c r="D19" s="174">
        <f>ROUND(VALUE(SUBSTITUTE(実質収支比率等に係る経年分析!H$48,"▲","-")),2)</f>
        <v>19.690000000000001</v>
      </c>
      <c r="E19" s="174">
        <f>ROUND(VALUE(SUBSTITUTE(実質収支比率等に係る経年分析!I$48,"▲","-")),2)</f>
        <v>10.99</v>
      </c>
      <c r="F19" s="174">
        <f>ROUND(VALUE(SUBSTITUTE(実質収支比率等に係る経年分析!J$48,"▲","-")),2)</f>
        <v>10.039999999999999</v>
      </c>
    </row>
    <row r="20" spans="1:11" x14ac:dyDescent="0.2">
      <c r="A20" s="174" t="s">
        <v>53</v>
      </c>
      <c r="B20" s="174">
        <f>ROUND(VALUE(SUBSTITUTE(実質収支比率等に係る経年分析!F$47,"▲","-")),2)</f>
        <v>9.27</v>
      </c>
      <c r="C20" s="174">
        <f>ROUND(VALUE(SUBSTITUTE(実質収支比率等に係る経年分析!G$47,"▲","-")),2)</f>
        <v>10.26</v>
      </c>
      <c r="D20" s="174">
        <f>ROUND(VALUE(SUBSTITUTE(実質収支比率等に係る経年分析!H$47,"▲","-")),2)</f>
        <v>11.42</v>
      </c>
      <c r="E20" s="174">
        <f>ROUND(VALUE(SUBSTITUTE(実質収支比率等に係る経年分析!I$47,"▲","-")),2)</f>
        <v>23.23</v>
      </c>
      <c r="F20" s="174">
        <f>ROUND(VALUE(SUBSTITUTE(実質収支比率等に係る経年分析!J$47,"▲","-")),2)</f>
        <v>27.73</v>
      </c>
    </row>
    <row r="21" spans="1:11" x14ac:dyDescent="0.2">
      <c r="A21" s="174" t="s">
        <v>54</v>
      </c>
      <c r="B21" s="174">
        <f>IF(ISNUMBER(VALUE(SUBSTITUTE(実質収支比率等に係る経年分析!F$49,"▲","-"))),ROUND(VALUE(SUBSTITUTE(実質収支比率等に係る経年分析!F$49,"▲","-")),2),NA())</f>
        <v>4.0199999999999996</v>
      </c>
      <c r="C21" s="174">
        <f>IF(ISNUMBER(VALUE(SUBSTITUTE(実質収支比率等に係る経年分析!G$49,"▲","-"))),ROUND(VALUE(SUBSTITUTE(実質収支比率等に係る経年分析!G$49,"▲","-")),2),NA())</f>
        <v>6.51</v>
      </c>
      <c r="D21" s="174">
        <f>IF(ISNUMBER(VALUE(SUBSTITUTE(実質収支比率等に係る経年分析!H$49,"▲","-"))),ROUND(VALUE(SUBSTITUTE(実質収支比率等に係る経年分析!H$49,"▲","-")),2),NA())</f>
        <v>7.35</v>
      </c>
      <c r="E21" s="174">
        <f>IF(ISNUMBER(VALUE(SUBSTITUTE(実質収支比率等に係る経年分析!I$49,"▲","-"))),ROUND(VALUE(SUBSTITUTE(実質収支比率等に係る経年分析!I$49,"▲","-")),2),NA())</f>
        <v>2.3199999999999998</v>
      </c>
      <c r="F21" s="174">
        <f>IF(ISNUMBER(VALUE(SUBSTITUTE(実質収支比率等に係る経年分析!J$49,"▲","-"))),ROUND(VALUE(SUBSTITUTE(実質収支比率等に係る経年分析!J$49,"▲","-")),2),NA())</f>
        <v>4.4800000000000004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1.1599999999999999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1.1100000000000001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1.22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2.19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斎宮跡保存事業特別会計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0.24</v>
      </c>
      <c r="F29" s="175">
        <f>IF(ROUND(VALUE(SUBSTITUTE(連結実質赤字比率に係る赤字・黒字の構成分析!H$41,"▲", "-")), 2) &lt; 0, ABS(ROUND(VALUE(SUBSTITUTE(連結実質赤字比率に係る赤字・黒字の構成分析!H$41,"▲", "-")), 2)), NA())</f>
        <v>0.45</v>
      </c>
      <c r="G29" s="175" t="e">
        <f>IF(ROUND(VALUE(SUBSTITUTE(連結実質赤字比率に係る赤字・黒字の構成分析!H$41,"▲", "-")), 2) &gt;= 0, ABS(ROUND(VALUE(SUBSTITUTE(連結実質赤字比率に係る赤字・黒字の構成分析!H$41,"▲", "-")), 2)), NA())</f>
        <v>#N/A</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0.56999999999999995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v>
      </c>
    </row>
    <row r="31" spans="1:11" x14ac:dyDescent="0.2">
      <c r="A31" s="175" t="str">
        <f>IF(連結実質赤字比率に係る赤字・黒字の構成分析!C$39="",NA(),連結実質赤字比率に係る赤字・黒字の構成分析!C$39)</f>
        <v>住宅新築資金等貸付事業特別会計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0.44</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1.45</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2.3199999999999998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1.72</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9.3000000000000007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723</v>
      </c>
      <c r="E42" s="176"/>
      <c r="F42" s="176"/>
      <c r="G42" s="176">
        <f>'実質公債費比率（分子）の構造'!L$52</f>
        <v>704</v>
      </c>
      <c r="H42" s="176"/>
      <c r="I42" s="176"/>
      <c r="J42" s="176">
        <f>'実質公債費比率（分子）の構造'!M$52</f>
        <v>718</v>
      </c>
      <c r="K42" s="176"/>
      <c r="L42" s="176"/>
      <c r="M42" s="176">
        <f>'実質公債費比率（分子）の構造'!N$52</f>
        <v>740</v>
      </c>
      <c r="N42" s="176"/>
      <c r="O42" s="176"/>
      <c r="P42" s="176">
        <f>'実質公債費比率（分子）の構造'!O$52</f>
        <v>737</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46</v>
      </c>
      <c r="C45" s="176"/>
      <c r="D45" s="176"/>
      <c r="E45" s="176">
        <f>'実質公債費比率（分子）の構造'!L$49</f>
        <v>35</v>
      </c>
      <c r="F45" s="176"/>
      <c r="G45" s="176"/>
      <c r="H45" s="176">
        <f>'実質公債費比率（分子）の構造'!M$49</f>
        <v>39</v>
      </c>
      <c r="I45" s="176"/>
      <c r="J45" s="176"/>
      <c r="K45" s="176">
        <f>'実質公債費比率（分子）の構造'!N$49</f>
        <v>42</v>
      </c>
      <c r="L45" s="176"/>
      <c r="M45" s="176"/>
      <c r="N45" s="176">
        <f>'実質公債費比率（分子）の構造'!O$49</f>
        <v>40</v>
      </c>
      <c r="O45" s="176"/>
      <c r="P45" s="176"/>
    </row>
    <row r="46" spans="1:16" x14ac:dyDescent="0.2">
      <c r="A46" s="176" t="s">
        <v>64</v>
      </c>
      <c r="B46" s="176">
        <f>'実質公債費比率（分子）の構造'!K$48</f>
        <v>268</v>
      </c>
      <c r="C46" s="176"/>
      <c r="D46" s="176"/>
      <c r="E46" s="176">
        <f>'実質公債費比率（分子）の構造'!L$48</f>
        <v>286</v>
      </c>
      <c r="F46" s="176"/>
      <c r="G46" s="176"/>
      <c r="H46" s="176">
        <f>'実質公債費比率（分子）の構造'!M$48</f>
        <v>280</v>
      </c>
      <c r="I46" s="176"/>
      <c r="J46" s="176"/>
      <c r="K46" s="176">
        <f>'実質公債費比率（分子）の構造'!N$48</f>
        <v>289</v>
      </c>
      <c r="L46" s="176"/>
      <c r="M46" s="176"/>
      <c r="N46" s="176">
        <f>'実質公債費比率（分子）の構造'!O$48</f>
        <v>288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864</v>
      </c>
      <c r="C49" s="176"/>
      <c r="D49" s="176"/>
      <c r="E49" s="176">
        <f>'実質公債費比率（分子）の構造'!L$45</f>
        <v>926</v>
      </c>
      <c r="F49" s="176"/>
      <c r="G49" s="176"/>
      <c r="H49" s="176">
        <f>'実質公債費比率（分子）の構造'!M$45</f>
        <v>988</v>
      </c>
      <c r="I49" s="176"/>
      <c r="J49" s="176"/>
      <c r="K49" s="176">
        <f>'実質公債費比率（分子）の構造'!N$45</f>
        <v>1071</v>
      </c>
      <c r="L49" s="176"/>
      <c r="M49" s="176"/>
      <c r="N49" s="176">
        <f>'実質公債費比率（分子）の構造'!O$45</f>
        <v>1077</v>
      </c>
      <c r="O49" s="176"/>
      <c r="P49" s="176"/>
    </row>
    <row r="50" spans="1:16" x14ac:dyDescent="0.2">
      <c r="A50" s="176" t="s">
        <v>67</v>
      </c>
      <c r="B50" s="176" t="e">
        <f>NA()</f>
        <v>#N/A</v>
      </c>
      <c r="C50" s="176">
        <f>IF(ISNUMBER('実質公債費比率（分子）の構造'!K$53),'実質公債費比率（分子）の構造'!K$53,NA())</f>
        <v>455</v>
      </c>
      <c r="D50" s="176" t="e">
        <f>NA()</f>
        <v>#N/A</v>
      </c>
      <c r="E50" s="176" t="e">
        <f>NA()</f>
        <v>#N/A</v>
      </c>
      <c r="F50" s="176">
        <f>IF(ISNUMBER('実質公債費比率（分子）の構造'!L$53),'実質公債費比率（分子）の構造'!L$53,NA())</f>
        <v>543</v>
      </c>
      <c r="G50" s="176" t="e">
        <f>NA()</f>
        <v>#N/A</v>
      </c>
      <c r="H50" s="176" t="e">
        <f>NA()</f>
        <v>#N/A</v>
      </c>
      <c r="I50" s="176">
        <f>IF(ISNUMBER('実質公債費比率（分子）の構造'!M$53),'実質公債費比率（分子）の構造'!M$53,NA())</f>
        <v>589</v>
      </c>
      <c r="J50" s="176" t="e">
        <f>NA()</f>
        <v>#N/A</v>
      </c>
      <c r="K50" s="176" t="e">
        <f>NA()</f>
        <v>#N/A</v>
      </c>
      <c r="L50" s="176">
        <f>IF(ISNUMBER('実質公債費比率（分子）の構造'!N$53),'実質公債費比率（分子）の構造'!N$53,NA())</f>
        <v>662</v>
      </c>
      <c r="M50" s="176" t="e">
        <f>NA()</f>
        <v>#N/A</v>
      </c>
      <c r="N50" s="176" t="e">
        <f>NA()</f>
        <v>#N/A</v>
      </c>
      <c r="O50" s="176">
        <f>IF(ISNUMBER('実質公債費比率（分子）の構造'!O$53),'実質公債費比率（分子）の構造'!O$53,NA())</f>
        <v>668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9027</v>
      </c>
      <c r="E56" s="175"/>
      <c r="F56" s="175"/>
      <c r="G56" s="175">
        <f>'将来負担比率（分子）の構造'!J$52</f>
        <v>9086</v>
      </c>
      <c r="H56" s="175"/>
      <c r="I56" s="175"/>
      <c r="J56" s="175">
        <f>'将来負担比率（分子）の構造'!K$52</f>
        <v>9081</v>
      </c>
      <c r="K56" s="175"/>
      <c r="L56" s="175"/>
      <c r="M56" s="175">
        <f>'将来負担比率（分子）の構造'!L$52</f>
        <v>9015</v>
      </c>
      <c r="N56" s="175"/>
      <c r="O56" s="175"/>
      <c r="P56" s="175">
        <f>'将来負担比率（分子）の構造'!M$52</f>
        <v>9178</v>
      </c>
    </row>
    <row r="57" spans="1:16" x14ac:dyDescent="0.2">
      <c r="A57" s="175" t="s">
        <v>42</v>
      </c>
      <c r="B57" s="175"/>
      <c r="C57" s="175"/>
      <c r="D57" s="175">
        <f>'将来負担比率（分子）の構造'!I$51</f>
        <v>569</v>
      </c>
      <c r="E57" s="175"/>
      <c r="F57" s="175"/>
      <c r="G57" s="175">
        <f>'将来負担比率（分子）の構造'!J$51</f>
        <v>607</v>
      </c>
      <c r="H57" s="175"/>
      <c r="I57" s="175"/>
      <c r="J57" s="175">
        <f>'将来負担比率（分子）の構造'!K$51</f>
        <v>512</v>
      </c>
      <c r="K57" s="175"/>
      <c r="L57" s="175"/>
      <c r="M57" s="175">
        <f>'将来負担比率（分子）の構造'!L$51</f>
        <v>819</v>
      </c>
      <c r="N57" s="175"/>
      <c r="O57" s="175"/>
      <c r="P57" s="175">
        <f>'将来負担比率（分子）の構造'!M$51</f>
        <v>776</v>
      </c>
    </row>
    <row r="58" spans="1:16" x14ac:dyDescent="0.2">
      <c r="A58" s="175" t="s">
        <v>41</v>
      </c>
      <c r="B58" s="175"/>
      <c r="C58" s="175"/>
      <c r="D58" s="175">
        <f>'将来負担比率（分子）の構造'!I$50</f>
        <v>2278</v>
      </c>
      <c r="E58" s="175"/>
      <c r="F58" s="175"/>
      <c r="G58" s="175">
        <f>'将来負担比率（分子）の構造'!J$50</f>
        <v>2800</v>
      </c>
      <c r="H58" s="175"/>
      <c r="I58" s="175"/>
      <c r="J58" s="175">
        <f>'将来負担比率（分子）の構造'!K$50</f>
        <v>3176</v>
      </c>
      <c r="K58" s="175"/>
      <c r="L58" s="175"/>
      <c r="M58" s="175">
        <f>'将来負担比率（分子）の構造'!L$50</f>
        <v>3723</v>
      </c>
      <c r="N58" s="175"/>
      <c r="O58" s="175"/>
      <c r="P58" s="175">
        <f>'将来負担比率（分子）の構造'!M$50</f>
        <v>3657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282</v>
      </c>
      <c r="C61" s="175"/>
      <c r="D61" s="175"/>
      <c r="E61" s="175">
        <f>'将来負担比率（分子）の構造'!J$46</f>
        <v>288</v>
      </c>
      <c r="F61" s="175"/>
      <c r="G61" s="175"/>
      <c r="H61" s="175">
        <f>'将来負担比率（分子）の構造'!K$46</f>
        <v>266</v>
      </c>
      <c r="I61" s="175"/>
      <c r="J61" s="175"/>
      <c r="K61" s="175">
        <f>'将来負担比率（分子）の構造'!L$46</f>
        <v>146</v>
      </c>
      <c r="L61" s="175"/>
      <c r="M61" s="175"/>
      <c r="N61" s="175">
        <f>'将来負担比率（分子）の構造'!M$46</f>
        <v>151</v>
      </c>
      <c r="O61" s="175"/>
      <c r="P61" s="175"/>
    </row>
    <row r="62" spans="1:16" x14ac:dyDescent="0.2">
      <c r="A62" s="175" t="s">
        <v>35</v>
      </c>
      <c r="B62" s="175">
        <f>'将来負担比率（分子）の構造'!I$45</f>
        <v>957</v>
      </c>
      <c r="C62" s="175"/>
      <c r="D62" s="175"/>
      <c r="E62" s="175">
        <f>'将来負担比率（分子）の構造'!J$45</f>
        <v>938</v>
      </c>
      <c r="F62" s="175"/>
      <c r="G62" s="175"/>
      <c r="H62" s="175">
        <f>'将来負担比率（分子）の構造'!K$45</f>
        <v>844</v>
      </c>
      <c r="I62" s="175"/>
      <c r="J62" s="175"/>
      <c r="K62" s="175">
        <f>'将来負担比率（分子）の構造'!L$45</f>
        <v>803</v>
      </c>
      <c r="L62" s="175"/>
      <c r="M62" s="175"/>
      <c r="N62" s="175">
        <f>'将来負担比率（分子）の構造'!M$45</f>
        <v>767</v>
      </c>
      <c r="O62" s="175"/>
      <c r="P62" s="175"/>
    </row>
    <row r="63" spans="1:16" x14ac:dyDescent="0.2">
      <c r="A63" s="175" t="s">
        <v>34</v>
      </c>
      <c r="B63" s="175">
        <f>'将来負担比率（分子）の構造'!I$44</f>
        <v>258</v>
      </c>
      <c r="C63" s="175"/>
      <c r="D63" s="175"/>
      <c r="E63" s="175">
        <f>'将来負担比率（分子）の構造'!J$44</f>
        <v>238</v>
      </c>
      <c r="F63" s="175"/>
      <c r="G63" s="175"/>
      <c r="H63" s="175">
        <f>'将来負担比率（分子）の構造'!K$44</f>
        <v>202</v>
      </c>
      <c r="I63" s="175"/>
      <c r="J63" s="175"/>
      <c r="K63" s="175">
        <f>'将来負担比率（分子）の構造'!L$44</f>
        <v>162</v>
      </c>
      <c r="L63" s="175"/>
      <c r="M63" s="175"/>
      <c r="N63" s="175">
        <f>'将来負担比率（分子）の構造'!M$44</f>
        <v>124</v>
      </c>
      <c r="O63" s="175"/>
      <c r="P63" s="175"/>
    </row>
    <row r="64" spans="1:16" x14ac:dyDescent="0.2">
      <c r="A64" s="175" t="s">
        <v>33</v>
      </c>
      <c r="B64" s="175">
        <f>'将来負担比率（分子）の構造'!I$43</f>
        <v>4849</v>
      </c>
      <c r="C64" s="175"/>
      <c r="D64" s="175"/>
      <c r="E64" s="175">
        <f>'将来負担比率（分子）の構造'!J$43</f>
        <v>5274</v>
      </c>
      <c r="F64" s="175"/>
      <c r="G64" s="175"/>
      <c r="H64" s="175">
        <f>'将来負担比率（分子）の構造'!K$43</f>
        <v>4991</v>
      </c>
      <c r="I64" s="175"/>
      <c r="J64" s="175"/>
      <c r="K64" s="175">
        <f>'将来負担比率（分子）の構造'!L$43</f>
        <v>4910</v>
      </c>
      <c r="L64" s="175"/>
      <c r="M64" s="175"/>
      <c r="N64" s="175">
        <f>'将来負担比率（分子）の構造'!M$43</f>
        <v>4820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11461</v>
      </c>
      <c r="C66" s="175"/>
      <c r="D66" s="175"/>
      <c r="E66" s="175">
        <f>'将来負担比率（分子）の構造'!J$41</f>
        <v>11537</v>
      </c>
      <c r="F66" s="175"/>
      <c r="G66" s="175"/>
      <c r="H66" s="175">
        <f>'将来負担比率（分子）の構造'!K$41</f>
        <v>11500</v>
      </c>
      <c r="I66" s="175"/>
      <c r="J66" s="175"/>
      <c r="K66" s="175">
        <f>'将来負担比率（分子）の構造'!L$41</f>
        <v>11246</v>
      </c>
      <c r="L66" s="175"/>
      <c r="M66" s="175"/>
      <c r="N66" s="175">
        <f>'将来負担比率（分子）の構造'!M$41</f>
        <v>12053</v>
      </c>
      <c r="O66" s="175"/>
      <c r="P66" s="175"/>
    </row>
    <row r="67" spans="1:16" x14ac:dyDescent="0.2">
      <c r="A67" s="175" t="s">
        <v>71</v>
      </c>
      <c r="B67" s="175" t="e">
        <f>NA()</f>
        <v>#N/A</v>
      </c>
      <c r="C67" s="175">
        <f>IF(ISNUMBER('将来負担比率（分子）の構造'!I$53), IF('将来負担比率（分子）の構造'!I$53 &lt; 0, 0, '将来負担比率（分子）の構造'!I$53), NA())</f>
        <v>5933</v>
      </c>
      <c r="D67" s="175" t="e">
        <f>NA()</f>
        <v>#N/A</v>
      </c>
      <c r="E67" s="175" t="e">
        <f>NA()</f>
        <v>#N/A</v>
      </c>
      <c r="F67" s="175">
        <f>IF(ISNUMBER('将来負担比率（分子）の構造'!J$53), IF('将来負担比率（分子）の構造'!J$53 &lt; 0, 0, '将来負担比率（分子）の構造'!J$53), NA())</f>
        <v>5782</v>
      </c>
      <c r="G67" s="175" t="e">
        <f>NA()</f>
        <v>#N/A</v>
      </c>
      <c r="H67" s="175" t="e">
        <f>NA()</f>
        <v>#N/A</v>
      </c>
      <c r="I67" s="175">
        <f>IF(ISNUMBER('将来負担比率（分子）の構造'!K$53), IF('将来負担比率（分子）の構造'!K$53 &lt; 0, 0, '将来負担比率（分子）の構造'!K$53), NA())</f>
        <v>5034</v>
      </c>
      <c r="J67" s="175" t="e">
        <f>NA()</f>
        <v>#N/A</v>
      </c>
      <c r="K67" s="175" t="e">
        <f>NA()</f>
        <v>#N/A</v>
      </c>
      <c r="L67" s="175">
        <f>IF(ISNUMBER('将来負担比率（分子）の構造'!L$53), IF('将来負担比率（分子）の構造'!L$53 &lt; 0, 0, '将来負担比率（分子）の構造'!L$53), NA())</f>
        <v>3709</v>
      </c>
      <c r="M67" s="175" t="e">
        <f>NA()</f>
        <v>#N/A</v>
      </c>
      <c r="N67" s="175" t="e">
        <f>NA()</f>
        <v>#N/A</v>
      </c>
      <c r="O67" s="175">
        <f>IF(ISNUMBER('将来負担比率（分子）の構造'!M$53), IF('将来負担比率（分子）の構造'!M$53 &lt; 0, 0, '将来負担比率（分子）の構造'!M$53), NA())</f>
        <v>4303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700</v>
      </c>
      <c r="C72" s="179">
        <f>基金残高に係る経年分析!G55</f>
        <v>1388</v>
      </c>
      <c r="D72" s="179">
        <f>基金残高に係る経年分析!H55</f>
        <v>1704</v>
      </c>
    </row>
    <row r="73" spans="1:16" x14ac:dyDescent="0.2">
      <c r="A73" s="178" t="s">
        <v>74</v>
      </c>
      <c r="B73" s="179">
        <f>基金残高に係る経年分析!F56</f>
        <v>237</v>
      </c>
      <c r="C73" s="179">
        <f>基金残高に係る経年分析!G56</f>
        <v>236</v>
      </c>
      <c r="D73" s="179">
        <f>基金残高に係る経年分析!H56</f>
        <v>236</v>
      </c>
    </row>
    <row r="74" spans="1:16" x14ac:dyDescent="0.2">
      <c r="A74" s="178" t="s">
        <v>75</v>
      </c>
      <c r="B74" s="179">
        <f>基金残高に係る経年分析!F57</f>
        <v>1790</v>
      </c>
      <c r="C74" s="179">
        <f>基金残高に係る経年分析!G57</f>
        <v>1645</v>
      </c>
      <c r="D74" s="179">
        <f>基金残高に係る経年分析!H57</f>
        <v>1276</v>
      </c>
    </row>
  </sheetData>
  <sheetProtection algorithmName="SHA-512" hashValue="W7UwmZYvZ2sJOzii4Y8IICTTgvesIm7b/piDFKHXb8oU5Okhw8vkhN59nsIltXMwNaM7P/DjaC9gjYmrrkY/Lw==" saltValue="mEIm/E9uD9daDfdm7bUE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