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5_市町回答（１回目）\13 志摩市○\"/>
    </mc:Choice>
  </mc:AlternateContent>
  <xr:revisionPtr revIDLastSave="0" documentId="8_{B2C3D056-9D85-4AF9-8A9F-E095230C3527}"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BE34" i="10"/>
  <c r="C34" i="10"/>
  <c r="C35" i="10" s="1"/>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<sst xmlns="http://schemas.openxmlformats.org/spreadsheetml/2006/main" count="1108" uniqueCount="575">
  <si>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</si>
  <si>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</si>
  <si>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</si>
  <si>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</si>
  <si>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</si>
  <si>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</si>
  <si>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</si>
  <si>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</si>
  <si>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</si>
  <si>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</si>
  <si>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</si>
  <si>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</si>
  <si>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</si>
  <si>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</si>
  <si>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</si>
  <si>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</si>
  <si>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</si>
  <si>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</si>
  <si>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</si>
  <si>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</si>
  <si>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</si>
  <si>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</si>
  <si>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</si>
  <si>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</si>
  <si>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</si>
  <si>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</si>
  <si>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</si>
  <si>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</si>
  <si>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</si>
  <si>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</si>
  <si>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</si>
  <si>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</si>
  <si>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</si>
  <si>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</si>
  <si>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</si>
  <si>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</si>
  <si>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</si>
  <si>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</si>
  <si>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</si>
  <si>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</si>
  <si>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</si>
  <si>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</si>
  <si>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</si>
  <si>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</si>
  <si>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</si>
  <si>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</si>
  <si>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</si>
  <si>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</si>
  <si>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</si>
  <si>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</si>
  <si>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</si>
  <si>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</si>
  <si>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</si>
  <si>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</si>
  <si>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</si>
  <si>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</si>
  <si>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</si>
  <si>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</si>
  <si>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</si>
  <si>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</si>
  <si>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</si>
  <si>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</si>
  <si>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</si>
  <si>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</si>
  <si>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</si>
  <si>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</si>
  <si>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</si>
  <si>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</si>
  <si>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</si>
  <si>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</si>
  <si>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</si>
  <si>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</si>
  <si>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</si>
  <si>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</si>
  <si>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</si>
  <si>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</si>
  <si>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</si>
  <si>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</si>
  <si>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</si>
  <si>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</si>
  <si>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</si>
  <si>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</si>
  <si>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</si>
  <si>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</si>
  <si>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</si>
  <si>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</si>
  <si>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</si>
  <si>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</si>
  <si>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</si>
  <si>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</si>
  <si>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</si>
  <si>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</si>
  <si>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</si>
  <si>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</si>
  <si>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</si>
  <si>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</si>
  <si>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</si>
  <si>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</si>
  <si>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</si>
  <si>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</si>
  <si>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</si>
  <si>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</si>
  <si>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</si>
  <si>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</si>
  <si>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</si>
  <si>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</si>
  <si>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</si>
  <si>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</si>
  <si>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</si>
  <si>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</si>
  <si>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</si>
  <si>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</si>
  <si>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</si>
  <si>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</si>
  <si>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</si>
  <si>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</si>
  <si>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</si>
  <si>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</si>
  <si>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</si>
  <si>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</si>
  <si>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</si>
  <si>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</si>
  <si>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</si>
  <si>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</si>
  <si>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</si>
  <si>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</si>
  <si>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</si>
  <si>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</si>
  <si>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</si>
  <si>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</si>
  <si>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</si>
  <si>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</si>
  <si>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</si>
  <si>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</si>
  <si>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</si>
  <si>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</si>
  <si>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</si>
  <si>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</si>
  <si>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</si>
  <si>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</si>
  <si>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</si>
  <si>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</si>
  <si>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</si>
  <si>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</si>
  <si>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</si>
  <si>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</si>
  <si>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</si>
  <si>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</si>
  <si>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</si>
  <si>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</si>
  <si>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</si>
  <si>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</si>
  <si>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</si>
  <si>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</si>
  <si>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</si>
  <si>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</si>
  <si>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</si>
  <si>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</si>
  <si>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</si>
  <si>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</si>
  <si>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</si>
  <si>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</si>
  <si>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</si>
  <si>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</si>
  <si>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</si>
  <si>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</si>
  <si>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</si>
  <si>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</si>
  <si>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</si>
  <si>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</si>
  <si>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</si>
  <si>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</si>
  <si>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</si>
  <si>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</si>
  <si>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</si>
  <si>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</si>
  <si>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</si>
  <si>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</si>
  <si>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</si>
  <si>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</si>
  <si>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</si>
  <si>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</si>
  <si>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</si>
  <si>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</si>
  <si>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</si>
  <si>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</si>
  <si>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</si>
  <si>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</si>
  <si>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</si>
  <si>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</si>
  <si>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</si>
  <si>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</si>
  <si>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</si>
  <si>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</si>
  <si>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</si>
  <si>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</si>
  <si>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</si>
  <si>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</si>
  <si>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</si>
  <si>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</si>
  <si>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</si>
  <si>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</si>
  <si>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</si>
  <si>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三重県志摩市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</si>
  <si>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</si>
  <si>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</si>
  <si>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</si>
  <si>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</si>
  <si>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</si>
  <si>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</si>
  <si>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</si>
  <si>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</si>
  <si>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</si>
  <si>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</si>
  <si>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</si>
  <si>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</si>
  <si>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</si>
  <si>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</si>
  <si>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</si>
  <si>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</si>
  <si>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</si>
  <si>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</si>
  <si>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</si>
  <si>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</si>
  <si>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</si>
  <si>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</si>
  <si>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</si>
  <si>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</si>
  <si>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</si>
  <si>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</si>
  <si>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</si>
  <si>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</si>
  <si>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</si>
  <si>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</si>
  <si>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</si>
  <si>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</si>
  <si>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</si>
  <si>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</si>
  <si>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</si>
  <si>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</si>
  <si>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</si>
  <si>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</si>
  <si>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</si>
  <si>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</si>
  <si>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</si>
  <si>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</si>
  <si>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</si>
  <si>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</si>
  <si>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</si>
  <si>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</si>
  <si>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</si>
  <si>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</si>
  <si>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</si>
  <si>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</si>
  <si>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</si>
  <si>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</si>
  <si>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</si>
  <si>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</si>
  <si>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</si>
  <si>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</si>
  <si>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</si>
  <si>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</si>
  <si>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</si>
  <si>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</si>
  <si>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</si>
  <si>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</si>
  <si>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</si>
  <si>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</si>
  <si>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</si>
  <si>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</si>
  <si>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</si>
  <si>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</si>
  <si>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</si>
  <si>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</si>
  <si>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</si>
  <si>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</si>
  <si>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</si>
  <si>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</si>
  <si>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</si>
  <si>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</si>
  <si>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</si>
  <si>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</si>
  <si>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</si>
  <si>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</si>
  <si>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</si>
  <si>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</si>
  <si>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</si>
  <si>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</si>
  <si>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</si>
  <si>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</si>
  <si>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</si>
  <si>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</si>
  <si>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</si>
  <si>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</si>
  <si>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</si>
  <si>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</si>
  <si>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</si>
  <si>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</si>
  <si>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</si>
  <si>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</si>
  <si>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</si>
  <si>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</si>
  <si>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</si>
  <si>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</si>
  <si>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</si>
  <si>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</si>
  <si>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</si>
  <si>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</si>
  <si>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</si>
  <si>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</si>
  <si>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</si>
  <si>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</si>
  <si>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</si>
  <si>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</si>
  <si>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</si>
  <si>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</si>
  <si>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</si>
  <si>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</si>
  <si>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</si>
  <si>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</si>
  <si>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</si>
  <si>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</si>
  <si>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</si>
  <si>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</si>
  <si>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</si>
  <si>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</si>
  <si>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</si>
  <si>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</si>
  <si>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</si>
  <si>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</si>
  <si>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</si>
  <si>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</si>
  <si>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</si>
  <si>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</si>
  <si>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</si>
  <si>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</si>
  <si>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</si>
  <si>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</si>
  <si>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</si>
  <si>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</si>
  <si>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</si>
  <si>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</si>
  <si>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</si>
  <si>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</si>
  <si>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</si>
  <si>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</si>
  <si>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</si>
  <si>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</si>
  <si>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</si>
  <si>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</si>
  <si>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</si>
  <si>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</si>
  <si>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</si>
  <si>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</si>
  <si>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三重県志摩市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</si>
  <si>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</si>
  <si>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</si>
  <si>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</si>
  <si>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</si>
  <si>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</si>
  <si>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</si>
  <si>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</si>
  <si>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</si>
  <si>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</si>
  <si>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</si>
  <si>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</si>
  <si>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</si>
  <si>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</si>
  <si>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</si>
  <si>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</si>
  <si>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</si>
  <si>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</si>
  <si>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</si>
  <si>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</si>
  <si>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</si>
  <si>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</si>
  <si>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</si>
  <si>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</si>
  <si>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</si>
  <si>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</si>
  <si>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</si>
  <si>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</si>
  <si>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</si>
  <si>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</si>
  <si>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</si>
  <si>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</si>
  <si>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</si>
  <si>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</si>
  <si>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</si>
  <si>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</si>
  <si>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</si>
  <si>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</si>
  <si>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</si>
  <si>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</si>
  <si>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</si>
  <si>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</si>
  <si>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</si>
  <si>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</si>
  <si>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</si>
  <si>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</si>
  <si>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</si>
  <si>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</si>
  <si>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</si>
  <si>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</si>
  <si>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</si>
  <si>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</si>
  <si>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</si>
  <si>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</si>
  <si>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</si>
  <si>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</si>
  <si>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</si>
  <si>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</si>
  <si>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</si>
  <si>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</si>
  <si>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</si>
  <si>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</si>
  <si>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</si>
  <si>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</si>
  <si>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</si>
  <si>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</si>
  <si>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</si>
  <si>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</si>
  <si>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</si>
  <si>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</si>
  <si>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</si>
  <si>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</si>
  <si>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</si>
  <si>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</si>
  <si>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</si>
  <si>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</si>
  <si>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</si>
  <si>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</si>
  <si>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</si>
  <si>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</si>
  <si>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</si>
  <si>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</si>
  <si>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</si>
  <si>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</si>
  <si>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</si>
  <si>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</si>
  <si>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</si>
  <si>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</si>
  <si>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</si>
  <si>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</si>
  <si>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</si>
  <si>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</si>
  <si>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</si>
  <si>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</si>
  <si>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</si>
  <si>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</si>
  <si>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</si>
  <si>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</si>
  <si>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</si>
  <si>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</si>
  <si>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</si>
  <si>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</si>
  <si>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</si>
  <si>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</si>
  <si>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</si>
  <si>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</si>
  <si>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</si>
  <si>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</si>
  <si>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</si>
  <si>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</si>
  <si>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</si>
  <si>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</si>
  <si>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</si>
  <si>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</si>
  <si>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</si>
  <si>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</si>
  <si>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</si>
  <si>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</si>
  <si>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</si>
  <si>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</si>
  <si>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</si>
  <si>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</si>
  <si>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</si>
  <si>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</si>
  <si>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</si>
  <si>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</si>
  <si>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</si>
  <si>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</si>
  <si>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</si>
  <si>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</si>
  <si>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</si>
  <si>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</si>
  <si>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</si>
  <si>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</si>
  <si>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</si>
  <si>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</si>
  <si>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</si>
  <si>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</si>
  <si>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</si>
  <si>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</si>
  <si>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</si>
  <si>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</si>
  <si>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</si>
  <si>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</si>
  <si>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</si>
  <si>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</si>
  <si>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</si>
  <si>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</si>
  <si>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</si>
  <si>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</si>
  <si>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</si>
  <si>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</si>
  <si>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</si>
  <si>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</si>
  <si>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</si>
  <si>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</si>
  <si>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</si>
  <si>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</si>
  <si>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</si>
  <si>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</si>
  <si>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</si>
  <si>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</si>
  <si>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</si>
  <si>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</si>
  <si>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</si>
  <si>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</si>
  <si>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</si>
  <si>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</si>
  <si>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</si>
  <si>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</si>
  <si>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</si>
  <si>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</si>
  <si>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</si>
  <si>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</si>
  <si>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</si>
  <si>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</si>
  <si>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</si>
  <si>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4.22</t>
  </si>
  <si>
    <t>▲ 5.12</t>
  </si>
  <si>
    <t>▲ 0.80</t>
  </si>
  <si>
    <t>▲ 0.26</t>
  </si>
  <si>
    <t>水道事業会計</t>
  </si>
  <si>
    <t>一般会計</t>
  </si>
  <si>
    <t>後期高齢者医療特別会計</t>
  </si>
  <si>
    <t>国民健康保険特別会計</t>
  </si>
  <si>
    <t>病院事業会計</t>
  </si>
  <si>
    <t>下水道事業会計</t>
  </si>
  <si>
    <t>介護保険特別会計</t>
  </si>
  <si>
    <t>住宅新築資金等貸付事業特別会計</t>
  </si>
  <si>
    <t>その他会計（赤字）</t>
  </si>
  <si>
    <t>その他会計（黒字）</t>
  </si>
  <si>
    <t>R01</t>
    <phoneticPr fontId="5"/>
  </si>
  <si>
    <t>R02</t>
    <phoneticPr fontId="5"/>
  </si>
  <si>
    <t>R03</t>
    <phoneticPr fontId="5"/>
  </si>
  <si>
    <t>R04</t>
    <phoneticPr fontId="5"/>
  </si>
  <si>
    <t>R05</t>
    <phoneticPr fontId="5"/>
  </si>
  <si>
    <t>-</t>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</si>
  <si>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</si>
  <si>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志摩広域行政組合（才庭寮特別会計）</t>
    <rPh sb="0" eb="2">
      <t>シマ</t>
    </rPh>
    <rPh sb="2" eb="6">
      <t>コウイキギョウセイ</t>
    </rPh>
    <rPh sb="6" eb="8">
      <t>クミアイ</t>
    </rPh>
    <rPh sb="9" eb="11">
      <t>サイニワ</t>
    </rPh>
    <rPh sb="11" eb="12">
      <t>リョウ</t>
    </rPh>
    <rPh sb="12" eb="14">
      <t>トクベツ</t>
    </rPh>
    <rPh sb="14" eb="16">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</si>
  <si>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</si>
  <si>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t>
    <rPh sb="0" eb="2">
      <t>シマ</t>
    </rPh>
    <rPh sb="2" eb="4">
      <t>コウイキ</t>
    </rPh>
    <rPh sb="4" eb="6">
      <t>ギョウセイ</t>
    </rPh>
    <rPh sb="6" eb="8">
      <t>クミアイ</t>
    </rPh>
    <rPh sb="9" eb="11">
      <t>フクシ</t>
    </rPh>
    <phoneticPr fontId="2"/>
  </si>
  <si>
    <t>三重県市町総合事務組合（一般会計）</t>
    <rPh sb="0" eb="3">
      <t>ミエケン</t>
    </rPh>
    <rPh sb="3" eb="5">
      <t>シマチ</t>
    </rPh>
    <rPh sb="5" eb="7">
      <t>ソウゴウ</t>
    </rPh>
    <rPh sb="7" eb="11">
      <t>ジムクミアイ</t>
    </rPh>
    <rPh sb="12" eb="14">
      <t>イッパン</t>
    </rPh>
    <rPh sb="14" eb="16">
      <t>カイケイ</t>
    </rPh>
    <phoneticPr fontId="2"/>
  </si>
  <si>
    <t>三重県市町総合事務組合（共同研修特別会計）</t>
    <rPh sb="0" eb="3">
      <t>ミエケン</t>
    </rPh>
    <rPh sb="3" eb="5">
      <t>シマチ</t>
    </rPh>
    <rPh sb="5" eb="7">
      <t>ソウゴウ</t>
    </rPh>
    <rPh sb="7" eb="11">
      <t>ジムクミアイ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</si>
  <si>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5">
      <t>シマチ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</si>
  <si>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5">
      <t>シマチ</t>
    </rPh>
    <rPh sb="5" eb="7">
      <t>ソウゴウ</t>
    </rPh>
    <rPh sb="7" eb="11">
      <t>ジムクミアイ</t>
    </rPh>
    <rPh sb="12" eb="14">
      <t>ブッピン</t>
    </rPh>
    <rPh sb="14" eb="16">
      <t>トクベツ</t>
    </rPh>
    <rPh sb="16" eb="18">
      <t>カイケイ</t>
    </rPh>
    <phoneticPr fontId="2"/>
  </si>
  <si>
    <t>三重県市町総合事務組合（退職手当特別会計）</t>
    <rPh sb="0" eb="3">
      <t>ミエケン</t>
    </rPh>
    <rPh sb="3" eb="5">
      <t>シマチ</t>
    </rPh>
    <rPh sb="5" eb="7">
      <t>ソウゴウ</t>
    </rPh>
    <rPh sb="7" eb="11">
      <t>ジムクミアイ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</si>
  <si>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5">
      <t>シマチ</t>
    </rPh>
    <rPh sb="5" eb="7">
      <t>ソウゴウ</t>
    </rPh>
    <rPh sb="7" eb="11">
      <t>ジムクミアイ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</si>
  <si>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5">
      <t>シマチ</t>
    </rPh>
    <rPh sb="5" eb="7">
      <t>ソウゴウ</t>
    </rPh>
    <rPh sb="7" eb="9">
      <t>ジム</t>
    </rPh>
    <rPh sb="9" eb="11">
      <t>クミアイ</t>
    </rPh>
    <rPh sb="12" eb="14">
      <t>コウヘイ</t>
    </rPh>
    <rPh sb="14" eb="17">
      <t>イインカイ</t>
    </rPh>
    <rPh sb="17" eb="19">
      <t>トクベツ</t>
    </rPh>
    <rPh sb="19" eb="21">
      <t>カイケイ</t>
    </rPh>
    <phoneticPr fontId="2"/>
  </si>
  <si>
    <t>鳥羽志勢広域連合</t>
    <rPh sb="0" eb="2">
      <t>トバ</t>
    </rPh>
    <rPh sb="2" eb="3">
      <t>シ</t>
    </rPh>
    <rPh sb="3" eb="4">
      <t>セイ</t>
    </rPh>
    <rPh sb="4" eb="6">
      <t>コウイキ</t>
    </rPh>
    <rPh sb="6" eb="8">
      <t>レンゴウ</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</si>
  <si>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</si>
  <si>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三重地方税管理回収機構（滞納整理拡充事事業特別会計）</t>
    <rPh sb="0" eb="2">
      <t>ミエ</t>
    </rPh>
    <rPh sb="2" eb="5">
      <t>チホウゼイ</t>
    </rPh>
    <rPh sb="5" eb="7">
      <t>カンリ</t>
    </rPh>
    <rPh sb="7" eb="9">
      <t>カイシュウ</t>
    </rPh>
    <rPh sb="9" eb="11">
      <t>キコウ</t>
    </rPh>
    <rPh sb="12" eb="16">
      <t>タイノウセイリ</t>
    </rPh>
    <rPh sb="16" eb="18">
      <t>カクジュウ</t>
    </rPh>
    <rPh sb="18" eb="19">
      <t>コト</t>
    </rPh>
    <rPh sb="19" eb="21">
      <t>ジギョウ</t>
    </rPh>
    <rPh sb="21" eb="23">
      <t>トクベツ</t>
    </rPh>
    <rPh sb="23" eb="25">
      <t>カイケイ</t>
    </rPh>
    <phoneticPr fontId="2"/>
  </si>
  <si>
    <t>三重県後期高齢者医療広域連合（一般会計）</t>
    <rPh sb="0" eb="2">
      <t>ミエ</t>
    </rPh>
    <rPh sb="2" eb="3">
      <t>ケン</t>
    </rPh>
    <rPh sb="3" eb="7">
      <t>コウキコウレイ</t>
    </rPh>
    <rPh sb="7" eb="8">
      <t>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</si>
  <si>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</si>
  <si>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t>
    <phoneticPr fontId="2"/>
  </si>
  <si>
    <t>ふるさと応援基金</t>
    <rPh sb="4" eb="6">
      <t>オウエン</t>
    </rPh>
    <rPh sb="6" eb="8">
      <t>キキン</t>
    </rPh>
    <phoneticPr fontId="5"/>
  </si>
  <si>
    <t>地域振興基金</t>
    <rPh sb="0" eb="2">
      <t>チイキ</t>
    </rPh>
    <rPh sb="2" eb="4">
      <t>シンコウ</t>
    </rPh>
    <rPh sb="4" eb="6">
      <t>キキン</t>
    </rPh>
    <phoneticPr fontId="2"/>
  </si>
  <si>
    <t>船越地区振興基金</t>
    <rPh sb="0" eb="4">
      <t>フナコシチク</t>
    </rPh>
    <rPh sb="4" eb="6">
      <t>シンコウ</t>
    </rPh>
    <rPh sb="6" eb="8">
      <t>キキン</t>
    </rPh>
    <phoneticPr fontId="2"/>
  </si>
  <si>
    <t>浜島地区福祉施設整備基金</t>
    <rPh sb="0" eb="4">
      <t>ハマジマチク</t>
    </rPh>
    <rPh sb="4" eb="6">
      <t>フクシ</t>
    </rPh>
    <rPh sb="6" eb="8">
      <t>シセツ</t>
    </rPh>
    <rPh sb="8" eb="10">
      <t>セイビ</t>
    </rPh>
    <rPh sb="10" eb="12">
      <t>キキン</t>
    </rPh>
    <phoneticPr fontId="2"/>
  </si>
  <si>
    <t>阿児地区振興基金</t>
    <rPh sb="0" eb="4">
      <t>アゴチク</t>
    </rPh>
    <rPh sb="4" eb="6">
      <t>シンコウ</t>
    </rPh>
    <rPh sb="6" eb="8">
      <t>キキン</t>
    </rPh>
    <phoneticPr fontId="2"/>
  </si>
  <si>
    <t>志摩まちづくり株式会社</t>
    <rPh sb="0" eb="2">
      <t>シマ</t>
    </rPh>
    <rPh sb="7" eb="9">
      <t>カブシキ</t>
    </rPh>
    <rPh sb="9" eb="11">
      <t>ガイシャ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</si>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</sst>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92632</c:v>
                </c:pt>
                <c:pt idx="2">
                  <c:v>96469</c:v>
                </c:pt>
                <c:pt idx="3">
                  <c:v>85743</c:v>
                </c:pt>
                <c:pt idx="4">
                  <c:v>92509</c:v>
                </c:pt>
              </c:numCache>
            </c:numRef>
          </c:val>
          <c:smooth val="0"/>
          <c:extLst>
            <c:ext xmlns:c16="http://schemas.microsoft.com/office/drawing/2014/chart" uri="{C3380CC4-5D6E-409C-BE32-E72D297353CC}">
              <c16:uniqueId val="{00000000-4B74-4975-8780-D2C022871D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40862</c:v>
                </c:pt>
                <c:pt idx="1">
                  <c:v>20642</c:v>
                </c:pt>
                <c:pt idx="2">
                  <c:v>26828</c:v>
                </c:pt>
                <c:pt idx="3">
                  <c:v>56696</c:v>
                </c:pt>
                <c:pt idx="4">
                  <c:v>58545</c:v>
                </c:pt>
              </c:numCache>
            </c:numRef>
          </c:val>
          <c:smooth val="0"/>
          <c:extLst>
            <c:ext xmlns:c16="http://schemas.microsoft.com/office/drawing/2014/chart" uri="{C3380CC4-5D6E-409C-BE32-E72D297353CC}">
              <c16:uniqueId val="{00000001-4B74-4975-8780-D2C022871D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3.17</c:v>
                </c:pt>
                <c:pt idx="1">
                  <c:v>3.03</c:v>
                </c:pt>
                <c:pt idx="2">
                  <c:v>5.59</c:v>
                </c:pt>
                <c:pt idx="3">
                  <c:v>6.11</c:v>
                </c:pt>
                <c:pt idx="4">
                  <c:v>4.5</c:v>
                </c:pt>
              </c:numCache>
            </c:numRef>
          </c:val>
          <c:extLst>
            <c:ext xmlns:c16="http://schemas.microsoft.com/office/drawing/2014/chart" uri="{C3380CC4-5D6E-409C-BE32-E72D297353CC}">
              <c16:uniqueId val="{00000000-68B6-407F-88B4-36150347CE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22.97</c:v>
                </c:pt>
                <c:pt idx="1">
                  <c:v>17.649999999999999</c:v>
                </c:pt>
                <c:pt idx="2">
                  <c:v>17.84</c:v>
                </c:pt>
                <c:pt idx="3">
                  <c:v>17.87</c:v>
                </c:pt>
                <c:pt idx="4">
                  <c:v>19.98</c:v>
                </c:pt>
              </c:numCache>
            </c:numRef>
          </c:val>
          <c:extLst>
            <c:ext xmlns:c16="http://schemas.microsoft.com/office/drawing/2014/chart" uri="{C3380CC4-5D6E-409C-BE32-E72D297353CC}">
              <c16:uniqueId val="{00000001-68B6-407F-88B4-36150347CE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-4.22</c:v>
                </c:pt>
                <c:pt idx="1">
                  <c:v>-5.12</c:v>
                </c:pt>
                <c:pt idx="2">
                  <c:v>2.99</c:v>
                </c:pt>
                <c:pt idx="3">
                  <c:v>-0.8</c:v>
                </c:pt>
                <c:pt idx="4">
                  <c:v>-0.26</c:v>
                </c:pt>
              </c:numCache>
            </c:numRef>
          </c:val>
          <c:smooth val="0"/>
          <c:extLst>
            <c:ext xmlns:c16="http://schemas.microsoft.com/office/drawing/2014/chart" uri="{C3380CC4-5D6E-409C-BE32-E72D297353CC}">
              <c16:uniqueId val="{00000002-68B6-407F-88B4-36150347CE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44-40E8-BC14-AF26D5C7D6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44-40E8-BC14-AF26D5C7D615}"/>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2-5F44-40E8-BC14-AF26D5C7D615}"/>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1.5</c:v>
                </c:pt>
                <c:pt idx="2">
                  <c:v>#N/A</c:v>
                </c:pt>
                <c:pt idx="3">
                  <c:v>1.59</c:v>
                </c:pt>
                <c:pt idx="4">
                  <c:v>#N/A</c:v>
                </c:pt>
                <c:pt idx="5">
                  <c:v>1.91</c:v>
                </c:pt>
                <c:pt idx="6">
                  <c:v>#N/A</c:v>
                </c:pt>
                <c:pt idx="7">
                  <c:v>2.14</c:v>
                </c:pt>
                <c:pt idx="8">
                  <c:v>#N/A</c:v>
                </c:pt>
                <c:pt idx="9">
                  <c:v>0.1</c:v>
                </c:pt>
              </c:numCache>
            </c:numRef>
          </c:val>
          <c:extLst>
            <c:ext xmlns:c16="http://schemas.microsoft.com/office/drawing/2014/chart" uri="{C3380CC4-5D6E-409C-BE32-E72D297353CC}">
              <c16:uniqueId val="{00000003-5F44-40E8-BC14-AF26D5C7D615}"/>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0.27</c:v>
                </c:pt>
                <c:pt idx="4">
                  <c:v>#N/A</c:v>
                </c:pt>
                <c:pt idx="5">
                  <c:v>0.26</c:v>
                </c:pt>
                <c:pt idx="6">
                  <c:v>#N/A</c:v>
                </c:pt>
                <c:pt idx="7">
                  <c:v>0.26</c:v>
                </c:pt>
                <c:pt idx="8">
                  <c:v>#N/A</c:v>
                </c:pt>
                <c:pt idx="9">
                  <c:v>0.28000000000000003</c:v>
                </c:pt>
              </c:numCache>
            </c:numRef>
          </c:val>
          <c:extLst>
            <c:ext xmlns:c16="http://schemas.microsoft.com/office/drawing/2014/chart" uri="{C3380CC4-5D6E-409C-BE32-E72D297353CC}">
              <c16:uniqueId val="{00000004-5F44-40E8-BC14-AF26D5C7D615}"/>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0.44</c:v>
                </c:pt>
                <c:pt idx="2">
                  <c:v>#N/A</c:v>
                </c:pt>
                <c:pt idx="3">
                  <c:v>0.43</c:v>
                </c:pt>
                <c:pt idx="4">
                  <c:v>#N/A</c:v>
                </c:pt>
                <c:pt idx="5">
                  <c:v>0.65</c:v>
                </c:pt>
                <c:pt idx="6">
                  <c:v>#N/A</c:v>
                </c:pt>
                <c:pt idx="7">
                  <c:v>0.73</c:v>
                </c:pt>
                <c:pt idx="8">
                  <c:v>#N/A</c:v>
                </c:pt>
                <c:pt idx="9">
                  <c:v>0.56000000000000005</c:v>
                </c:pt>
              </c:numCache>
            </c:numRef>
          </c:val>
          <c:extLst>
            <c:ext xmlns:c16="http://schemas.microsoft.com/office/drawing/2014/chart" uri="{C3380CC4-5D6E-409C-BE32-E72D297353CC}">
              <c16:uniqueId val="{00000005-5F44-40E8-BC14-AF26D5C7D61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0.93</c:v>
                </c:pt>
                <c:pt idx="2">
                  <c:v>#N/A</c:v>
                </c:pt>
                <c:pt idx="3">
                  <c:v>1.01</c:v>
                </c:pt>
                <c:pt idx="4">
                  <c:v>#N/A</c:v>
                </c:pt>
                <c:pt idx="5">
                  <c:v>0.79</c:v>
                </c:pt>
                <c:pt idx="6">
                  <c:v>#N/A</c:v>
                </c:pt>
                <c:pt idx="7">
                  <c:v>0.47</c:v>
                </c:pt>
                <c:pt idx="8">
                  <c:v>#N/A</c:v>
                </c:pt>
                <c:pt idx="9">
                  <c:v>0.79</c:v>
                </c:pt>
              </c:numCache>
            </c:numRef>
          </c:val>
          <c:extLst>
            <c:ext xmlns:c16="http://schemas.microsoft.com/office/drawing/2014/chart" uri="{C3380CC4-5D6E-409C-BE32-E72D297353CC}">
              <c16:uniqueId val="{00000006-5F44-40E8-BC14-AF26D5C7D61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0.09</c:v>
                </c:pt>
                <c:pt idx="2">
                  <c:v>#N/A</c:v>
                </c:pt>
                <c:pt idx="3">
                  <c:v>7.0000000000000007E-2</c:v>
                </c:pt>
                <c:pt idx="4">
                  <c:v>#N/A</c:v>
                </c:pt>
                <c:pt idx="5">
                  <c:v>0.08</c:v>
                </c:pt>
                <c:pt idx="6">
                  <c:v>#N/A</c:v>
                </c:pt>
                <c:pt idx="7">
                  <c:v>0.09</c:v>
                </c:pt>
                <c:pt idx="8">
                  <c:v>#N/A</c:v>
                </c:pt>
                <c:pt idx="9">
                  <c:v>1.89</c:v>
                </c:pt>
              </c:numCache>
            </c:numRef>
          </c:val>
          <c:extLst>
            <c:ext xmlns:c16="http://schemas.microsoft.com/office/drawing/2014/chart" uri="{C3380CC4-5D6E-409C-BE32-E72D297353CC}">
              <c16:uniqueId val="{00000007-5F44-40E8-BC14-AF26D5C7D6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3.13</c:v>
                </c:pt>
                <c:pt idx="2">
                  <c:v>#N/A</c:v>
                </c:pt>
                <c:pt idx="3">
                  <c:v>3.01</c:v>
                </c:pt>
                <c:pt idx="4">
                  <c:v>#N/A</c:v>
                </c:pt>
                <c:pt idx="5">
                  <c:v>5.58</c:v>
                </c:pt>
                <c:pt idx="6">
                  <c:v>#N/A</c:v>
                </c:pt>
                <c:pt idx="7">
                  <c:v>6.09</c:v>
                </c:pt>
                <c:pt idx="8">
                  <c:v>#N/A</c:v>
                </c:pt>
                <c:pt idx="9">
                  <c:v>4.4800000000000004</c:v>
                </c:pt>
              </c:numCache>
            </c:numRef>
          </c:val>
          <c:extLst>
            <c:ext xmlns:c16="http://schemas.microsoft.com/office/drawing/2014/chart" uri="{C3380CC4-5D6E-409C-BE32-E72D297353CC}">
              <c16:uniqueId val="{00000008-5F44-40E8-BC14-AF26D5C7D6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10.119999999999999</c:v>
                </c:pt>
                <c:pt idx="2">
                  <c:v>#N/A</c:v>
                </c:pt>
                <c:pt idx="3">
                  <c:v>9.7799999999999994</c:v>
                </c:pt>
                <c:pt idx="4">
                  <c:v>#N/A</c:v>
                </c:pt>
                <c:pt idx="5">
                  <c:v>10.95</c:v>
                </c:pt>
                <c:pt idx="6">
                  <c:v>#N/A</c:v>
                </c:pt>
                <c:pt idx="7">
                  <c:v>12.76</c:v>
                </c:pt>
                <c:pt idx="8">
                  <c:v>#N/A</c:v>
                </c:pt>
                <c:pt idx="9">
                  <c:v>14.23</c:v>
                </c:pt>
              </c:numCache>
            </c:numRef>
          </c:val>
          <c:extLst>
            <c:ext xmlns:c16="http://schemas.microsoft.com/office/drawing/2014/chart" uri="{C3380CC4-5D6E-409C-BE32-E72D297353CC}">
              <c16:uniqueId val="{00000009-5F44-40E8-BC14-AF26D5C7D6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3923</c:v>
                </c:pt>
                <c:pt idx="5">
                  <c:v>3827</c:v>
                </c:pt>
                <c:pt idx="8">
                  <c:v>3505</c:v>
                </c:pt>
                <c:pt idx="11">
                  <c:v>3014</c:v>
                </c:pt>
                <c:pt idx="14">
                  <c:v>2642</c:v>
                </c:pt>
              </c:numCache>
            </c:numRef>
          </c:val>
          <c:extLst>
            <c:ext xmlns:c16="http://schemas.microsoft.com/office/drawing/2014/chart" uri="{C3380CC4-5D6E-409C-BE32-E72D297353CC}">
              <c16:uniqueId val="{00000000-6AE0-4B5F-A526-6C8C6D9765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E0-4B5F-A526-6C8C6D9765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E0-4B5F-A526-6C8C6D9765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249</c:v>
                </c:pt>
                <c:pt idx="3">
                  <c:v>232</c:v>
                </c:pt>
                <c:pt idx="6">
                  <c:v>95</c:v>
                </c:pt>
                <c:pt idx="9">
                  <c:v>10</c:v>
                </c:pt>
                <c:pt idx="12">
                  <c:v>8</c:v>
                </c:pt>
              </c:numCache>
            </c:numRef>
          </c:val>
          <c:extLst>
            <c:ext xmlns:c16="http://schemas.microsoft.com/office/drawing/2014/chart" uri="{C3380CC4-5D6E-409C-BE32-E72D297353CC}">
              <c16:uniqueId val="{00000003-6AE0-4B5F-A526-6C8C6D9765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386</c:v>
                </c:pt>
                <c:pt idx="3">
                  <c:v>338</c:v>
                </c:pt>
                <c:pt idx="6">
                  <c:v>319</c:v>
                </c:pt>
                <c:pt idx="9">
                  <c:v>362</c:v>
                </c:pt>
                <c:pt idx="12">
                  <c:v>310</c:v>
                </c:pt>
              </c:numCache>
            </c:numRef>
          </c:val>
          <c:extLst>
            <c:ext xmlns:c16="http://schemas.microsoft.com/office/drawing/2014/chart" uri="{C3380CC4-5D6E-409C-BE32-E72D297353CC}">
              <c16:uniqueId val="{00000004-6AE0-4B5F-A526-6C8C6D9765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E0-4B5F-A526-6C8C6D9765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E0-4B5F-A526-6C8C6D9765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4739</c:v>
                </c:pt>
                <c:pt idx="3">
                  <c:v>4645</c:v>
                </c:pt>
                <c:pt idx="6">
                  <c:v>4334</c:v>
                </c:pt>
                <c:pt idx="9">
                  <c:v>3885</c:v>
                </c:pt>
                <c:pt idx="12">
                  <c:v>3318</c:v>
                </c:pt>
              </c:numCache>
            </c:numRef>
          </c:val>
          <c:extLst>
            <c:ext xmlns:c16="http://schemas.microsoft.com/office/drawing/2014/chart" uri="{C3380CC4-5D6E-409C-BE32-E72D297353CC}">
              <c16:uniqueId val="{00000007-6AE0-4B5F-A526-6C8C6D9765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1451</c:v>
                </c:pt>
                <c:pt idx="2">
                  <c:v>#N/A</c:v>
                </c:pt>
                <c:pt idx="3">
                  <c:v>#N/A</c:v>
                </c:pt>
                <c:pt idx="4">
                  <c:v>1388</c:v>
                </c:pt>
                <c:pt idx="5">
                  <c:v>#N/A</c:v>
                </c:pt>
                <c:pt idx="6">
                  <c:v>#N/A</c:v>
                </c:pt>
                <c:pt idx="7">
                  <c:v>1243</c:v>
                </c:pt>
                <c:pt idx="8">
                  <c:v>#N/A</c:v>
                </c:pt>
                <c:pt idx="9">
                  <c:v>#N/A</c:v>
                </c:pt>
                <c:pt idx="10">
                  <c:v>1243</c:v>
                </c:pt>
                <c:pt idx="11">
                  <c:v>#N/A</c:v>
                </c:pt>
                <c:pt idx="12">
                  <c:v>#N/A</c:v>
                </c:pt>
                <c:pt idx="13">
                  <c:v>994</c:v>
                </c:pt>
                <c:pt idx="14">
                  <c:v>#N/A</c:v>
                </c:pt>
              </c:numCache>
            </c:numRef>
          </c:val>
          <c:smooth val="0"/>
          <c:extLst>
            <c:ext xmlns:c16="http://schemas.microsoft.com/office/drawing/2014/chart" uri="{C3380CC4-5D6E-409C-BE32-E72D297353CC}">
              <c16:uniqueId val="{00000008-6AE0-4B5F-A526-6C8C6D9765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23397</c:v>
                </c:pt>
                <c:pt idx="5">
                  <c:v>20907</c:v>
                </c:pt>
                <c:pt idx="8">
                  <c:v>18617</c:v>
                </c:pt>
                <c:pt idx="11">
                  <c:v>17086</c:v>
                </c:pt>
                <c:pt idx="14">
                  <c:v>16538</c:v>
                </c:pt>
              </c:numCache>
            </c:numRef>
          </c:val>
          <c:extLst>
            <c:ext xmlns:c16="http://schemas.microsoft.com/office/drawing/2014/chart" uri="{C3380CC4-5D6E-409C-BE32-E72D297353CC}">
              <c16:uniqueId val="{00000000-22E3-4988-8D47-EC9CF8FBE8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67</c:v>
                </c:pt>
                <c:pt idx="5">
                  <c:v>52</c:v>
                </c:pt>
                <c:pt idx="8">
                  <c:v>36</c:v>
                </c:pt>
                <c:pt idx="11">
                  <c:v>28</c:v>
                </c:pt>
                <c:pt idx="14">
                  <c:v>23</c:v>
                </c:pt>
              </c:numCache>
            </c:numRef>
          </c:val>
          <c:extLst>
            <c:ext xmlns:c16="http://schemas.microsoft.com/office/drawing/2014/chart" uri="{C3380CC4-5D6E-409C-BE32-E72D297353CC}">
              <c16:uniqueId val="{00000001-22E3-4988-8D47-EC9CF8FBE8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6764</c:v>
                </c:pt>
                <c:pt idx="5">
                  <c:v>5950</c:v>
                </c:pt>
                <c:pt idx="8">
                  <c:v>6303</c:v>
                </c:pt>
                <c:pt idx="11">
                  <c:v>6358</c:v>
                </c:pt>
                <c:pt idx="14">
                  <c:v>6763</c:v>
                </c:pt>
              </c:numCache>
            </c:numRef>
          </c:val>
          <c:extLst>
            <c:ext xmlns:c16="http://schemas.microsoft.com/office/drawing/2014/chart" uri="{C3380CC4-5D6E-409C-BE32-E72D297353CC}">
              <c16:uniqueId val="{00000002-22E3-4988-8D47-EC9CF8FBE8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E3-4988-8D47-EC9CF8FBE8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E3-4988-8D47-EC9CF8FBE8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E3-4988-8D47-EC9CF8FBE8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4165</c:v>
                </c:pt>
                <c:pt idx="3">
                  <c:v>4128</c:v>
                </c:pt>
                <c:pt idx="6">
                  <c:v>4584</c:v>
                </c:pt>
                <c:pt idx="9">
                  <c:v>4472</c:v>
                </c:pt>
                <c:pt idx="12">
                  <c:v>4426</c:v>
                </c:pt>
              </c:numCache>
            </c:numRef>
          </c:val>
          <c:extLst>
            <c:ext xmlns:c16="http://schemas.microsoft.com/office/drawing/2014/chart" uri="{C3380CC4-5D6E-409C-BE32-E72D297353CC}">
              <c16:uniqueId val="{00000006-22E3-4988-8D47-EC9CF8FBE8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504</c:v>
                </c:pt>
                <c:pt idx="3">
                  <c:v>338</c:v>
                </c:pt>
                <c:pt idx="6">
                  <c:v>199</c:v>
                </c:pt>
                <c:pt idx="9">
                  <c:v>16</c:v>
                </c:pt>
                <c:pt idx="12">
                  <c:v>5</c:v>
                </c:pt>
              </c:numCache>
            </c:numRef>
          </c:val>
          <c:extLst>
            <c:ext xmlns:c16="http://schemas.microsoft.com/office/drawing/2014/chart" uri="{C3380CC4-5D6E-409C-BE32-E72D297353CC}">
              <c16:uniqueId val="{00000007-22E3-4988-8D47-EC9CF8FBE8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2991</c:v>
                </c:pt>
                <c:pt idx="3">
                  <c:v>2722</c:v>
                </c:pt>
                <c:pt idx="6">
                  <c:v>2341</c:v>
                </c:pt>
                <c:pt idx="9">
                  <c:v>1968</c:v>
                </c:pt>
                <c:pt idx="12">
                  <c:v>1659</c:v>
                </c:pt>
              </c:numCache>
            </c:numRef>
          </c:val>
          <c:extLst>
            <c:ext xmlns:c16="http://schemas.microsoft.com/office/drawing/2014/chart" uri="{C3380CC4-5D6E-409C-BE32-E72D297353CC}">
              <c16:uniqueId val="{00000008-22E3-4988-8D47-EC9CF8FBE8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E3-4988-8D47-EC9CF8FBE8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27727</c:v>
                </c:pt>
                <c:pt idx="3">
                  <c:v>24586</c:v>
                </c:pt>
                <c:pt idx="6">
                  <c:v>21868</c:v>
                </c:pt>
                <c:pt idx="9">
                  <c:v>20243</c:v>
                </c:pt>
                <c:pt idx="12">
                  <c:v>19218</c:v>
                </c:pt>
              </c:numCache>
            </c:numRef>
          </c:val>
          <c:extLst>
            <c:ext xmlns:c16="http://schemas.microsoft.com/office/drawing/2014/chart" uri="{C3380CC4-5D6E-409C-BE32-E72D297353CC}">
              <c16:uniqueId val="{0000000A-22E3-4988-8D47-EC9CF8FBE8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5159</c:v>
                </c:pt>
                <c:pt idx="2">
                  <c:v>#N/A</c:v>
                </c:pt>
                <c:pt idx="3">
                  <c:v>#N/A</c:v>
                </c:pt>
                <c:pt idx="4">
                  <c:v>4864</c:v>
                </c:pt>
                <c:pt idx="5">
                  <c:v>#N/A</c:v>
                </c:pt>
                <c:pt idx="6">
                  <c:v>#N/A</c:v>
                </c:pt>
                <c:pt idx="7">
                  <c:v>4036</c:v>
                </c:pt>
                <c:pt idx="8">
                  <c:v>#N/A</c:v>
                </c:pt>
                <c:pt idx="9">
                  <c:v>#N/A</c:v>
                </c:pt>
                <c:pt idx="10">
                  <c:v>3227</c:v>
                </c:pt>
                <c:pt idx="11">
                  <c:v>#N/A</c:v>
                </c:pt>
                <c:pt idx="12">
                  <c:v>#N/A</c:v>
                </c:pt>
                <c:pt idx="13">
                  <c:v>1984</c:v>
                </c:pt>
                <c:pt idx="14">
                  <c:v>#N/A</c:v>
                </c:pt>
              </c:numCache>
            </c:numRef>
          </c:val>
          <c:smooth val="0"/>
          <c:extLst>
            <c:ext xmlns:c16="http://schemas.microsoft.com/office/drawing/2014/chart" uri="{C3380CC4-5D6E-409C-BE32-E72D297353CC}">
              <c16:uniqueId val="{0000000B-22E3-4988-8D47-EC9CF8FBE8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3011</c:v>
                </c:pt>
                <c:pt idx="1">
                  <c:v>2851</c:v>
                </c:pt>
                <c:pt idx="2">
                  <c:v>3090</c:v>
                </c:pt>
              </c:numCache>
            </c:numRef>
          </c:val>
          <c:extLst>
            <c:ext xmlns:c16="http://schemas.microsoft.com/office/drawing/2014/chart" uri="{C3380CC4-5D6E-409C-BE32-E72D297353CC}">
              <c16:uniqueId val="{00000000-6B81-4B88-B63C-1672E731E8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55</c:v>
                </c:pt>
                <c:pt idx="1">
                  <c:v>52</c:v>
                </c:pt>
                <c:pt idx="2">
                  <c:v>50</c:v>
                </c:pt>
              </c:numCache>
            </c:numRef>
          </c:val>
          <c:extLst>
            <c:ext xmlns:c16="http://schemas.microsoft.com/office/drawing/2014/chart" uri="{C3380CC4-5D6E-409C-BE32-E72D297353CC}">
              <c16:uniqueId val="{00000001-6B81-4B88-B63C-1672E731E8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4381</c:v>
                </c:pt>
                <c:pt idx="1">
                  <c:v>4227</c:v>
                </c:pt>
                <c:pt idx="2">
                  <c:v>3942</c:v>
                </c:pt>
              </c:numCache>
            </c:numRef>
          </c:val>
          <c:extLst>
            <c:ext xmlns:c16="http://schemas.microsoft.com/office/drawing/2014/chart" uri="{C3380CC4-5D6E-409C-BE32-E72D297353CC}">
              <c16:uniqueId val="{00000002-6B81-4B88-B63C-1672E731E8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45,114
44,603
178.93
28,666,160
27,953,653
695,586
15,464,700
18,341,254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は基幹となるような大規模産業がなく、税基盤が脆弱なことに加え、高齢化の進行、生産年齢人口の減少などにより低い水準で推移している。令和３年度より、類似団体と同水準となり令和５年度は類似団体平均を０．０２ポイント上回ったが、依然として全国市町村の平均を下回る低い水準となっている。</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化の推進による経費削減や、公債費の抑制など歳出の削減に努めるとともに、地方税の徴収強化、ふるさと応援寄附金の増加等の取組により歳入を確保し、財政基盤の強化に努める。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49530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170180</xdr:rowOff>
    </xdr:from>
    <xdr:to>
      <xdr:col>23</xdr:col>
      <xdr:colOff>184150</xdr:colOff>
      <xdr:row>42</xdr:row>
      <xdr:rowOff>100330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令和５年度は、前年度と比較して２．７ポイント減少する結果となったが、依然として類似団体と比較し高い水準となっている。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歳入面においては、地方税、地方消費税交付金、地方交付税等の経常一般財源等が増加し、歳出面では、合併特例債の償還終了に伴い公債費が大きく減少したことが減少の要因である。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まで、合併特例債等を最大限に活用しながら、据置期間をなくし早期に償還を行うことにより、将来負担の軽減を図っていたが、合併特例債の償還終了に伴い今後、公債費はほぼ横ばいで推移すると見込まれるため、</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化の推進による人件費及び物件費の削減など、時代に応じた財政運営を進めていく必要がある。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53884</xdr:rowOff>
    </xdr:from>
    <xdr:to>
      <xdr:col>23</xdr:col>
      <xdr:colOff>133350</xdr:colOff>
      <xdr:row>61</xdr:row>
      <xdr:rowOff>146957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1233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146957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2957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51344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29570"/>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41003</xdr:rowOff>
    </xdr:from>
    <xdr:to>
      <xdr:col>11</xdr:col>
      <xdr:colOff>31750</xdr:colOff>
      <xdr:row>62</xdr:row>
      <xdr:rowOff>51344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7090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148426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3084</xdr:rowOff>
    </xdr:from>
    <xdr:to>
      <xdr:col>23</xdr:col>
      <xdr:colOff>184150</xdr:colOff>
      <xdr:row>61</xdr:row>
      <xdr:rowOff>104684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146611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96157</xdr:rowOff>
    </xdr:from>
    <xdr:to>
      <xdr:col>19</xdr:col>
      <xdr:colOff>184150</xdr:colOff>
      <xdr:row>62</xdr:row>
      <xdr:rowOff>26307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11084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4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544</xdr:rowOff>
    </xdr:from>
    <xdr:to>
      <xdr:col>11</xdr:col>
      <xdr:colOff>82550</xdr:colOff>
      <xdr:row>62</xdr:row>
      <xdr:rowOff>102144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86921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161653</xdr:rowOff>
    </xdr:from>
    <xdr:to>
      <xdr:col>7</xdr:col>
      <xdr:colOff>31750</xdr:colOff>
      <xdr:row>62</xdr:row>
      <xdr:rowOff>91803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76580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以降、類似団体平均より下回る状況が続いているが、依然として全国平均、県内平均を上回っている。令和３年度より、志摩広域消防組合が一般会計に編入されたことにより人件費が、物価高騰の影響及び施設の除却のため、物件費がそれぞれ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27201</xdr:rowOff>
    </xdr:from>
    <xdr:to>
      <xdr:col>23</xdr:col>
      <xdr:colOff>133350</xdr:colOff>
      <xdr:row>82</xdr:row>
      <xdr:rowOff>34182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86101"/>
          <a:ext cx="8382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781</xdr:rowOff>
    </xdr:from>
    <xdr:to>
      <xdr:col>19</xdr:col>
      <xdr:colOff>133350</xdr:colOff>
      <xdr:row>82</xdr:row>
      <xdr:rowOff>27201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9681"/>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133893</xdr:rowOff>
    </xdr:from>
    <xdr:to>
      <xdr:col>15</xdr:col>
      <xdr:colOff>82550</xdr:colOff>
      <xdr:row>82</xdr:row>
      <xdr:rowOff>781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1343"/>
          <a:ext cx="889000" cy="3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122089</xdr:rowOff>
    </xdr:from>
    <xdr:to>
      <xdr:col>11</xdr:col>
      <xdr:colOff>31750</xdr:colOff>
      <xdr:row>81</xdr:row>
      <xdr:rowOff>133893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9539"/>
          <a:ext cx="8890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51181</xdr:rowOff>
    </xdr:from>
    <xdr:to>
      <xdr:col>7</xdr:col>
      <xdr:colOff>31750</xdr:colOff>
      <xdr:row>81</xdr:row>
      <xdr:rowOff>152781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154832</xdr:rowOff>
    </xdr:from>
    <xdr:to>
      <xdr:col>23</xdr:col>
      <xdr:colOff>184150</xdr:colOff>
      <xdr:row>82</xdr:row>
      <xdr:rowOff>84982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4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171359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147851</xdr:rowOff>
    </xdr:from>
    <xdr:to>
      <xdr:col>19</xdr:col>
      <xdr:colOff>184150</xdr:colOff>
      <xdr:row>82</xdr:row>
      <xdr:rowOff>78001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88178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4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121431</xdr:rowOff>
    </xdr:from>
    <xdr:to>
      <xdr:col>15</xdr:col>
      <xdr:colOff>133350</xdr:colOff>
      <xdr:row>82</xdr:row>
      <xdr:rowOff>51581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61758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7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83093</xdr:rowOff>
    </xdr:from>
    <xdr:to>
      <xdr:col>11</xdr:col>
      <xdr:colOff>82550</xdr:colOff>
      <xdr:row>82</xdr:row>
      <xdr:rowOff>13243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23420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71289</xdr:rowOff>
    </xdr:from>
    <xdr:to>
      <xdr:col>7</xdr:col>
      <xdr:colOff>31750</xdr:colOff>
      <xdr:row>82</xdr:row>
      <xdr:rowOff>1439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157666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4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昨年度は類似団体平均を０．５ポイント上回っていたが、令和５年度は同水準となった。今後も国の基準に準じて、給与制度及び給与水準の適正化に努める。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115005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92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128411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128411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88195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9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まで改善傾向にあったものの、令和２年度から会計年度任用職員への制度移行に伴い、賃金が廃止され、給料や報酬等の人件費となったことが要因となり、数値が上昇しているが、その分を差し引いたとしても依然として類似団体及び全国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定員適正化計画の基づき計画的な職員数の削減を実施してきたが、総体的に年齢構成等を考慮すれば、人員数にのみ着目した単純な整理・削減は限界になりつつある。今後は、ＤＸ化の推進による業務の効率化を図るとともに、定員適正化計画の見直しなど、抜本的な対策を講じ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82254</xdr:rowOff>
    </xdr:from>
    <xdr:to>
      <xdr:col>81</xdr:col>
      <xdr:colOff>44450</xdr:colOff>
      <xdr:row>62</xdr:row>
      <xdr:rowOff>95927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12154"/>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67776</xdr:rowOff>
    </xdr:from>
    <xdr:to>
      <xdr:col>77</xdr:col>
      <xdr:colOff>44450</xdr:colOff>
      <xdr:row>62</xdr:row>
      <xdr:rowOff>82254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976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42842</xdr:rowOff>
    </xdr:from>
    <xdr:to>
      <xdr:col>72</xdr:col>
      <xdr:colOff>203200</xdr:colOff>
      <xdr:row>62</xdr:row>
      <xdr:rowOff>67776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72742"/>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126746</xdr:rowOff>
    </xdr:from>
    <xdr:to>
      <xdr:col>68</xdr:col>
      <xdr:colOff>152400</xdr:colOff>
      <xdr:row>62</xdr:row>
      <xdr:rowOff>42842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13746"/>
          <a:ext cx="889000" cy="2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84920</xdr:rowOff>
    </xdr:from>
    <xdr:to>
      <xdr:col>64</xdr:col>
      <xdr:colOff>152400</xdr:colOff>
      <xdr:row>60</xdr:row>
      <xdr:rowOff>15070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25247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45127</xdr:rowOff>
    </xdr:from>
    <xdr:to>
      <xdr:col>81</xdr:col>
      <xdr:colOff>95250</xdr:colOff>
      <xdr:row>62</xdr:row>
      <xdr:rowOff>146727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17204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31454</xdr:rowOff>
    </xdr:from>
    <xdr:to>
      <xdr:col>77</xdr:col>
      <xdr:colOff>95250</xdr:colOff>
      <xdr:row>62</xdr:row>
      <xdr:rowOff>133054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117831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4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16976</xdr:rowOff>
    </xdr:from>
    <xdr:to>
      <xdr:col>73</xdr:col>
      <xdr:colOff>44450</xdr:colOff>
      <xdr:row>62</xdr:row>
      <xdr:rowOff>118576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163492</xdr:rowOff>
    </xdr:from>
    <xdr:to>
      <xdr:col>68</xdr:col>
      <xdr:colOff>203200</xdr:colOff>
      <xdr:row>62</xdr:row>
      <xdr:rowOff>93642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78419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75946</xdr:rowOff>
    </xdr:from>
    <xdr:to>
      <xdr:col>64</xdr:col>
      <xdr:colOff>152400</xdr:colOff>
      <xdr:row>61</xdr:row>
      <xdr:rowOff>6096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162323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１．０ポイント低下し、類似団体平均を０．２ポイント下回った。令和４年度まで継続して類似団体平均を上回っていたのは、合併以降、新市建設計画に基づき、合併特例債を活用して施設整備等を実施してきたことが要因であるが、分母となる標準財政規模の減少とともに、合併特例債償還終了により、分子となる元利償還金も減少しており、合併特例債に代えて参入率の高い過疎債等の活用も進めていることから、実質公債費比率は減少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合併による施設整備等のピークは過ぎているものの、施設の老朽化や喫緊の課題である災害対策事業等が見込まれるため、引き続き市債の発行を可能な限り抑制しつつ、計画的な償還計画により、将来的な公債費負担の軽減に努めることが求められ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34078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5762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34078</xdr:rowOff>
    </xdr:from>
    <xdr:to>
      <xdr:col>77</xdr:col>
      <xdr:colOff>44450</xdr:colOff>
      <xdr:row>37</xdr:row>
      <xdr:rowOff>48154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777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48154</xdr:rowOff>
    </xdr:from>
    <xdr:to>
      <xdr:col>72</xdr:col>
      <xdr:colOff>203200</xdr:colOff>
      <xdr:row>37</xdr:row>
      <xdr:rowOff>62230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9180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64241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0588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154728</xdr:rowOff>
    </xdr:from>
    <xdr:to>
      <xdr:col>77</xdr:col>
      <xdr:colOff>95250</xdr:colOff>
      <xdr:row>37</xdr:row>
      <xdr:rowOff>84878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168804</xdr:rowOff>
    </xdr:from>
    <xdr:to>
      <xdr:col>73</xdr:col>
      <xdr:colOff>44450</xdr:colOff>
      <xdr:row>37</xdr:row>
      <xdr:rowOff>98954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83731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97807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13441</xdr:rowOff>
    </xdr:from>
    <xdr:to>
      <xdr:col>64</xdr:col>
      <xdr:colOff>152400</xdr:colOff>
      <xdr:row>37</xdr:row>
      <xdr:rowOff>115041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99818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前年度と比較して９．５ポイント低下したものの、依然として類似団体平均より５．２ポイント上回っている。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準財政需要額算入見込額の減少などにより充当可能財源等は減少しているが、地方債残高の減少も継続しているため、差引の将来負担額が減少し、将来負担比率は低下した。類似団体平均を上回っているものの、合併特例債の償還終了に伴い、起債償還金元金は減少しており、将来負担比率の減少は継続すると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94234</xdr:rowOff>
    </xdr:from>
    <xdr:to>
      <xdr:col>81</xdr:col>
      <xdr:colOff>44450</xdr:colOff>
      <xdr:row>14</xdr:row>
      <xdr:rowOff>170646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94534"/>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170646</xdr:rowOff>
    </xdr:from>
    <xdr:to>
      <xdr:col>77</xdr:col>
      <xdr:colOff>44450</xdr:colOff>
      <xdr:row>15</xdr:row>
      <xdr:rowOff>41021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70946"/>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41021</xdr:rowOff>
    </xdr:from>
    <xdr:to>
      <xdr:col>72</xdr:col>
      <xdr:colOff>203200</xdr:colOff>
      <xdr:row>15</xdr:row>
      <xdr:rowOff>102150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12771"/>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102150</xdr:rowOff>
    </xdr:from>
    <xdr:to>
      <xdr:col>68</xdr:col>
      <xdr:colOff>152400</xdr:colOff>
      <xdr:row>15</xdr:row>
      <xdr:rowOff>128693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7390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91711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9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119846</xdr:rowOff>
    </xdr:from>
    <xdr:to>
      <xdr:col>77</xdr:col>
      <xdr:colOff>95250</xdr:colOff>
      <xdr:row>15</xdr:row>
      <xdr:rowOff>49996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34773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06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161671</xdr:rowOff>
    </xdr:from>
    <xdr:to>
      <xdr:col>73</xdr:col>
      <xdr:colOff>44450</xdr:colOff>
      <xdr:row>15</xdr:row>
      <xdr:rowOff>91821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76598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4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51350</xdr:rowOff>
    </xdr:from>
    <xdr:to>
      <xdr:col>68</xdr:col>
      <xdr:colOff>203200</xdr:colOff>
      <xdr:row>15</xdr:row>
      <xdr:rowOff>152950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163127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77893</xdr:rowOff>
    </xdr:from>
    <xdr:to>
      <xdr:col>64</xdr:col>
      <xdr:colOff>152400</xdr:colOff>
      <xdr:row>16</xdr:row>
      <xdr:rowOff>8043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164270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45,114
44,603
178.93
28,666,160
27,953,653
695,586
15,464,700
18,341,254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に係る経常収支比率は、類似団体との比較では、７．０ポイント上回っており、対前年度においても１．１ポイント増加している。令和３年度より全国平均を大きく上回ることとなったが、これは、令和３年３月３１日に志摩広域消防組合が解散し、同年４月１日より志摩市一般会計へ編入され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また、ごみ処理業務や、し尿処理業務などを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20320</xdr:rowOff>
    </xdr:from>
    <xdr:to>
      <xdr:col>24</xdr:col>
      <xdr:colOff>25400</xdr:colOff>
      <xdr:row>40</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78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94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53340</xdr:rowOff>
    </xdr:from>
    <xdr:to>
      <xdr:col>24</xdr:col>
      <xdr:colOff>76200</xdr:colOff>
      <xdr:row>40</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140970</xdr:rowOff>
    </xdr:from>
    <xdr:to>
      <xdr:col>20</xdr:col>
      <xdr:colOff>38100</xdr:colOff>
      <xdr:row>40</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係る経常収支比率は、類似団体平均を３．７ポイント下回っており、対前年度でも１．３ポイント減少した。令和２年度に会計年度任用職員への制度移行に伴い、賃金が廃止され、給料や報酬等の人件費となったことが要因で令和２年度に大きく減少したが、その後、物価高騰や施設の除却事業等により増加することとなった。令和５年度は、除却事業の終了等により前年度より減少することとなったが、物価高騰の状況は今後も引き続くと見込まれるため、施設の統廃合や</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化の推進により一層の経費の削減に努めていく。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95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6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123190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65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扶助費に係る経常収支比率は、前年度から０．２ポイント増加したが、類似団体との比較では、１．６ポイント下回っている。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しかし、社会福祉費、生活保護費、児童福祉費における扶助費の増加要因は、高齢化による給付対象件数の増加、制度改正による給付額の増加など幅広く、一時的な傾向だけで判断することは困難である。今後、増加することが懸念されるため、引き続き動向を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その他に係る経常収支比率は、類似団体と同水準で推移していたが、令和５年度は、類似団体平均を１．７ポイント上回ることとなった。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維持補修費については、施設の統廃合を進めているものの、老朽化施設が多く、安全面を考慮すれば維持補修費を大幅に抑制することは困難である。また、繰出金については、今後も国民健康保険税収入の減少や介護給付費の伸びなどにより増加が予想されるため、保険税・保険料の適正な賦課徴収と給付適正化の取組を推進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6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48078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58</xdr:row>
      <xdr:rowOff>7257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20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83655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３年３月３１日に志摩広域消防組合が解散し、同年４月１日より志摩市一般会計に編入されたことにより、令和３年度以降、比率が大きく減少した。令和５年度は、類似団体平均を０．８ポイント下回り、対前年度でも０．７ポイント下回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補助金等については、平成２２年３月に補助金等交付基準を作成し、平成２３年度の補助金から公益性・公平性等の判断基準により適正化を図っており、引き続き経費の縮減に努めていく。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94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90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38</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9005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76708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27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公債費に係る経常収支比率は、継続して類似団体平均を上回っているが、令和２年度から減少傾向が続いており、令和５年度においては、対前年度で３．０ポイント減少している。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これは、合併以降、新市建設計画に基づき、合併特例債を活用して施設整備等を実施してきたことが要因であり、合併特例債償還終了に伴い公債費は減少していく見込みである。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合併による施設整備等のピークは過ぎているものの、施設の老朽化や喫緊の課題である災害対策事業等が見込まれるため、引き続き市債の発行を可能な限り抑制しつつ、計画的な償還計画により、将来的な公債費負担の軽減に努めることが求め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41275</xdr:rowOff>
    </xdr:from>
    <xdr:to>
      <xdr:col>24</xdr:col>
      <xdr:colOff>25400</xdr:colOff>
      <xdr:row>75</xdr:row>
      <xdr:rowOff>98425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000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98425</xdr:rowOff>
    </xdr:from>
    <xdr:to>
      <xdr:col>19</xdr:col>
      <xdr:colOff>187325</xdr:colOff>
      <xdr:row>75</xdr:row>
      <xdr:rowOff>123190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571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170814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81940"/>
          <a:ext cx="8890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170814</xdr:rowOff>
    </xdr:from>
    <xdr:to>
      <xdr:col>11</xdr:col>
      <xdr:colOff>9525</xdr:colOff>
      <xdr:row>76</xdr:row>
      <xdr:rowOff>10795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29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161925</xdr:rowOff>
    </xdr:from>
    <xdr:to>
      <xdr:col>24</xdr:col>
      <xdr:colOff>76200</xdr:colOff>
      <xdr:row>75</xdr:row>
      <xdr:rowOff>92075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134002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47625</xdr:rowOff>
    </xdr:from>
    <xdr:to>
      <xdr:col>20</xdr:col>
      <xdr:colOff>38100</xdr:colOff>
      <xdr:row>75</xdr:row>
      <xdr:rowOff>149225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134002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9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158766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120015</xdr:rowOff>
    </xdr:from>
    <xdr:to>
      <xdr:col>11</xdr:col>
      <xdr:colOff>60325</xdr:colOff>
      <xdr:row>76</xdr:row>
      <xdr:rowOff>50164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34941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6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131445</xdr:rowOff>
    </xdr:from>
    <xdr:to>
      <xdr:col>6</xdr:col>
      <xdr:colOff>171450</xdr:colOff>
      <xdr:row>76</xdr:row>
      <xdr:rowOff>61595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46372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公債費以外に係る経常収支比率は、前年度と比較し０．３ポイント増加し、類似団体平均を２．６ポイント上回っている。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定員適正化や業務委託の推進、</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化の推進による人件費の減少が物件費の増加に直接繋がらないよう慎重に業務の見直しを図るとともに、施設の統廃合・適正管理などの行政改革により一層の経費削減に努める必要がある。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129287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172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57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57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42418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9358</xdr:rowOff>
    </xdr:from>
    <xdr:to>
      <xdr:col>29</xdr:col>
      <xdr:colOff>127000</xdr:colOff>
      <xdr:row>16</xdr:row>
      <xdr:rowOff>60227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00183"/>
          <a:ext cx="647700" cy="50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60227</xdr:rowOff>
    </xdr:from>
    <xdr:to>
      <xdr:col>26</xdr:col>
      <xdr:colOff>50800</xdr:colOff>
      <xdr:row>16</xdr:row>
      <xdr:rowOff>68326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51052"/>
          <a:ext cx="698500" cy="8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68326</xdr:rowOff>
    </xdr:from>
    <xdr:to>
      <xdr:col>22</xdr:col>
      <xdr:colOff>114300</xdr:colOff>
      <xdr:row>16</xdr:row>
      <xdr:rowOff>150121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59151"/>
          <a:ext cx="698500" cy="8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150121</xdr:rowOff>
    </xdr:from>
    <xdr:to>
      <xdr:col>18</xdr:col>
      <xdr:colOff>177800</xdr:colOff>
      <xdr:row>17</xdr:row>
      <xdr:rowOff>35549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40946"/>
          <a:ext cx="698500" cy="5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164799</xdr:rowOff>
    </xdr:from>
    <xdr:to>
      <xdr:col>15</xdr:col>
      <xdr:colOff>101600</xdr:colOff>
      <xdr:row>19</xdr:row>
      <xdr:rowOff>94949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79726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130008</xdr:rowOff>
    </xdr:from>
    <xdr:to>
      <xdr:col>29</xdr:col>
      <xdr:colOff>177800</xdr:colOff>
      <xdr:row>16</xdr:row>
      <xdr:rowOff>60158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4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146535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9427</xdr:rowOff>
    </xdr:from>
    <xdr:to>
      <xdr:col>26</xdr:col>
      <xdr:colOff>101600</xdr:colOff>
      <xdr:row>16</xdr:row>
      <xdr:rowOff>111027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121204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6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17526</xdr:rowOff>
    </xdr:from>
    <xdr:to>
      <xdr:col>22</xdr:col>
      <xdr:colOff>165100</xdr:colOff>
      <xdr:row>16</xdr:row>
      <xdr:rowOff>119126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0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129303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99321</xdr:rowOff>
    </xdr:from>
    <xdr:to>
      <xdr:col>19</xdr:col>
      <xdr:colOff>38100</xdr:colOff>
      <xdr:row>17</xdr:row>
      <xdr:rowOff>29471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39648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156199</xdr:rowOff>
    </xdr:from>
    <xdr:to>
      <xdr:col>15</xdr:col>
      <xdr:colOff>101600</xdr:colOff>
      <xdr:row>17</xdr:row>
      <xdr:rowOff>86349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96526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55494</xdr:rowOff>
    </xdr:from>
    <xdr:to>
      <xdr:col>29</xdr:col>
      <xdr:colOff>127000</xdr:colOff>
      <xdr:row>38</xdr:row>
      <xdr:rowOff>71296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23094"/>
          <a:ext cx="647700" cy="15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55494</xdr:rowOff>
    </xdr:from>
    <xdr:to>
      <xdr:col>26</xdr:col>
      <xdr:colOff>50800</xdr:colOff>
      <xdr:row>38</xdr:row>
      <xdr:rowOff>57469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23094"/>
          <a:ext cx="698500" cy="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49593</xdr:rowOff>
    </xdr:from>
    <xdr:to>
      <xdr:col>22</xdr:col>
      <xdr:colOff>114300</xdr:colOff>
      <xdr:row>38</xdr:row>
      <xdr:rowOff>57469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17193"/>
          <a:ext cx="698500" cy="7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47209</xdr:rowOff>
    </xdr:from>
    <xdr:to>
      <xdr:col>18</xdr:col>
      <xdr:colOff>177800</xdr:colOff>
      <xdr:row>38</xdr:row>
      <xdr:rowOff>49593</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14809"/>
          <a:ext cx="698500" cy="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34983</xdr:rowOff>
    </xdr:from>
    <xdr:to>
      <xdr:col>15</xdr:col>
      <xdr:colOff>101600</xdr:colOff>
      <xdr:row>38</xdr:row>
      <xdr:rowOff>136583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502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121360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20496</xdr:rowOff>
    </xdr:from>
    <xdr:to>
      <xdr:col>29</xdr:col>
      <xdr:colOff>177800</xdr:colOff>
      <xdr:row>38</xdr:row>
      <xdr:rowOff>122096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8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335473</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6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4694</xdr:rowOff>
    </xdr:from>
    <xdr:to>
      <xdr:col>26</xdr:col>
      <xdr:colOff>101600</xdr:colOff>
      <xdr:row>38</xdr:row>
      <xdr:rowOff>106294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91071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6669</xdr:rowOff>
    </xdr:from>
    <xdr:to>
      <xdr:col>22</xdr:col>
      <xdr:colOff>165100</xdr:colOff>
      <xdr:row>38</xdr:row>
      <xdr:rowOff>108269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93046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341693</xdr:rowOff>
    </xdr:from>
    <xdr:to>
      <xdr:col>19</xdr:col>
      <xdr:colOff>38100</xdr:colOff>
      <xdr:row>38</xdr:row>
      <xdr:rowOff>100393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6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110570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339309</xdr:rowOff>
    </xdr:from>
    <xdr:to>
      <xdr:col>15</xdr:col>
      <xdr:colOff>101600</xdr:colOff>
      <xdr:row>38</xdr:row>
      <xdr:rowOff>98009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6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108186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45,114
44,603
178.93
28,666,160
27,953,653
695,586
15,464,700
18,341,254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13197</xdr:rowOff>
    </xdr:from>
    <xdr:to>
      <xdr:col>24</xdr:col>
      <xdr:colOff>63500</xdr:colOff>
      <xdr:row>35</xdr:row>
      <xdr:rowOff>35959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13947"/>
          <a:ext cx="8382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29188</xdr:rowOff>
    </xdr:from>
    <xdr:to>
      <xdr:col>19</xdr:col>
      <xdr:colOff>177800</xdr:colOff>
      <xdr:row>35</xdr:row>
      <xdr:rowOff>35959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29938"/>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29188</xdr:rowOff>
    </xdr:from>
    <xdr:to>
      <xdr:col>15</xdr:col>
      <xdr:colOff>50800</xdr:colOff>
      <xdr:row>36</xdr:row>
      <xdr:rowOff>144860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29938"/>
          <a:ext cx="889000" cy="2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144860</xdr:rowOff>
    </xdr:from>
    <xdr:to>
      <xdr:col>10</xdr:col>
      <xdr:colOff>114300</xdr:colOff>
      <xdr:row>38</xdr:row>
      <xdr:rowOff>5435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7060"/>
          <a:ext cx="889000" cy="20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76740</xdr:rowOff>
    </xdr:from>
    <xdr:to>
      <xdr:col>6</xdr:col>
      <xdr:colOff>38100</xdr:colOff>
      <xdr:row>39</xdr:row>
      <xdr:rowOff>6890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169467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6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133847</xdr:rowOff>
    </xdr:from>
    <xdr:to>
      <xdr:col>24</xdr:col>
      <xdr:colOff>114300</xdr:colOff>
      <xdr:row>35</xdr:row>
      <xdr:rowOff>63997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156724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1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156609</xdr:rowOff>
    </xdr:from>
    <xdr:to>
      <xdr:col>20</xdr:col>
      <xdr:colOff>38100</xdr:colOff>
      <xdr:row>35</xdr:row>
      <xdr:rowOff>86759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103286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6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149838</xdr:rowOff>
    </xdr:from>
    <xdr:to>
      <xdr:col>15</xdr:col>
      <xdr:colOff>101600</xdr:colOff>
      <xdr:row>35</xdr:row>
      <xdr:rowOff>79988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96515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5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94060</xdr:rowOff>
    </xdr:from>
    <xdr:to>
      <xdr:col>10</xdr:col>
      <xdr:colOff>165100</xdr:colOff>
      <xdr:row>37</xdr:row>
      <xdr:rowOff>24210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40737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0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126086</xdr:rowOff>
    </xdr:from>
    <xdr:to>
      <xdr:col>6</xdr:col>
      <xdr:colOff>38100</xdr:colOff>
      <xdr:row>38</xdr:row>
      <xdr:rowOff>56235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9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72763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76639</xdr:rowOff>
    </xdr:from>
    <xdr:to>
      <xdr:col>24</xdr:col>
      <xdr:colOff>63500</xdr:colOff>
      <xdr:row>58</xdr:row>
      <xdr:rowOff>78536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20739"/>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76639</xdr:rowOff>
    </xdr:from>
    <xdr:to>
      <xdr:col>19</xdr:col>
      <xdr:colOff>177800</xdr:colOff>
      <xdr:row>58</xdr:row>
      <xdr:rowOff>103273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20739"/>
          <a:ext cx="889000" cy="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97988</xdr:rowOff>
    </xdr:from>
    <xdr:to>
      <xdr:col>15</xdr:col>
      <xdr:colOff>50800</xdr:colOff>
      <xdr:row>58</xdr:row>
      <xdr:rowOff>103273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42088"/>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77463</xdr:rowOff>
    </xdr:from>
    <xdr:to>
      <xdr:col>10</xdr:col>
      <xdr:colOff>114300</xdr:colOff>
      <xdr:row>58</xdr:row>
      <xdr:rowOff>97988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21563"/>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34589</xdr:rowOff>
    </xdr:from>
    <xdr:to>
      <xdr:col>6</xdr:col>
      <xdr:colOff>38100</xdr:colOff>
      <xdr:row>58</xdr:row>
      <xdr:rowOff>136189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127316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27736</xdr:rowOff>
    </xdr:from>
    <xdr:to>
      <xdr:col>24</xdr:col>
      <xdr:colOff>114300</xdr:colOff>
      <xdr:row>58</xdr:row>
      <xdr:rowOff>129336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25839</xdr:rowOff>
    </xdr:from>
    <xdr:to>
      <xdr:col>20</xdr:col>
      <xdr:colOff>38100</xdr:colOff>
      <xdr:row>58</xdr:row>
      <xdr:rowOff>127439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118566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52473</xdr:rowOff>
    </xdr:from>
    <xdr:to>
      <xdr:col>15</xdr:col>
      <xdr:colOff>101600</xdr:colOff>
      <xdr:row>58</xdr:row>
      <xdr:rowOff>154073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145200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8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47188</xdr:rowOff>
    </xdr:from>
    <xdr:to>
      <xdr:col>10</xdr:col>
      <xdr:colOff>165100</xdr:colOff>
      <xdr:row>58</xdr:row>
      <xdr:rowOff>148788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139915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26663</xdr:rowOff>
    </xdr:from>
    <xdr:to>
      <xdr:col>6</xdr:col>
      <xdr:colOff>38100</xdr:colOff>
      <xdr:row>58</xdr:row>
      <xdr:rowOff>128263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144790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82893</xdr:rowOff>
    </xdr:from>
    <xdr:to>
      <xdr:col>24</xdr:col>
      <xdr:colOff>63500</xdr:colOff>
      <xdr:row>78</xdr:row>
      <xdr:rowOff>107162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55993"/>
          <a:ext cx="8382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107162</xdr:rowOff>
    </xdr:from>
    <xdr:to>
      <xdr:col>19</xdr:col>
      <xdr:colOff>177800</xdr:colOff>
      <xdr:row>78</xdr:row>
      <xdr:rowOff>115506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0262"/>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115506</xdr:rowOff>
    </xdr:from>
    <xdr:to>
      <xdr:col>15</xdr:col>
      <xdr:colOff>50800</xdr:colOff>
      <xdr:row>78</xdr:row>
      <xdr:rowOff>124116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88606"/>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124116</xdr:rowOff>
    </xdr:from>
    <xdr:to>
      <xdr:col>10</xdr:col>
      <xdr:colOff>114300</xdr:colOff>
      <xdr:row>78</xdr:row>
      <xdr:rowOff>129223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97216"/>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50724</xdr:rowOff>
    </xdr:from>
    <xdr:to>
      <xdr:col>6</xdr:col>
      <xdr:colOff>38100</xdr:colOff>
      <xdr:row>78</xdr:row>
      <xdr:rowOff>152324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168851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32093</xdr:rowOff>
    </xdr:from>
    <xdr:to>
      <xdr:col>24</xdr:col>
      <xdr:colOff>114300</xdr:colOff>
      <xdr:row>78</xdr:row>
      <xdr:rowOff>133693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120610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56362</xdr:rowOff>
    </xdr:from>
    <xdr:to>
      <xdr:col>20</xdr:col>
      <xdr:colOff>38100</xdr:colOff>
      <xdr:row>78</xdr:row>
      <xdr:rowOff>157962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149089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64706</xdr:rowOff>
    </xdr:from>
    <xdr:to>
      <xdr:col>15</xdr:col>
      <xdr:colOff>101600</xdr:colOff>
      <xdr:row>78</xdr:row>
      <xdr:rowOff>166306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157433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73316</xdr:rowOff>
    </xdr:from>
    <xdr:to>
      <xdr:col>10</xdr:col>
      <xdr:colOff>165100</xdr:colOff>
      <xdr:row>79</xdr:row>
      <xdr:rowOff>3466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166043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3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78423</xdr:rowOff>
    </xdr:from>
    <xdr:to>
      <xdr:col>6</xdr:col>
      <xdr:colOff>38100</xdr:colOff>
      <xdr:row>79</xdr:row>
      <xdr:rowOff>8573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171150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32000</xdr:rowOff>
    </xdr:from>
    <xdr:to>
      <xdr:col>24</xdr:col>
      <xdr:colOff>63500</xdr:colOff>
      <xdr:row>97</xdr:row>
      <xdr:rowOff>124048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62650"/>
          <a:ext cx="838200" cy="9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4141</xdr:rowOff>
    </xdr:from>
    <xdr:to>
      <xdr:col>19</xdr:col>
      <xdr:colOff>177800</xdr:colOff>
      <xdr:row>97</xdr:row>
      <xdr:rowOff>124048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34791"/>
          <a:ext cx="889000" cy="1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4141</xdr:rowOff>
    </xdr:from>
    <xdr:to>
      <xdr:col>15</xdr:col>
      <xdr:colOff>50800</xdr:colOff>
      <xdr:row>98</xdr:row>
      <xdr:rowOff>18886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4791"/>
          <a:ext cx="889000" cy="1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18886</xdr:rowOff>
    </xdr:from>
    <xdr:to>
      <xdr:col>10</xdr:col>
      <xdr:colOff>114300</xdr:colOff>
      <xdr:row>98</xdr:row>
      <xdr:rowOff>25309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20986"/>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121780</xdr:rowOff>
    </xdr:from>
    <xdr:to>
      <xdr:col>6</xdr:col>
      <xdr:colOff>38100</xdr:colOff>
      <xdr:row>97</xdr:row>
      <xdr:rowOff>51930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68457</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152650</xdr:rowOff>
    </xdr:from>
    <xdr:to>
      <xdr:col>24</xdr:col>
      <xdr:colOff>114300</xdr:colOff>
      <xdr:row>97</xdr:row>
      <xdr:rowOff>82800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131077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73248</xdr:rowOff>
    </xdr:from>
    <xdr:to>
      <xdr:col>20</xdr:col>
      <xdr:colOff>38100</xdr:colOff>
      <xdr:row>98</xdr:row>
      <xdr:rowOff>3398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165975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124791</xdr:rowOff>
    </xdr:from>
    <xdr:to>
      <xdr:col>15</xdr:col>
      <xdr:colOff>101600</xdr:colOff>
      <xdr:row>97</xdr:row>
      <xdr:rowOff>54941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46068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7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139536</xdr:rowOff>
    </xdr:from>
    <xdr:to>
      <xdr:col>10</xdr:col>
      <xdr:colOff>165100</xdr:colOff>
      <xdr:row>98</xdr:row>
      <xdr:rowOff>69686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60813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145959</xdr:rowOff>
    </xdr:from>
    <xdr:to>
      <xdr:col>6</xdr:col>
      <xdr:colOff>38100</xdr:colOff>
      <xdr:row>98</xdr:row>
      <xdr:rowOff>76109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67236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79174</xdr:rowOff>
    </xdr:from>
    <xdr:to>
      <xdr:col>55</xdr:col>
      <xdr:colOff>0</xdr:colOff>
      <xdr:row>37</xdr:row>
      <xdr:rowOff>95862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22824"/>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79174</xdr:rowOff>
    </xdr:from>
    <xdr:to>
      <xdr:col>50</xdr:col>
      <xdr:colOff>114300</xdr:colOff>
      <xdr:row>37</xdr:row>
      <xdr:rowOff>107490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22824"/>
          <a:ext cx="889000" cy="2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144478</xdr:rowOff>
    </xdr:from>
    <xdr:to>
      <xdr:col>45</xdr:col>
      <xdr:colOff>177800</xdr:colOff>
      <xdr:row>37</xdr:row>
      <xdr:rowOff>107490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73778"/>
          <a:ext cx="889000" cy="47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144478</xdr:rowOff>
    </xdr:from>
    <xdr:to>
      <xdr:col>41</xdr:col>
      <xdr:colOff>50800</xdr:colOff>
      <xdr:row>37</xdr:row>
      <xdr:rowOff>113278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73778"/>
          <a:ext cx="889000" cy="48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128566</xdr:rowOff>
    </xdr:from>
    <xdr:to>
      <xdr:col>36</xdr:col>
      <xdr:colOff>165100</xdr:colOff>
      <xdr:row>38</xdr:row>
      <xdr:rowOff>58716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45062</xdr:rowOff>
    </xdr:from>
    <xdr:to>
      <xdr:col>55</xdr:col>
      <xdr:colOff>50800</xdr:colOff>
      <xdr:row>37</xdr:row>
      <xdr:rowOff>146662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23489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28374</xdr:rowOff>
    </xdr:from>
    <xdr:to>
      <xdr:col>50</xdr:col>
      <xdr:colOff>165100</xdr:colOff>
      <xdr:row>37</xdr:row>
      <xdr:rowOff>129974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121101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56690</xdr:rowOff>
    </xdr:from>
    <xdr:to>
      <xdr:col>46</xdr:col>
      <xdr:colOff>38100</xdr:colOff>
      <xdr:row>37</xdr:row>
      <xdr:rowOff>158290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149417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93678</xdr:rowOff>
    </xdr:from>
    <xdr:to>
      <xdr:col>41</xdr:col>
      <xdr:colOff>101600</xdr:colOff>
      <xdr:row>35</xdr:row>
      <xdr:rowOff>23828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14955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62478</xdr:rowOff>
    </xdr:from>
    <xdr:to>
      <xdr:col>36</xdr:col>
      <xdr:colOff>165100</xdr:colOff>
      <xdr:row>37</xdr:row>
      <xdr:rowOff>164078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5866</xdr:rowOff>
    </xdr:from>
    <xdr:to>
      <xdr:col>55</xdr:col>
      <xdr:colOff>0</xdr:colOff>
      <xdr:row>58</xdr:row>
      <xdr:rowOff>10093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49966"/>
          <a:ext cx="838200" cy="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10093</xdr:rowOff>
    </xdr:from>
    <xdr:to>
      <xdr:col>50</xdr:col>
      <xdr:colOff>114300</xdr:colOff>
      <xdr:row>58</xdr:row>
      <xdr:rowOff>78371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54193"/>
          <a:ext cx="889000" cy="6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78371</xdr:rowOff>
    </xdr:from>
    <xdr:to>
      <xdr:col>45</xdr:col>
      <xdr:colOff>177800</xdr:colOff>
      <xdr:row>58</xdr:row>
      <xdr:rowOff>92512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22471"/>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46289</xdr:rowOff>
    </xdr:from>
    <xdr:to>
      <xdr:col>41</xdr:col>
      <xdr:colOff>50800</xdr:colOff>
      <xdr:row>58</xdr:row>
      <xdr:rowOff>92512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90389"/>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99950</xdr:rowOff>
    </xdr:from>
    <xdr:to>
      <xdr:col>36</xdr:col>
      <xdr:colOff>165100</xdr:colOff>
      <xdr:row>58</xdr:row>
      <xdr:rowOff>30100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46627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6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126516</xdr:rowOff>
    </xdr:from>
    <xdr:to>
      <xdr:col>55</xdr:col>
      <xdr:colOff>50800</xdr:colOff>
      <xdr:row>58</xdr:row>
      <xdr:rowOff>56666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41443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1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130743</xdr:rowOff>
    </xdr:from>
    <xdr:to>
      <xdr:col>50</xdr:col>
      <xdr:colOff>165100</xdr:colOff>
      <xdr:row>58</xdr:row>
      <xdr:rowOff>60893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52020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27571</xdr:rowOff>
    </xdr:from>
    <xdr:to>
      <xdr:col>46</xdr:col>
      <xdr:colOff>38100</xdr:colOff>
      <xdr:row>58</xdr:row>
      <xdr:rowOff>129171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120298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41712</xdr:rowOff>
    </xdr:from>
    <xdr:to>
      <xdr:col>41</xdr:col>
      <xdr:colOff>101600</xdr:colOff>
      <xdr:row>58</xdr:row>
      <xdr:rowOff>143312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134439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166939</xdr:rowOff>
    </xdr:from>
    <xdr:to>
      <xdr:col>36</xdr:col>
      <xdr:colOff>165100</xdr:colOff>
      <xdr:row>58</xdr:row>
      <xdr:rowOff>97089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88216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106438</xdr:rowOff>
    </xdr:from>
    <xdr:to>
      <xdr:col>55</xdr:col>
      <xdr:colOff>0</xdr:colOff>
      <xdr:row>78</xdr:row>
      <xdr:rowOff>141478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79538"/>
          <a:ext cx="838200" cy="3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106438</xdr:rowOff>
    </xdr:from>
    <xdr:to>
      <xdr:col>50</xdr:col>
      <xdr:colOff>114300</xdr:colOff>
      <xdr:row>79</xdr:row>
      <xdr:rowOff>20613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9538"/>
          <a:ext cx="889000" cy="8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20613</xdr:rowOff>
    </xdr:from>
    <xdr:to>
      <xdr:col>45</xdr:col>
      <xdr:colOff>177800</xdr:colOff>
      <xdr:row>79</xdr:row>
      <xdr:rowOff>22504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65163"/>
          <a:ext cx="8890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22504</xdr:rowOff>
    </xdr:from>
    <xdr:to>
      <xdr:col>41</xdr:col>
      <xdr:colOff>50800</xdr:colOff>
      <xdr:row>79</xdr:row>
      <xdr:rowOff>43117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7054"/>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121946</xdr:rowOff>
    </xdr:from>
    <xdr:to>
      <xdr:col>36</xdr:col>
      <xdr:colOff>165100</xdr:colOff>
      <xdr:row>78</xdr:row>
      <xdr:rowOff>52096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68623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90678</xdr:rowOff>
    </xdr:from>
    <xdr:to>
      <xdr:col>55</xdr:col>
      <xdr:colOff>50800</xdr:colOff>
      <xdr:row>79</xdr:row>
      <xdr:rowOff>20828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5605</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55638</xdr:rowOff>
    </xdr:from>
    <xdr:to>
      <xdr:col>50</xdr:col>
      <xdr:colOff>165100</xdr:colOff>
      <xdr:row>78</xdr:row>
      <xdr:rowOff>157238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148365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141263</xdr:rowOff>
    </xdr:from>
    <xdr:to>
      <xdr:col>46</xdr:col>
      <xdr:colOff>38100</xdr:colOff>
      <xdr:row>79</xdr:row>
      <xdr:rowOff>71413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62540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0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143154</xdr:rowOff>
    </xdr:from>
    <xdr:to>
      <xdr:col>41</xdr:col>
      <xdr:colOff>101600</xdr:colOff>
      <xdr:row>79</xdr:row>
      <xdr:rowOff>73304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64431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163767</xdr:rowOff>
    </xdr:from>
    <xdr:to>
      <xdr:col>36</xdr:col>
      <xdr:colOff>165100</xdr:colOff>
      <xdr:row>79</xdr:row>
      <xdr:rowOff>93917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85044</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2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23915</xdr:rowOff>
    </xdr:from>
    <xdr:to>
      <xdr:col>55</xdr:col>
      <xdr:colOff>0</xdr:colOff>
      <xdr:row>98</xdr:row>
      <xdr:rowOff>34316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26015"/>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34316</xdr:rowOff>
    </xdr:from>
    <xdr:to>
      <xdr:col>50</xdr:col>
      <xdr:colOff>114300</xdr:colOff>
      <xdr:row>98</xdr:row>
      <xdr:rowOff>90860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36416"/>
          <a:ext cx="889000" cy="5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90860</xdr:rowOff>
    </xdr:from>
    <xdr:to>
      <xdr:col>45</xdr:col>
      <xdr:colOff>177800</xdr:colOff>
      <xdr:row>98</xdr:row>
      <xdr:rowOff>105707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92960"/>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52766</xdr:rowOff>
    </xdr:from>
    <xdr:to>
      <xdr:col>41</xdr:col>
      <xdr:colOff>50800</xdr:colOff>
      <xdr:row>98</xdr:row>
      <xdr:rowOff>105707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4866"/>
          <a:ext cx="889000" cy="5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168335</xdr:rowOff>
    </xdr:from>
    <xdr:to>
      <xdr:col>36</xdr:col>
      <xdr:colOff>165100</xdr:colOff>
      <xdr:row>98</xdr:row>
      <xdr:rowOff>98485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115012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144565</xdr:rowOff>
    </xdr:from>
    <xdr:to>
      <xdr:col>55</xdr:col>
      <xdr:colOff>50800</xdr:colOff>
      <xdr:row>98</xdr:row>
      <xdr:rowOff>74715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154966</xdr:rowOff>
    </xdr:from>
    <xdr:to>
      <xdr:col>50</xdr:col>
      <xdr:colOff>165100</xdr:colOff>
      <xdr:row>98</xdr:row>
      <xdr:rowOff>85116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76243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40060</xdr:rowOff>
    </xdr:from>
    <xdr:to>
      <xdr:col>46</xdr:col>
      <xdr:colOff>38100</xdr:colOff>
      <xdr:row>98</xdr:row>
      <xdr:rowOff>141660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132787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54907</xdr:rowOff>
    </xdr:from>
    <xdr:to>
      <xdr:col>41</xdr:col>
      <xdr:colOff>101600</xdr:colOff>
      <xdr:row>98</xdr:row>
      <xdr:rowOff>156507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147634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1966</xdr:rowOff>
    </xdr:from>
    <xdr:to>
      <xdr:col>36</xdr:col>
      <xdr:colOff>165100</xdr:colOff>
      <xdr:row>98</xdr:row>
      <xdr:rowOff>103566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94693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22149</xdr:rowOff>
    </xdr:from>
    <xdr:to>
      <xdr:col>85</xdr:col>
      <xdr:colOff>127000</xdr:colOff>
      <xdr:row>39</xdr:row>
      <xdr:rowOff>43091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08699"/>
          <a:ext cx="838200" cy="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22149</xdr:rowOff>
    </xdr:from>
    <xdr:to>
      <xdr:col>81</xdr:col>
      <xdr:colOff>50800</xdr:colOff>
      <xdr:row>39</xdr:row>
      <xdr:rowOff>41580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869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41580</xdr:rowOff>
    </xdr:from>
    <xdr:to>
      <xdr:col>76</xdr:col>
      <xdr:colOff>114300</xdr:colOff>
      <xdr:row>39</xdr:row>
      <xdr:rowOff>43320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8130"/>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42952</xdr:rowOff>
    </xdr:from>
    <xdr:to>
      <xdr:col>71</xdr:col>
      <xdr:colOff>177800</xdr:colOff>
      <xdr:row>39</xdr:row>
      <xdr:rowOff>43320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9502"/>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66561</xdr:rowOff>
    </xdr:from>
    <xdr:to>
      <xdr:col>67</xdr:col>
      <xdr:colOff>101600</xdr:colOff>
      <xdr:row>38</xdr:row>
      <xdr:rowOff>168161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13238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163741</xdr:rowOff>
    </xdr:from>
    <xdr:to>
      <xdr:col>85</xdr:col>
      <xdr:colOff>177800</xdr:colOff>
      <xdr:row>39</xdr:row>
      <xdr:rowOff>93891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78668</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142799</xdr:rowOff>
    </xdr:from>
    <xdr:to>
      <xdr:col>81</xdr:col>
      <xdr:colOff>101600</xdr:colOff>
      <xdr:row>39</xdr:row>
      <xdr:rowOff>72949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64076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162230</xdr:rowOff>
    </xdr:from>
    <xdr:to>
      <xdr:col>76</xdr:col>
      <xdr:colOff>165100</xdr:colOff>
      <xdr:row>39</xdr:row>
      <xdr:rowOff>92380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83507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163970</xdr:rowOff>
    </xdr:from>
    <xdr:to>
      <xdr:col>72</xdr:col>
      <xdr:colOff>38100</xdr:colOff>
      <xdr:row>39</xdr:row>
      <xdr:rowOff>94120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85247</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771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163602</xdr:rowOff>
    </xdr:from>
    <xdr:to>
      <xdr:col>67</xdr:col>
      <xdr:colOff>101600</xdr:colOff>
      <xdr:row>39</xdr:row>
      <xdr:rowOff>93752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84879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122734</xdr:rowOff>
    </xdr:from>
    <xdr:to>
      <xdr:col>85</xdr:col>
      <xdr:colOff>127000</xdr:colOff>
      <xdr:row>77</xdr:row>
      <xdr:rowOff>147093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24384"/>
          <a:ext cx="8382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105470</xdr:rowOff>
    </xdr:from>
    <xdr:to>
      <xdr:col>81</xdr:col>
      <xdr:colOff>50800</xdr:colOff>
      <xdr:row>77</xdr:row>
      <xdr:rowOff>122734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07120"/>
          <a:ext cx="8890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95408</xdr:rowOff>
    </xdr:from>
    <xdr:to>
      <xdr:col>76</xdr:col>
      <xdr:colOff>114300</xdr:colOff>
      <xdr:row>77</xdr:row>
      <xdr:rowOff>105470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97058"/>
          <a:ext cx="889000" cy="1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95132</xdr:rowOff>
    </xdr:from>
    <xdr:to>
      <xdr:col>71</xdr:col>
      <xdr:colOff>177800</xdr:colOff>
      <xdr:row>77</xdr:row>
      <xdr:rowOff>95408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96782"/>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135644</xdr:rowOff>
    </xdr:from>
    <xdr:to>
      <xdr:col>67</xdr:col>
      <xdr:colOff>101600</xdr:colOff>
      <xdr:row>78</xdr:row>
      <xdr:rowOff>65794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56921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43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96293</xdr:rowOff>
    </xdr:from>
    <xdr:to>
      <xdr:col>85</xdr:col>
      <xdr:colOff>177800</xdr:colOff>
      <xdr:row>78</xdr:row>
      <xdr:rowOff>26443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71934</xdr:rowOff>
    </xdr:from>
    <xdr:to>
      <xdr:col>81</xdr:col>
      <xdr:colOff>101600</xdr:colOff>
      <xdr:row>78</xdr:row>
      <xdr:rowOff>2084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18611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54670</xdr:rowOff>
    </xdr:from>
    <xdr:to>
      <xdr:col>76</xdr:col>
      <xdr:colOff>165100</xdr:colOff>
      <xdr:row>77</xdr:row>
      <xdr:rowOff>156270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44608</xdr:rowOff>
    </xdr:from>
    <xdr:to>
      <xdr:col>72</xdr:col>
      <xdr:colOff>38100</xdr:colOff>
      <xdr:row>77</xdr:row>
      <xdr:rowOff>146208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162735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44332</xdr:rowOff>
    </xdr:from>
    <xdr:to>
      <xdr:col>67</xdr:col>
      <xdr:colOff>101600</xdr:colOff>
      <xdr:row>77</xdr:row>
      <xdr:rowOff>145932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162459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36243</xdr:rowOff>
    </xdr:from>
    <xdr:to>
      <xdr:col>85</xdr:col>
      <xdr:colOff>127000</xdr:colOff>
      <xdr:row>98</xdr:row>
      <xdr:rowOff>76640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38343"/>
          <a:ext cx="8382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51067</xdr:rowOff>
    </xdr:from>
    <xdr:to>
      <xdr:col>81</xdr:col>
      <xdr:colOff>50800</xdr:colOff>
      <xdr:row>98</xdr:row>
      <xdr:rowOff>76640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53167"/>
          <a:ext cx="889000" cy="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51067</xdr:rowOff>
    </xdr:from>
    <xdr:to>
      <xdr:col>76</xdr:col>
      <xdr:colOff>114300</xdr:colOff>
      <xdr:row>98</xdr:row>
      <xdr:rowOff>82583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53167"/>
          <a:ext cx="8890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82583</xdr:rowOff>
    </xdr:from>
    <xdr:to>
      <xdr:col>71</xdr:col>
      <xdr:colOff>177800</xdr:colOff>
      <xdr:row>98</xdr:row>
      <xdr:rowOff>89674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4683"/>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55663</xdr:rowOff>
    </xdr:from>
    <xdr:to>
      <xdr:col>67</xdr:col>
      <xdr:colOff>101600</xdr:colOff>
      <xdr:row>98</xdr:row>
      <xdr:rowOff>157263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148390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156893</xdr:rowOff>
    </xdr:from>
    <xdr:to>
      <xdr:col>85</xdr:col>
      <xdr:colOff>177800</xdr:colOff>
      <xdr:row>98</xdr:row>
      <xdr:rowOff>87043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116270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25840</xdr:rowOff>
    </xdr:from>
    <xdr:to>
      <xdr:col>81</xdr:col>
      <xdr:colOff>101600</xdr:colOff>
      <xdr:row>98</xdr:row>
      <xdr:rowOff>127440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118567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267</xdr:rowOff>
    </xdr:from>
    <xdr:to>
      <xdr:col>76</xdr:col>
      <xdr:colOff>165100</xdr:colOff>
      <xdr:row>98</xdr:row>
      <xdr:rowOff>101867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92994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9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31783</xdr:rowOff>
    </xdr:from>
    <xdr:to>
      <xdr:col>72</xdr:col>
      <xdr:colOff>38100</xdr:colOff>
      <xdr:row>98</xdr:row>
      <xdr:rowOff>133383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124510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38874</xdr:rowOff>
    </xdr:from>
    <xdr:to>
      <xdr:col>67</xdr:col>
      <xdr:colOff>101600</xdr:colOff>
      <xdr:row>98</xdr:row>
      <xdr:rowOff>140474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157001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119856</xdr:rowOff>
    </xdr:from>
    <xdr:to>
      <xdr:col>98</xdr:col>
      <xdr:colOff>38100</xdr:colOff>
      <xdr:row>39</xdr:row>
      <xdr:rowOff>50006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66533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138849</xdr:rowOff>
    </xdr:from>
    <xdr:to>
      <xdr:col>98</xdr:col>
      <xdr:colOff>38100</xdr:colOff>
      <xdr:row>58</xdr:row>
      <xdr:rowOff>68999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85526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167030</xdr:rowOff>
    </xdr:from>
    <xdr:to>
      <xdr:col>116</xdr:col>
      <xdr:colOff>63500</xdr:colOff>
      <xdr:row>77</xdr:row>
      <xdr:rowOff>26606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97230"/>
          <a:ext cx="8382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26606</xdr:rowOff>
    </xdr:from>
    <xdr:to>
      <xdr:col>111</xdr:col>
      <xdr:colOff>177800</xdr:colOff>
      <xdr:row>77</xdr:row>
      <xdr:rowOff>33629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28256"/>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33629</xdr:rowOff>
    </xdr:from>
    <xdr:to>
      <xdr:col>107</xdr:col>
      <xdr:colOff>50800</xdr:colOff>
      <xdr:row>77</xdr:row>
      <xdr:rowOff>67284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35279"/>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22110</xdr:rowOff>
    </xdr:from>
    <xdr:to>
      <xdr:col>102</xdr:col>
      <xdr:colOff>114300</xdr:colOff>
      <xdr:row>77</xdr:row>
      <xdr:rowOff>67284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23760"/>
          <a:ext cx="889000" cy="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100837</xdr:rowOff>
    </xdr:from>
    <xdr:to>
      <xdr:col>98</xdr:col>
      <xdr:colOff>38100</xdr:colOff>
      <xdr:row>78</xdr:row>
      <xdr:rowOff>30987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22114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3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116230</xdr:rowOff>
    </xdr:from>
    <xdr:to>
      <xdr:col>116</xdr:col>
      <xdr:colOff>114300</xdr:colOff>
      <xdr:row>77</xdr:row>
      <xdr:rowOff>46380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139107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147256</xdr:rowOff>
    </xdr:from>
    <xdr:to>
      <xdr:col>112</xdr:col>
      <xdr:colOff>38100</xdr:colOff>
      <xdr:row>77</xdr:row>
      <xdr:rowOff>77406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154279</xdr:rowOff>
    </xdr:from>
    <xdr:to>
      <xdr:col>107</xdr:col>
      <xdr:colOff>101600</xdr:colOff>
      <xdr:row>77</xdr:row>
      <xdr:rowOff>84429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100957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16484</xdr:rowOff>
    </xdr:from>
    <xdr:to>
      <xdr:col>102</xdr:col>
      <xdr:colOff>165100</xdr:colOff>
      <xdr:row>77</xdr:row>
      <xdr:rowOff>118084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134611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9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142760</xdr:rowOff>
    </xdr:from>
    <xdr:to>
      <xdr:col>98</xdr:col>
      <xdr:colOff>38100</xdr:colOff>
      <xdr:row>77</xdr:row>
      <xdr:rowOff>72910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89438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性質別決算についての特徴としては、まず、人件費が類似団体平均を大きく上回っていることがあげられる。令和３年度に大きく数値が増加しているのは、令和３年度より志摩広域消防組合が志摩市一般会計へ編入されたことが要因だが、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を大きく上回っており、合併団体として支所職員が一定以上必要なことや、保育所、ごみ処理、給食等の分野において、統合を進めているものの、一般事務職と異なり、全体的な再配置等が困難なことから定員の適正化が進んでいない状況にあるためである。一方、扶助費については類似団体平均を下回っており、公債費についても、合併特例債の償還終了に伴い減少傾向であり、令和５年度は類似団体平均を下回っており、今後も減少傾向は続く見込みである。普通建設事業費については、津波避難対策として、避難タワーや公共施設等の高台移転を進めており、令和４年度に大きく増加し、その傾向は令和５年度も引き続いている。積立金については、令和４年度は前年度よりも減少したものの、ふるさと応援基金への積立金が増加したことにより、令和５年度は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物価高騰等の社会情勢がある中、喫緊の課題である大規模災害への備えなど、将来的な負担増について注視しながら、慎重な財政運営を継続していくことが求められる。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45,114
44,603
178.93
28,666,160
27,953,653
695,586
15,464,700
18,341,254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166370</xdr:rowOff>
    </xdr:from>
    <xdr:to>
      <xdr:col>24</xdr:col>
      <xdr:colOff>63500</xdr:colOff>
      <xdr:row>37</xdr:row>
      <xdr:rowOff>13017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857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164465</xdr:rowOff>
    </xdr:from>
    <xdr:to>
      <xdr:col>19</xdr:col>
      <xdr:colOff>177800</xdr:colOff>
      <xdr:row>37</xdr:row>
      <xdr:rowOff>13017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6665"/>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164465</xdr:rowOff>
    </xdr:from>
    <xdr:to>
      <xdr:col>15</xdr:col>
      <xdr:colOff>50800</xdr:colOff>
      <xdr:row>37</xdr:row>
      <xdr:rowOff>18923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6665"/>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147510</xdr:rowOff>
    </xdr:from>
    <xdr:to>
      <xdr:col>10</xdr:col>
      <xdr:colOff>114300</xdr:colOff>
      <xdr:row>37</xdr:row>
      <xdr:rowOff>18923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971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53086</xdr:rowOff>
    </xdr:from>
    <xdr:to>
      <xdr:col>6</xdr:col>
      <xdr:colOff>38100</xdr:colOff>
      <xdr:row>37</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145813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115570</xdr:rowOff>
    </xdr:from>
    <xdr:to>
      <xdr:col>24</xdr:col>
      <xdr:colOff>114300</xdr:colOff>
      <xdr:row>37</xdr:row>
      <xdr:rowOff>45720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30497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133667</xdr:rowOff>
    </xdr:from>
    <xdr:to>
      <xdr:col>20</xdr:col>
      <xdr:colOff>38100</xdr:colOff>
      <xdr:row>37</xdr:row>
      <xdr:rowOff>63817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54944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113665</xdr:rowOff>
    </xdr:from>
    <xdr:to>
      <xdr:col>15</xdr:col>
      <xdr:colOff>101600</xdr:colOff>
      <xdr:row>37</xdr:row>
      <xdr:rowOff>43815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34942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139573</xdr:rowOff>
    </xdr:from>
    <xdr:to>
      <xdr:col>10</xdr:col>
      <xdr:colOff>165100</xdr:colOff>
      <xdr:row>37</xdr:row>
      <xdr:rowOff>69723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60850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96710</xdr:rowOff>
    </xdr:from>
    <xdr:to>
      <xdr:col>6</xdr:col>
      <xdr:colOff>38100</xdr:colOff>
      <xdr:row>37</xdr:row>
      <xdr:rowOff>26860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43387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60920</xdr:rowOff>
    </xdr:from>
    <xdr:to>
      <xdr:col>24</xdr:col>
      <xdr:colOff>63500</xdr:colOff>
      <xdr:row>58</xdr:row>
      <xdr:rowOff>94359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05020"/>
          <a:ext cx="8382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88295</xdr:rowOff>
    </xdr:from>
    <xdr:to>
      <xdr:col>19</xdr:col>
      <xdr:colOff>177800</xdr:colOff>
      <xdr:row>58</xdr:row>
      <xdr:rowOff>94359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32395"/>
          <a:ext cx="889000" cy="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152856</xdr:rowOff>
    </xdr:from>
    <xdr:to>
      <xdr:col>15</xdr:col>
      <xdr:colOff>50800</xdr:colOff>
      <xdr:row>58</xdr:row>
      <xdr:rowOff>88295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5506"/>
          <a:ext cx="889000" cy="1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152856</xdr:rowOff>
    </xdr:from>
    <xdr:to>
      <xdr:col>10</xdr:col>
      <xdr:colOff>114300</xdr:colOff>
      <xdr:row>58</xdr:row>
      <xdr:rowOff>115514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5506"/>
          <a:ext cx="889000" cy="1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77170</xdr:rowOff>
    </xdr:from>
    <xdr:to>
      <xdr:col>6</xdr:col>
      <xdr:colOff>38100</xdr:colOff>
      <xdr:row>59</xdr:row>
      <xdr:rowOff>7320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169897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10120</xdr:rowOff>
    </xdr:from>
    <xdr:to>
      <xdr:col>24</xdr:col>
      <xdr:colOff>114300</xdr:colOff>
      <xdr:row>58</xdr:row>
      <xdr:rowOff>111720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43559</xdr:rowOff>
    </xdr:from>
    <xdr:to>
      <xdr:col>20</xdr:col>
      <xdr:colOff>38100</xdr:colOff>
      <xdr:row>58</xdr:row>
      <xdr:rowOff>145159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136286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37495</xdr:rowOff>
    </xdr:from>
    <xdr:to>
      <xdr:col>15</xdr:col>
      <xdr:colOff>101600</xdr:colOff>
      <xdr:row>58</xdr:row>
      <xdr:rowOff>139095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130222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7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102056</xdr:rowOff>
    </xdr:from>
    <xdr:to>
      <xdr:col>10</xdr:col>
      <xdr:colOff>165100</xdr:colOff>
      <xdr:row>58</xdr:row>
      <xdr:rowOff>32206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23333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64714</xdr:rowOff>
    </xdr:from>
    <xdr:to>
      <xdr:col>6</xdr:col>
      <xdr:colOff>38100</xdr:colOff>
      <xdr:row>58</xdr:row>
      <xdr:rowOff>166314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103874</xdr:rowOff>
    </xdr:from>
    <xdr:to>
      <xdr:col>24</xdr:col>
      <xdr:colOff>63500</xdr:colOff>
      <xdr:row>76</xdr:row>
      <xdr:rowOff>29890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2624"/>
          <a:ext cx="838200" cy="9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29890</xdr:rowOff>
    </xdr:from>
    <xdr:to>
      <xdr:col>19</xdr:col>
      <xdr:colOff>177800</xdr:colOff>
      <xdr:row>76</xdr:row>
      <xdr:rowOff>63595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60090"/>
          <a:ext cx="8890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63595</xdr:rowOff>
    </xdr:from>
    <xdr:to>
      <xdr:col>15</xdr:col>
      <xdr:colOff>50800</xdr:colOff>
      <xdr:row>77</xdr:row>
      <xdr:rowOff>23118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3795"/>
          <a:ext cx="889000" cy="13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23118</xdr:rowOff>
    </xdr:from>
    <xdr:to>
      <xdr:col>10</xdr:col>
      <xdr:colOff>114300</xdr:colOff>
      <xdr:row>77</xdr:row>
      <xdr:rowOff>38998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24768"/>
          <a:ext cx="8890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110603</xdr:rowOff>
    </xdr:from>
    <xdr:to>
      <xdr:col>6</xdr:col>
      <xdr:colOff>38100</xdr:colOff>
      <xdr:row>77</xdr:row>
      <xdr:rowOff>40753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57280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53074</xdr:rowOff>
    </xdr:from>
    <xdr:to>
      <xdr:col>24</xdr:col>
      <xdr:colOff>114300</xdr:colOff>
      <xdr:row>75</xdr:row>
      <xdr:rowOff>154673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11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75951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150540</xdr:rowOff>
    </xdr:from>
    <xdr:to>
      <xdr:col>20</xdr:col>
      <xdr:colOff>38100</xdr:colOff>
      <xdr:row>76</xdr:row>
      <xdr:rowOff>80690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71817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0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12795</xdr:rowOff>
    </xdr:from>
    <xdr:to>
      <xdr:col>15</xdr:col>
      <xdr:colOff>101600</xdr:colOff>
      <xdr:row>76</xdr:row>
      <xdr:rowOff>114395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105522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3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143768</xdr:rowOff>
    </xdr:from>
    <xdr:to>
      <xdr:col>10</xdr:col>
      <xdr:colOff>165100</xdr:colOff>
      <xdr:row>77</xdr:row>
      <xdr:rowOff>73918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6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159648</xdr:rowOff>
    </xdr:from>
    <xdr:to>
      <xdr:col>6</xdr:col>
      <xdr:colOff>38100</xdr:colOff>
      <xdr:row>77</xdr:row>
      <xdr:rowOff>89798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80925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19881</xdr:rowOff>
    </xdr:from>
    <xdr:to>
      <xdr:col>24</xdr:col>
      <xdr:colOff>63500</xdr:colOff>
      <xdr:row>97</xdr:row>
      <xdr:rowOff>48735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50531"/>
          <a:ext cx="838200" cy="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19881</xdr:rowOff>
    </xdr:from>
    <xdr:to>
      <xdr:col>19</xdr:col>
      <xdr:colOff>177800</xdr:colOff>
      <xdr:row>97</xdr:row>
      <xdr:rowOff>28860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50531"/>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28860</xdr:rowOff>
    </xdr:from>
    <xdr:to>
      <xdr:col>15</xdr:col>
      <xdr:colOff>50800</xdr:colOff>
      <xdr:row>97</xdr:row>
      <xdr:rowOff>74952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59510"/>
          <a:ext cx="889000" cy="4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61033</xdr:rowOff>
    </xdr:from>
    <xdr:to>
      <xdr:col>10</xdr:col>
      <xdr:colOff>114300</xdr:colOff>
      <xdr:row>97</xdr:row>
      <xdr:rowOff>74952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91683"/>
          <a:ext cx="889000" cy="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64463</xdr:rowOff>
    </xdr:from>
    <xdr:to>
      <xdr:col>6</xdr:col>
      <xdr:colOff>38100</xdr:colOff>
      <xdr:row>97</xdr:row>
      <xdr:rowOff>166063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157190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169385</xdr:rowOff>
    </xdr:from>
    <xdr:to>
      <xdr:col>24</xdr:col>
      <xdr:colOff>114300</xdr:colOff>
      <xdr:row>97</xdr:row>
      <xdr:rowOff>99535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147812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140531</xdr:rowOff>
    </xdr:from>
    <xdr:to>
      <xdr:col>20</xdr:col>
      <xdr:colOff>38100</xdr:colOff>
      <xdr:row>97</xdr:row>
      <xdr:rowOff>70681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61808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149510</xdr:rowOff>
    </xdr:from>
    <xdr:to>
      <xdr:col>15</xdr:col>
      <xdr:colOff>101600</xdr:colOff>
      <xdr:row>97</xdr:row>
      <xdr:rowOff>79660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70787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24152</xdr:rowOff>
    </xdr:from>
    <xdr:to>
      <xdr:col>10</xdr:col>
      <xdr:colOff>165100</xdr:colOff>
      <xdr:row>97</xdr:row>
      <xdr:rowOff>125752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116879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4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10233</xdr:rowOff>
    </xdr:from>
    <xdr:to>
      <xdr:col>6</xdr:col>
      <xdr:colOff>38100</xdr:colOff>
      <xdr:row>97</xdr:row>
      <xdr:rowOff>111833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4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128360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1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164193</xdr:rowOff>
    </xdr:from>
    <xdr:to>
      <xdr:col>55</xdr:col>
      <xdr:colOff>0</xdr:colOff>
      <xdr:row>39</xdr:row>
      <xdr:rowOff>33238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79293"/>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33238</xdr:rowOff>
    </xdr:from>
    <xdr:to>
      <xdr:col>50</xdr:col>
      <xdr:colOff>114300</xdr:colOff>
      <xdr:row>39</xdr:row>
      <xdr:rowOff>51853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19788"/>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51853</xdr:rowOff>
    </xdr:from>
    <xdr:to>
      <xdr:col>45</xdr:col>
      <xdr:colOff>177800</xdr:colOff>
      <xdr:row>39</xdr:row>
      <xdr:rowOff>94307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384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94307</xdr:rowOff>
    </xdr:from>
    <xdr:to>
      <xdr:col>41</xdr:col>
      <xdr:colOff>50800</xdr:colOff>
      <xdr:row>39</xdr:row>
      <xdr:rowOff>94633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808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113393</xdr:rowOff>
    </xdr:from>
    <xdr:to>
      <xdr:col>55</xdr:col>
      <xdr:colOff>50800</xdr:colOff>
      <xdr:row>39</xdr:row>
      <xdr:rowOff>43543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28320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153888</xdr:rowOff>
    </xdr:from>
    <xdr:to>
      <xdr:col>50</xdr:col>
      <xdr:colOff>165100</xdr:colOff>
      <xdr:row>39</xdr:row>
      <xdr:rowOff>84038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75165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6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1053</xdr:rowOff>
    </xdr:from>
    <xdr:to>
      <xdr:col>46</xdr:col>
      <xdr:colOff>38100</xdr:colOff>
      <xdr:row>39</xdr:row>
      <xdr:rowOff>102653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93780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43507</xdr:rowOff>
    </xdr:from>
    <xdr:to>
      <xdr:col>41</xdr:col>
      <xdr:colOff>101600</xdr:colOff>
      <xdr:row>39</xdr:row>
      <xdr:rowOff>145107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136234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43833</xdr:rowOff>
    </xdr:from>
    <xdr:to>
      <xdr:col>36</xdr:col>
      <xdr:colOff>165100</xdr:colOff>
      <xdr:row>39</xdr:row>
      <xdr:rowOff>145433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136560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87237</xdr:rowOff>
    </xdr:from>
    <xdr:to>
      <xdr:col>55</xdr:col>
      <xdr:colOff>0</xdr:colOff>
      <xdr:row>58</xdr:row>
      <xdr:rowOff>133307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1337"/>
          <a:ext cx="838200" cy="4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87237</xdr:rowOff>
    </xdr:from>
    <xdr:to>
      <xdr:col>50</xdr:col>
      <xdr:colOff>114300</xdr:colOff>
      <xdr:row>58</xdr:row>
      <xdr:rowOff>132849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31337"/>
          <a:ext cx="889000" cy="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120467</xdr:rowOff>
    </xdr:from>
    <xdr:to>
      <xdr:col>45</xdr:col>
      <xdr:colOff>177800</xdr:colOff>
      <xdr:row>58</xdr:row>
      <xdr:rowOff>132849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64567"/>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120467</xdr:rowOff>
    </xdr:from>
    <xdr:to>
      <xdr:col>41</xdr:col>
      <xdr:colOff>50800</xdr:colOff>
      <xdr:row>58</xdr:row>
      <xdr:rowOff>150383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64567"/>
          <a:ext cx="889000" cy="2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158844</xdr:rowOff>
    </xdr:from>
    <xdr:to>
      <xdr:col>36</xdr:col>
      <xdr:colOff>165100</xdr:colOff>
      <xdr:row>58</xdr:row>
      <xdr:rowOff>88994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105521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82507</xdr:rowOff>
    </xdr:from>
    <xdr:to>
      <xdr:col>55</xdr:col>
      <xdr:colOff>50800</xdr:colOff>
      <xdr:row>59</xdr:row>
      <xdr:rowOff>12657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168884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4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36437</xdr:rowOff>
    </xdr:from>
    <xdr:to>
      <xdr:col>50</xdr:col>
      <xdr:colOff>165100</xdr:colOff>
      <xdr:row>58</xdr:row>
      <xdr:rowOff>138037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129164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82049</xdr:rowOff>
    </xdr:from>
    <xdr:to>
      <xdr:col>46</xdr:col>
      <xdr:colOff>38100</xdr:colOff>
      <xdr:row>59</xdr:row>
      <xdr:rowOff>12199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69667</xdr:rowOff>
    </xdr:from>
    <xdr:to>
      <xdr:col>41</xdr:col>
      <xdr:colOff>101600</xdr:colOff>
      <xdr:row>58</xdr:row>
      <xdr:rowOff>171267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162394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99583</xdr:rowOff>
    </xdr:from>
    <xdr:to>
      <xdr:col>36</xdr:col>
      <xdr:colOff>165100</xdr:colOff>
      <xdr:row>59</xdr:row>
      <xdr:rowOff>29733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20860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3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77315</xdr:rowOff>
    </xdr:from>
    <xdr:to>
      <xdr:col>55</xdr:col>
      <xdr:colOff>0</xdr:colOff>
      <xdr:row>78</xdr:row>
      <xdr:rowOff>79212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50415"/>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73355</xdr:rowOff>
    </xdr:from>
    <xdr:to>
      <xdr:col>50</xdr:col>
      <xdr:colOff>114300</xdr:colOff>
      <xdr:row>78</xdr:row>
      <xdr:rowOff>77315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46455"/>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23636</xdr:rowOff>
    </xdr:from>
    <xdr:to>
      <xdr:col>45</xdr:col>
      <xdr:colOff>177800</xdr:colOff>
      <xdr:row>78</xdr:row>
      <xdr:rowOff>73355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6736"/>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23636</xdr:rowOff>
    </xdr:from>
    <xdr:to>
      <xdr:col>41</xdr:col>
      <xdr:colOff>50800</xdr:colOff>
      <xdr:row>78</xdr:row>
      <xdr:rowOff>107477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6736"/>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28412</xdr:rowOff>
    </xdr:from>
    <xdr:to>
      <xdr:col>55</xdr:col>
      <xdr:colOff>50800</xdr:colOff>
      <xdr:row>78</xdr:row>
      <xdr:rowOff>130012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114789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26515</xdr:rowOff>
    </xdr:from>
    <xdr:to>
      <xdr:col>50</xdr:col>
      <xdr:colOff>165100</xdr:colOff>
      <xdr:row>78</xdr:row>
      <xdr:rowOff>128115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119242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22555</xdr:rowOff>
    </xdr:from>
    <xdr:to>
      <xdr:col>46</xdr:col>
      <xdr:colOff>38100</xdr:colOff>
      <xdr:row>78</xdr:row>
      <xdr:rowOff>124155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115282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144286</xdr:rowOff>
    </xdr:from>
    <xdr:to>
      <xdr:col>41</xdr:col>
      <xdr:colOff>101600</xdr:colOff>
      <xdr:row>78</xdr:row>
      <xdr:rowOff>74436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65563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56677</xdr:rowOff>
    </xdr:from>
    <xdr:to>
      <xdr:col>36</xdr:col>
      <xdr:colOff>165100</xdr:colOff>
      <xdr:row>78</xdr:row>
      <xdr:rowOff>158277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149404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159085</xdr:rowOff>
    </xdr:from>
    <xdr:to>
      <xdr:col>55</xdr:col>
      <xdr:colOff>0</xdr:colOff>
      <xdr:row>98</xdr:row>
      <xdr:rowOff>13878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89735"/>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13878</xdr:rowOff>
    </xdr:from>
    <xdr:to>
      <xdr:col>50</xdr:col>
      <xdr:colOff>114300</xdr:colOff>
      <xdr:row>98</xdr:row>
      <xdr:rowOff>29172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15978"/>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29172</xdr:rowOff>
    </xdr:from>
    <xdr:to>
      <xdr:col>45</xdr:col>
      <xdr:colOff>177800</xdr:colOff>
      <xdr:row>98</xdr:row>
      <xdr:rowOff>31671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31272"/>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31671</xdr:rowOff>
    </xdr:from>
    <xdr:to>
      <xdr:col>41</xdr:col>
      <xdr:colOff>50800</xdr:colOff>
      <xdr:row>98</xdr:row>
      <xdr:rowOff>36313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33771"/>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139915</xdr:rowOff>
    </xdr:from>
    <xdr:to>
      <xdr:col>36</xdr:col>
      <xdr:colOff>165100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86592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108285</xdr:rowOff>
    </xdr:from>
    <xdr:to>
      <xdr:col>55</xdr:col>
      <xdr:colOff>50800</xdr:colOff>
      <xdr:row>98</xdr:row>
      <xdr:rowOff>38435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23212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134528</xdr:rowOff>
    </xdr:from>
    <xdr:to>
      <xdr:col>50</xdr:col>
      <xdr:colOff>165100</xdr:colOff>
      <xdr:row>98</xdr:row>
      <xdr:rowOff>64678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55805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149822</xdr:rowOff>
    </xdr:from>
    <xdr:to>
      <xdr:col>46</xdr:col>
      <xdr:colOff>38100</xdr:colOff>
      <xdr:row>98</xdr:row>
      <xdr:rowOff>79972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7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152321</xdr:rowOff>
    </xdr:from>
    <xdr:to>
      <xdr:col>41</xdr:col>
      <xdr:colOff>101600</xdr:colOff>
      <xdr:row>98</xdr:row>
      <xdr:rowOff>82471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156963</xdr:rowOff>
    </xdr:from>
    <xdr:to>
      <xdr:col>36</xdr:col>
      <xdr:colOff>165100</xdr:colOff>
      <xdr:row>98</xdr:row>
      <xdr:rowOff>87113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78240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8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71029</xdr:rowOff>
    </xdr:from>
    <xdr:to>
      <xdr:col>85</xdr:col>
      <xdr:colOff>127000</xdr:colOff>
      <xdr:row>34</xdr:row>
      <xdr:rowOff>368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557429"/>
          <a:ext cx="838200" cy="2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368</xdr:rowOff>
    </xdr:from>
    <xdr:to>
      <xdr:col>81</xdr:col>
      <xdr:colOff>50800</xdr:colOff>
      <xdr:row>34</xdr:row>
      <xdr:rowOff>37744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829668"/>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37744</xdr:rowOff>
    </xdr:from>
    <xdr:to>
      <xdr:col>76</xdr:col>
      <xdr:colOff>114300</xdr:colOff>
      <xdr:row>34</xdr:row>
      <xdr:rowOff>149713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867044"/>
          <a:ext cx="889000" cy="1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149713</xdr:rowOff>
    </xdr:from>
    <xdr:to>
      <xdr:col>71</xdr:col>
      <xdr:colOff>177800</xdr:colOff>
      <xdr:row>35</xdr:row>
      <xdr:rowOff>31755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79013"/>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20229</xdr:rowOff>
    </xdr:from>
    <xdr:to>
      <xdr:col>85</xdr:col>
      <xdr:colOff>177800</xdr:colOff>
      <xdr:row>32</xdr:row>
      <xdr:rowOff>121829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5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43106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35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121018</xdr:rowOff>
    </xdr:from>
    <xdr:to>
      <xdr:col>81</xdr:col>
      <xdr:colOff>101600</xdr:colOff>
      <xdr:row>34</xdr:row>
      <xdr:rowOff>51168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7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67695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55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158394</xdr:rowOff>
    </xdr:from>
    <xdr:to>
      <xdr:col>76</xdr:col>
      <xdr:colOff>165100</xdr:colOff>
      <xdr:row>34</xdr:row>
      <xdr:rowOff>88544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105071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5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98913</xdr:rowOff>
    </xdr:from>
    <xdr:to>
      <xdr:col>72</xdr:col>
      <xdr:colOff>38100</xdr:colOff>
      <xdr:row>35</xdr:row>
      <xdr:rowOff>29063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45590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152405</xdr:rowOff>
    </xdr:from>
    <xdr:to>
      <xdr:col>67</xdr:col>
      <xdr:colOff>101600</xdr:colOff>
      <xdr:row>35</xdr:row>
      <xdr:rowOff>82555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99082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36889</xdr:rowOff>
    </xdr:from>
    <xdr:to>
      <xdr:col>85</xdr:col>
      <xdr:colOff>127000</xdr:colOff>
      <xdr:row>57</xdr:row>
      <xdr:rowOff>121087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09539"/>
          <a:ext cx="838200" cy="8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36889</xdr:rowOff>
    </xdr:from>
    <xdr:to>
      <xdr:col>81</xdr:col>
      <xdr:colOff>50800</xdr:colOff>
      <xdr:row>57</xdr:row>
      <xdr:rowOff>89248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09539"/>
          <a:ext cx="889000" cy="5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81311</xdr:rowOff>
    </xdr:from>
    <xdr:to>
      <xdr:col>76</xdr:col>
      <xdr:colOff>114300</xdr:colOff>
      <xdr:row>57</xdr:row>
      <xdr:rowOff>89248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53961"/>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8849</xdr:rowOff>
    </xdr:from>
    <xdr:to>
      <xdr:col>71</xdr:col>
      <xdr:colOff>177800</xdr:colOff>
      <xdr:row>57</xdr:row>
      <xdr:rowOff>81311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81499"/>
          <a:ext cx="889000" cy="7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15830</xdr:rowOff>
    </xdr:from>
    <xdr:to>
      <xdr:col>67</xdr:col>
      <xdr:colOff>101600</xdr:colOff>
      <xdr:row>57</xdr:row>
      <xdr:rowOff>117430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108557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70287</xdr:rowOff>
    </xdr:from>
    <xdr:to>
      <xdr:col>85</xdr:col>
      <xdr:colOff>177800</xdr:colOff>
      <xdr:row>58</xdr:row>
      <xdr:rowOff>437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156664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5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157539</xdr:rowOff>
    </xdr:from>
    <xdr:to>
      <xdr:col>81</xdr:col>
      <xdr:colOff>101600</xdr:colOff>
      <xdr:row>57</xdr:row>
      <xdr:rowOff>87689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78816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38448</xdr:rowOff>
    </xdr:from>
    <xdr:to>
      <xdr:col>76</xdr:col>
      <xdr:colOff>165100</xdr:colOff>
      <xdr:row>57</xdr:row>
      <xdr:rowOff>140048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1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131175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0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30511</xdr:rowOff>
    </xdr:from>
    <xdr:to>
      <xdr:col>72</xdr:col>
      <xdr:colOff>38100</xdr:colOff>
      <xdr:row>57</xdr:row>
      <xdr:rowOff>132111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123238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129499</xdr:rowOff>
    </xdr:from>
    <xdr:to>
      <xdr:col>67</xdr:col>
      <xdr:colOff>101600</xdr:colOff>
      <xdr:row>57</xdr:row>
      <xdr:rowOff>59649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76176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0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22149</xdr:rowOff>
    </xdr:from>
    <xdr:to>
      <xdr:col>85</xdr:col>
      <xdr:colOff>127000</xdr:colOff>
      <xdr:row>79</xdr:row>
      <xdr:rowOff>43090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66699"/>
          <a:ext cx="838200" cy="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22149</xdr:rowOff>
    </xdr:from>
    <xdr:to>
      <xdr:col>81</xdr:col>
      <xdr:colOff>50800</xdr:colOff>
      <xdr:row>79</xdr:row>
      <xdr:rowOff>41580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6669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41580</xdr:rowOff>
    </xdr:from>
    <xdr:to>
      <xdr:col>76</xdr:col>
      <xdr:colOff>114300</xdr:colOff>
      <xdr:row>79</xdr:row>
      <xdr:rowOff>43320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6130"/>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42951</xdr:rowOff>
    </xdr:from>
    <xdr:to>
      <xdr:col>71</xdr:col>
      <xdr:colOff>177800</xdr:colOff>
      <xdr:row>79</xdr:row>
      <xdr:rowOff>43320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7501"/>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66560</xdr:rowOff>
    </xdr:from>
    <xdr:to>
      <xdr:col>67</xdr:col>
      <xdr:colOff>101600</xdr:colOff>
      <xdr:row>78</xdr:row>
      <xdr:rowOff>168160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13237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163740</xdr:rowOff>
    </xdr:from>
    <xdr:to>
      <xdr:col>85</xdr:col>
      <xdr:colOff>177800</xdr:colOff>
      <xdr:row>79</xdr:row>
      <xdr:rowOff>93890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78667</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1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142799</xdr:rowOff>
    </xdr:from>
    <xdr:to>
      <xdr:col>81</xdr:col>
      <xdr:colOff>101600</xdr:colOff>
      <xdr:row>79</xdr:row>
      <xdr:rowOff>72949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64076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0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162230</xdr:rowOff>
    </xdr:from>
    <xdr:to>
      <xdr:col>76</xdr:col>
      <xdr:colOff>165100</xdr:colOff>
      <xdr:row>79</xdr:row>
      <xdr:rowOff>92380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83507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163970</xdr:rowOff>
    </xdr:from>
    <xdr:to>
      <xdr:col>72</xdr:col>
      <xdr:colOff>38100</xdr:colOff>
      <xdr:row>79</xdr:row>
      <xdr:rowOff>94120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85247</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46333" y="13629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163601</xdr:rowOff>
    </xdr:from>
    <xdr:to>
      <xdr:col>67</xdr:col>
      <xdr:colOff>101600</xdr:colOff>
      <xdr:row>79</xdr:row>
      <xdr:rowOff>93751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84878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122734</xdr:rowOff>
    </xdr:from>
    <xdr:to>
      <xdr:col>85</xdr:col>
      <xdr:colOff>127000</xdr:colOff>
      <xdr:row>97</xdr:row>
      <xdr:rowOff>147093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53384"/>
          <a:ext cx="8382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105470</xdr:rowOff>
    </xdr:from>
    <xdr:to>
      <xdr:col>81</xdr:col>
      <xdr:colOff>50800</xdr:colOff>
      <xdr:row>97</xdr:row>
      <xdr:rowOff>122734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36120"/>
          <a:ext cx="8890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95408</xdr:rowOff>
    </xdr:from>
    <xdr:to>
      <xdr:col>76</xdr:col>
      <xdr:colOff>114300</xdr:colOff>
      <xdr:row>97</xdr:row>
      <xdr:rowOff>105470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26058"/>
          <a:ext cx="889000" cy="1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95132</xdr:rowOff>
    </xdr:from>
    <xdr:to>
      <xdr:col>71</xdr:col>
      <xdr:colOff>177800</xdr:colOff>
      <xdr:row>97</xdr:row>
      <xdr:rowOff>95408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25782"/>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135632</xdr:rowOff>
    </xdr:from>
    <xdr:to>
      <xdr:col>67</xdr:col>
      <xdr:colOff>101600</xdr:colOff>
      <xdr:row>98</xdr:row>
      <xdr:rowOff>65782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6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56909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96293</xdr:rowOff>
    </xdr:from>
    <xdr:to>
      <xdr:col>85</xdr:col>
      <xdr:colOff>177800</xdr:colOff>
      <xdr:row>98</xdr:row>
      <xdr:rowOff>26443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71934</xdr:rowOff>
    </xdr:from>
    <xdr:to>
      <xdr:col>81</xdr:col>
      <xdr:colOff>101600</xdr:colOff>
      <xdr:row>98</xdr:row>
      <xdr:rowOff>2084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18611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54670</xdr:rowOff>
    </xdr:from>
    <xdr:to>
      <xdr:col>76</xdr:col>
      <xdr:colOff>165100</xdr:colOff>
      <xdr:row>97</xdr:row>
      <xdr:rowOff>156270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44608</xdr:rowOff>
    </xdr:from>
    <xdr:to>
      <xdr:col>72</xdr:col>
      <xdr:colOff>38100</xdr:colOff>
      <xdr:row>97</xdr:row>
      <xdr:rowOff>146208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162735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44332</xdr:rowOff>
    </xdr:from>
    <xdr:to>
      <xdr:col>67</xdr:col>
      <xdr:colOff>101600</xdr:colOff>
      <xdr:row>97</xdr:row>
      <xdr:rowOff>145932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162459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5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146177</xdr:rowOff>
    </xdr:from>
    <xdr:to>
      <xdr:col>98</xdr:col>
      <xdr:colOff>38100</xdr:colOff>
      <xdr:row>39</xdr:row>
      <xdr:rowOff>76327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92854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目的別決算についての特徴として、消防費、民生費などが類似団体平均と比較して高くなっていることがあげられるが、これは、津波避難施設や津波浸水区域にある施設の高台移転事業に係る経費の増額が要因となっている。総務費については、支所に係る職員や施設管理経費が高くなっていることに加え、ふるさと応援寄附金に係る基金積立金や返礼品に要する費用も比較的大きくなっている。公債費に関しては合併特例債を活用した施設整備等を進めたことから、類似団体平均を上回っているが、合併特例債の償還終了に伴い、減少傾向となっている。その一方で、農林水産業費や土木費は類似団体平均を下回っている。農林水産業費については当市の産業構造が、土木費については市の管理する交通インフラ等が比較的小規模である特徴が影響していると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５年度以降黒字で推移し、平成２９年度に赤字に転じて以降、赤字となっており、令和３年度においては黒字となったが、大型の普通建設事業の実施と繰出金の増、また算入公債費の減少に伴う普通交付税等の歳入減により、財政調整基金残高は減少傾向が続いており、令和４年度以降、再び赤字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令和５年度も全ての会計で赤字は発生していない。</a:t>
          </a:r>
        </a:p>
        <a:p>
          <a:r>
            <a:rPr kumimoji="1" lang="ja-JP" altLang="en-US" sz="1400">
              <a:latin typeface="ＭＳ ゴシック" pitchFamily="49" charset="-128"/>
              <a:ea typeface="ＭＳ ゴシック" pitchFamily="49" charset="-128"/>
            </a:rPr>
            <a:t>ただし、病院事業会計については、公立病院として地域特有のニーズに応じ、災害医療、救急医療等の不採算医療を提供するという役割上、どうしても一定額の一般会計繰出金に依存するという構造がある。財政状況の厳しい中、将来的にこれ以上の赤字補塡を継続することが困難になることが十分に想定され、経営状況が更に悪化した場合、赤字に転じる可能性が大きいことから、令和６年度から新たに策定した経営強化プランに基づき経営改善を図るべく収入改善・経費節減の取組を進めており、今後もその取組を継続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計画的な施設の統廃合に伴う施設整備等については、合併特例債を活用して事業を実施しており、元利償還金等は令和元年度で増加傾向のピークを迎え、令和２年度から減少に転じている。</a:t>
          </a:r>
        </a:p>
        <a:p>
          <a:r>
            <a:rPr kumimoji="1" lang="ja-JP" altLang="en-US" sz="1400">
              <a:latin typeface="ＭＳ ゴシック" pitchFamily="49" charset="-128"/>
              <a:ea typeface="ＭＳ ゴシック" pitchFamily="49" charset="-128"/>
            </a:rPr>
            <a:t>基準財政需要額の参入率が高い合併特例債の元利償還金の減少により、元利償還金、算入公債費ともに減少している。合併特例債に代わり算入率の高い過疎債等の活用も進めており、算入公債費等も一定額を保っていることから、実質公債費比率の分子の一方的な増加は抑制され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施設の統廃合に伴う施設整備等については、合併特例債を活用して事業を実施しており、将来負担額は平成２５年度まで上昇傾向であったが、統廃合に伴う施設整備等のピークが過ぎたことに加え、平成２５年度から平成３０年度まで合併特例債の償還について据置期間を設けず、借入れ、償還を行ったことにより、償還期間を短縮し早期に元金を償還しているため、公債費は増加したが、令和２年度から公債費は減少に転じ、以降、地方債残高の減少は加速している。</a:t>
          </a:r>
        </a:p>
        <a:p>
          <a:r>
            <a:rPr kumimoji="1" lang="ja-JP" altLang="en-US" sz="1400">
              <a:latin typeface="ＭＳ ゴシック" pitchFamily="49" charset="-128"/>
              <a:ea typeface="ＭＳ ゴシック" pitchFamily="49" charset="-128"/>
            </a:rPr>
            <a:t>なお、普通交付税の合併算定替の終了、繰出金等の増によって財政調整基金残高が減少したことで充当可能基金についても減少傾向にあったが、ふるさと応援基金の増加により、令和５年度においては前年度に引き続き、将来負担比率の分子は減少す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三重県志摩市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８．０億円の取崩額に対し、寄附金が増加したことにより、９．９億円積み立てたことにより、残高が１．９億円増加し、財政調整基金については、７．９億円の取崩額に対し、決算剰余金等を１０．３億円積み立てたことにより、残高が２．４億円増加したものの、ふるさと応援寄附金の返礼品等のため地域振興基金を４．３億円取り崩したことにより、基金全体としては、０．５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る財源不足に備え、財政計画に基づき、財政調整基金の取り崩しを抑制する。また、ふるさと応援基金については、残高の一定額を取り崩して活用するルールを定めて計画的に運用するとともに、寄附金の確保により、まちづくりの有用な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ふるさと応援基金：市民のために寄せられた寄附金を財源に、地域振興及び地域資源の保全等に資する事業を実施するための基金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ふるさと応援基金：ふるさと応援寄附金収入額による積み立て、地域振興及び地域資源の保全等に資する事業への活用による取り崩し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地域振興基金：ふるさと応援寄附金返礼品、行政放送事業、自治会活動支援事業への活用による取り崩し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ふるさと応援基金：年度末残高の一定額を取り崩すようルールを定めて計画的に活用するとともに、原資となる寄附金の確保によりまちづくりのための有用かつ持続的な財源となるよう努める。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地域振興基金：基金の使途に沿って適切な事業の財源として活用する。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決算剰余金等を１０．３億円積み立てたことによる増額。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）において、財政調整基金の残高は、標準財政規模の１５％以上を目安に確保することとしている。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償還のため、０．０２億円を取り崩したことによる減少。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見直し（据置期間なしによる償還）の状況に応じ、令和２年度までは一定額を取り崩すこととしていたが、以降は最新の借入状況をふまえた償還計画に基づき、積み立て・取り崩しを行っていくことにより、適正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28666160</v>
      </c>
      <c r="BO4" s="449"/>
      <c r="BP4" s="449"/>
      <c r="BQ4" s="449"/>
      <c r="BR4" s="449"/>
      <c r="BS4" s="449"/>
      <c r="BT4" s="449"/>
      <c r="BU4" s="450"/>
      <c r="BV4" s="448">
        <v>28742374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6.1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27953653</v>
      </c>
      <c r="BO5" s="420"/>
      <c r="BP5" s="420"/>
      <c r="BQ5" s="420"/>
      <c r="BR5" s="420"/>
      <c r="BS5" s="420"/>
      <c r="BT5" s="420"/>
      <c r="BU5" s="421"/>
      <c r="BV5" s="419">
        <v>27690584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96.8</v>
      </c>
      <c r="CU5" s="417"/>
      <c r="CV5" s="417"/>
      <c r="CW5" s="417"/>
      <c r="CX5" s="417"/>
      <c r="CY5" s="417"/>
      <c r="CZ5" s="417"/>
      <c r="DA5" s="418"/>
      <c r="DB5" s="416">
        <v>99.5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712507</v>
      </c>
      <c r="BO6" s="420"/>
      <c r="BP6" s="420"/>
      <c r="BQ6" s="420"/>
      <c r="BR6" s="420"/>
      <c r="BS6" s="420"/>
      <c r="BT6" s="420"/>
      <c r="BU6" s="421"/>
      <c r="BV6" s="419">
        <v>1051790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97.3</v>
      </c>
      <c r="CU6" s="563"/>
      <c r="CV6" s="563"/>
      <c r="CW6" s="563"/>
      <c r="CX6" s="563"/>
      <c r="CY6" s="563"/>
      <c r="CZ6" s="563"/>
      <c r="DA6" s="564"/>
      <c r="DB6" s="562">
        <v>100.7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16921</v>
      </c>
      <c r="BO7" s="420"/>
      <c r="BP7" s="420"/>
      <c r="BQ7" s="420"/>
      <c r="BR7" s="420"/>
      <c r="BS7" s="420"/>
      <c r="BT7" s="420"/>
      <c r="BU7" s="421"/>
      <c r="BV7" s="419">
        <v>77180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15464700</v>
      </c>
      <c r="CU7" s="420"/>
      <c r="CV7" s="420"/>
      <c r="CW7" s="420"/>
      <c r="CX7" s="420"/>
      <c r="CY7" s="420"/>
      <c r="CZ7" s="420"/>
      <c r="DA7" s="421"/>
      <c r="DB7" s="419">
        <v>15955927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695586</v>
      </c>
      <c r="BO8" s="420"/>
      <c r="BP8" s="420"/>
      <c r="BQ8" s="420"/>
      <c r="BR8" s="420"/>
      <c r="BS8" s="420"/>
      <c r="BT8" s="420"/>
      <c r="BU8" s="421"/>
      <c r="BV8" s="419">
        <v>974610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0.39</v>
      </c>
      <c r="CU8" s="523"/>
      <c r="CV8" s="523"/>
      <c r="CW8" s="523"/>
      <c r="CX8" s="523"/>
      <c r="CY8" s="523"/>
      <c r="CZ8" s="523"/>
      <c r="DA8" s="524"/>
      <c r="DB8" s="522">
        <v>0.38</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46057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-279024</v>
      </c>
      <c r="BO9" s="420"/>
      <c r="BP9" s="420"/>
      <c r="BQ9" s="420"/>
      <c r="BR9" s="420"/>
      <c r="BS9" s="420"/>
      <c r="BT9" s="420"/>
      <c r="BU9" s="421"/>
      <c r="BV9" s="419">
        <v>31284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16.5</v>
      </c>
      <c r="CU9" s="417"/>
      <c r="CV9" s="417"/>
      <c r="CW9" s="417"/>
      <c r="CX9" s="417"/>
      <c r="CY9" s="417"/>
      <c r="CZ9" s="417"/>
      <c r="DA9" s="418"/>
      <c r="DB9" s="416">
        <v>19.2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50341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1029550</v>
      </c>
      <c r="BO10" s="420"/>
      <c r="BP10" s="420"/>
      <c r="BQ10" s="420"/>
      <c r="BR10" s="420"/>
      <c r="BS10" s="420"/>
      <c r="BT10" s="420"/>
      <c r="BU10" s="421"/>
      <c r="BV10" s="419">
        <v>521430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45114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790623</v>
      </c>
      <c r="BO12" s="420"/>
      <c r="BP12" s="420"/>
      <c r="BQ12" s="420"/>
      <c r="BR12" s="420"/>
      <c r="BS12" s="420"/>
      <c r="BT12" s="420"/>
      <c r="BU12" s="421"/>
      <c r="BV12" s="419">
        <v>681052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44603</v>
      </c>
      <c r="S13" s="507"/>
      <c r="T13" s="507"/>
      <c r="U13" s="507"/>
      <c r="V13" s="508"/>
      <c r="W13" s="509" t="s">
        <v>131</v>
      </c>
      <c r="X13" s="405"/>
      <c r="Y13" s="405"/>
      <c r="Z13" s="405"/>
      <c r="AA13" s="405"/>
      <c r="AB13" s="406"/>
      <c r="AC13" s="372">
        <v>1663</v>
      </c>
      <c r="AD13" s="373"/>
      <c r="AE13" s="373"/>
      <c r="AF13" s="373"/>
      <c r="AG13" s="374"/>
      <c r="AH13" s="372">
        <v>2084</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-40097</v>
      </c>
      <c r="BO13" s="420"/>
      <c r="BP13" s="420"/>
      <c r="BQ13" s="420"/>
      <c r="BR13" s="420"/>
      <c r="BS13" s="420"/>
      <c r="BT13" s="420"/>
      <c r="BU13" s="421"/>
      <c r="BV13" s="419">
        <v>-128338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9.8000000000000007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46159</v>
      </c>
      <c r="S14" s="507"/>
      <c r="T14" s="507"/>
      <c r="U14" s="507"/>
      <c r="V14" s="508"/>
      <c r="W14" s="510"/>
      <c r="X14" s="408"/>
      <c r="Y14" s="408"/>
      <c r="Z14" s="408"/>
      <c r="AA14" s="408"/>
      <c r="AB14" s="409"/>
      <c r="AC14" s="499">
        <v>8.1</v>
      </c>
      <c r="AD14" s="500"/>
      <c r="AE14" s="500"/>
      <c r="AF14" s="500"/>
      <c r="AG14" s="501"/>
      <c r="AH14" s="499">
        <v>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15.4</v>
      </c>
      <c r="CU14" s="517"/>
      <c r="CV14" s="517"/>
      <c r="CW14" s="517"/>
      <c r="CX14" s="517"/>
      <c r="CY14" s="517"/>
      <c r="CZ14" s="517"/>
      <c r="DA14" s="518"/>
      <c r="DB14" s="516">
        <v>24.9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45703</v>
      </c>
      <c r="S15" s="507"/>
      <c r="T15" s="507"/>
      <c r="U15" s="507"/>
      <c r="V15" s="508"/>
      <c r="W15" s="509" t="s">
        <v>137</v>
      </c>
      <c r="X15" s="405"/>
      <c r="Y15" s="405"/>
      <c r="Z15" s="405"/>
      <c r="AA15" s="405"/>
      <c r="AB15" s="406"/>
      <c r="AC15" s="372">
        <v>3674</v>
      </c>
      <c r="AD15" s="373"/>
      <c r="AE15" s="373"/>
      <c r="AF15" s="373"/>
      <c r="AG15" s="374"/>
      <c r="AH15" s="372">
        <v>4358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5627851</v>
      </c>
      <c r="BO15" s="449"/>
      <c r="BP15" s="449"/>
      <c r="BQ15" s="449"/>
      <c r="BR15" s="449"/>
      <c r="BS15" s="449"/>
      <c r="BT15" s="449"/>
      <c r="BU15" s="450"/>
      <c r="BV15" s="448">
        <v>5585420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17.8</v>
      </c>
      <c r="AD16" s="500"/>
      <c r="AE16" s="500"/>
      <c r="AF16" s="500"/>
      <c r="AG16" s="501"/>
      <c r="AH16" s="499">
        <v>18.7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13917341</v>
      </c>
      <c r="BO16" s="420"/>
      <c r="BP16" s="420"/>
      <c r="BQ16" s="420"/>
      <c r="BR16" s="420"/>
      <c r="BS16" s="420"/>
      <c r="BT16" s="420"/>
      <c r="BU16" s="421"/>
      <c r="BV16" s="419">
        <v>14271059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15302</v>
      </c>
      <c r="AD17" s="373"/>
      <c r="AE17" s="373"/>
      <c r="AF17" s="373"/>
      <c r="AG17" s="374"/>
      <c r="AH17" s="372">
        <v>16841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7091449</v>
      </c>
      <c r="BO17" s="420"/>
      <c r="BP17" s="420"/>
      <c r="BQ17" s="420"/>
      <c r="BR17" s="420"/>
      <c r="BS17" s="420"/>
      <c r="BT17" s="420"/>
      <c r="BU17" s="421"/>
      <c r="BV17" s="419">
        <v>7063068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178.93</v>
      </c>
      <c r="M18" s="472"/>
      <c r="N18" s="472"/>
      <c r="O18" s="472"/>
      <c r="P18" s="472"/>
      <c r="Q18" s="472"/>
      <c r="R18" s="473"/>
      <c r="S18" s="473"/>
      <c r="T18" s="473"/>
      <c r="U18" s="473"/>
      <c r="V18" s="474"/>
      <c r="W18" s="490"/>
      <c r="X18" s="491"/>
      <c r="Y18" s="491"/>
      <c r="Z18" s="491"/>
      <c r="AA18" s="491"/>
      <c r="AB18" s="515"/>
      <c r="AC18" s="389">
        <v>74.099999999999994</v>
      </c>
      <c r="AD18" s="390"/>
      <c r="AE18" s="390"/>
      <c r="AF18" s="390"/>
      <c r="AG18" s="475"/>
      <c r="AH18" s="389">
        <v>72.3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15213128</v>
      </c>
      <c r="BO18" s="420"/>
      <c r="BP18" s="420"/>
      <c r="BQ18" s="420"/>
      <c r="BR18" s="420"/>
      <c r="BS18" s="420"/>
      <c r="BT18" s="420"/>
      <c r="BU18" s="421"/>
      <c r="BV18" s="419">
        <v>16060316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257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19542853</v>
      </c>
      <c r="BO19" s="420"/>
      <c r="BP19" s="420"/>
      <c r="BQ19" s="420"/>
      <c r="BR19" s="420"/>
      <c r="BS19" s="420"/>
      <c r="BT19" s="420"/>
      <c r="BU19" s="421"/>
      <c r="BV19" s="419">
        <v>19715113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19568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18341254</v>
      </c>
      <c r="BO22" s="449"/>
      <c r="BP22" s="449"/>
      <c r="BQ22" s="449"/>
      <c r="BR22" s="449"/>
      <c r="BS22" s="449"/>
      <c r="BT22" s="449"/>
      <c r="BU22" s="450"/>
      <c r="BV22" s="448">
        <v>19305113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11940539</v>
      </c>
      <c r="BO23" s="420"/>
      <c r="BP23" s="420"/>
      <c r="BQ23" s="420"/>
      <c r="BR23" s="420"/>
      <c r="BS23" s="420"/>
      <c r="BT23" s="420"/>
      <c r="BU23" s="421"/>
      <c r="BV23" s="419">
        <v>12772696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607</v>
      </c>
      <c r="AI24" s="373"/>
      <c r="AJ24" s="373"/>
      <c r="AK24" s="373"/>
      <c r="AL24" s="374"/>
      <c r="AM24" s="372">
        <v>1847708</v>
      </c>
      <c r="AN24" s="373"/>
      <c r="AO24" s="373"/>
      <c r="AP24" s="373"/>
      <c r="AQ24" s="373"/>
      <c r="AR24" s="374"/>
      <c r="AS24" s="372">
        <v>3044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9518936</v>
      </c>
      <c r="BO24" s="420"/>
      <c r="BP24" s="420"/>
      <c r="BQ24" s="420"/>
      <c r="BR24" s="420"/>
      <c r="BS24" s="420"/>
      <c r="BT24" s="420"/>
      <c r="BU24" s="421"/>
      <c r="BV24" s="419">
        <v>9633804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7000</v>
      </c>
      <c r="R25" s="373"/>
      <c r="S25" s="373"/>
      <c r="T25" s="373"/>
      <c r="U25" s="373"/>
      <c r="V25" s="374"/>
      <c r="W25" s="462"/>
      <c r="X25" s="399"/>
      <c r="Y25" s="400"/>
      <c r="Z25" s="375" t="s">
        <v>165</v>
      </c>
      <c r="AA25" s="376"/>
      <c r="AB25" s="376"/>
      <c r="AC25" s="376"/>
      <c r="AD25" s="376"/>
      <c r="AE25" s="376"/>
      <c r="AF25" s="376"/>
      <c r="AG25" s="377"/>
      <c r="AH25" s="372">
        <v>147</v>
      </c>
      <c r="AI25" s="373"/>
      <c r="AJ25" s="373"/>
      <c r="AK25" s="373"/>
      <c r="AL25" s="374"/>
      <c r="AM25" s="372">
        <v>425565</v>
      </c>
      <c r="AN25" s="373"/>
      <c r="AO25" s="373"/>
      <c r="AP25" s="373"/>
      <c r="AQ25" s="373"/>
      <c r="AR25" s="374"/>
      <c r="AS25" s="372">
        <v>2895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594564</v>
      </c>
      <c r="BO25" s="449"/>
      <c r="BP25" s="449"/>
      <c r="BQ25" s="449"/>
      <c r="BR25" s="449"/>
      <c r="BS25" s="449"/>
      <c r="BT25" s="449"/>
      <c r="BU25" s="450"/>
      <c r="BV25" s="448">
        <v>1394354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6000</v>
      </c>
      <c r="R26" s="373"/>
      <c r="S26" s="373"/>
      <c r="T26" s="373"/>
      <c r="U26" s="373"/>
      <c r="V26" s="374"/>
      <c r="W26" s="462"/>
      <c r="X26" s="399"/>
      <c r="Y26" s="400"/>
      <c r="Z26" s="375" t="s">
        <v>168</v>
      </c>
      <c r="AA26" s="430"/>
      <c r="AB26" s="430"/>
      <c r="AC26" s="430"/>
      <c r="AD26" s="430"/>
      <c r="AE26" s="430"/>
      <c r="AF26" s="430"/>
      <c r="AG26" s="431"/>
      <c r="AH26" s="372">
        <v>44</v>
      </c>
      <c r="AI26" s="373"/>
      <c r="AJ26" s="373"/>
      <c r="AK26" s="373"/>
      <c r="AL26" s="374"/>
      <c r="AM26" s="372">
        <v>133320</v>
      </c>
      <c r="AN26" s="373"/>
      <c r="AO26" s="373"/>
      <c r="AP26" s="373"/>
      <c r="AQ26" s="373"/>
      <c r="AR26" s="374"/>
      <c r="AS26" s="372">
        <v>3030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4700</v>
      </c>
      <c r="R27" s="373"/>
      <c r="S27" s="373"/>
      <c r="T27" s="373"/>
      <c r="U27" s="373"/>
      <c r="V27" s="374"/>
      <c r="W27" s="462"/>
      <c r="X27" s="399"/>
      <c r="Y27" s="400"/>
      <c r="Z27" s="375" t="s">
        <v>171</v>
      </c>
      <c r="AA27" s="376"/>
      <c r="AB27" s="376"/>
      <c r="AC27" s="376"/>
      <c r="AD27" s="376"/>
      <c r="AE27" s="376"/>
      <c r="AF27" s="376"/>
      <c r="AG27" s="377"/>
      <c r="AH27" s="372">
        <v>31</v>
      </c>
      <c r="AI27" s="373"/>
      <c r="AJ27" s="373"/>
      <c r="AK27" s="373"/>
      <c r="AL27" s="374"/>
      <c r="AM27" s="372">
        <v>101893</v>
      </c>
      <c r="AN27" s="373"/>
      <c r="AO27" s="373"/>
      <c r="AP27" s="373"/>
      <c r="AQ27" s="373"/>
      <c r="AR27" s="374"/>
      <c r="AS27" s="372">
        <v>3287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3990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3089906</v>
      </c>
      <c r="BO28" s="449"/>
      <c r="BP28" s="449"/>
      <c r="BQ28" s="449"/>
      <c r="BR28" s="449"/>
      <c r="BS28" s="449"/>
      <c r="BT28" s="449"/>
      <c r="BU28" s="450"/>
      <c r="BV28" s="448">
        <v>2850979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3700</v>
      </c>
      <c r="R29" s="373"/>
      <c r="S29" s="373"/>
      <c r="T29" s="373"/>
      <c r="U29" s="373"/>
      <c r="V29" s="374"/>
      <c r="W29" s="463"/>
      <c r="X29" s="464"/>
      <c r="Y29" s="465"/>
      <c r="Z29" s="375" t="s">
        <v>177</v>
      </c>
      <c r="AA29" s="376"/>
      <c r="AB29" s="376"/>
      <c r="AC29" s="376"/>
      <c r="AD29" s="376"/>
      <c r="AE29" s="376"/>
      <c r="AF29" s="376"/>
      <c r="AG29" s="377"/>
      <c r="AH29" s="372">
        <v>638</v>
      </c>
      <c r="AI29" s="373"/>
      <c r="AJ29" s="373"/>
      <c r="AK29" s="373"/>
      <c r="AL29" s="374"/>
      <c r="AM29" s="372">
        <v>1949601</v>
      </c>
      <c r="AN29" s="373"/>
      <c r="AO29" s="373"/>
      <c r="AP29" s="373"/>
      <c r="AQ29" s="373"/>
      <c r="AR29" s="374"/>
      <c r="AS29" s="372">
        <v>3056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49869</v>
      </c>
      <c r="BO29" s="420"/>
      <c r="BP29" s="420"/>
      <c r="BQ29" s="420"/>
      <c r="BR29" s="420"/>
      <c r="BS29" s="420"/>
      <c r="BT29" s="420"/>
      <c r="BU29" s="421"/>
      <c r="BV29" s="419">
        <v>52218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3941503</v>
      </c>
      <c r="BO30" s="454"/>
      <c r="BP30" s="454"/>
      <c r="BQ30" s="454"/>
      <c r="BR30" s="454"/>
      <c r="BS30" s="454"/>
      <c r="BT30" s="454"/>
      <c r="BU30" s="455"/>
      <c r="BV30" s="453">
        <v>4226941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志摩広域行政組合（一般会計）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志摩まちづくり株式会社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志摩広域行政組合（才庭寮特別会計）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志摩広域行政組合（ともやま苑特別会計）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志摩広域行政組合（福祉センター）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三重県市町総合事務組合（一般会計）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三重県市町総合事務組合（共同研修特別会計）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三重県市町総合事務組合（デジタル地図特別会計）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三重県市町総合事務組合（物品特別会計）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三重県市町総合事務組合（退職手当特別会計）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三重県市町総合事務組合（消防救急無線特別会計）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UJmpB53vIk12LxB3zpyQhS8HLrwCSw6nGqs/oDoA+t46bZs+AUy6v9krMz6KJWGwjTJsnaTWjny2HO5vpfPyA==" saltValue="9Otm9InzFD5FhR1mZa1r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5715056</v>
      </c>
      <c r="S5" s="677"/>
      <c r="T5" s="677"/>
      <c r="U5" s="677"/>
      <c r="V5" s="677"/>
      <c r="W5" s="677"/>
      <c r="X5" s="677"/>
      <c r="Y5" s="702"/>
      <c r="Z5" s="715">
        <v>19.899999999999999</v>
      </c>
      <c r="AA5" s="715"/>
      <c r="AB5" s="715"/>
      <c r="AC5" s="715"/>
      <c r="AD5" s="716">
        <v>5715056</v>
      </c>
      <c r="AE5" s="716"/>
      <c r="AF5" s="716"/>
      <c r="AG5" s="716"/>
      <c r="AH5" s="716"/>
      <c r="AI5" s="716"/>
      <c r="AJ5" s="716"/>
      <c r="AK5" s="716"/>
      <c r="AL5" s="703">
        <v>36.5</v>
      </c>
      <c r="AM5" s="685"/>
      <c r="AN5" s="685"/>
      <c r="AO5" s="704"/>
      <c r="AP5" s="679" t="s">
        <v>216</v>
      </c>
      <c r="AQ5" s="680"/>
      <c r="AR5" s="680"/>
      <c r="AS5" s="680"/>
      <c r="AT5" s="680"/>
      <c r="AU5" s="680"/>
      <c r="AV5" s="680"/>
      <c r="AW5" s="680"/>
      <c r="AX5" s="680"/>
      <c r="AY5" s="680"/>
      <c r="AZ5" s="680"/>
      <c r="BA5" s="680"/>
      <c r="BB5" s="680"/>
      <c r="BC5" s="680"/>
      <c r="BD5" s="680"/>
      <c r="BE5" s="680"/>
      <c r="BF5" s="681"/>
      <c r="BG5" s="621">
        <v>5601198</v>
      </c>
      <c r="BH5" s="622"/>
      <c r="BI5" s="622"/>
      <c r="BJ5" s="622"/>
      <c r="BK5" s="622"/>
      <c r="BL5" s="622"/>
      <c r="BM5" s="622"/>
      <c r="BN5" s="623"/>
      <c r="BO5" s="659">
        <v>98</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173358</v>
      </c>
      <c r="S6" s="622"/>
      <c r="T6" s="622"/>
      <c r="U6" s="622"/>
      <c r="V6" s="622"/>
      <c r="W6" s="622"/>
      <c r="X6" s="622"/>
      <c r="Y6" s="623"/>
      <c r="Z6" s="659">
        <v>0.6</v>
      </c>
      <c r="AA6" s="659"/>
      <c r="AB6" s="659"/>
      <c r="AC6" s="659"/>
      <c r="AD6" s="660">
        <v>173358</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5601198</v>
      </c>
      <c r="BH6" s="622"/>
      <c r="BI6" s="622"/>
      <c r="BJ6" s="622"/>
      <c r="BK6" s="622"/>
      <c r="BL6" s="622"/>
      <c r="BM6" s="622"/>
      <c r="BN6" s="623"/>
      <c r="BO6" s="659">
        <v>98</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183178</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183177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1796</v>
      </c>
      <c r="S7" s="622"/>
      <c r="T7" s="622"/>
      <c r="U7" s="622"/>
      <c r="V7" s="622"/>
      <c r="W7" s="622"/>
      <c r="X7" s="622"/>
      <c r="Y7" s="623"/>
      <c r="Z7" s="659">
        <v>0</v>
      </c>
      <c r="AA7" s="659"/>
      <c r="AB7" s="659"/>
      <c r="AC7" s="659"/>
      <c r="AD7" s="660">
        <v>1796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2033585</v>
      </c>
      <c r="BH7" s="622"/>
      <c r="BI7" s="622"/>
      <c r="BJ7" s="622"/>
      <c r="BK7" s="622"/>
      <c r="BL7" s="622"/>
      <c r="BM7" s="622"/>
      <c r="BN7" s="623"/>
      <c r="BO7" s="659">
        <v>35.6</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5505331</v>
      </c>
      <c r="CS7" s="622"/>
      <c r="CT7" s="622"/>
      <c r="CU7" s="622"/>
      <c r="CV7" s="622"/>
      <c r="CW7" s="622"/>
      <c r="CX7" s="622"/>
      <c r="CY7" s="623"/>
      <c r="CZ7" s="659">
        <v>19.7</v>
      </c>
      <c r="DA7" s="659"/>
      <c r="DB7" s="659"/>
      <c r="DC7" s="659"/>
      <c r="DD7" s="627">
        <v>223296</v>
      </c>
      <c r="DE7" s="622"/>
      <c r="DF7" s="622"/>
      <c r="DG7" s="622"/>
      <c r="DH7" s="622"/>
      <c r="DI7" s="622"/>
      <c r="DJ7" s="622"/>
      <c r="DK7" s="622"/>
      <c r="DL7" s="622"/>
      <c r="DM7" s="622"/>
      <c r="DN7" s="622"/>
      <c r="DO7" s="622"/>
      <c r="DP7" s="623"/>
      <c r="DQ7" s="627">
        <v>3277730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36003</v>
      </c>
      <c r="S8" s="622"/>
      <c r="T8" s="622"/>
      <c r="U8" s="622"/>
      <c r="V8" s="622"/>
      <c r="W8" s="622"/>
      <c r="X8" s="622"/>
      <c r="Y8" s="623"/>
      <c r="Z8" s="659">
        <v>0.1</v>
      </c>
      <c r="AA8" s="659"/>
      <c r="AB8" s="659"/>
      <c r="AC8" s="659"/>
      <c r="AD8" s="660">
        <v>36003</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85259</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9940234</v>
      </c>
      <c r="CS8" s="622"/>
      <c r="CT8" s="622"/>
      <c r="CU8" s="622"/>
      <c r="CV8" s="622"/>
      <c r="CW8" s="622"/>
      <c r="CX8" s="622"/>
      <c r="CY8" s="623"/>
      <c r="CZ8" s="659">
        <v>35.6</v>
      </c>
      <c r="DA8" s="659"/>
      <c r="DB8" s="659"/>
      <c r="DC8" s="659"/>
      <c r="DD8" s="627">
        <v>990233</v>
      </c>
      <c r="DE8" s="622"/>
      <c r="DF8" s="622"/>
      <c r="DG8" s="622"/>
      <c r="DH8" s="622"/>
      <c r="DI8" s="622"/>
      <c r="DJ8" s="622"/>
      <c r="DK8" s="622"/>
      <c r="DL8" s="622"/>
      <c r="DM8" s="622"/>
      <c r="DN8" s="622"/>
      <c r="DO8" s="622"/>
      <c r="DP8" s="623"/>
      <c r="DQ8" s="627">
        <v>5714485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39421</v>
      </c>
      <c r="S9" s="622"/>
      <c r="T9" s="622"/>
      <c r="U9" s="622"/>
      <c r="V9" s="622"/>
      <c r="W9" s="622"/>
      <c r="X9" s="622"/>
      <c r="Y9" s="623"/>
      <c r="Z9" s="659">
        <v>0.1</v>
      </c>
      <c r="AA9" s="659"/>
      <c r="AB9" s="659"/>
      <c r="AC9" s="659"/>
      <c r="AD9" s="660">
        <v>39421</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1719756</v>
      </c>
      <c r="BH9" s="622"/>
      <c r="BI9" s="622"/>
      <c r="BJ9" s="622"/>
      <c r="BK9" s="622"/>
      <c r="BL9" s="622"/>
      <c r="BM9" s="622"/>
      <c r="BN9" s="623"/>
      <c r="BO9" s="659">
        <v>30.1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2589378</v>
      </c>
      <c r="CS9" s="622"/>
      <c r="CT9" s="622"/>
      <c r="CU9" s="622"/>
      <c r="CV9" s="622"/>
      <c r="CW9" s="622"/>
      <c r="CX9" s="622"/>
      <c r="CY9" s="623"/>
      <c r="CZ9" s="659">
        <v>9.3000000000000007</v>
      </c>
      <c r="DA9" s="659"/>
      <c r="DB9" s="659"/>
      <c r="DC9" s="659"/>
      <c r="DD9" s="627">
        <v>37709</v>
      </c>
      <c r="DE9" s="622"/>
      <c r="DF9" s="622"/>
      <c r="DG9" s="622"/>
      <c r="DH9" s="622"/>
      <c r="DI9" s="622"/>
      <c r="DJ9" s="622"/>
      <c r="DK9" s="622"/>
      <c r="DL9" s="622"/>
      <c r="DM9" s="622"/>
      <c r="DN9" s="622"/>
      <c r="DO9" s="622"/>
      <c r="DP9" s="623"/>
      <c r="DQ9" s="627">
        <v>2156588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133289</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14667</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8516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1126039</v>
      </c>
      <c r="S11" s="622"/>
      <c r="T11" s="622"/>
      <c r="U11" s="622"/>
      <c r="V11" s="622"/>
      <c r="W11" s="622"/>
      <c r="X11" s="622"/>
      <c r="Y11" s="623"/>
      <c r="Z11" s="624">
        <v>3.9</v>
      </c>
      <c r="AA11" s="625"/>
      <c r="AB11" s="625"/>
      <c r="AC11" s="626"/>
      <c r="AD11" s="627">
        <v>1126039</v>
      </c>
      <c r="AE11" s="622"/>
      <c r="AF11" s="622"/>
      <c r="AG11" s="622"/>
      <c r="AH11" s="622"/>
      <c r="AI11" s="622"/>
      <c r="AJ11" s="622"/>
      <c r="AK11" s="623"/>
      <c r="AL11" s="624">
        <v>7.2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95281</v>
      </c>
      <c r="BH11" s="622"/>
      <c r="BI11" s="622"/>
      <c r="BJ11" s="622"/>
      <c r="BK11" s="622"/>
      <c r="BL11" s="622"/>
      <c r="BM11" s="622"/>
      <c r="BN11" s="623"/>
      <c r="BO11" s="659">
        <v>1.7</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488970</v>
      </c>
      <c r="CS11" s="622"/>
      <c r="CT11" s="622"/>
      <c r="CU11" s="622"/>
      <c r="CV11" s="622"/>
      <c r="CW11" s="622"/>
      <c r="CX11" s="622"/>
      <c r="CY11" s="623"/>
      <c r="CZ11" s="659">
        <v>1.7</v>
      </c>
      <c r="DA11" s="659"/>
      <c r="DB11" s="659"/>
      <c r="DC11" s="659"/>
      <c r="DD11" s="627">
        <v>79051</v>
      </c>
      <c r="DE11" s="622"/>
      <c r="DF11" s="622"/>
      <c r="DG11" s="622"/>
      <c r="DH11" s="622"/>
      <c r="DI11" s="622"/>
      <c r="DJ11" s="622"/>
      <c r="DK11" s="622"/>
      <c r="DL11" s="622"/>
      <c r="DM11" s="622"/>
      <c r="DN11" s="622"/>
      <c r="DO11" s="622"/>
      <c r="DP11" s="623"/>
      <c r="DQ11" s="627">
        <v>285630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33211</v>
      </c>
      <c r="S12" s="622"/>
      <c r="T12" s="622"/>
      <c r="U12" s="622"/>
      <c r="V12" s="622"/>
      <c r="W12" s="622"/>
      <c r="X12" s="622"/>
      <c r="Y12" s="623"/>
      <c r="Z12" s="659">
        <v>0.1</v>
      </c>
      <c r="AA12" s="659"/>
      <c r="AB12" s="659"/>
      <c r="AC12" s="659"/>
      <c r="AD12" s="660">
        <v>33211</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2984228</v>
      </c>
      <c r="BH12" s="622"/>
      <c r="BI12" s="622"/>
      <c r="BJ12" s="622"/>
      <c r="BK12" s="622"/>
      <c r="BL12" s="622"/>
      <c r="BM12" s="622"/>
      <c r="BN12" s="623"/>
      <c r="BO12" s="659">
        <v>52.2</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596874</v>
      </c>
      <c r="CS12" s="622"/>
      <c r="CT12" s="622"/>
      <c r="CU12" s="622"/>
      <c r="CV12" s="622"/>
      <c r="CW12" s="622"/>
      <c r="CX12" s="622"/>
      <c r="CY12" s="623"/>
      <c r="CZ12" s="659">
        <v>2.1</v>
      </c>
      <c r="DA12" s="659"/>
      <c r="DB12" s="659"/>
      <c r="DC12" s="659"/>
      <c r="DD12" s="627" t="s">
        <v>122</v>
      </c>
      <c r="DE12" s="622"/>
      <c r="DF12" s="622"/>
      <c r="DG12" s="622"/>
      <c r="DH12" s="622"/>
      <c r="DI12" s="622"/>
      <c r="DJ12" s="622"/>
      <c r="DK12" s="622"/>
      <c r="DL12" s="622"/>
      <c r="DM12" s="622"/>
      <c r="DN12" s="622"/>
      <c r="DO12" s="622"/>
      <c r="DP12" s="623"/>
      <c r="DQ12" s="627">
        <v>529239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2983516</v>
      </c>
      <c r="BH13" s="622"/>
      <c r="BI13" s="622"/>
      <c r="BJ13" s="622"/>
      <c r="BK13" s="622"/>
      <c r="BL13" s="622"/>
      <c r="BM13" s="622"/>
      <c r="BN13" s="623"/>
      <c r="BO13" s="659">
        <v>52.2</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1351420</v>
      </c>
      <c r="CS13" s="622"/>
      <c r="CT13" s="622"/>
      <c r="CU13" s="622"/>
      <c r="CV13" s="622"/>
      <c r="CW13" s="622"/>
      <c r="CX13" s="622"/>
      <c r="CY13" s="623"/>
      <c r="CZ13" s="659">
        <v>4.8</v>
      </c>
      <c r="DA13" s="659"/>
      <c r="DB13" s="659"/>
      <c r="DC13" s="659"/>
      <c r="DD13" s="627">
        <v>494340</v>
      </c>
      <c r="DE13" s="622"/>
      <c r="DF13" s="622"/>
      <c r="DG13" s="622"/>
      <c r="DH13" s="622"/>
      <c r="DI13" s="622"/>
      <c r="DJ13" s="622"/>
      <c r="DK13" s="622"/>
      <c r="DL13" s="622"/>
      <c r="DM13" s="622"/>
      <c r="DN13" s="622"/>
      <c r="DO13" s="622"/>
      <c r="DP13" s="623"/>
      <c r="DQ13" s="627">
        <v>728522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1596</v>
      </c>
      <c r="S14" s="622"/>
      <c r="T14" s="622"/>
      <c r="U14" s="622"/>
      <c r="V14" s="622"/>
      <c r="W14" s="622"/>
      <c r="X14" s="622"/>
      <c r="Y14" s="623"/>
      <c r="Z14" s="659">
        <v>0</v>
      </c>
      <c r="AA14" s="659"/>
      <c r="AB14" s="659"/>
      <c r="AC14" s="659"/>
      <c r="AD14" s="660">
        <v>1596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216156</v>
      </c>
      <c r="BH14" s="622"/>
      <c r="BI14" s="622"/>
      <c r="BJ14" s="622"/>
      <c r="BK14" s="622"/>
      <c r="BL14" s="622"/>
      <c r="BM14" s="622"/>
      <c r="BN14" s="623"/>
      <c r="BO14" s="659">
        <v>3.8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2165673</v>
      </c>
      <c r="CS14" s="622"/>
      <c r="CT14" s="622"/>
      <c r="CU14" s="622"/>
      <c r="CV14" s="622"/>
      <c r="CW14" s="622"/>
      <c r="CX14" s="622"/>
      <c r="CY14" s="623"/>
      <c r="CZ14" s="659">
        <v>7.7</v>
      </c>
      <c r="DA14" s="659"/>
      <c r="DB14" s="659"/>
      <c r="DC14" s="659"/>
      <c r="DD14" s="627">
        <v>785002</v>
      </c>
      <c r="DE14" s="622"/>
      <c r="DF14" s="622"/>
      <c r="DG14" s="622"/>
      <c r="DH14" s="622"/>
      <c r="DI14" s="622"/>
      <c r="DJ14" s="622"/>
      <c r="DK14" s="622"/>
      <c r="DL14" s="622"/>
      <c r="DM14" s="622"/>
      <c r="DN14" s="622"/>
      <c r="DO14" s="622"/>
      <c r="DP14" s="623"/>
      <c r="DQ14" s="627">
        <v>1242762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367229</v>
      </c>
      <c r="BH15" s="622"/>
      <c r="BI15" s="622"/>
      <c r="BJ15" s="622"/>
      <c r="BK15" s="622"/>
      <c r="BL15" s="622"/>
      <c r="BM15" s="622"/>
      <c r="BN15" s="623"/>
      <c r="BO15" s="659">
        <v>6.4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1875443</v>
      </c>
      <c r="CS15" s="622"/>
      <c r="CT15" s="622"/>
      <c r="CU15" s="622"/>
      <c r="CV15" s="622"/>
      <c r="CW15" s="622"/>
      <c r="CX15" s="622"/>
      <c r="CY15" s="623"/>
      <c r="CZ15" s="659">
        <v>6.7</v>
      </c>
      <c r="DA15" s="659"/>
      <c r="DB15" s="659"/>
      <c r="DC15" s="659"/>
      <c r="DD15" s="627">
        <v>31570</v>
      </c>
      <c r="DE15" s="622"/>
      <c r="DF15" s="622"/>
      <c r="DG15" s="622"/>
      <c r="DH15" s="622"/>
      <c r="DI15" s="622"/>
      <c r="DJ15" s="622"/>
      <c r="DK15" s="622"/>
      <c r="DL15" s="622"/>
      <c r="DM15" s="622"/>
      <c r="DN15" s="622"/>
      <c r="DO15" s="622"/>
      <c r="DP15" s="623"/>
      <c r="DQ15" s="627">
        <v>1479772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26025</v>
      </c>
      <c r="S16" s="622"/>
      <c r="T16" s="622"/>
      <c r="U16" s="622"/>
      <c r="V16" s="622"/>
      <c r="W16" s="622"/>
      <c r="X16" s="622"/>
      <c r="Y16" s="623"/>
      <c r="Z16" s="659">
        <v>0.1</v>
      </c>
      <c r="AA16" s="659"/>
      <c r="AB16" s="659"/>
      <c r="AC16" s="659"/>
      <c r="AD16" s="660">
        <v>26025</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4840</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2087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107675</v>
      </c>
      <c r="S17" s="622"/>
      <c r="T17" s="622"/>
      <c r="U17" s="622"/>
      <c r="V17" s="622"/>
      <c r="W17" s="622"/>
      <c r="X17" s="622"/>
      <c r="Y17" s="623"/>
      <c r="Z17" s="659">
        <v>0.4</v>
      </c>
      <c r="AA17" s="659"/>
      <c r="AB17" s="659"/>
      <c r="AC17" s="659"/>
      <c r="AD17" s="660">
        <v>107675</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3237645</v>
      </c>
      <c r="CS17" s="622"/>
      <c r="CT17" s="622"/>
      <c r="CU17" s="622"/>
      <c r="CV17" s="622"/>
      <c r="CW17" s="622"/>
      <c r="CX17" s="622"/>
      <c r="CY17" s="623"/>
      <c r="CZ17" s="659">
        <v>11.6</v>
      </c>
      <c r="DA17" s="659"/>
      <c r="DB17" s="659"/>
      <c r="DC17" s="659"/>
      <c r="DD17" s="627" t="s">
        <v>122</v>
      </c>
      <c r="DE17" s="622"/>
      <c r="DF17" s="622"/>
      <c r="DG17" s="622"/>
      <c r="DH17" s="622"/>
      <c r="DI17" s="622"/>
      <c r="DJ17" s="622"/>
      <c r="DK17" s="622"/>
      <c r="DL17" s="622"/>
      <c r="DM17" s="622"/>
      <c r="DN17" s="622"/>
      <c r="DO17" s="622"/>
      <c r="DP17" s="623"/>
      <c r="DQ17" s="627">
        <v>3221838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29303</v>
      </c>
      <c r="S18" s="622"/>
      <c r="T18" s="622"/>
      <c r="U18" s="622"/>
      <c r="V18" s="622"/>
      <c r="W18" s="622"/>
      <c r="X18" s="622"/>
      <c r="Y18" s="623"/>
      <c r="Z18" s="659">
        <v>0.1</v>
      </c>
      <c r="AA18" s="659"/>
      <c r="AB18" s="659"/>
      <c r="AC18" s="659"/>
      <c r="AD18" s="660">
        <v>29303</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26727</v>
      </c>
      <c r="S19" s="622"/>
      <c r="T19" s="622"/>
      <c r="U19" s="622"/>
      <c r="V19" s="622"/>
      <c r="W19" s="622"/>
      <c r="X19" s="622"/>
      <c r="Y19" s="623"/>
      <c r="Z19" s="659">
        <v>0.1</v>
      </c>
      <c r="AA19" s="659"/>
      <c r="AB19" s="659"/>
      <c r="AC19" s="659"/>
      <c r="AD19" s="660">
        <v>26727</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113858</v>
      </c>
      <c r="BH19" s="622"/>
      <c r="BI19" s="622"/>
      <c r="BJ19" s="622"/>
      <c r="BK19" s="622"/>
      <c r="BL19" s="622"/>
      <c r="BM19" s="622"/>
      <c r="BN19" s="623"/>
      <c r="BO19" s="659">
        <v>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2576</v>
      </c>
      <c r="S20" s="622"/>
      <c r="T20" s="622"/>
      <c r="U20" s="622"/>
      <c r="V20" s="622"/>
      <c r="W20" s="622"/>
      <c r="X20" s="622"/>
      <c r="Y20" s="623"/>
      <c r="Z20" s="659">
        <v>0</v>
      </c>
      <c r="AA20" s="659"/>
      <c r="AB20" s="659"/>
      <c r="AC20" s="659"/>
      <c r="AD20" s="660">
        <v>2576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113858</v>
      </c>
      <c r="BH20" s="622"/>
      <c r="BI20" s="622"/>
      <c r="BJ20" s="622"/>
      <c r="BK20" s="622"/>
      <c r="BL20" s="622"/>
      <c r="BM20" s="622"/>
      <c r="BN20" s="623"/>
      <c r="BO20" s="659">
        <v>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27953653</v>
      </c>
      <c r="CS20" s="622"/>
      <c r="CT20" s="622"/>
      <c r="CU20" s="622"/>
      <c r="CV20" s="622"/>
      <c r="CW20" s="622"/>
      <c r="CX20" s="622"/>
      <c r="CY20" s="623"/>
      <c r="CZ20" s="659">
        <v>100</v>
      </c>
      <c r="DA20" s="659"/>
      <c r="DB20" s="659"/>
      <c r="DC20" s="659"/>
      <c r="DD20" s="627">
        <v>2641201</v>
      </c>
      <c r="DE20" s="622"/>
      <c r="DF20" s="622"/>
      <c r="DG20" s="622"/>
      <c r="DH20" s="622"/>
      <c r="DI20" s="622"/>
      <c r="DJ20" s="622"/>
      <c r="DK20" s="622"/>
      <c r="DL20" s="622"/>
      <c r="DM20" s="622"/>
      <c r="DN20" s="622"/>
      <c r="DO20" s="622"/>
      <c r="DP20" s="623"/>
      <c r="DQ20" s="627">
        <v>18830346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8998821</v>
      </c>
      <c r="S21" s="622"/>
      <c r="T21" s="622"/>
      <c r="U21" s="622"/>
      <c r="V21" s="622"/>
      <c r="W21" s="622"/>
      <c r="X21" s="622"/>
      <c r="Y21" s="623"/>
      <c r="Z21" s="659">
        <v>31.4</v>
      </c>
      <c r="AA21" s="659"/>
      <c r="AB21" s="659"/>
      <c r="AC21" s="659"/>
      <c r="AD21" s="660">
        <v>8289490</v>
      </c>
      <c r="AE21" s="660"/>
      <c r="AF21" s="660"/>
      <c r="AG21" s="660"/>
      <c r="AH21" s="660"/>
      <c r="AI21" s="660"/>
      <c r="AJ21" s="660"/>
      <c r="AK21" s="660"/>
      <c r="AL21" s="624">
        <v>53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113858</v>
      </c>
      <c r="BH21" s="622"/>
      <c r="BI21" s="622"/>
      <c r="BJ21" s="622"/>
      <c r="BK21" s="622"/>
      <c r="BL21" s="622"/>
      <c r="BM21" s="622"/>
      <c r="BN21" s="623"/>
      <c r="BO21" s="659">
        <v>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8289490</v>
      </c>
      <c r="S22" s="622"/>
      <c r="T22" s="622"/>
      <c r="U22" s="622"/>
      <c r="V22" s="622"/>
      <c r="W22" s="622"/>
      <c r="X22" s="622"/>
      <c r="Y22" s="623"/>
      <c r="Z22" s="659">
        <v>28.9</v>
      </c>
      <c r="AA22" s="659"/>
      <c r="AB22" s="659"/>
      <c r="AC22" s="659"/>
      <c r="AD22" s="660">
        <v>8289490</v>
      </c>
      <c r="AE22" s="660"/>
      <c r="AF22" s="660"/>
      <c r="AG22" s="660"/>
      <c r="AH22" s="660"/>
      <c r="AI22" s="660"/>
      <c r="AJ22" s="660"/>
      <c r="AK22" s="660"/>
      <c r="AL22" s="624">
        <v>53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709331</v>
      </c>
      <c r="S23" s="622"/>
      <c r="T23" s="622"/>
      <c r="U23" s="622"/>
      <c r="V23" s="622"/>
      <c r="W23" s="622"/>
      <c r="X23" s="622"/>
      <c r="Y23" s="623"/>
      <c r="Z23" s="659">
        <v>2.5</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13501285</v>
      </c>
      <c r="CS24" s="677"/>
      <c r="CT24" s="677"/>
      <c r="CU24" s="677"/>
      <c r="CV24" s="677"/>
      <c r="CW24" s="677"/>
      <c r="CX24" s="677"/>
      <c r="CY24" s="702"/>
      <c r="CZ24" s="703">
        <v>48.3</v>
      </c>
      <c r="DA24" s="685"/>
      <c r="DB24" s="685"/>
      <c r="DC24" s="705"/>
      <c r="DD24" s="701">
        <v>10483275</v>
      </c>
      <c r="DE24" s="677"/>
      <c r="DF24" s="677"/>
      <c r="DG24" s="677"/>
      <c r="DH24" s="677"/>
      <c r="DI24" s="677"/>
      <c r="DJ24" s="677"/>
      <c r="DK24" s="702"/>
      <c r="DL24" s="701">
        <v>9369290</v>
      </c>
      <c r="DM24" s="677"/>
      <c r="DN24" s="677"/>
      <c r="DO24" s="677"/>
      <c r="DP24" s="677"/>
      <c r="DQ24" s="677"/>
      <c r="DR24" s="677"/>
      <c r="DS24" s="677"/>
      <c r="DT24" s="677"/>
      <c r="DU24" s="677"/>
      <c r="DV24" s="702"/>
      <c r="DW24" s="703">
        <v>59.6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16288304</v>
      </c>
      <c r="S25" s="622"/>
      <c r="T25" s="622"/>
      <c r="U25" s="622"/>
      <c r="V25" s="622"/>
      <c r="W25" s="622"/>
      <c r="X25" s="622"/>
      <c r="Y25" s="623"/>
      <c r="Z25" s="659">
        <v>56.8</v>
      </c>
      <c r="AA25" s="659"/>
      <c r="AB25" s="659"/>
      <c r="AC25" s="659"/>
      <c r="AD25" s="660">
        <v>15578973</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5904102</v>
      </c>
      <c r="CS25" s="634"/>
      <c r="CT25" s="634"/>
      <c r="CU25" s="634"/>
      <c r="CV25" s="634"/>
      <c r="CW25" s="634"/>
      <c r="CX25" s="634"/>
      <c r="CY25" s="635"/>
      <c r="CZ25" s="624">
        <v>21.1</v>
      </c>
      <c r="DA25" s="636"/>
      <c r="DB25" s="636"/>
      <c r="DC25" s="637"/>
      <c r="DD25" s="627">
        <v>5329186</v>
      </c>
      <c r="DE25" s="634"/>
      <c r="DF25" s="634"/>
      <c r="DG25" s="634"/>
      <c r="DH25" s="634"/>
      <c r="DI25" s="634"/>
      <c r="DJ25" s="634"/>
      <c r="DK25" s="635"/>
      <c r="DL25" s="627">
        <v>5059283</v>
      </c>
      <c r="DM25" s="634"/>
      <c r="DN25" s="634"/>
      <c r="DO25" s="634"/>
      <c r="DP25" s="634"/>
      <c r="DQ25" s="634"/>
      <c r="DR25" s="634"/>
      <c r="DS25" s="634"/>
      <c r="DT25" s="634"/>
      <c r="DU25" s="634"/>
      <c r="DV25" s="635"/>
      <c r="DW25" s="624">
        <v>32.200000000000003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2402</v>
      </c>
      <c r="S26" s="622"/>
      <c r="T26" s="622"/>
      <c r="U26" s="622"/>
      <c r="V26" s="622"/>
      <c r="W26" s="622"/>
      <c r="X26" s="622"/>
      <c r="Y26" s="623"/>
      <c r="Z26" s="659">
        <v>0</v>
      </c>
      <c r="AA26" s="659"/>
      <c r="AB26" s="659"/>
      <c r="AC26" s="659"/>
      <c r="AD26" s="660">
        <v>2402</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3709861</v>
      </c>
      <c r="CS26" s="622"/>
      <c r="CT26" s="622"/>
      <c r="CU26" s="622"/>
      <c r="CV26" s="622"/>
      <c r="CW26" s="622"/>
      <c r="CX26" s="622"/>
      <c r="CY26" s="623"/>
      <c r="CZ26" s="624">
        <v>13.3</v>
      </c>
      <c r="DA26" s="636"/>
      <c r="DB26" s="636"/>
      <c r="DC26" s="637"/>
      <c r="DD26" s="627">
        <v>3325482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217549</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5715056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4359538</v>
      </c>
      <c r="CS27" s="634"/>
      <c r="CT27" s="634"/>
      <c r="CU27" s="634"/>
      <c r="CV27" s="634"/>
      <c r="CW27" s="634"/>
      <c r="CX27" s="634"/>
      <c r="CY27" s="635"/>
      <c r="CZ27" s="624">
        <v>15.6</v>
      </c>
      <c r="DA27" s="636"/>
      <c r="DB27" s="636"/>
      <c r="DC27" s="637"/>
      <c r="DD27" s="627">
        <v>1932251</v>
      </c>
      <c r="DE27" s="634"/>
      <c r="DF27" s="634"/>
      <c r="DG27" s="634"/>
      <c r="DH27" s="634"/>
      <c r="DI27" s="634"/>
      <c r="DJ27" s="634"/>
      <c r="DK27" s="635"/>
      <c r="DL27" s="627">
        <v>1088169</v>
      </c>
      <c r="DM27" s="634"/>
      <c r="DN27" s="634"/>
      <c r="DO27" s="634"/>
      <c r="DP27" s="634"/>
      <c r="DQ27" s="634"/>
      <c r="DR27" s="634"/>
      <c r="DS27" s="634"/>
      <c r="DT27" s="634"/>
      <c r="DU27" s="634"/>
      <c r="DV27" s="635"/>
      <c r="DW27" s="624">
        <v>6.9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265233</v>
      </c>
      <c r="S28" s="622"/>
      <c r="T28" s="622"/>
      <c r="U28" s="622"/>
      <c r="V28" s="622"/>
      <c r="W28" s="622"/>
      <c r="X28" s="622"/>
      <c r="Y28" s="623"/>
      <c r="Z28" s="659">
        <v>0.9</v>
      </c>
      <c r="AA28" s="659"/>
      <c r="AB28" s="659"/>
      <c r="AC28" s="659"/>
      <c r="AD28" s="660">
        <v>42333</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3237645</v>
      </c>
      <c r="CS28" s="622"/>
      <c r="CT28" s="622"/>
      <c r="CU28" s="622"/>
      <c r="CV28" s="622"/>
      <c r="CW28" s="622"/>
      <c r="CX28" s="622"/>
      <c r="CY28" s="623"/>
      <c r="CZ28" s="624">
        <v>11.6</v>
      </c>
      <c r="DA28" s="636"/>
      <c r="DB28" s="636"/>
      <c r="DC28" s="637"/>
      <c r="DD28" s="627">
        <v>3221838</v>
      </c>
      <c r="DE28" s="622"/>
      <c r="DF28" s="622"/>
      <c r="DG28" s="622"/>
      <c r="DH28" s="622"/>
      <c r="DI28" s="622"/>
      <c r="DJ28" s="622"/>
      <c r="DK28" s="623"/>
      <c r="DL28" s="627">
        <v>3221838</v>
      </c>
      <c r="DM28" s="622"/>
      <c r="DN28" s="622"/>
      <c r="DO28" s="622"/>
      <c r="DP28" s="622"/>
      <c r="DQ28" s="622"/>
      <c r="DR28" s="622"/>
      <c r="DS28" s="622"/>
      <c r="DT28" s="622"/>
      <c r="DU28" s="622"/>
      <c r="DV28" s="623"/>
      <c r="DW28" s="624">
        <v>20.5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30200</v>
      </c>
      <c r="S29" s="622"/>
      <c r="T29" s="622"/>
      <c r="U29" s="622"/>
      <c r="V29" s="622"/>
      <c r="W29" s="622"/>
      <c r="X29" s="622"/>
      <c r="Y29" s="623"/>
      <c r="Z29" s="659">
        <v>0.1</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3237645</v>
      </c>
      <c r="CS29" s="634"/>
      <c r="CT29" s="634"/>
      <c r="CU29" s="634"/>
      <c r="CV29" s="634"/>
      <c r="CW29" s="634"/>
      <c r="CX29" s="634"/>
      <c r="CY29" s="635"/>
      <c r="CZ29" s="624">
        <v>11.6</v>
      </c>
      <c r="DA29" s="636"/>
      <c r="DB29" s="636"/>
      <c r="DC29" s="637"/>
      <c r="DD29" s="627">
        <v>3221838</v>
      </c>
      <c r="DE29" s="634"/>
      <c r="DF29" s="634"/>
      <c r="DG29" s="634"/>
      <c r="DH29" s="634"/>
      <c r="DI29" s="634"/>
      <c r="DJ29" s="634"/>
      <c r="DK29" s="635"/>
      <c r="DL29" s="627">
        <v>3221838</v>
      </c>
      <c r="DM29" s="634"/>
      <c r="DN29" s="634"/>
      <c r="DO29" s="634"/>
      <c r="DP29" s="634"/>
      <c r="DQ29" s="634"/>
      <c r="DR29" s="634"/>
      <c r="DS29" s="634"/>
      <c r="DT29" s="634"/>
      <c r="DU29" s="634"/>
      <c r="DV29" s="635"/>
      <c r="DW29" s="624">
        <v>20.5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3783226</v>
      </c>
      <c r="S30" s="622"/>
      <c r="T30" s="622"/>
      <c r="U30" s="622"/>
      <c r="V30" s="622"/>
      <c r="W30" s="622"/>
      <c r="X30" s="622"/>
      <c r="Y30" s="623"/>
      <c r="Z30" s="659">
        <v>13.2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3182359</v>
      </c>
      <c r="CS30" s="622"/>
      <c r="CT30" s="622"/>
      <c r="CU30" s="622"/>
      <c r="CV30" s="622"/>
      <c r="CW30" s="622"/>
      <c r="CX30" s="622"/>
      <c r="CY30" s="623"/>
      <c r="CZ30" s="624">
        <v>11.4</v>
      </c>
      <c r="DA30" s="636"/>
      <c r="DB30" s="636"/>
      <c r="DC30" s="637"/>
      <c r="DD30" s="627">
        <v>3167048</v>
      </c>
      <c r="DE30" s="622"/>
      <c r="DF30" s="622"/>
      <c r="DG30" s="622"/>
      <c r="DH30" s="622"/>
      <c r="DI30" s="622"/>
      <c r="DJ30" s="622"/>
      <c r="DK30" s="623"/>
      <c r="DL30" s="627">
        <v>3167048</v>
      </c>
      <c r="DM30" s="622"/>
      <c r="DN30" s="622"/>
      <c r="DO30" s="622"/>
      <c r="DP30" s="622"/>
      <c r="DQ30" s="622"/>
      <c r="DR30" s="622"/>
      <c r="DS30" s="622"/>
      <c r="DT30" s="622"/>
      <c r="DU30" s="622"/>
      <c r="DV30" s="623"/>
      <c r="DW30" s="624">
        <v>20.100000000000001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98.8</v>
      </c>
      <c r="BH31" s="684"/>
      <c r="BI31" s="684"/>
      <c r="BJ31" s="684"/>
      <c r="BK31" s="684"/>
      <c r="BL31" s="684"/>
      <c r="BM31" s="685">
        <v>94.3</v>
      </c>
      <c r="BN31" s="684"/>
      <c r="BO31" s="684"/>
      <c r="BP31" s="684"/>
      <c r="BQ31" s="686"/>
      <c r="BR31" s="683">
        <v>98.7</v>
      </c>
      <c r="BS31" s="684"/>
      <c r="BT31" s="684"/>
      <c r="BU31" s="684"/>
      <c r="BV31" s="684"/>
      <c r="BW31" s="684"/>
      <c r="BX31" s="685">
        <v>93.7</v>
      </c>
      <c r="BY31" s="684"/>
      <c r="BZ31" s="684"/>
      <c r="CA31" s="684"/>
      <c r="CB31" s="686"/>
      <c r="CD31" s="642"/>
      <c r="CE31" s="643"/>
      <c r="CF31" s="618" t="s">
        <v>300</v>
      </c>
      <c r="CG31" s="619"/>
      <c r="CH31" s="619"/>
      <c r="CI31" s="619"/>
      <c r="CJ31" s="619"/>
      <c r="CK31" s="619"/>
      <c r="CL31" s="619"/>
      <c r="CM31" s="619"/>
      <c r="CN31" s="619"/>
      <c r="CO31" s="619"/>
      <c r="CP31" s="619"/>
      <c r="CQ31" s="620"/>
      <c r="CR31" s="621">
        <v>55286</v>
      </c>
      <c r="CS31" s="634"/>
      <c r="CT31" s="634"/>
      <c r="CU31" s="634"/>
      <c r="CV31" s="634"/>
      <c r="CW31" s="634"/>
      <c r="CX31" s="634"/>
      <c r="CY31" s="635"/>
      <c r="CZ31" s="624">
        <v>0.2</v>
      </c>
      <c r="DA31" s="636"/>
      <c r="DB31" s="636"/>
      <c r="DC31" s="637"/>
      <c r="DD31" s="627">
        <v>54790</v>
      </c>
      <c r="DE31" s="634"/>
      <c r="DF31" s="634"/>
      <c r="DG31" s="634"/>
      <c r="DH31" s="634"/>
      <c r="DI31" s="634"/>
      <c r="DJ31" s="634"/>
      <c r="DK31" s="635"/>
      <c r="DL31" s="627">
        <v>54790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1312661</v>
      </c>
      <c r="S32" s="622"/>
      <c r="T32" s="622"/>
      <c r="U32" s="622"/>
      <c r="V32" s="622"/>
      <c r="W32" s="622"/>
      <c r="X32" s="622"/>
      <c r="Y32" s="623"/>
      <c r="Z32" s="659">
        <v>4.5999999999999996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98.8</v>
      </c>
      <c r="BH32" s="634"/>
      <c r="BI32" s="634"/>
      <c r="BJ32" s="634"/>
      <c r="BK32" s="634"/>
      <c r="BL32" s="634"/>
      <c r="BM32" s="625">
        <v>97</v>
      </c>
      <c r="BN32" s="634"/>
      <c r="BO32" s="634"/>
      <c r="BP32" s="634"/>
      <c r="BQ32" s="657"/>
      <c r="BR32" s="687">
        <v>98.9</v>
      </c>
      <c r="BS32" s="634"/>
      <c r="BT32" s="634"/>
      <c r="BU32" s="634"/>
      <c r="BV32" s="634"/>
      <c r="BW32" s="634"/>
      <c r="BX32" s="625">
        <v>96.6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22716</v>
      </c>
      <c r="S33" s="622"/>
      <c r="T33" s="622"/>
      <c r="U33" s="622"/>
      <c r="V33" s="622"/>
      <c r="W33" s="622"/>
      <c r="X33" s="622"/>
      <c r="Y33" s="623"/>
      <c r="Z33" s="659">
        <v>0.1</v>
      </c>
      <c r="AA33" s="659"/>
      <c r="AB33" s="659"/>
      <c r="AC33" s="659"/>
      <c r="AD33" s="660">
        <v>13845</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98.6</v>
      </c>
      <c r="BH33" s="606"/>
      <c r="BI33" s="606"/>
      <c r="BJ33" s="606"/>
      <c r="BK33" s="606"/>
      <c r="BL33" s="606"/>
      <c r="BM33" s="652">
        <v>91.7</v>
      </c>
      <c r="BN33" s="606"/>
      <c r="BO33" s="606"/>
      <c r="BP33" s="606"/>
      <c r="BQ33" s="669"/>
      <c r="BR33" s="682">
        <v>98.4</v>
      </c>
      <c r="BS33" s="606"/>
      <c r="BT33" s="606"/>
      <c r="BU33" s="606"/>
      <c r="BV33" s="606"/>
      <c r="BW33" s="606"/>
      <c r="BX33" s="652">
        <v>91</v>
      </c>
      <c r="BY33" s="606"/>
      <c r="BZ33" s="606"/>
      <c r="CA33" s="606"/>
      <c r="CB33" s="669"/>
      <c r="CD33" s="618" t="s">
        <v>307</v>
      </c>
      <c r="CE33" s="619"/>
      <c r="CF33" s="619"/>
      <c r="CG33" s="619"/>
      <c r="CH33" s="619"/>
      <c r="CI33" s="619"/>
      <c r="CJ33" s="619"/>
      <c r="CK33" s="619"/>
      <c r="CL33" s="619"/>
      <c r="CM33" s="619"/>
      <c r="CN33" s="619"/>
      <c r="CO33" s="619"/>
      <c r="CP33" s="619"/>
      <c r="CQ33" s="620"/>
      <c r="CR33" s="621">
        <v>11806327</v>
      </c>
      <c r="CS33" s="634"/>
      <c r="CT33" s="634"/>
      <c r="CU33" s="634"/>
      <c r="CV33" s="634"/>
      <c r="CW33" s="634"/>
      <c r="CX33" s="634"/>
      <c r="CY33" s="635"/>
      <c r="CZ33" s="624">
        <v>42.2</v>
      </c>
      <c r="DA33" s="636"/>
      <c r="DB33" s="636"/>
      <c r="DC33" s="637"/>
      <c r="DD33" s="627">
        <v>8076393</v>
      </c>
      <c r="DE33" s="634"/>
      <c r="DF33" s="634"/>
      <c r="DG33" s="634"/>
      <c r="DH33" s="634"/>
      <c r="DI33" s="634"/>
      <c r="DJ33" s="634"/>
      <c r="DK33" s="635"/>
      <c r="DL33" s="627">
        <v>5843838</v>
      </c>
      <c r="DM33" s="634"/>
      <c r="DN33" s="634"/>
      <c r="DO33" s="634"/>
      <c r="DP33" s="634"/>
      <c r="DQ33" s="634"/>
      <c r="DR33" s="634"/>
      <c r="DS33" s="634"/>
      <c r="DT33" s="634"/>
      <c r="DU33" s="634"/>
      <c r="DV33" s="635"/>
      <c r="DW33" s="624">
        <v>37.200000000000003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1001394</v>
      </c>
      <c r="S34" s="622"/>
      <c r="T34" s="622"/>
      <c r="U34" s="622"/>
      <c r="V34" s="622"/>
      <c r="W34" s="622"/>
      <c r="X34" s="622"/>
      <c r="Y34" s="623"/>
      <c r="Z34" s="659">
        <v>3.5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3253022</v>
      </c>
      <c r="CS34" s="622"/>
      <c r="CT34" s="622"/>
      <c r="CU34" s="622"/>
      <c r="CV34" s="622"/>
      <c r="CW34" s="622"/>
      <c r="CX34" s="622"/>
      <c r="CY34" s="623"/>
      <c r="CZ34" s="624">
        <v>11.6</v>
      </c>
      <c r="DA34" s="636"/>
      <c r="DB34" s="636"/>
      <c r="DC34" s="637"/>
      <c r="DD34" s="627">
        <v>1894462</v>
      </c>
      <c r="DE34" s="622"/>
      <c r="DF34" s="622"/>
      <c r="DG34" s="622"/>
      <c r="DH34" s="622"/>
      <c r="DI34" s="622"/>
      <c r="DJ34" s="622"/>
      <c r="DK34" s="623"/>
      <c r="DL34" s="627">
        <v>1548641</v>
      </c>
      <c r="DM34" s="622"/>
      <c r="DN34" s="622"/>
      <c r="DO34" s="622"/>
      <c r="DP34" s="622"/>
      <c r="DQ34" s="622"/>
      <c r="DR34" s="622"/>
      <c r="DS34" s="622"/>
      <c r="DT34" s="622"/>
      <c r="DU34" s="622"/>
      <c r="DV34" s="623"/>
      <c r="DW34" s="624">
        <v>9.9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2152030</v>
      </c>
      <c r="S35" s="622"/>
      <c r="T35" s="622"/>
      <c r="U35" s="622"/>
      <c r="V35" s="622"/>
      <c r="W35" s="622"/>
      <c r="X35" s="622"/>
      <c r="Y35" s="623"/>
      <c r="Z35" s="659">
        <v>7.5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314978</v>
      </c>
      <c r="CS35" s="634"/>
      <c r="CT35" s="634"/>
      <c r="CU35" s="634"/>
      <c r="CV35" s="634"/>
      <c r="CW35" s="634"/>
      <c r="CX35" s="634"/>
      <c r="CY35" s="635"/>
      <c r="CZ35" s="624">
        <v>1.1000000000000001</v>
      </c>
      <c r="DA35" s="636"/>
      <c r="DB35" s="636"/>
      <c r="DC35" s="637"/>
      <c r="DD35" s="627">
        <v>198492</v>
      </c>
      <c r="DE35" s="634"/>
      <c r="DF35" s="634"/>
      <c r="DG35" s="634"/>
      <c r="DH35" s="634"/>
      <c r="DI35" s="634"/>
      <c r="DJ35" s="634"/>
      <c r="DK35" s="635"/>
      <c r="DL35" s="627">
        <v>168741</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1051790</v>
      </c>
      <c r="S36" s="622"/>
      <c r="T36" s="622"/>
      <c r="U36" s="622"/>
      <c r="V36" s="622"/>
      <c r="W36" s="622"/>
      <c r="X36" s="622"/>
      <c r="Y36" s="623"/>
      <c r="Z36" s="659">
        <v>3.7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3497773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123159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3451498</v>
      </c>
      <c r="CS36" s="622"/>
      <c r="CT36" s="622"/>
      <c r="CU36" s="622"/>
      <c r="CV36" s="622"/>
      <c r="CW36" s="622"/>
      <c r="CX36" s="622"/>
      <c r="CY36" s="623"/>
      <c r="CZ36" s="624">
        <v>12.3</v>
      </c>
      <c r="DA36" s="636"/>
      <c r="DB36" s="636"/>
      <c r="DC36" s="637"/>
      <c r="DD36" s="627">
        <v>2696135</v>
      </c>
      <c r="DE36" s="622"/>
      <c r="DF36" s="622"/>
      <c r="DG36" s="622"/>
      <c r="DH36" s="622"/>
      <c r="DI36" s="622"/>
      <c r="DJ36" s="622"/>
      <c r="DK36" s="623"/>
      <c r="DL36" s="627">
        <v>1954807</v>
      </c>
      <c r="DM36" s="622"/>
      <c r="DN36" s="622"/>
      <c r="DO36" s="622"/>
      <c r="DP36" s="622"/>
      <c r="DQ36" s="622"/>
      <c r="DR36" s="622"/>
      <c r="DS36" s="622"/>
      <c r="DT36" s="622"/>
      <c r="DU36" s="622"/>
      <c r="DV36" s="623"/>
      <c r="DW36" s="624">
        <v>12.4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320155</v>
      </c>
      <c r="S37" s="622"/>
      <c r="T37" s="622"/>
      <c r="U37" s="622"/>
      <c r="V37" s="622"/>
      <c r="W37" s="622"/>
      <c r="X37" s="622"/>
      <c r="Y37" s="623"/>
      <c r="Z37" s="659">
        <v>1.1000000000000001</v>
      </c>
      <c r="AA37" s="659"/>
      <c r="AB37" s="659"/>
      <c r="AC37" s="659"/>
      <c r="AD37" s="660">
        <v>80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410394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65278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1150427</v>
      </c>
      <c r="CS37" s="634"/>
      <c r="CT37" s="634"/>
      <c r="CU37" s="634"/>
      <c r="CV37" s="634"/>
      <c r="CW37" s="634"/>
      <c r="CX37" s="634"/>
      <c r="CY37" s="635"/>
      <c r="CZ37" s="624">
        <v>4.0999999999999996</v>
      </c>
      <c r="DA37" s="636"/>
      <c r="DB37" s="636"/>
      <c r="DC37" s="637"/>
      <c r="DD37" s="627">
        <v>1150427</v>
      </c>
      <c r="DE37" s="634"/>
      <c r="DF37" s="634"/>
      <c r="DG37" s="634"/>
      <c r="DH37" s="634"/>
      <c r="DI37" s="634"/>
      <c r="DJ37" s="634"/>
      <c r="DK37" s="635"/>
      <c r="DL37" s="627">
        <v>1126732</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2218500</v>
      </c>
      <c r="S38" s="622"/>
      <c r="T38" s="622"/>
      <c r="U38" s="622"/>
      <c r="V38" s="622"/>
      <c r="W38" s="622"/>
      <c r="X38" s="622"/>
      <c r="Y38" s="623"/>
      <c r="Z38" s="659">
        <v>7.7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328511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7553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2745108</v>
      </c>
      <c r="CS38" s="622"/>
      <c r="CT38" s="622"/>
      <c r="CU38" s="622"/>
      <c r="CV38" s="622"/>
      <c r="CW38" s="622"/>
      <c r="CX38" s="622"/>
      <c r="CY38" s="623"/>
      <c r="CZ38" s="624">
        <v>9.8000000000000007</v>
      </c>
      <c r="DA38" s="636"/>
      <c r="DB38" s="636"/>
      <c r="DC38" s="637"/>
      <c r="DD38" s="627">
        <v>2247983</v>
      </c>
      <c r="DE38" s="622"/>
      <c r="DF38" s="622"/>
      <c r="DG38" s="622"/>
      <c r="DH38" s="622"/>
      <c r="DI38" s="622"/>
      <c r="DJ38" s="622"/>
      <c r="DK38" s="623"/>
      <c r="DL38" s="627">
        <v>2171649</v>
      </c>
      <c r="DM38" s="622"/>
      <c r="DN38" s="622"/>
      <c r="DO38" s="622"/>
      <c r="DP38" s="622"/>
      <c r="DQ38" s="622"/>
      <c r="DR38" s="622"/>
      <c r="DS38" s="622"/>
      <c r="DT38" s="622"/>
      <c r="DU38" s="622"/>
      <c r="DV38" s="623"/>
      <c r="DW38" s="624">
        <v>13.8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81106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10951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2041721</v>
      </c>
      <c r="CS39" s="634"/>
      <c r="CT39" s="634"/>
      <c r="CU39" s="634"/>
      <c r="CV39" s="634"/>
      <c r="CW39" s="634"/>
      <c r="CX39" s="634"/>
      <c r="CY39" s="635"/>
      <c r="CZ39" s="624">
        <v>7.3</v>
      </c>
      <c r="DA39" s="636"/>
      <c r="DB39" s="636"/>
      <c r="DC39" s="637"/>
      <c r="DD39" s="627">
        <v>1039321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83700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13760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28666160</v>
      </c>
      <c r="S41" s="646"/>
      <c r="T41" s="646"/>
      <c r="U41" s="646"/>
      <c r="V41" s="646"/>
      <c r="W41" s="646"/>
      <c r="X41" s="646"/>
      <c r="Y41" s="649"/>
      <c r="Z41" s="650">
        <v>100</v>
      </c>
      <c r="AA41" s="650"/>
      <c r="AB41" s="650"/>
      <c r="AC41" s="650"/>
      <c r="AD41" s="651">
        <v>15637634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480409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2183593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2646041</v>
      </c>
      <c r="CS42" s="634"/>
      <c r="CT42" s="634"/>
      <c r="CU42" s="634"/>
      <c r="CV42" s="634"/>
      <c r="CW42" s="634"/>
      <c r="CX42" s="634"/>
      <c r="CY42" s="635"/>
      <c r="CZ42" s="624">
        <v>9.5</v>
      </c>
      <c r="DA42" s="636"/>
      <c r="DB42" s="636"/>
      <c r="DC42" s="637"/>
      <c r="DD42" s="627">
        <v>270678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121278</v>
      </c>
      <c r="CS43" s="634"/>
      <c r="CT43" s="634"/>
      <c r="CU43" s="634"/>
      <c r="CV43" s="634"/>
      <c r="CW43" s="634"/>
      <c r="CX43" s="634"/>
      <c r="CY43" s="635"/>
      <c r="CZ43" s="624">
        <v>0.4</v>
      </c>
      <c r="DA43" s="636"/>
      <c r="DB43" s="636"/>
      <c r="DC43" s="637"/>
      <c r="DD43" s="627">
        <v>121278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2641201</v>
      </c>
      <c r="CS44" s="622"/>
      <c r="CT44" s="622"/>
      <c r="CU44" s="622"/>
      <c r="CV44" s="622"/>
      <c r="CW44" s="622"/>
      <c r="CX44" s="622"/>
      <c r="CY44" s="623"/>
      <c r="CZ44" s="624">
        <v>9.4</v>
      </c>
      <c r="DA44" s="625"/>
      <c r="DB44" s="625"/>
      <c r="DC44" s="626"/>
      <c r="DD44" s="627">
        <v>268591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609310</v>
      </c>
      <c r="CS45" s="634"/>
      <c r="CT45" s="634"/>
      <c r="CU45" s="634"/>
      <c r="CV45" s="634"/>
      <c r="CW45" s="634"/>
      <c r="CX45" s="634"/>
      <c r="CY45" s="635"/>
      <c r="CZ45" s="624">
        <v>2.2000000000000002</v>
      </c>
      <c r="DA45" s="636"/>
      <c r="DB45" s="636"/>
      <c r="DC45" s="637"/>
      <c r="DD45" s="627">
        <v>66452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2016008</v>
      </c>
      <c r="CS46" s="622"/>
      <c r="CT46" s="622"/>
      <c r="CU46" s="622"/>
      <c r="CV46" s="622"/>
      <c r="CW46" s="622"/>
      <c r="CX46" s="622"/>
      <c r="CY46" s="623"/>
      <c r="CZ46" s="624">
        <v>7.2</v>
      </c>
      <c r="DA46" s="625"/>
      <c r="DB46" s="625"/>
      <c r="DC46" s="626"/>
      <c r="DD46" s="627">
        <v>199356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4840</v>
      </c>
      <c r="CS47" s="634"/>
      <c r="CT47" s="634"/>
      <c r="CU47" s="634"/>
      <c r="CV47" s="634"/>
      <c r="CW47" s="634"/>
      <c r="CX47" s="634"/>
      <c r="CY47" s="635"/>
      <c r="CZ47" s="624">
        <v>0</v>
      </c>
      <c r="DA47" s="636"/>
      <c r="DB47" s="636"/>
      <c r="DC47" s="637"/>
      <c r="DD47" s="627">
        <v>2087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27953653</v>
      </c>
      <c r="CS49" s="606"/>
      <c r="CT49" s="606"/>
      <c r="CU49" s="606"/>
      <c r="CV49" s="606"/>
      <c r="CW49" s="606"/>
      <c r="CX49" s="606"/>
      <c r="CY49" s="607"/>
      <c r="CZ49" s="608">
        <v>100</v>
      </c>
      <c r="DA49" s="609"/>
      <c r="DB49" s="609"/>
      <c r="DC49" s="610"/>
      <c r="DD49" s="611">
        <v>18830346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OE4HYaeae+SeCsFXox+jbI8tHrMqhy6ktAaqud7SEgHRiJoeEWgOezVabbMfm/poswMeydyhMLJRK6fv513UQ==" saltValue="cgvbzdSTTdXwsU8u/Aut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28678</v>
      </c>
      <c r="R7" s="1103"/>
      <c r="S7" s="1103"/>
      <c r="T7" s="1103"/>
      <c r="U7" s="1103"/>
      <c r="V7" s="1103">
        <v>27968</v>
      </c>
      <c r="W7" s="1103"/>
      <c r="X7" s="1103"/>
      <c r="Y7" s="1103"/>
      <c r="Z7" s="1103"/>
      <c r="AA7" s="1103">
        <v>710</v>
      </c>
      <c r="AB7" s="1103"/>
      <c r="AC7" s="1103"/>
      <c r="AD7" s="1103"/>
      <c r="AE7" s="1104"/>
      <c r="AF7" s="1105">
        <v>693</v>
      </c>
      <c r="AG7" s="1106"/>
      <c r="AH7" s="1106"/>
      <c r="AI7" s="1106"/>
      <c r="AJ7" s="1107"/>
      <c r="AK7" s="1108">
        <v>2091</v>
      </c>
      <c r="AL7" s="1109"/>
      <c r="AM7" s="1109"/>
      <c r="AN7" s="1109"/>
      <c r="AO7" s="1109"/>
      <c r="AP7" s="1109">
        <v>19218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573</v>
      </c>
      <c r="BT7" s="1100"/>
      <c r="BU7" s="1100"/>
      <c r="BV7" s="1100"/>
      <c r="BW7" s="1100"/>
      <c r="BX7" s="1100"/>
      <c r="BY7" s="1100"/>
      <c r="BZ7" s="1100"/>
      <c r="CA7" s="1100"/>
      <c r="CB7" s="1100"/>
      <c r="CC7" s="1100"/>
      <c r="CD7" s="1100"/>
      <c r="CE7" s="1100"/>
      <c r="CF7" s="1100"/>
      <c r="CG7" s="1112"/>
      <c r="CH7" s="1096">
        <v>4</v>
      </c>
      <c r="CI7" s="1097"/>
      <c r="CJ7" s="1097"/>
      <c r="CK7" s="1097"/>
      <c r="CL7" s="1098"/>
      <c r="CM7" s="1096">
        <v>55</v>
      </c>
      <c r="CN7" s="1097"/>
      <c r="CO7" s="1097"/>
      <c r="CP7" s="1097"/>
      <c r="CQ7" s="1098"/>
      <c r="CR7" s="1096">
        <v>10</v>
      </c>
      <c r="CS7" s="1097"/>
      <c r="CT7" s="1097"/>
      <c r="CU7" s="1097"/>
      <c r="CV7" s="1098"/>
      <c r="CW7" s="1096" t="s">
        <v>574</v>
      </c>
      <c r="CX7" s="1097"/>
      <c r="CY7" s="1097"/>
      <c r="CZ7" s="1097"/>
      <c r="DA7" s="1098"/>
      <c r="DB7" s="1096" t="s">
        <v>574</v>
      </c>
      <c r="DC7" s="1097"/>
      <c r="DD7" s="1097"/>
      <c r="DE7" s="1097"/>
      <c r="DF7" s="1098"/>
      <c r="DG7" s="1096" t="s">
        <v>574</v>
      </c>
      <c r="DH7" s="1097"/>
      <c r="DI7" s="1097"/>
      <c r="DJ7" s="1097"/>
      <c r="DK7" s="1098"/>
      <c r="DL7" s="1096" t="s">
        <v>574</v>
      </c>
      <c r="DM7" s="1097"/>
      <c r="DN7" s="1097"/>
      <c r="DO7" s="1097"/>
      <c r="DP7" s="1098"/>
      <c r="DQ7" s="1096" t="s">
        <v>574</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7</v>
      </c>
      <c r="R8" s="1039"/>
      <c r="S8" s="1039"/>
      <c r="T8" s="1039"/>
      <c r="U8" s="1039"/>
      <c r="V8" s="1039">
        <v>5</v>
      </c>
      <c r="W8" s="1039"/>
      <c r="X8" s="1039"/>
      <c r="Y8" s="1039"/>
      <c r="Z8" s="1039"/>
      <c r="AA8" s="1039">
        <v>2</v>
      </c>
      <c r="AB8" s="1039"/>
      <c r="AC8" s="1039"/>
      <c r="AD8" s="1039"/>
      <c r="AE8" s="1040"/>
      <c r="AF8" s="1035">
        <v>2</v>
      </c>
      <c r="AG8" s="1036"/>
      <c r="AH8" s="1036"/>
      <c r="AI8" s="1036"/>
      <c r="AJ8" s="1037"/>
      <c r="AK8" s="1080" t="s">
        <v>550</v>
      </c>
      <c r="AL8" s="1081"/>
      <c r="AM8" s="1081"/>
      <c r="AN8" s="1081"/>
      <c r="AO8" s="1081"/>
      <c r="AP8" s="1081" t="s">
        <v>550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28682</v>
      </c>
      <c r="R23" s="1061"/>
      <c r="S23" s="1061"/>
      <c r="T23" s="1061"/>
      <c r="U23" s="1061"/>
      <c r="V23" s="1061">
        <v>27969</v>
      </c>
      <c r="W23" s="1061"/>
      <c r="X23" s="1061"/>
      <c r="Y23" s="1061"/>
      <c r="Z23" s="1061"/>
      <c r="AA23" s="1061">
        <v>713</v>
      </c>
      <c r="AB23" s="1061"/>
      <c r="AC23" s="1061"/>
      <c r="AD23" s="1061"/>
      <c r="AE23" s="1068"/>
      <c r="AF23" s="1069">
        <v>696</v>
      </c>
      <c r="AG23" s="1061"/>
      <c r="AH23" s="1061"/>
      <c r="AI23" s="1061"/>
      <c r="AJ23" s="1070"/>
      <c r="AK23" s="1071"/>
      <c r="AL23" s="1072"/>
      <c r="AM23" s="1072"/>
      <c r="AN23" s="1072"/>
      <c r="AO23" s="1072"/>
      <c r="AP23" s="1061">
        <v>19218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6267</v>
      </c>
      <c r="R28" s="1051"/>
      <c r="S28" s="1051"/>
      <c r="T28" s="1051"/>
      <c r="U28" s="1051"/>
      <c r="V28" s="1051">
        <v>6144</v>
      </c>
      <c r="W28" s="1051"/>
      <c r="X28" s="1051"/>
      <c r="Y28" s="1051"/>
      <c r="Z28" s="1051"/>
      <c r="AA28" s="1051">
        <v>123</v>
      </c>
      <c r="AB28" s="1051"/>
      <c r="AC28" s="1051"/>
      <c r="AD28" s="1051"/>
      <c r="AE28" s="1052"/>
      <c r="AF28" s="1053">
        <v>123</v>
      </c>
      <c r="AG28" s="1051"/>
      <c r="AH28" s="1051"/>
      <c r="AI28" s="1051"/>
      <c r="AJ28" s="1054"/>
      <c r="AK28" s="1042">
        <v>642</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1599</v>
      </c>
      <c r="R29" s="1039"/>
      <c r="S29" s="1039"/>
      <c r="T29" s="1039"/>
      <c r="U29" s="1039"/>
      <c r="V29" s="1039">
        <v>1583</v>
      </c>
      <c r="W29" s="1039"/>
      <c r="X29" s="1039"/>
      <c r="Y29" s="1039"/>
      <c r="Z29" s="1039"/>
      <c r="AA29" s="1039">
        <v>16</v>
      </c>
      <c r="AB29" s="1039"/>
      <c r="AC29" s="1039"/>
      <c r="AD29" s="1039"/>
      <c r="AE29" s="1040"/>
      <c r="AF29" s="1035">
        <v>16</v>
      </c>
      <c r="AG29" s="1036"/>
      <c r="AH29" s="1036"/>
      <c r="AI29" s="1036"/>
      <c r="AJ29" s="1037"/>
      <c r="AK29" s="980">
        <v>1008</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7830</v>
      </c>
      <c r="R30" s="1039"/>
      <c r="S30" s="1039"/>
      <c r="T30" s="1039"/>
      <c r="U30" s="1039"/>
      <c r="V30" s="1039">
        <v>7537</v>
      </c>
      <c r="W30" s="1039"/>
      <c r="X30" s="1039"/>
      <c r="Y30" s="1039"/>
      <c r="Z30" s="1039"/>
      <c r="AA30" s="1039">
        <v>293</v>
      </c>
      <c r="AB30" s="1039"/>
      <c r="AC30" s="1039"/>
      <c r="AD30" s="1039"/>
      <c r="AE30" s="1040"/>
      <c r="AF30" s="1035">
        <v>293</v>
      </c>
      <c r="AG30" s="1036"/>
      <c r="AH30" s="1036"/>
      <c r="AI30" s="1036"/>
      <c r="AJ30" s="1037"/>
      <c r="AK30" s="980">
        <v>1247</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1609</v>
      </c>
      <c r="R31" s="1039"/>
      <c r="S31" s="1039"/>
      <c r="T31" s="1039"/>
      <c r="U31" s="1039"/>
      <c r="V31" s="1039">
        <v>1415</v>
      </c>
      <c r="W31" s="1039"/>
      <c r="X31" s="1039"/>
      <c r="Y31" s="1039"/>
      <c r="Z31" s="1039"/>
      <c r="AA31" s="1039">
        <v>194</v>
      </c>
      <c r="AB31" s="1039"/>
      <c r="AC31" s="1039"/>
      <c r="AD31" s="1039"/>
      <c r="AE31" s="1040"/>
      <c r="AF31" s="1035">
        <v>2201</v>
      </c>
      <c r="AG31" s="1036"/>
      <c r="AH31" s="1036"/>
      <c r="AI31" s="1036"/>
      <c r="AJ31" s="1037"/>
      <c r="AK31" s="980">
        <v>14</v>
      </c>
      <c r="AL31" s="971"/>
      <c r="AM31" s="971"/>
      <c r="AN31" s="971"/>
      <c r="AO31" s="971"/>
      <c r="AP31" s="971">
        <v>1041</v>
      </c>
      <c r="AQ31" s="971"/>
      <c r="AR31" s="971"/>
      <c r="AS31" s="971"/>
      <c r="AT31" s="971"/>
      <c r="AU31" s="971">
        <v>1</v>
      </c>
      <c r="AV31" s="971"/>
      <c r="AW31" s="971"/>
      <c r="AX31" s="971"/>
      <c r="AY31" s="971"/>
      <c r="AZ31" s="1041" t="s">
        <v>550</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507</v>
      </c>
      <c r="R32" s="1039"/>
      <c r="S32" s="1039"/>
      <c r="T32" s="1039"/>
      <c r="U32" s="1039"/>
      <c r="V32" s="1039">
        <v>466</v>
      </c>
      <c r="W32" s="1039"/>
      <c r="X32" s="1039"/>
      <c r="Y32" s="1039"/>
      <c r="Z32" s="1039"/>
      <c r="AA32" s="1039">
        <v>42</v>
      </c>
      <c r="AB32" s="1039"/>
      <c r="AC32" s="1039"/>
      <c r="AD32" s="1039"/>
      <c r="AE32" s="1040"/>
      <c r="AF32" s="1035">
        <v>44</v>
      </c>
      <c r="AG32" s="1036"/>
      <c r="AH32" s="1036"/>
      <c r="AI32" s="1036"/>
      <c r="AJ32" s="1037"/>
      <c r="AK32" s="980">
        <v>329</v>
      </c>
      <c r="AL32" s="971"/>
      <c r="AM32" s="971"/>
      <c r="AN32" s="971"/>
      <c r="AO32" s="971"/>
      <c r="AP32" s="971">
        <v>1420</v>
      </c>
      <c r="AQ32" s="971"/>
      <c r="AR32" s="971"/>
      <c r="AS32" s="971"/>
      <c r="AT32" s="971"/>
      <c r="AU32" s="971">
        <v>1188</v>
      </c>
      <c r="AV32" s="971"/>
      <c r="AW32" s="971"/>
      <c r="AX32" s="971"/>
      <c r="AY32" s="971"/>
      <c r="AZ32" s="1041" t="s">
        <v>550</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1369</v>
      </c>
      <c r="R33" s="1039"/>
      <c r="S33" s="1039"/>
      <c r="T33" s="1039"/>
      <c r="U33" s="1039"/>
      <c r="V33" s="1039">
        <v>1382</v>
      </c>
      <c r="W33" s="1039"/>
      <c r="X33" s="1039"/>
      <c r="Y33" s="1039"/>
      <c r="Z33" s="1039"/>
      <c r="AA33" s="1039">
        <v>-13</v>
      </c>
      <c r="AB33" s="1039"/>
      <c r="AC33" s="1039"/>
      <c r="AD33" s="1039"/>
      <c r="AE33" s="1040"/>
      <c r="AF33" s="1035">
        <v>88</v>
      </c>
      <c r="AG33" s="1036"/>
      <c r="AH33" s="1036"/>
      <c r="AI33" s="1036"/>
      <c r="AJ33" s="1037"/>
      <c r="AK33" s="980">
        <v>417</v>
      </c>
      <c r="AL33" s="971"/>
      <c r="AM33" s="971"/>
      <c r="AN33" s="971"/>
      <c r="AO33" s="971"/>
      <c r="AP33" s="971">
        <v>617</v>
      </c>
      <c r="AQ33" s="971"/>
      <c r="AR33" s="971"/>
      <c r="AS33" s="971"/>
      <c r="AT33" s="971"/>
      <c r="AU33" s="971">
        <v>469</v>
      </c>
      <c r="AV33" s="971"/>
      <c r="AW33" s="971"/>
      <c r="AX33" s="971"/>
      <c r="AY33" s="971"/>
      <c r="AZ33" s="1041" t="s">
        <v>550</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2765</v>
      </c>
      <c r="AG63" s="959"/>
      <c r="AH63" s="959"/>
      <c r="AI63" s="959"/>
      <c r="AJ63" s="1022"/>
      <c r="AK63" s="1023"/>
      <c r="AL63" s="963"/>
      <c r="AM63" s="963"/>
      <c r="AN63" s="963"/>
      <c r="AO63" s="963"/>
      <c r="AP63" s="959">
        <v>3078</v>
      </c>
      <c r="AQ63" s="959"/>
      <c r="AR63" s="959"/>
      <c r="AS63" s="959"/>
      <c r="AT63" s="959"/>
      <c r="AU63" s="959">
        <v>1658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234</v>
      </c>
      <c r="R68" s="982"/>
      <c r="S68" s="982"/>
      <c r="T68" s="982"/>
      <c r="U68" s="982"/>
      <c r="V68" s="982">
        <v>225</v>
      </c>
      <c r="W68" s="982"/>
      <c r="X68" s="982"/>
      <c r="Y68" s="982"/>
      <c r="Z68" s="982"/>
      <c r="AA68" s="982">
        <v>9</v>
      </c>
      <c r="AB68" s="982"/>
      <c r="AC68" s="982"/>
      <c r="AD68" s="982"/>
      <c r="AE68" s="982"/>
      <c r="AF68" s="982">
        <v>9</v>
      </c>
      <c r="AG68" s="982"/>
      <c r="AH68" s="982"/>
      <c r="AI68" s="982"/>
      <c r="AJ68" s="982"/>
      <c r="AK68" s="982">
        <v>11</v>
      </c>
      <c r="AL68" s="982"/>
      <c r="AM68" s="982"/>
      <c r="AN68" s="982"/>
      <c r="AO68" s="982"/>
      <c r="AP68" s="982" t="s">
        <v>567</v>
      </c>
      <c r="AQ68" s="982"/>
      <c r="AR68" s="982"/>
      <c r="AS68" s="982"/>
      <c r="AT68" s="982"/>
      <c r="AU68" s="982" t="s">
        <v>567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446</v>
      </c>
      <c r="R69" s="971"/>
      <c r="S69" s="971"/>
      <c r="T69" s="971"/>
      <c r="U69" s="971"/>
      <c r="V69" s="971">
        <v>426</v>
      </c>
      <c r="W69" s="971"/>
      <c r="X69" s="971"/>
      <c r="Y69" s="971"/>
      <c r="Z69" s="971"/>
      <c r="AA69" s="971">
        <v>20</v>
      </c>
      <c r="AB69" s="971"/>
      <c r="AC69" s="971"/>
      <c r="AD69" s="971"/>
      <c r="AE69" s="971"/>
      <c r="AF69" s="971">
        <v>20</v>
      </c>
      <c r="AG69" s="971"/>
      <c r="AH69" s="971"/>
      <c r="AI69" s="971"/>
      <c r="AJ69" s="971"/>
      <c r="AK69" s="971">
        <v>20</v>
      </c>
      <c r="AL69" s="971"/>
      <c r="AM69" s="971"/>
      <c r="AN69" s="971"/>
      <c r="AO69" s="971"/>
      <c r="AP69" s="971" t="s">
        <v>567</v>
      </c>
      <c r="AQ69" s="971"/>
      <c r="AR69" s="971"/>
      <c r="AS69" s="971"/>
      <c r="AT69" s="971"/>
      <c r="AU69" s="971" t="s">
        <v>567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425</v>
      </c>
      <c r="R70" s="971"/>
      <c r="S70" s="971"/>
      <c r="T70" s="971"/>
      <c r="U70" s="971"/>
      <c r="V70" s="971">
        <v>414</v>
      </c>
      <c r="W70" s="971"/>
      <c r="X70" s="971"/>
      <c r="Y70" s="971"/>
      <c r="Z70" s="971"/>
      <c r="AA70" s="971">
        <v>11</v>
      </c>
      <c r="AB70" s="971"/>
      <c r="AC70" s="971"/>
      <c r="AD70" s="971"/>
      <c r="AE70" s="971"/>
      <c r="AF70" s="971">
        <v>11</v>
      </c>
      <c r="AG70" s="971"/>
      <c r="AH70" s="971"/>
      <c r="AI70" s="971"/>
      <c r="AJ70" s="971"/>
      <c r="AK70" s="971">
        <v>27</v>
      </c>
      <c r="AL70" s="971"/>
      <c r="AM70" s="971"/>
      <c r="AN70" s="971"/>
      <c r="AO70" s="971"/>
      <c r="AP70" s="971" t="s">
        <v>567</v>
      </c>
      <c r="AQ70" s="971"/>
      <c r="AR70" s="971"/>
      <c r="AS70" s="971"/>
      <c r="AT70" s="971"/>
      <c r="AU70" s="971" t="s">
        <v>567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41</v>
      </c>
      <c r="R71" s="971"/>
      <c r="S71" s="971"/>
      <c r="T71" s="971"/>
      <c r="U71" s="971"/>
      <c r="V71" s="971">
        <v>38</v>
      </c>
      <c r="W71" s="971"/>
      <c r="X71" s="971"/>
      <c r="Y71" s="971"/>
      <c r="Z71" s="971"/>
      <c r="AA71" s="971">
        <v>3</v>
      </c>
      <c r="AB71" s="971"/>
      <c r="AC71" s="971"/>
      <c r="AD71" s="971"/>
      <c r="AE71" s="971"/>
      <c r="AF71" s="971">
        <v>3</v>
      </c>
      <c r="AG71" s="971"/>
      <c r="AH71" s="971"/>
      <c r="AI71" s="971"/>
      <c r="AJ71" s="971"/>
      <c r="AK71" s="971">
        <v>7</v>
      </c>
      <c r="AL71" s="971"/>
      <c r="AM71" s="971"/>
      <c r="AN71" s="971"/>
      <c r="AO71" s="971"/>
      <c r="AP71" s="971" t="s">
        <v>567</v>
      </c>
      <c r="AQ71" s="971"/>
      <c r="AR71" s="971"/>
      <c r="AS71" s="971"/>
      <c r="AT71" s="971"/>
      <c r="AU71" s="971" t="s">
        <v>567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313</v>
      </c>
      <c r="R72" s="971"/>
      <c r="S72" s="971"/>
      <c r="T72" s="971"/>
      <c r="U72" s="971"/>
      <c r="V72" s="971">
        <v>294</v>
      </c>
      <c r="W72" s="971"/>
      <c r="X72" s="971"/>
      <c r="Y72" s="971"/>
      <c r="Z72" s="971"/>
      <c r="AA72" s="971">
        <v>19</v>
      </c>
      <c r="AB72" s="971"/>
      <c r="AC72" s="971"/>
      <c r="AD72" s="971"/>
      <c r="AE72" s="971"/>
      <c r="AF72" s="971">
        <v>19</v>
      </c>
      <c r="AG72" s="971"/>
      <c r="AH72" s="971"/>
      <c r="AI72" s="971"/>
      <c r="AJ72" s="971"/>
      <c r="AK72" s="971">
        <v>83</v>
      </c>
      <c r="AL72" s="971"/>
      <c r="AM72" s="971"/>
      <c r="AN72" s="971"/>
      <c r="AO72" s="971"/>
      <c r="AP72" s="971" t="s">
        <v>567</v>
      </c>
      <c r="AQ72" s="971"/>
      <c r="AR72" s="971"/>
      <c r="AS72" s="971"/>
      <c r="AT72" s="971"/>
      <c r="AU72" s="971" t="s">
        <v>567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62</v>
      </c>
      <c r="R73" s="971"/>
      <c r="S73" s="971"/>
      <c r="T73" s="971"/>
      <c r="U73" s="971"/>
      <c r="V73" s="971">
        <v>61</v>
      </c>
      <c r="W73" s="971"/>
      <c r="X73" s="971"/>
      <c r="Y73" s="971"/>
      <c r="Z73" s="971"/>
      <c r="AA73" s="971">
        <v>1</v>
      </c>
      <c r="AB73" s="971"/>
      <c r="AC73" s="971"/>
      <c r="AD73" s="971"/>
      <c r="AE73" s="971"/>
      <c r="AF73" s="971">
        <v>1</v>
      </c>
      <c r="AG73" s="971"/>
      <c r="AH73" s="971"/>
      <c r="AI73" s="971"/>
      <c r="AJ73" s="971"/>
      <c r="AK73" s="971" t="s">
        <v>567</v>
      </c>
      <c r="AL73" s="971"/>
      <c r="AM73" s="971"/>
      <c r="AN73" s="971"/>
      <c r="AO73" s="971"/>
      <c r="AP73" s="971" t="s">
        <v>567</v>
      </c>
      <c r="AQ73" s="971"/>
      <c r="AR73" s="971"/>
      <c r="AS73" s="971"/>
      <c r="AT73" s="971"/>
      <c r="AU73" s="971" t="s">
        <v>567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155</v>
      </c>
      <c r="R74" s="971"/>
      <c r="S74" s="971"/>
      <c r="T74" s="971"/>
      <c r="U74" s="971"/>
      <c r="V74" s="971">
        <v>153</v>
      </c>
      <c r="W74" s="971"/>
      <c r="X74" s="971"/>
      <c r="Y74" s="971"/>
      <c r="Z74" s="971"/>
      <c r="AA74" s="971">
        <v>3</v>
      </c>
      <c r="AB74" s="971"/>
      <c r="AC74" s="971"/>
      <c r="AD74" s="971"/>
      <c r="AE74" s="971"/>
      <c r="AF74" s="971">
        <v>3</v>
      </c>
      <c r="AG74" s="971"/>
      <c r="AH74" s="971"/>
      <c r="AI74" s="971"/>
      <c r="AJ74" s="971"/>
      <c r="AK74" s="971" t="s">
        <v>567</v>
      </c>
      <c r="AL74" s="971"/>
      <c r="AM74" s="971"/>
      <c r="AN74" s="971"/>
      <c r="AO74" s="971"/>
      <c r="AP74" s="971" t="s">
        <v>567</v>
      </c>
      <c r="AQ74" s="971"/>
      <c r="AR74" s="971"/>
      <c r="AS74" s="971"/>
      <c r="AT74" s="971"/>
      <c r="AU74" s="971" t="s">
        <v>567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558</v>
      </c>
      <c r="C75" s="975"/>
      <c r="D75" s="975"/>
      <c r="E75" s="975"/>
      <c r="F75" s="975"/>
      <c r="G75" s="975"/>
      <c r="H75" s="975"/>
      <c r="I75" s="975"/>
      <c r="J75" s="975"/>
      <c r="K75" s="975"/>
      <c r="L75" s="975"/>
      <c r="M75" s="975"/>
      <c r="N75" s="975"/>
      <c r="O75" s="975"/>
      <c r="P75" s="976"/>
      <c r="Q75" s="978">
        <v>16</v>
      </c>
      <c r="R75" s="979"/>
      <c r="S75" s="979"/>
      <c r="T75" s="979"/>
      <c r="U75" s="980"/>
      <c r="V75" s="981">
        <v>14</v>
      </c>
      <c r="W75" s="979"/>
      <c r="X75" s="979"/>
      <c r="Y75" s="979"/>
      <c r="Z75" s="980"/>
      <c r="AA75" s="981">
        <v>2</v>
      </c>
      <c r="AB75" s="979"/>
      <c r="AC75" s="979"/>
      <c r="AD75" s="979"/>
      <c r="AE75" s="980"/>
      <c r="AF75" s="981">
        <v>2</v>
      </c>
      <c r="AG75" s="979"/>
      <c r="AH75" s="979"/>
      <c r="AI75" s="979"/>
      <c r="AJ75" s="980"/>
      <c r="AK75" s="981" t="s">
        <v>567</v>
      </c>
      <c r="AL75" s="979"/>
      <c r="AM75" s="979"/>
      <c r="AN75" s="979"/>
      <c r="AO75" s="980"/>
      <c r="AP75" s="981" t="s">
        <v>567</v>
      </c>
      <c r="AQ75" s="979"/>
      <c r="AR75" s="979"/>
      <c r="AS75" s="979"/>
      <c r="AT75" s="980"/>
      <c r="AU75" s="981" t="s">
        <v>567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559</v>
      </c>
      <c r="C76" s="975"/>
      <c r="D76" s="975"/>
      <c r="E76" s="975"/>
      <c r="F76" s="975"/>
      <c r="G76" s="975"/>
      <c r="H76" s="975"/>
      <c r="I76" s="975"/>
      <c r="J76" s="975"/>
      <c r="K76" s="975"/>
      <c r="L76" s="975"/>
      <c r="M76" s="975"/>
      <c r="N76" s="975"/>
      <c r="O76" s="975"/>
      <c r="P76" s="976"/>
      <c r="Q76" s="978">
        <v>5869</v>
      </c>
      <c r="R76" s="979"/>
      <c r="S76" s="979"/>
      <c r="T76" s="979"/>
      <c r="U76" s="980"/>
      <c r="V76" s="981">
        <v>4818</v>
      </c>
      <c r="W76" s="979"/>
      <c r="X76" s="979"/>
      <c r="Y76" s="979"/>
      <c r="Z76" s="980"/>
      <c r="AA76" s="981">
        <v>1051</v>
      </c>
      <c r="AB76" s="979"/>
      <c r="AC76" s="979"/>
      <c r="AD76" s="979"/>
      <c r="AE76" s="980"/>
      <c r="AF76" s="981">
        <v>1051</v>
      </c>
      <c r="AG76" s="979"/>
      <c r="AH76" s="979"/>
      <c r="AI76" s="979"/>
      <c r="AJ76" s="980"/>
      <c r="AK76" s="981">
        <v>18</v>
      </c>
      <c r="AL76" s="979"/>
      <c r="AM76" s="979"/>
      <c r="AN76" s="979"/>
      <c r="AO76" s="980"/>
      <c r="AP76" s="981" t="s">
        <v>567</v>
      </c>
      <c r="AQ76" s="979"/>
      <c r="AR76" s="979"/>
      <c r="AS76" s="979"/>
      <c r="AT76" s="980"/>
      <c r="AU76" s="981" t="s">
        <v>567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560</v>
      </c>
      <c r="C77" s="975"/>
      <c r="D77" s="975"/>
      <c r="E77" s="975"/>
      <c r="F77" s="975"/>
      <c r="G77" s="975"/>
      <c r="H77" s="975"/>
      <c r="I77" s="975"/>
      <c r="J77" s="975"/>
      <c r="K77" s="975"/>
      <c r="L77" s="975"/>
      <c r="M77" s="975"/>
      <c r="N77" s="975"/>
      <c r="O77" s="975"/>
      <c r="P77" s="976"/>
      <c r="Q77" s="978">
        <v>280</v>
      </c>
      <c r="R77" s="979"/>
      <c r="S77" s="979"/>
      <c r="T77" s="979"/>
      <c r="U77" s="980"/>
      <c r="V77" s="981">
        <v>269</v>
      </c>
      <c r="W77" s="979"/>
      <c r="X77" s="979"/>
      <c r="Y77" s="979"/>
      <c r="Z77" s="980"/>
      <c r="AA77" s="981">
        <v>11</v>
      </c>
      <c r="AB77" s="979"/>
      <c r="AC77" s="979"/>
      <c r="AD77" s="979"/>
      <c r="AE77" s="980"/>
      <c r="AF77" s="981">
        <v>11</v>
      </c>
      <c r="AG77" s="979"/>
      <c r="AH77" s="979"/>
      <c r="AI77" s="979"/>
      <c r="AJ77" s="980"/>
      <c r="AK77" s="981" t="s">
        <v>567</v>
      </c>
      <c r="AL77" s="979"/>
      <c r="AM77" s="979"/>
      <c r="AN77" s="979"/>
      <c r="AO77" s="980"/>
      <c r="AP77" s="981">
        <v>101</v>
      </c>
      <c r="AQ77" s="979"/>
      <c r="AR77" s="979"/>
      <c r="AS77" s="979"/>
      <c r="AT77" s="980"/>
      <c r="AU77" s="981">
        <v>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561</v>
      </c>
      <c r="C78" s="975"/>
      <c r="D78" s="975"/>
      <c r="E78" s="975"/>
      <c r="F78" s="975"/>
      <c r="G78" s="975"/>
      <c r="H78" s="975"/>
      <c r="I78" s="975"/>
      <c r="J78" s="975"/>
      <c r="K78" s="975"/>
      <c r="L78" s="975"/>
      <c r="M78" s="975"/>
      <c r="N78" s="975"/>
      <c r="O78" s="975"/>
      <c r="P78" s="976"/>
      <c r="Q78" s="977">
        <v>5</v>
      </c>
      <c r="R78" s="971"/>
      <c r="S78" s="971"/>
      <c r="T78" s="971"/>
      <c r="U78" s="971"/>
      <c r="V78" s="971">
        <v>3</v>
      </c>
      <c r="W78" s="971"/>
      <c r="X78" s="971"/>
      <c r="Y78" s="971"/>
      <c r="Z78" s="971"/>
      <c r="AA78" s="971">
        <v>2</v>
      </c>
      <c r="AB78" s="971"/>
      <c r="AC78" s="971"/>
      <c r="AD78" s="971"/>
      <c r="AE78" s="971"/>
      <c r="AF78" s="971">
        <v>2</v>
      </c>
      <c r="AG78" s="971"/>
      <c r="AH78" s="971"/>
      <c r="AI78" s="971"/>
      <c r="AJ78" s="971"/>
      <c r="AK78" s="971">
        <v>0</v>
      </c>
      <c r="AL78" s="971"/>
      <c r="AM78" s="971"/>
      <c r="AN78" s="971"/>
      <c r="AO78" s="971"/>
      <c r="AP78" s="971" t="s">
        <v>567</v>
      </c>
      <c r="AQ78" s="971"/>
      <c r="AR78" s="971"/>
      <c r="AS78" s="971"/>
      <c r="AT78" s="971"/>
      <c r="AU78" s="971" t="s">
        <v>567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562</v>
      </c>
      <c r="C79" s="975"/>
      <c r="D79" s="975"/>
      <c r="E79" s="975"/>
      <c r="F79" s="975"/>
      <c r="G79" s="975"/>
      <c r="H79" s="975"/>
      <c r="I79" s="975"/>
      <c r="J79" s="975"/>
      <c r="K79" s="975"/>
      <c r="L79" s="975"/>
      <c r="M79" s="975"/>
      <c r="N79" s="975"/>
      <c r="O79" s="975"/>
      <c r="P79" s="976"/>
      <c r="Q79" s="977">
        <v>2287</v>
      </c>
      <c r="R79" s="971"/>
      <c r="S79" s="971"/>
      <c r="T79" s="971"/>
      <c r="U79" s="971"/>
      <c r="V79" s="971">
        <v>2107</v>
      </c>
      <c r="W79" s="971"/>
      <c r="X79" s="971"/>
      <c r="Y79" s="971"/>
      <c r="Z79" s="971"/>
      <c r="AA79" s="971">
        <v>180</v>
      </c>
      <c r="AB79" s="971"/>
      <c r="AC79" s="971"/>
      <c r="AD79" s="971"/>
      <c r="AE79" s="971"/>
      <c r="AF79" s="971">
        <v>180</v>
      </c>
      <c r="AG79" s="971"/>
      <c r="AH79" s="971"/>
      <c r="AI79" s="971"/>
      <c r="AJ79" s="971"/>
      <c r="AK79" s="971">
        <v>107</v>
      </c>
      <c r="AL79" s="971"/>
      <c r="AM79" s="971"/>
      <c r="AN79" s="971"/>
      <c r="AO79" s="971"/>
      <c r="AP79" s="971">
        <v>533</v>
      </c>
      <c r="AQ79" s="971"/>
      <c r="AR79" s="971"/>
      <c r="AS79" s="971"/>
      <c r="AT79" s="971"/>
      <c r="AU79" s="971" t="s">
        <v>567</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563</v>
      </c>
      <c r="C80" s="975"/>
      <c r="D80" s="975"/>
      <c r="E80" s="975"/>
      <c r="F80" s="975"/>
      <c r="G80" s="975"/>
      <c r="H80" s="975"/>
      <c r="I80" s="975"/>
      <c r="J80" s="975"/>
      <c r="K80" s="975"/>
      <c r="L80" s="975"/>
      <c r="M80" s="975"/>
      <c r="N80" s="975"/>
      <c r="O80" s="975"/>
      <c r="P80" s="976"/>
      <c r="Q80" s="977">
        <v>249</v>
      </c>
      <c r="R80" s="971"/>
      <c r="S80" s="971"/>
      <c r="T80" s="971"/>
      <c r="U80" s="971"/>
      <c r="V80" s="971">
        <v>153</v>
      </c>
      <c r="W80" s="971"/>
      <c r="X80" s="971"/>
      <c r="Y80" s="971"/>
      <c r="Z80" s="971"/>
      <c r="AA80" s="971">
        <v>96</v>
      </c>
      <c r="AB80" s="971"/>
      <c r="AC80" s="971"/>
      <c r="AD80" s="971"/>
      <c r="AE80" s="971"/>
      <c r="AF80" s="971">
        <v>96</v>
      </c>
      <c r="AG80" s="971"/>
      <c r="AH80" s="971"/>
      <c r="AI80" s="971"/>
      <c r="AJ80" s="971"/>
      <c r="AK80" s="971" t="s">
        <v>567</v>
      </c>
      <c r="AL80" s="971"/>
      <c r="AM80" s="971"/>
      <c r="AN80" s="971"/>
      <c r="AO80" s="971"/>
      <c r="AP80" s="971" t="s">
        <v>567</v>
      </c>
      <c r="AQ80" s="971"/>
      <c r="AR80" s="971"/>
      <c r="AS80" s="971"/>
      <c r="AT80" s="971"/>
      <c r="AU80" s="971" t="s">
        <v>567</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564</v>
      </c>
      <c r="C81" s="975"/>
      <c r="D81" s="975"/>
      <c r="E81" s="975"/>
      <c r="F81" s="975"/>
      <c r="G81" s="975"/>
      <c r="H81" s="975"/>
      <c r="I81" s="975"/>
      <c r="J81" s="975"/>
      <c r="K81" s="975"/>
      <c r="L81" s="975"/>
      <c r="M81" s="975"/>
      <c r="N81" s="975"/>
      <c r="O81" s="975"/>
      <c r="P81" s="976"/>
      <c r="Q81" s="977">
        <v>38</v>
      </c>
      <c r="R81" s="971"/>
      <c r="S81" s="971"/>
      <c r="T81" s="971"/>
      <c r="U81" s="971"/>
      <c r="V81" s="971">
        <v>23</v>
      </c>
      <c r="W81" s="971"/>
      <c r="X81" s="971"/>
      <c r="Y81" s="971"/>
      <c r="Z81" s="971"/>
      <c r="AA81" s="971">
        <v>15</v>
      </c>
      <c r="AB81" s="971"/>
      <c r="AC81" s="971"/>
      <c r="AD81" s="971"/>
      <c r="AE81" s="971"/>
      <c r="AF81" s="971">
        <v>15</v>
      </c>
      <c r="AG81" s="971"/>
      <c r="AH81" s="971"/>
      <c r="AI81" s="971"/>
      <c r="AJ81" s="971"/>
      <c r="AK81" s="971" t="s">
        <v>567</v>
      </c>
      <c r="AL81" s="971"/>
      <c r="AM81" s="971"/>
      <c r="AN81" s="971"/>
      <c r="AO81" s="971"/>
      <c r="AP81" s="971" t="s">
        <v>567</v>
      </c>
      <c r="AQ81" s="971"/>
      <c r="AR81" s="971"/>
      <c r="AS81" s="971"/>
      <c r="AT81" s="971"/>
      <c r="AU81" s="971" t="s">
        <v>567</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565</v>
      </c>
      <c r="C82" s="975"/>
      <c r="D82" s="975"/>
      <c r="E82" s="975"/>
      <c r="F82" s="975"/>
      <c r="G82" s="975"/>
      <c r="H82" s="975"/>
      <c r="I82" s="975"/>
      <c r="J82" s="975"/>
      <c r="K82" s="975"/>
      <c r="L82" s="975"/>
      <c r="M82" s="975"/>
      <c r="N82" s="975"/>
      <c r="O82" s="975"/>
      <c r="P82" s="976"/>
      <c r="Q82" s="977">
        <v>237</v>
      </c>
      <c r="R82" s="971"/>
      <c r="S82" s="971"/>
      <c r="T82" s="971"/>
      <c r="U82" s="971"/>
      <c r="V82" s="971">
        <v>234</v>
      </c>
      <c r="W82" s="971"/>
      <c r="X82" s="971"/>
      <c r="Y82" s="971"/>
      <c r="Z82" s="971"/>
      <c r="AA82" s="971">
        <v>4</v>
      </c>
      <c r="AB82" s="971"/>
      <c r="AC82" s="971"/>
      <c r="AD82" s="971"/>
      <c r="AE82" s="971"/>
      <c r="AF82" s="971">
        <v>4</v>
      </c>
      <c r="AG82" s="971"/>
      <c r="AH82" s="971"/>
      <c r="AI82" s="971"/>
      <c r="AJ82" s="971"/>
      <c r="AK82" s="971">
        <v>12</v>
      </c>
      <c r="AL82" s="971"/>
      <c r="AM82" s="971"/>
      <c r="AN82" s="971"/>
      <c r="AO82" s="971"/>
      <c r="AP82" s="971" t="s">
        <v>567</v>
      </c>
      <c r="AQ82" s="971"/>
      <c r="AR82" s="971"/>
      <c r="AS82" s="971"/>
      <c r="AT82" s="971"/>
      <c r="AU82" s="971" t="s">
        <v>567</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566</v>
      </c>
      <c r="C83" s="975"/>
      <c r="D83" s="975"/>
      <c r="E83" s="975"/>
      <c r="F83" s="975"/>
      <c r="G83" s="975"/>
      <c r="H83" s="975"/>
      <c r="I83" s="975"/>
      <c r="J83" s="975"/>
      <c r="K83" s="975"/>
      <c r="L83" s="975"/>
      <c r="M83" s="975"/>
      <c r="N83" s="975"/>
      <c r="O83" s="975"/>
      <c r="P83" s="976"/>
      <c r="Q83" s="977">
        <v>254366</v>
      </c>
      <c r="R83" s="971"/>
      <c r="S83" s="971"/>
      <c r="T83" s="971"/>
      <c r="U83" s="971"/>
      <c r="V83" s="971">
        <v>246438</v>
      </c>
      <c r="W83" s="971"/>
      <c r="X83" s="971"/>
      <c r="Y83" s="971"/>
      <c r="Z83" s="971"/>
      <c r="AA83" s="971">
        <v>7929</v>
      </c>
      <c r="AB83" s="971"/>
      <c r="AC83" s="971"/>
      <c r="AD83" s="971"/>
      <c r="AE83" s="971"/>
      <c r="AF83" s="971">
        <v>7525</v>
      </c>
      <c r="AG83" s="971"/>
      <c r="AH83" s="971"/>
      <c r="AI83" s="971"/>
      <c r="AJ83" s="971"/>
      <c r="AK83" s="971" t="s">
        <v>567</v>
      </c>
      <c r="AL83" s="971"/>
      <c r="AM83" s="971"/>
      <c r="AN83" s="971"/>
      <c r="AO83" s="971"/>
      <c r="AP83" s="971" t="s">
        <v>567</v>
      </c>
      <c r="AQ83" s="971"/>
      <c r="AR83" s="971"/>
      <c r="AS83" s="971"/>
      <c r="AT83" s="971"/>
      <c r="AU83" s="971" t="s">
        <v>567</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8952</v>
      </c>
      <c r="AG88" s="959"/>
      <c r="AH88" s="959"/>
      <c r="AI88" s="959"/>
      <c r="AJ88" s="959"/>
      <c r="AK88" s="963"/>
      <c r="AL88" s="963"/>
      <c r="AM88" s="963"/>
      <c r="AN88" s="963"/>
      <c r="AO88" s="963"/>
      <c r="AP88" s="959">
        <v>634</v>
      </c>
      <c r="AQ88" s="959"/>
      <c r="AR88" s="959"/>
      <c r="AS88" s="959"/>
      <c r="AT88" s="959"/>
      <c r="AU88" s="959">
        <v>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4333894</v>
      </c>
      <c r="AB110" s="889"/>
      <c r="AC110" s="889"/>
      <c r="AD110" s="889"/>
      <c r="AE110" s="890"/>
      <c r="AF110" s="891">
        <v>3885175</v>
      </c>
      <c r="AG110" s="889"/>
      <c r="AH110" s="889"/>
      <c r="AI110" s="889"/>
      <c r="AJ110" s="890"/>
      <c r="AK110" s="891">
        <v>3318279</v>
      </c>
      <c r="AL110" s="889"/>
      <c r="AM110" s="889"/>
      <c r="AN110" s="889"/>
      <c r="AO110" s="890"/>
      <c r="AP110" s="892">
        <v>25.8</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21868435</v>
      </c>
      <c r="BR110" s="842"/>
      <c r="BS110" s="842"/>
      <c r="BT110" s="842"/>
      <c r="BU110" s="842"/>
      <c r="BV110" s="842">
        <v>20242745</v>
      </c>
      <c r="BW110" s="842"/>
      <c r="BX110" s="842"/>
      <c r="BY110" s="842"/>
      <c r="BZ110" s="842"/>
      <c r="CA110" s="842">
        <v>19217756</v>
      </c>
      <c r="CB110" s="842"/>
      <c r="CC110" s="842"/>
      <c r="CD110" s="842"/>
      <c r="CE110" s="842"/>
      <c r="CF110" s="866">
        <v>149.69999999999999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2341170</v>
      </c>
      <c r="BR112" s="817"/>
      <c r="BS112" s="817"/>
      <c r="BT112" s="817"/>
      <c r="BU112" s="817"/>
      <c r="BV112" s="817">
        <v>1967579</v>
      </c>
      <c r="BW112" s="817"/>
      <c r="BX112" s="817"/>
      <c r="BY112" s="817"/>
      <c r="BZ112" s="817"/>
      <c r="CA112" s="817">
        <v>1658688</v>
      </c>
      <c r="CB112" s="817"/>
      <c r="CC112" s="817"/>
      <c r="CD112" s="817"/>
      <c r="CE112" s="817"/>
      <c r="CF112" s="875">
        <v>12.9</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318844</v>
      </c>
      <c r="AB113" s="919"/>
      <c r="AC113" s="919"/>
      <c r="AD113" s="919"/>
      <c r="AE113" s="920"/>
      <c r="AF113" s="921">
        <v>361507</v>
      </c>
      <c r="AG113" s="919"/>
      <c r="AH113" s="919"/>
      <c r="AI113" s="919"/>
      <c r="AJ113" s="920"/>
      <c r="AK113" s="921">
        <v>310309</v>
      </c>
      <c r="AL113" s="919"/>
      <c r="AM113" s="919"/>
      <c r="AN113" s="919"/>
      <c r="AO113" s="920"/>
      <c r="AP113" s="922">
        <v>2.4</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199332</v>
      </c>
      <c r="BR113" s="817"/>
      <c r="BS113" s="817"/>
      <c r="BT113" s="817"/>
      <c r="BU113" s="817"/>
      <c r="BV113" s="817">
        <v>16379</v>
      </c>
      <c r="BW113" s="817"/>
      <c r="BX113" s="817"/>
      <c r="BY113" s="817"/>
      <c r="BZ113" s="817"/>
      <c r="CA113" s="817">
        <v>5259</v>
      </c>
      <c r="CB113" s="817"/>
      <c r="CC113" s="817"/>
      <c r="CD113" s="817"/>
      <c r="CE113" s="817"/>
      <c r="CF113" s="875">
        <v>0</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94801</v>
      </c>
      <c r="AB114" s="780"/>
      <c r="AC114" s="780"/>
      <c r="AD114" s="780"/>
      <c r="AE114" s="781"/>
      <c r="AF114" s="782">
        <v>10032</v>
      </c>
      <c r="AG114" s="780"/>
      <c r="AH114" s="780"/>
      <c r="AI114" s="780"/>
      <c r="AJ114" s="781"/>
      <c r="AK114" s="782">
        <v>7764</v>
      </c>
      <c r="AL114" s="780"/>
      <c r="AM114" s="780"/>
      <c r="AN114" s="780"/>
      <c r="AO114" s="781"/>
      <c r="AP114" s="824">
        <v>0.1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4583910</v>
      </c>
      <c r="BR114" s="817"/>
      <c r="BS114" s="817"/>
      <c r="BT114" s="817"/>
      <c r="BU114" s="817"/>
      <c r="BV114" s="817">
        <v>4471562</v>
      </c>
      <c r="BW114" s="817"/>
      <c r="BX114" s="817"/>
      <c r="BY114" s="817"/>
      <c r="BZ114" s="817"/>
      <c r="CA114" s="817">
        <v>4425996</v>
      </c>
      <c r="CB114" s="817"/>
      <c r="CC114" s="817"/>
      <c r="CD114" s="817"/>
      <c r="CE114" s="817"/>
      <c r="CF114" s="875">
        <v>34.5</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149</v>
      </c>
      <c r="AB115" s="919"/>
      <c r="AC115" s="919"/>
      <c r="AD115" s="919"/>
      <c r="AE115" s="920"/>
      <c r="AF115" s="921">
        <v>113</v>
      </c>
      <c r="AG115" s="919"/>
      <c r="AH115" s="919"/>
      <c r="AI115" s="919"/>
      <c r="AJ115" s="920"/>
      <c r="AK115" s="921">
        <v>73</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4747688</v>
      </c>
      <c r="AB117" s="903"/>
      <c r="AC117" s="903"/>
      <c r="AD117" s="903"/>
      <c r="AE117" s="904"/>
      <c r="AF117" s="905">
        <v>4256827</v>
      </c>
      <c r="AG117" s="903"/>
      <c r="AH117" s="903"/>
      <c r="AI117" s="903"/>
      <c r="AJ117" s="904"/>
      <c r="AK117" s="905">
        <v>3636425</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28992847</v>
      </c>
      <c r="BR119" s="845"/>
      <c r="BS119" s="845"/>
      <c r="BT119" s="845"/>
      <c r="BU119" s="845"/>
      <c r="BV119" s="845">
        <v>26698265</v>
      </c>
      <c r="BW119" s="845"/>
      <c r="BX119" s="845"/>
      <c r="BY119" s="845"/>
      <c r="BZ119" s="845"/>
      <c r="CA119" s="845">
        <v>25307699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6303038</v>
      </c>
      <c r="BR120" s="842"/>
      <c r="BS120" s="842"/>
      <c r="BT120" s="842"/>
      <c r="BU120" s="842"/>
      <c r="BV120" s="842">
        <v>6357836</v>
      </c>
      <c r="BW120" s="842"/>
      <c r="BX120" s="842"/>
      <c r="BY120" s="842"/>
      <c r="BZ120" s="842"/>
      <c r="CA120" s="842">
        <v>6762545</v>
      </c>
      <c r="CB120" s="842"/>
      <c r="CC120" s="842"/>
      <c r="CD120" s="842"/>
      <c r="CE120" s="842"/>
      <c r="CF120" s="866">
        <v>52.7</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1762574</v>
      </c>
      <c r="DH120" s="842"/>
      <c r="DI120" s="842"/>
      <c r="DJ120" s="842"/>
      <c r="DK120" s="842"/>
      <c r="DL120" s="842">
        <v>1427385</v>
      </c>
      <c r="DM120" s="842"/>
      <c r="DN120" s="842"/>
      <c r="DO120" s="842"/>
      <c r="DP120" s="842"/>
      <c r="DQ120" s="842">
        <v>1188378</v>
      </c>
      <c r="DR120" s="842"/>
      <c r="DS120" s="842"/>
      <c r="DT120" s="842"/>
      <c r="DU120" s="842"/>
      <c r="DV120" s="843">
        <v>9.3000000000000007</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36437</v>
      </c>
      <c r="BR121" s="817"/>
      <c r="BS121" s="817"/>
      <c r="BT121" s="817"/>
      <c r="BU121" s="817"/>
      <c r="BV121" s="817">
        <v>28362</v>
      </c>
      <c r="BW121" s="817"/>
      <c r="BX121" s="817"/>
      <c r="BY121" s="817"/>
      <c r="BZ121" s="817"/>
      <c r="CA121" s="817">
        <v>23394</v>
      </c>
      <c r="CB121" s="817"/>
      <c r="CC121" s="817"/>
      <c r="CD121" s="817"/>
      <c r="CE121" s="817"/>
      <c r="CF121" s="875">
        <v>0.2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577236</v>
      </c>
      <c r="DH121" s="817"/>
      <c r="DI121" s="817"/>
      <c r="DJ121" s="817"/>
      <c r="DK121" s="817"/>
      <c r="DL121" s="817">
        <v>526603</v>
      </c>
      <c r="DM121" s="817"/>
      <c r="DN121" s="817"/>
      <c r="DO121" s="817"/>
      <c r="DP121" s="817"/>
      <c r="DQ121" s="817">
        <v>469270</v>
      </c>
      <c r="DR121" s="817"/>
      <c r="DS121" s="817"/>
      <c r="DT121" s="817"/>
      <c r="DU121" s="817"/>
      <c r="DV121" s="794">
        <v>3.7</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18616882</v>
      </c>
      <c r="BR122" s="845"/>
      <c r="BS122" s="845"/>
      <c r="BT122" s="845"/>
      <c r="BU122" s="845"/>
      <c r="BV122" s="845">
        <v>17085547</v>
      </c>
      <c r="BW122" s="845"/>
      <c r="BX122" s="845"/>
      <c r="BY122" s="845"/>
      <c r="BZ122" s="845"/>
      <c r="CA122" s="845">
        <v>16537703</v>
      </c>
      <c r="CB122" s="845"/>
      <c r="CC122" s="845"/>
      <c r="CD122" s="845"/>
      <c r="CE122" s="845"/>
      <c r="CF122" s="846">
        <v>128.80000000000001</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1360</v>
      </c>
      <c r="DH122" s="817"/>
      <c r="DI122" s="817"/>
      <c r="DJ122" s="817"/>
      <c r="DK122" s="817"/>
      <c r="DL122" s="817">
        <v>1161</v>
      </c>
      <c r="DM122" s="817"/>
      <c r="DN122" s="817"/>
      <c r="DO122" s="817"/>
      <c r="DP122" s="817"/>
      <c r="DQ122" s="817">
        <v>1040</v>
      </c>
      <c r="DR122" s="817"/>
      <c r="DS122" s="817"/>
      <c r="DT122" s="817"/>
      <c r="DU122" s="817"/>
      <c r="DV122" s="794">
        <v>0</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24956357</v>
      </c>
      <c r="BR123" s="833"/>
      <c r="BS123" s="833"/>
      <c r="BT123" s="833"/>
      <c r="BU123" s="833"/>
      <c r="BV123" s="833">
        <v>23471745</v>
      </c>
      <c r="BW123" s="833"/>
      <c r="BX123" s="833"/>
      <c r="BY123" s="833"/>
      <c r="BZ123" s="833"/>
      <c r="CA123" s="833">
        <v>23323642</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30.1</v>
      </c>
      <c r="BR124" s="831"/>
      <c r="BS124" s="831"/>
      <c r="BT124" s="831"/>
      <c r="BU124" s="831"/>
      <c r="BV124" s="831">
        <v>24.9</v>
      </c>
      <c r="BW124" s="831"/>
      <c r="BX124" s="831"/>
      <c r="BY124" s="831"/>
      <c r="BZ124" s="831"/>
      <c r="CA124" s="831">
        <v>15.4</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149</v>
      </c>
      <c r="AB127" s="780"/>
      <c r="AC127" s="780"/>
      <c r="AD127" s="780"/>
      <c r="AE127" s="781"/>
      <c r="AF127" s="782">
        <v>113</v>
      </c>
      <c r="AG127" s="780"/>
      <c r="AH127" s="780"/>
      <c r="AI127" s="780"/>
      <c r="AJ127" s="781"/>
      <c r="AK127" s="782">
        <v>73</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14066</v>
      </c>
      <c r="AB128" s="801"/>
      <c r="AC128" s="801"/>
      <c r="AD128" s="801"/>
      <c r="AE128" s="802"/>
      <c r="AF128" s="803">
        <v>9393</v>
      </c>
      <c r="AG128" s="801"/>
      <c r="AH128" s="801"/>
      <c r="AI128" s="801"/>
      <c r="AJ128" s="802"/>
      <c r="AK128" s="803">
        <v>15807</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12.74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16874344</v>
      </c>
      <c r="AB129" s="780"/>
      <c r="AC129" s="780"/>
      <c r="AD129" s="780"/>
      <c r="AE129" s="781"/>
      <c r="AF129" s="782">
        <v>15955927</v>
      </c>
      <c r="AG129" s="780"/>
      <c r="AH129" s="780"/>
      <c r="AI129" s="780"/>
      <c r="AJ129" s="781"/>
      <c r="AK129" s="782">
        <v>15464700</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17.739999999999998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3490781</v>
      </c>
      <c r="AB130" s="780"/>
      <c r="AC130" s="780"/>
      <c r="AD130" s="780"/>
      <c r="AE130" s="781"/>
      <c r="AF130" s="782">
        <v>3005942</v>
      </c>
      <c r="AG130" s="780"/>
      <c r="AH130" s="780"/>
      <c r="AI130" s="780"/>
      <c r="AJ130" s="781"/>
      <c r="AK130" s="782">
        <v>2625523</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13383563</v>
      </c>
      <c r="AB131" s="764"/>
      <c r="AC131" s="764"/>
      <c r="AD131" s="764"/>
      <c r="AE131" s="765"/>
      <c r="AF131" s="766">
        <v>12949985</v>
      </c>
      <c r="AG131" s="764"/>
      <c r="AH131" s="764"/>
      <c r="AI131" s="764"/>
      <c r="AJ131" s="765"/>
      <c r="AK131" s="766">
        <v>12839177</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15.4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9.2863238290000005</v>
      </c>
      <c r="AB132" s="745"/>
      <c r="AC132" s="745"/>
      <c r="AD132" s="745"/>
      <c r="AE132" s="746"/>
      <c r="AF132" s="747">
        <v>9.5868219149999998</v>
      </c>
      <c r="AG132" s="745"/>
      <c r="AH132" s="745"/>
      <c r="AI132" s="745"/>
      <c r="AJ132" s="746"/>
      <c r="AK132" s="747">
        <v>7.7504578369999999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10.5</v>
      </c>
      <c r="AB133" s="724"/>
      <c r="AC133" s="724"/>
      <c r="AD133" s="724"/>
      <c r="AE133" s="725"/>
      <c r="AF133" s="723">
        <v>9.8000000000000007</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AIWSve/YKETvlvZwPOMRvWh6NEvpa0v5M0fxcGGPieKAqeBSJWkSXbTaLEisanlZcrJLUFANXKtfErDKeG1rA==" saltValue="C6lycGFYlVeLNaO55yMR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rabjBvSIQry+hK/pGf3xqPpshNOxwrcOjjjxSZSsh/ZSaT78qUM5v+yM9lwB+Stk53TXHDkpT6WeWNYEoAexA==" saltValue="YL1zW31My6fuSNSPdRgj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YllzAo+9zSsORHPHZU0JDer2zMi1vFIN0jdCxgT9k1OHQD00oZcDoocfPn4rKZ7E2z29Ga/JU1KOQorPIfBaA==" saltValue="Nat0IhigSEwUldjLHSvA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5904102</v>
      </c>
      <c r="AP9" s="281">
        <v>130871</v>
      </c>
      <c r="AQ9" s="282">
        <v>107616</v>
      </c>
      <c r="AR9" s="283">
        <v>21.6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108583</v>
      </c>
      <c r="AP10" s="284">
        <v>2407</v>
      </c>
      <c r="AQ10" s="285">
        <v>10095</v>
      </c>
      <c r="AR10" s="286">
        <v>-76.2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241239</v>
      </c>
      <c r="AP11" s="284">
        <v>5347</v>
      </c>
      <c r="AQ11" s="285">
        <v>1704</v>
      </c>
      <c r="AR11" s="286">
        <v>213.8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7</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125251</v>
      </c>
      <c r="AP13" s="284">
        <v>2776</v>
      </c>
      <c r="AQ13" s="285">
        <v>4110</v>
      </c>
      <c r="AR13" s="286">
        <v>-32.5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121278</v>
      </c>
      <c r="AP14" s="284">
        <v>2688</v>
      </c>
      <c r="AQ14" s="285">
        <v>2451</v>
      </c>
      <c r="AR14" s="286">
        <v>9.6999999999999993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-435699</v>
      </c>
      <c r="AP15" s="284">
        <v>-9658</v>
      </c>
      <c r="AQ15" s="285">
        <v>-6399</v>
      </c>
      <c r="AR15" s="286">
        <v>50.9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6064754</v>
      </c>
      <c r="AP16" s="284">
        <v>134432</v>
      </c>
      <c r="AQ16" s="285">
        <v>119584</v>
      </c>
      <c r="AR16" s="286">
        <v>12.4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14.14</v>
      </c>
      <c r="AP21" s="298">
        <v>10.86</v>
      </c>
      <c r="AQ21" s="299">
        <v>3.28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97.3</v>
      </c>
      <c r="AP22" s="303">
        <v>97.3</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3318279</v>
      </c>
      <c r="AP32" s="312">
        <v>73553</v>
      </c>
      <c r="AQ32" s="313">
        <v>75090</v>
      </c>
      <c r="AR32" s="314">
        <v>-2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1</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310309</v>
      </c>
      <c r="AP35" s="312">
        <v>6878</v>
      </c>
      <c r="AQ35" s="313">
        <v>17211</v>
      </c>
      <c r="AR35" s="314">
        <v>-60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7764</v>
      </c>
      <c r="AP36" s="312">
        <v>172</v>
      </c>
      <c r="AQ36" s="313">
        <v>2478</v>
      </c>
      <c r="AR36" s="314">
        <v>-93.1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73</v>
      </c>
      <c r="AP37" s="312">
        <v>2</v>
      </c>
      <c r="AQ37" s="313">
        <v>654</v>
      </c>
      <c r="AR37" s="314">
        <v>-99.7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-15807</v>
      </c>
      <c r="AP39" s="312">
        <v>-350</v>
      </c>
      <c r="AQ39" s="313">
        <v>-3502</v>
      </c>
      <c r="AR39" s="314">
        <v>-90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-2625523</v>
      </c>
      <c r="AP40" s="312">
        <v>-58198</v>
      </c>
      <c r="AQ40" s="313">
        <v>-63750</v>
      </c>
      <c r="AR40" s="314">
        <v>-8.6999999999999993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995095</v>
      </c>
      <c r="AP41" s="312">
        <v>22057</v>
      </c>
      <c r="AQ41" s="313">
        <v>28185</v>
      </c>
      <c r="AR41" s="314">
        <v>-21.7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2014308</v>
      </c>
      <c r="AN51" s="334">
        <v>40862</v>
      </c>
      <c r="AO51" s="335">
        <v>22.2</v>
      </c>
      <c r="AP51" s="336">
        <v>70166</v>
      </c>
      <c r="AQ51" s="337">
        <v>1.4</v>
      </c>
      <c r="AR51" s="338">
        <v>20.8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1475829</v>
      </c>
      <c r="AN52" s="342">
        <v>29939</v>
      </c>
      <c r="AO52" s="343">
        <v>48.1</v>
      </c>
      <c r="AP52" s="344">
        <v>36115</v>
      </c>
      <c r="AQ52" s="345">
        <v>-6.2</v>
      </c>
      <c r="AR52" s="346">
        <v>54.3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998445</v>
      </c>
      <c r="AN53" s="334">
        <v>20642</v>
      </c>
      <c r="AO53" s="335">
        <v>-49.5</v>
      </c>
      <c r="AP53" s="336">
        <v>92632</v>
      </c>
      <c r="AQ53" s="337">
        <v>32</v>
      </c>
      <c r="AR53" s="338">
        <v>-81.5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747189</v>
      </c>
      <c r="AN54" s="342">
        <v>15447</v>
      </c>
      <c r="AO54" s="343">
        <v>-48.4</v>
      </c>
      <c r="AP54" s="344">
        <v>47978</v>
      </c>
      <c r="AQ54" s="345">
        <v>32.799999999999997</v>
      </c>
      <c r="AR54" s="346">
        <v>-81.2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1268207</v>
      </c>
      <c r="AN55" s="334">
        <v>26828</v>
      </c>
      <c r="AO55" s="335">
        <v>30</v>
      </c>
      <c r="AP55" s="336">
        <v>96469</v>
      </c>
      <c r="AQ55" s="337">
        <v>4.0999999999999996</v>
      </c>
      <c r="AR55" s="338">
        <v>25.9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806091</v>
      </c>
      <c r="AN56" s="342">
        <v>17052</v>
      </c>
      <c r="AO56" s="343">
        <v>10.4</v>
      </c>
      <c r="AP56" s="344">
        <v>49775</v>
      </c>
      <c r="AQ56" s="345">
        <v>3.7</v>
      </c>
      <c r="AR56" s="346">
        <v>6.7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2617028</v>
      </c>
      <c r="AN57" s="334">
        <v>56696</v>
      </c>
      <c r="AO57" s="335">
        <v>111.3</v>
      </c>
      <c r="AP57" s="336">
        <v>85743</v>
      </c>
      <c r="AQ57" s="337">
        <v>-11.1</v>
      </c>
      <c r="AR57" s="338">
        <v>122.4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1584406</v>
      </c>
      <c r="AN58" s="342">
        <v>34325</v>
      </c>
      <c r="AO58" s="343">
        <v>101.3</v>
      </c>
      <c r="AP58" s="344">
        <v>45231</v>
      </c>
      <c r="AQ58" s="345">
        <v>-9.1</v>
      </c>
      <c r="AR58" s="346">
        <v>110.4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2641201</v>
      </c>
      <c r="AN59" s="334">
        <v>58545</v>
      </c>
      <c r="AO59" s="335">
        <v>3.3</v>
      </c>
      <c r="AP59" s="336">
        <v>92509</v>
      </c>
      <c r="AQ59" s="337">
        <v>7.9</v>
      </c>
      <c r="AR59" s="338">
        <v>-4.5999999999999996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2016008</v>
      </c>
      <c r="AN60" s="342">
        <v>44687</v>
      </c>
      <c r="AO60" s="343">
        <v>30.2</v>
      </c>
      <c r="AP60" s="344">
        <v>52274</v>
      </c>
      <c r="AQ60" s="345">
        <v>15.6</v>
      </c>
      <c r="AR60" s="346">
        <v>14.6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1907838</v>
      </c>
      <c r="AN61" s="349">
        <v>40715</v>
      </c>
      <c r="AO61" s="350">
        <v>23.5</v>
      </c>
      <c r="AP61" s="351">
        <v>87504</v>
      </c>
      <c r="AQ61" s="352">
        <v>6.9</v>
      </c>
      <c r="AR61" s="338">
        <v>16.600000000000001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1325905</v>
      </c>
      <c r="AN62" s="342">
        <v>28290</v>
      </c>
      <c r="AO62" s="343">
        <v>28.3</v>
      </c>
      <c r="AP62" s="344">
        <v>46275</v>
      </c>
      <c r="AQ62" s="345">
        <v>7.4</v>
      </c>
      <c r="AR62" s="346">
        <v>20.9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zXo2hyRTAVED4zVY8gpOzg+tgiDIzVrovw1aUmjUEyyNfO7TwlCEKowykV1R0uo3i4B15o7rPjvl8ldU9CayQ==" saltValue="WJYN4auphZHiRDE1u23j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m5fFd0Ku64aRHPxV6Vjh8HH9T68DlO8QWwia5QIIwTTYYSHMeEr+duKj8dZ4skAQMAgtZXk9klb8xZ+omNWHqA==" saltValue="qg8tEIEF8idBVKJSBOQe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WWOzFVUFLiJO5oeCy+iF6kvPI1VlOpbelgz5xZiacMikfP8RosN/6RgAjo38KWW2bvqT2nANG5Y9p3wvkldIqg==" saltValue="Laqvq8PyCeW+TP6RJfY8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22.97</v>
      </c>
      <c r="G47" s="12">
        <v>17.649999999999999</v>
      </c>
      <c r="H47" s="12">
        <v>17.84</v>
      </c>
      <c r="I47" s="12">
        <v>17.87</v>
      </c>
      <c r="J47" s="13">
        <v>19.98</v>
      </c>
    </row>
    <row r="48" spans="2:10" ht="57.75" customHeight="1" x14ac:dyDescent="0.15">
      <c r="B48" s="14"/>
      <c r="C48" s="1141" t="s">
        <v>4</v>
      </c>
      <c r="D48" s="1141"/>
      <c r="E48" s="1142"/>
      <c r="F48" s="15">
        <v>3.17</v>
      </c>
      <c r="G48" s="16">
        <v>3.03</v>
      </c>
      <c r="H48" s="16">
        <v>5.59</v>
      </c>
      <c r="I48" s="16">
        <v>6.11</v>
      </c>
      <c r="J48" s="17">
        <v>4.5</v>
      </c>
    </row>
    <row r="49" spans="2:10" ht="57.75" customHeight="1" thickBot="1" x14ac:dyDescent="0.2">
      <c r="B49" s="18"/>
      <c r="C49" s="1143" t="s">
        <v>5</v>
      </c>
      <c r="D49" s="1143"/>
      <c r="E49" s="1144"/>
      <c r="F49" s="19" t="s">
        <v>531</v>
      </c>
      <c r="G49" s="20" t="s">
        <v>532</v>
      </c>
      <c r="H49" s="20">
        <v>2.99</v>
      </c>
      <c r="I49" s="20" t="s">
        <v>533</v>
      </c>
      <c r="J49" s="21" t="s">
        <v>534</v>
      </c>
    </row>
    <row r="50" spans="2:10" x14ac:dyDescent="0.15"/>
  </sheetData>
  <sheetProtection algorithmName="SHA-512" hashValue="bP/LazxGRqRC+qPIuterfunC6SxlY500Ox+Gcn4FGo57BpAwL3k7z8PExKJvDp5E8ivXJrsLZsyS5bUeIfh4cg==" saltValue="PfExhupQsbTb1EoeWdCu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10.119999999999999</v>
      </c>
      <c r="G34" s="33">
        <v>9.7799999999999994</v>
      </c>
      <c r="H34" s="33">
        <v>10.95</v>
      </c>
      <c r="I34" s="33">
        <v>12.76</v>
      </c>
      <c r="J34" s="34">
        <v>14.23</v>
      </c>
      <c r="K34" s="22"/>
      <c r="L34" s="22"/>
      <c r="M34" s="22"/>
      <c r="N34" s="22"/>
      <c r="O34" s="22"/>
      <c r="P34" s="22"/>
    </row>
    <row r="35" spans="1:16" ht="39" customHeight="1" x14ac:dyDescent="0.15">
      <c r="A35" s="22"/>
      <c r="B35" s="35"/>
      <c r="C35" s="1145" t="s">
        <v>536</v>
      </c>
      <c r="D35" s="1146"/>
      <c r="E35" s="1147"/>
      <c r="F35" s="36">
        <v>3.13</v>
      </c>
      <c r="G35" s="37">
        <v>3.01</v>
      </c>
      <c r="H35" s="37">
        <v>5.58</v>
      </c>
      <c r="I35" s="37">
        <v>6.09</v>
      </c>
      <c r="J35" s="38">
        <v>4.4800000000000004</v>
      </c>
      <c r="K35" s="22"/>
      <c r="L35" s="22"/>
      <c r="M35" s="22"/>
      <c r="N35" s="22"/>
      <c r="O35" s="22"/>
      <c r="P35" s="22"/>
    </row>
    <row r="36" spans="1:16" ht="39" customHeight="1" x14ac:dyDescent="0.15">
      <c r="A36" s="22"/>
      <c r="B36" s="35"/>
      <c r="C36" s="1145" t="s">
        <v>537</v>
      </c>
      <c r="D36" s="1146"/>
      <c r="E36" s="1147"/>
      <c r="F36" s="36">
        <v>0.09</v>
      </c>
      <c r="G36" s="37">
        <v>7.0000000000000007E-2</v>
      </c>
      <c r="H36" s="37">
        <v>0.08</v>
      </c>
      <c r="I36" s="37">
        <v>0.09</v>
      </c>
      <c r="J36" s="38">
        <v>1.89</v>
      </c>
      <c r="K36" s="22"/>
      <c r="L36" s="22"/>
      <c r="M36" s="22"/>
      <c r="N36" s="22"/>
      <c r="O36" s="22"/>
      <c r="P36" s="22"/>
    </row>
    <row r="37" spans="1:16" ht="39" customHeight="1" x14ac:dyDescent="0.15">
      <c r="A37" s="22"/>
      <c r="B37" s="35"/>
      <c r="C37" s="1145" t="s">
        <v>538</v>
      </c>
      <c r="D37" s="1146"/>
      <c r="E37" s="1147"/>
      <c r="F37" s="36">
        <v>0.93</v>
      </c>
      <c r="G37" s="37">
        <v>1.01</v>
      </c>
      <c r="H37" s="37">
        <v>0.79</v>
      </c>
      <c r="I37" s="37">
        <v>0.47</v>
      </c>
      <c r="J37" s="38">
        <v>0.79</v>
      </c>
      <c r="K37" s="22"/>
      <c r="L37" s="22"/>
      <c r="M37" s="22"/>
      <c r="N37" s="22"/>
      <c r="O37" s="22"/>
      <c r="P37" s="22"/>
    </row>
    <row r="38" spans="1:16" ht="39" customHeight="1" x14ac:dyDescent="0.15">
      <c r="A38" s="22"/>
      <c r="B38" s="35"/>
      <c r="C38" s="1145" t="s">
        <v>539</v>
      </c>
      <c r="D38" s="1146"/>
      <c r="E38" s="1147"/>
      <c r="F38" s="36">
        <v>0.44</v>
      </c>
      <c r="G38" s="37">
        <v>0.43</v>
      </c>
      <c r="H38" s="37">
        <v>0.65</v>
      </c>
      <c r="I38" s="37">
        <v>0.73</v>
      </c>
      <c r="J38" s="38">
        <v>0.56000000000000005</v>
      </c>
      <c r="K38" s="22"/>
      <c r="L38" s="22"/>
      <c r="M38" s="22"/>
      <c r="N38" s="22"/>
      <c r="O38" s="22"/>
      <c r="P38" s="22"/>
    </row>
    <row r="39" spans="1:16" ht="39" customHeight="1" x14ac:dyDescent="0.15">
      <c r="A39" s="22"/>
      <c r="B39" s="35"/>
      <c r="C39" s="1145" t="s">
        <v>540</v>
      </c>
      <c r="D39" s="1146"/>
      <c r="E39" s="1147"/>
      <c r="F39" s="36" t="s">
        <v>488</v>
      </c>
      <c r="G39" s="37">
        <v>0.27</v>
      </c>
      <c r="H39" s="37">
        <v>0.26</v>
      </c>
      <c r="I39" s="37">
        <v>0.26</v>
      </c>
      <c r="J39" s="38">
        <v>0.28000000000000003</v>
      </c>
      <c r="K39" s="22"/>
      <c r="L39" s="22"/>
      <c r="M39" s="22"/>
      <c r="N39" s="22"/>
      <c r="O39" s="22"/>
      <c r="P39" s="22"/>
    </row>
    <row r="40" spans="1:16" ht="39" customHeight="1" x14ac:dyDescent="0.15">
      <c r="A40" s="22"/>
      <c r="B40" s="35"/>
      <c r="C40" s="1145" t="s">
        <v>541</v>
      </c>
      <c r="D40" s="1146"/>
      <c r="E40" s="1147"/>
      <c r="F40" s="36">
        <v>1.5</v>
      </c>
      <c r="G40" s="37">
        <v>1.59</v>
      </c>
      <c r="H40" s="37">
        <v>1.91</v>
      </c>
      <c r="I40" s="37">
        <v>2.14</v>
      </c>
      <c r="J40" s="38">
        <v>0.1</v>
      </c>
      <c r="K40" s="22"/>
      <c r="L40" s="22"/>
      <c r="M40" s="22"/>
      <c r="N40" s="22"/>
      <c r="O40" s="22"/>
      <c r="P40" s="22"/>
    </row>
    <row r="41" spans="1:16" ht="39" customHeight="1" x14ac:dyDescent="0.15">
      <c r="A41" s="22"/>
      <c r="B41" s="35"/>
      <c r="C41" s="1145" t="s">
        <v>542</v>
      </c>
      <c r="D41" s="1146"/>
      <c r="E41" s="1147"/>
      <c r="F41" s="36">
        <v>0.03</v>
      </c>
      <c r="G41" s="37">
        <v>0.01</v>
      </c>
      <c r="H41" s="37">
        <v>0</v>
      </c>
      <c r="I41" s="37">
        <v>0</v>
      </c>
      <c r="J41" s="38">
        <v>0.01</v>
      </c>
      <c r="K41" s="22"/>
      <c r="L41" s="22"/>
      <c r="M41" s="22"/>
      <c r="N41" s="22"/>
      <c r="O41" s="22"/>
      <c r="P41" s="22"/>
    </row>
    <row r="42" spans="1:16" ht="39" customHeight="1" x14ac:dyDescent="0.15">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544</v>
      </c>
      <c r="D43" s="1149"/>
      <c r="E43" s="1150"/>
      <c r="F43" s="41">
        <v>0.37</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4SeUXT33mCdQ32jelHiWpx/ywWm6v//2rGinqPFu2kndFoq+qbrYrgNRQ6KC67wEA5k8PoVphLQfU3pmJSO8Q==" saltValue="a05WtmjjRVcS5ucBLwx6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4739</v>
      </c>
      <c r="L45" s="60">
        <v>4645</v>
      </c>
      <c r="M45" s="60">
        <v>4334</v>
      </c>
      <c r="N45" s="60">
        <v>3885</v>
      </c>
      <c r="O45" s="61">
        <v>3318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386</v>
      </c>
      <c r="L48" s="64">
        <v>338</v>
      </c>
      <c r="M48" s="64">
        <v>319</v>
      </c>
      <c r="N48" s="64">
        <v>362</v>
      </c>
      <c r="O48" s="65">
        <v>310</v>
      </c>
      <c r="P48" s="48"/>
      <c r="Q48" s="48"/>
      <c r="R48" s="48"/>
      <c r="S48" s="48"/>
      <c r="T48" s="48"/>
      <c r="U48" s="48"/>
    </row>
    <row r="49" spans="1:21" ht="30.75" customHeight="1" x14ac:dyDescent="0.15">
      <c r="A49" s="48"/>
      <c r="B49" s="1178"/>
      <c r="C49" s="1179"/>
      <c r="D49" s="62"/>
      <c r="E49" s="1155" t="s">
        <v>14</v>
      </c>
      <c r="F49" s="1155"/>
      <c r="G49" s="1155"/>
      <c r="H49" s="1155"/>
      <c r="I49" s="1155"/>
      <c r="J49" s="1156"/>
      <c r="K49" s="63">
        <v>249</v>
      </c>
      <c r="L49" s="64">
        <v>232</v>
      </c>
      <c r="M49" s="64">
        <v>95</v>
      </c>
      <c r="N49" s="64">
        <v>10</v>
      </c>
      <c r="O49" s="65">
        <v>8</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3923</v>
      </c>
      <c r="L52" s="64">
        <v>3827</v>
      </c>
      <c r="M52" s="64">
        <v>3505</v>
      </c>
      <c r="N52" s="64">
        <v>3014</v>
      </c>
      <c r="O52" s="65">
        <v>2642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1451</v>
      </c>
      <c r="L53" s="69">
        <v>1388</v>
      </c>
      <c r="M53" s="69">
        <v>1243</v>
      </c>
      <c r="N53" s="69">
        <v>1243</v>
      </c>
      <c r="O53" s="70">
        <v>994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v1UJwQCjVvLxmYkG+hr/QWo9utPOBL2L6vP1vTvyX2ZZqCxDU7NRQ/WhC58lwe1Cus71jw/0QWKNUCQLN8Wnw==" saltValue="S/twSjrqAsxm92uvPyLR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27727</v>
      </c>
      <c r="J41" s="356">
        <v>24586</v>
      </c>
      <c r="K41" s="356">
        <v>21868</v>
      </c>
      <c r="L41" s="356">
        <v>20243</v>
      </c>
      <c r="M41" s="357">
        <v>19218</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2991</v>
      </c>
      <c r="J43" s="359">
        <v>2722</v>
      </c>
      <c r="K43" s="359">
        <v>2341</v>
      </c>
      <c r="L43" s="359">
        <v>1968</v>
      </c>
      <c r="M43" s="360">
        <v>1659</v>
      </c>
    </row>
    <row r="44" spans="2:13" ht="27.75" customHeight="1" x14ac:dyDescent="0.15">
      <c r="B44" s="1186"/>
      <c r="C44" s="1187"/>
      <c r="D44" s="106"/>
      <c r="E44" s="1190" t="s">
        <v>34</v>
      </c>
      <c r="F44" s="1190"/>
      <c r="G44" s="1190"/>
      <c r="H44" s="1191"/>
      <c r="I44" s="358">
        <v>504</v>
      </c>
      <c r="J44" s="359">
        <v>338</v>
      </c>
      <c r="K44" s="359">
        <v>199</v>
      </c>
      <c r="L44" s="359">
        <v>16</v>
      </c>
      <c r="M44" s="360">
        <v>5</v>
      </c>
    </row>
    <row r="45" spans="2:13" ht="27.75" customHeight="1" x14ac:dyDescent="0.15">
      <c r="B45" s="1186"/>
      <c r="C45" s="1187"/>
      <c r="D45" s="106"/>
      <c r="E45" s="1190" t="s">
        <v>35</v>
      </c>
      <c r="F45" s="1190"/>
      <c r="G45" s="1190"/>
      <c r="H45" s="1191"/>
      <c r="I45" s="358">
        <v>4165</v>
      </c>
      <c r="J45" s="359">
        <v>4128</v>
      </c>
      <c r="K45" s="359">
        <v>4584</v>
      </c>
      <c r="L45" s="359">
        <v>4472</v>
      </c>
      <c r="M45" s="360">
        <v>4426</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6764</v>
      </c>
      <c r="J50" s="359">
        <v>5950</v>
      </c>
      <c r="K50" s="359">
        <v>6303</v>
      </c>
      <c r="L50" s="359">
        <v>6358</v>
      </c>
      <c r="M50" s="360">
        <v>6763</v>
      </c>
    </row>
    <row r="51" spans="2:13" ht="27.75" customHeight="1" x14ac:dyDescent="0.15">
      <c r="B51" s="1186"/>
      <c r="C51" s="1187"/>
      <c r="D51" s="106"/>
      <c r="E51" s="1190" t="s">
        <v>42</v>
      </c>
      <c r="F51" s="1190"/>
      <c r="G51" s="1190"/>
      <c r="H51" s="1191"/>
      <c r="I51" s="358">
        <v>67</v>
      </c>
      <c r="J51" s="359">
        <v>52</v>
      </c>
      <c r="K51" s="359">
        <v>36</v>
      </c>
      <c r="L51" s="359">
        <v>28</v>
      </c>
      <c r="M51" s="360">
        <v>23</v>
      </c>
    </row>
    <row r="52" spans="2:13" ht="27.75" customHeight="1" x14ac:dyDescent="0.15">
      <c r="B52" s="1188"/>
      <c r="C52" s="1189"/>
      <c r="D52" s="106"/>
      <c r="E52" s="1190" t="s">
        <v>43</v>
      </c>
      <c r="F52" s="1190"/>
      <c r="G52" s="1190"/>
      <c r="H52" s="1191"/>
      <c r="I52" s="358">
        <v>23397</v>
      </c>
      <c r="J52" s="359">
        <v>20907</v>
      </c>
      <c r="K52" s="359">
        <v>18617</v>
      </c>
      <c r="L52" s="359">
        <v>17086</v>
      </c>
      <c r="M52" s="360">
        <v>16538</v>
      </c>
    </row>
    <row r="53" spans="2:13" ht="27.75" customHeight="1" thickBot="1" x14ac:dyDescent="0.2">
      <c r="B53" s="1192" t="s">
        <v>19</v>
      </c>
      <c r="C53" s="1193"/>
      <c r="D53" s="110"/>
      <c r="E53" s="1194" t="s">
        <v>44</v>
      </c>
      <c r="F53" s="1194"/>
      <c r="G53" s="1194"/>
      <c r="H53" s="1195"/>
      <c r="I53" s="361">
        <v>5159</v>
      </c>
      <c r="J53" s="362">
        <v>4864</v>
      </c>
      <c r="K53" s="362">
        <v>4036</v>
      </c>
      <c r="L53" s="362">
        <v>3227</v>
      </c>
      <c r="M53" s="363">
        <v>1984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IZ9XcDhX3dMfPw2Yw4MFzfF0TLaRsrJ6p6LFeMKY601V5vcKul6ksjVfxM8EOY/0fQu7vxCA59IXV4noIpv1Q==" saltValue="J0qTv7LktJcTkF8YHNUo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3011</v>
      </c>
      <c r="G55" s="122">
        <v>2851</v>
      </c>
      <c r="H55" s="123">
        <v>3090</v>
      </c>
    </row>
    <row r="56" spans="2:8" ht="52.5" customHeight="1" x14ac:dyDescent="0.15">
      <c r="B56" s="124"/>
      <c r="C56" s="1213" t="s">
        <v>47</v>
      </c>
      <c r="D56" s="1213"/>
      <c r="E56" s="1214"/>
      <c r="F56" s="125">
        <v>55</v>
      </c>
      <c r="G56" s="125">
        <v>52</v>
      </c>
      <c r="H56" s="126">
        <v>50</v>
      </c>
    </row>
    <row r="57" spans="2:8" ht="53.25" customHeight="1" x14ac:dyDescent="0.15">
      <c r="B57" s="124"/>
      <c r="C57" s="1215" t="s">
        <v>48</v>
      </c>
      <c r="D57" s="1215"/>
      <c r="E57" s="1216"/>
      <c r="F57" s="127">
        <v>4381</v>
      </c>
      <c r="G57" s="127">
        <v>4227</v>
      </c>
      <c r="H57" s="128">
        <v>3942</v>
      </c>
    </row>
    <row r="58" spans="2:8" ht="45.75" customHeight="1" x14ac:dyDescent="0.15">
      <c r="B58" s="129"/>
      <c r="C58" s="1203" t="s">
        <v>568</v>
      </c>
      <c r="D58" s="1204"/>
      <c r="E58" s="1205"/>
      <c r="F58" s="130">
        <v>1633</v>
      </c>
      <c r="G58" s="130">
        <v>1822</v>
      </c>
      <c r="H58" s="131">
        <v>2004</v>
      </c>
    </row>
    <row r="59" spans="2:8" ht="45.75" customHeight="1" x14ac:dyDescent="0.15">
      <c r="B59" s="129"/>
      <c r="C59" s="1203" t="s">
        <v>569</v>
      </c>
      <c r="D59" s="1204"/>
      <c r="E59" s="1205"/>
      <c r="F59" s="130">
        <v>1960</v>
      </c>
      <c r="G59" s="130">
        <v>1642</v>
      </c>
      <c r="H59" s="131">
        <v>1208</v>
      </c>
    </row>
    <row r="60" spans="2:8" ht="45.75" customHeight="1" x14ac:dyDescent="0.15">
      <c r="B60" s="129"/>
      <c r="C60" s="1203" t="s">
        <v>570</v>
      </c>
      <c r="D60" s="1204"/>
      <c r="E60" s="1205"/>
      <c r="F60" s="130">
        <v>251</v>
      </c>
      <c r="G60" s="130">
        <v>241</v>
      </c>
      <c r="H60" s="131">
        <v>236</v>
      </c>
    </row>
    <row r="61" spans="2:8" ht="45.75" customHeight="1" x14ac:dyDescent="0.15">
      <c r="B61" s="129"/>
      <c r="C61" s="1203" t="s">
        <v>571</v>
      </c>
      <c r="D61" s="1204"/>
      <c r="E61" s="1205"/>
      <c r="F61" s="130">
        <v>148</v>
      </c>
      <c r="G61" s="130">
        <v>148</v>
      </c>
      <c r="H61" s="131">
        <v>148</v>
      </c>
    </row>
    <row r="62" spans="2:8" ht="45.75" customHeight="1" thickBot="1" x14ac:dyDescent="0.2">
      <c r="B62" s="132"/>
      <c r="C62" s="1206" t="s">
        <v>572</v>
      </c>
      <c r="D62" s="1207"/>
      <c r="E62" s="1208"/>
      <c r="F62" s="133">
        <v>144</v>
      </c>
      <c r="G62" s="133">
        <v>144</v>
      </c>
      <c r="H62" s="134">
        <v>144</v>
      </c>
    </row>
    <row r="63" spans="2:8" ht="52.5" customHeight="1" thickBot="1" x14ac:dyDescent="0.2">
      <c r="B63" s="135"/>
      <c r="C63" s="1209" t="s">
        <v>49</v>
      </c>
      <c r="D63" s="1209"/>
      <c r="E63" s="1210"/>
      <c r="F63" s="136">
        <v>7446</v>
      </c>
      <c r="G63" s="136">
        <v>7130</v>
      </c>
      <c r="H63" s="137">
        <v>7081</v>
      </c>
    </row>
    <row r="64" spans="2:8" x14ac:dyDescent="0.15"/>
  </sheetData>
  <sheetProtection algorithmName="SHA-512" hashValue="fJQOOpkv4kDB5ODcrAYqwi6dH0fHLClRrxOgqHn60UNxmJkau8la6n+y8A5Pz896T/DUMdm2imqU5zmEHjuyDQ==" saltValue="11N7H63XR/1nlVn1mid3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40862</v>
      </c>
      <c r="E3" s="156"/>
      <c r="F3" s="157">
        <v>70166</v>
      </c>
      <c r="G3" s="158"/>
      <c r="H3" s="159"/>
    </row>
    <row r="4" spans="1:8" x14ac:dyDescent="0.15">
      <c r="A4" s="160"/>
      <c r="B4" s="161"/>
      <c r="C4" s="162"/>
      <c r="D4" s="163">
        <v>29939</v>
      </c>
      <c r="E4" s="164"/>
      <c r="F4" s="165">
        <v>36115</v>
      </c>
      <c r="G4" s="166"/>
      <c r="H4" s="167"/>
    </row>
    <row r="5" spans="1:8" x14ac:dyDescent="0.15">
      <c r="A5" s="148" t="s">
        <v>520</v>
      </c>
      <c r="B5" s="153"/>
      <c r="C5" s="154"/>
      <c r="D5" s="155">
        <v>20642</v>
      </c>
      <c r="E5" s="156"/>
      <c r="F5" s="157">
        <v>92632</v>
      </c>
      <c r="G5" s="158"/>
      <c r="H5" s="159"/>
    </row>
    <row r="6" spans="1:8" x14ac:dyDescent="0.15">
      <c r="A6" s="160"/>
      <c r="B6" s="161"/>
      <c r="C6" s="162"/>
      <c r="D6" s="163">
        <v>15447</v>
      </c>
      <c r="E6" s="164"/>
      <c r="F6" s="165">
        <v>47978</v>
      </c>
      <c r="G6" s="166"/>
      <c r="H6" s="167"/>
    </row>
    <row r="7" spans="1:8" x14ac:dyDescent="0.15">
      <c r="A7" s="148" t="s">
        <v>521</v>
      </c>
      <c r="B7" s="153"/>
      <c r="C7" s="154"/>
      <c r="D7" s="155">
        <v>26828</v>
      </c>
      <c r="E7" s="156"/>
      <c r="F7" s="157">
        <v>96469</v>
      </c>
      <c r="G7" s="158"/>
      <c r="H7" s="159"/>
    </row>
    <row r="8" spans="1:8" x14ac:dyDescent="0.15">
      <c r="A8" s="160"/>
      <c r="B8" s="161"/>
      <c r="C8" s="162"/>
      <c r="D8" s="163">
        <v>17052</v>
      </c>
      <c r="E8" s="164"/>
      <c r="F8" s="165">
        <v>49775</v>
      </c>
      <c r="G8" s="166"/>
      <c r="H8" s="167"/>
    </row>
    <row r="9" spans="1:8" x14ac:dyDescent="0.15">
      <c r="A9" s="148" t="s">
        <v>522</v>
      </c>
      <c r="B9" s="153"/>
      <c r="C9" s="154"/>
      <c r="D9" s="155">
        <v>56696</v>
      </c>
      <c r="E9" s="156"/>
      <c r="F9" s="157">
        <v>85743</v>
      </c>
      <c r="G9" s="158"/>
      <c r="H9" s="159"/>
    </row>
    <row r="10" spans="1:8" x14ac:dyDescent="0.15">
      <c r="A10" s="160"/>
      <c r="B10" s="161"/>
      <c r="C10" s="162"/>
      <c r="D10" s="163">
        <v>34325</v>
      </c>
      <c r="E10" s="164"/>
      <c r="F10" s="165">
        <v>45231</v>
      </c>
      <c r="G10" s="166"/>
      <c r="H10" s="167"/>
    </row>
    <row r="11" spans="1:8" x14ac:dyDescent="0.15">
      <c r="A11" s="148" t="s">
        <v>523</v>
      </c>
      <c r="B11" s="153"/>
      <c r="C11" s="154"/>
      <c r="D11" s="155">
        <v>58545</v>
      </c>
      <c r="E11" s="156"/>
      <c r="F11" s="157">
        <v>92509</v>
      </c>
      <c r="G11" s="158"/>
      <c r="H11" s="159"/>
    </row>
    <row r="12" spans="1:8" x14ac:dyDescent="0.15">
      <c r="A12" s="160"/>
      <c r="B12" s="161"/>
      <c r="C12" s="168"/>
      <c r="D12" s="163">
        <v>44687</v>
      </c>
      <c r="E12" s="164"/>
      <c r="F12" s="165">
        <v>52274</v>
      </c>
      <c r="G12" s="166"/>
      <c r="H12" s="167"/>
    </row>
    <row r="13" spans="1:8" x14ac:dyDescent="0.15">
      <c r="A13" s="148"/>
      <c r="B13" s="153"/>
      <c r="C13" s="169"/>
      <c r="D13" s="170">
        <v>40715</v>
      </c>
      <c r="E13" s="171"/>
      <c r="F13" s="172">
        <v>87504</v>
      </c>
      <c r="G13" s="173"/>
      <c r="H13" s="159"/>
    </row>
    <row r="14" spans="1:8" x14ac:dyDescent="0.15">
      <c r="A14" s="160"/>
      <c r="B14" s="161"/>
      <c r="C14" s="162"/>
      <c r="D14" s="163">
        <v>28290</v>
      </c>
      <c r="E14" s="164"/>
      <c r="F14" s="165">
        <v>46275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3.17</v>
      </c>
      <c r="C19" s="174">
        <f>ROUND(VALUE(SUBSTITUTE(実質収支比率等に係る経年分析!G$48,"▲","-")),2)</f>
        <v>3.03</v>
      </c>
      <c r="D19" s="174">
        <f>ROUND(VALUE(SUBSTITUTE(実質収支比率等に係る経年分析!H$48,"▲","-")),2)</f>
        <v>5.59</v>
      </c>
      <c r="E19" s="174">
        <f>ROUND(VALUE(SUBSTITUTE(実質収支比率等に係る経年分析!I$48,"▲","-")),2)</f>
        <v>6.11</v>
      </c>
      <c r="F19" s="174">
        <f>ROUND(VALUE(SUBSTITUTE(実質収支比率等に係る経年分析!J$48,"▲","-")),2)</f>
        <v>4.5</v>
      </c>
    </row>
    <row r="20" spans="1:11" x14ac:dyDescent="0.15">
      <c r="A20" s="174" t="s">
        <v>53</v>
      </c>
      <c r="B20" s="174">
        <f>ROUND(VALUE(SUBSTITUTE(実質収支比率等に係る経年分析!F$47,"▲","-")),2)</f>
        <v>22.97</v>
      </c>
      <c r="C20" s="174">
        <f>ROUND(VALUE(SUBSTITUTE(実質収支比率等に係る経年分析!G$47,"▲","-")),2)</f>
        <v>17.649999999999999</v>
      </c>
      <c r="D20" s="174">
        <f>ROUND(VALUE(SUBSTITUTE(実質収支比率等に係る経年分析!H$47,"▲","-")),2)</f>
        <v>17.84</v>
      </c>
      <c r="E20" s="174">
        <f>ROUND(VALUE(SUBSTITUTE(実質収支比率等に係る経年分析!I$47,"▲","-")),2)</f>
        <v>17.87</v>
      </c>
      <c r="F20" s="174">
        <f>ROUND(VALUE(SUBSTITUTE(実質収支比率等に係る経年分析!J$47,"▲","-")),2)</f>
        <v>19.98</v>
      </c>
    </row>
    <row r="21" spans="1:11" x14ac:dyDescent="0.15">
      <c r="A21" s="174" t="s">
        <v>54</v>
      </c>
      <c r="B21" s="174">
        <f>IF(ISNUMBER(VALUE(SUBSTITUTE(実質収支比率等に係る経年分析!F$49,"▲","-"))),ROUND(VALUE(SUBSTITUTE(実質収支比率等に係る経年分析!F$49,"▲","-")),2),NA())</f>
        <v>-4.22</v>
      </c>
      <c r="C21" s="174">
        <f>IF(ISNUMBER(VALUE(SUBSTITUTE(実質収支比率等に係る経年分析!G$49,"▲","-"))),ROUND(VALUE(SUBSTITUTE(実質収支比率等に係る経年分析!G$49,"▲","-")),2),NA())</f>
        <v>-5.12</v>
      </c>
      <c r="D21" s="174">
        <f>IF(ISNUMBER(VALUE(SUBSTITUTE(実質収支比率等に係る経年分析!H$49,"▲","-"))),ROUND(VALUE(SUBSTITUTE(実質収支比率等に係る経年分析!H$49,"▲","-")),2),NA())</f>
        <v>2.99</v>
      </c>
      <c r="E21" s="174">
        <f>IF(ISNUMBER(VALUE(SUBSTITUTE(実質収支比率等に係る経年分析!I$49,"▲","-"))),ROUND(VALUE(SUBSTITUTE(実質収支比率等に係る経年分析!I$49,"▲","-")),2),NA())</f>
        <v>-0.8</v>
      </c>
      <c r="F21" s="174">
        <f>IF(ISNUMBER(VALUE(SUBSTITUTE(実質収支比率等に係る経年分析!J$49,"▲","-"))),ROUND(VALUE(SUBSTITUTE(実質収支比率等に係る経年分析!J$49,"▲","-")),2),NA())</f>
        <v>-0.26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1.59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1.91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2.14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0.79</v>
      </c>
    </row>
    <row r="34" spans="1:16" x14ac:dyDescent="0.15">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7.0000000000000007E-2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4.4800000000000004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10.119999999999999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9.7799999999999994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14.23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3923</v>
      </c>
      <c r="E42" s="176"/>
      <c r="F42" s="176"/>
      <c r="G42" s="176">
        <f>'実質公債費比率（分子）の構造'!L$52</f>
        <v>3827</v>
      </c>
      <c r="H42" s="176"/>
      <c r="I42" s="176"/>
      <c r="J42" s="176">
        <f>'実質公債費比率（分子）の構造'!M$52</f>
        <v>3505</v>
      </c>
      <c r="K42" s="176"/>
      <c r="L42" s="176"/>
      <c r="M42" s="176">
        <f>'実質公債費比率（分子）の構造'!N$52</f>
        <v>3014</v>
      </c>
      <c r="N42" s="176"/>
      <c r="O42" s="176"/>
      <c r="P42" s="176">
        <f>'実質公債費比率（分子）の構造'!O$52</f>
        <v>2642</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249</v>
      </c>
      <c r="C45" s="176"/>
      <c r="D45" s="176"/>
      <c r="E45" s="176">
        <f>'実質公債費比率（分子）の構造'!L$49</f>
        <v>232</v>
      </c>
      <c r="F45" s="176"/>
      <c r="G45" s="176"/>
      <c r="H45" s="176">
        <f>'実質公債費比率（分子）の構造'!M$49</f>
        <v>95</v>
      </c>
      <c r="I45" s="176"/>
      <c r="J45" s="176"/>
      <c r="K45" s="176">
        <f>'実質公債費比率（分子）の構造'!N$49</f>
        <v>10</v>
      </c>
      <c r="L45" s="176"/>
      <c r="M45" s="176"/>
      <c r="N45" s="176">
        <f>'実質公債費比率（分子）の構造'!O$49</f>
        <v>8</v>
      </c>
      <c r="O45" s="176"/>
      <c r="P45" s="176"/>
    </row>
    <row r="46" spans="1:16" x14ac:dyDescent="0.15">
      <c r="A46" s="176" t="s">
        <v>64</v>
      </c>
      <c r="B46" s="176">
        <f>'実質公債費比率（分子）の構造'!K$48</f>
        <v>386</v>
      </c>
      <c r="C46" s="176"/>
      <c r="D46" s="176"/>
      <c r="E46" s="176">
        <f>'実質公債費比率（分子）の構造'!L$48</f>
        <v>338</v>
      </c>
      <c r="F46" s="176"/>
      <c r="G46" s="176"/>
      <c r="H46" s="176">
        <f>'実質公債費比率（分子）の構造'!M$48</f>
        <v>319</v>
      </c>
      <c r="I46" s="176"/>
      <c r="J46" s="176"/>
      <c r="K46" s="176">
        <f>'実質公債費比率（分子）の構造'!N$48</f>
        <v>362</v>
      </c>
      <c r="L46" s="176"/>
      <c r="M46" s="176"/>
      <c r="N46" s="176">
        <f>'実質公債費比率（分子）の構造'!O$48</f>
        <v>310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4739</v>
      </c>
      <c r="C49" s="176"/>
      <c r="D49" s="176"/>
      <c r="E49" s="176">
        <f>'実質公債費比率（分子）の構造'!L$45</f>
        <v>4645</v>
      </c>
      <c r="F49" s="176"/>
      <c r="G49" s="176"/>
      <c r="H49" s="176">
        <f>'実質公債費比率（分子）の構造'!M$45</f>
        <v>4334</v>
      </c>
      <c r="I49" s="176"/>
      <c r="J49" s="176"/>
      <c r="K49" s="176">
        <f>'実質公債費比率（分子）の構造'!N$45</f>
        <v>3885</v>
      </c>
      <c r="L49" s="176"/>
      <c r="M49" s="176"/>
      <c r="N49" s="176">
        <f>'実質公債費比率（分子）の構造'!O$45</f>
        <v>3318</v>
      </c>
      <c r="O49" s="176"/>
      <c r="P49" s="176"/>
    </row>
    <row r="50" spans="1:16" x14ac:dyDescent="0.15">
      <c r="A50" s="176" t="s">
        <v>67</v>
      </c>
      <c r="B50" s="176" t="e">
        <f>NA()</f>
        <v>#N/A</v>
      </c>
      <c r="C50" s="176">
        <f>IF(ISNUMBER('実質公債費比率（分子）の構造'!K$53),'実質公債費比率（分子）の構造'!K$53,NA())</f>
        <v>1451</v>
      </c>
      <c r="D50" s="176" t="e">
        <f>NA()</f>
        <v>#N/A</v>
      </c>
      <c r="E50" s="176" t="e">
        <f>NA()</f>
        <v>#N/A</v>
      </c>
      <c r="F50" s="176">
        <f>IF(ISNUMBER('実質公債費比率（分子）の構造'!L$53),'実質公債費比率（分子）の構造'!L$53,NA())</f>
        <v>1388</v>
      </c>
      <c r="G50" s="176" t="e">
        <f>NA()</f>
        <v>#N/A</v>
      </c>
      <c r="H50" s="176" t="e">
        <f>NA()</f>
        <v>#N/A</v>
      </c>
      <c r="I50" s="176">
        <f>IF(ISNUMBER('実質公債費比率（分子）の構造'!M$53),'実質公債費比率（分子）の構造'!M$53,NA())</f>
        <v>1243</v>
      </c>
      <c r="J50" s="176" t="e">
        <f>NA()</f>
        <v>#N/A</v>
      </c>
      <c r="K50" s="176" t="e">
        <f>NA()</f>
        <v>#N/A</v>
      </c>
      <c r="L50" s="176">
        <f>IF(ISNUMBER('実質公債費比率（分子）の構造'!N$53),'実質公債費比率（分子）の構造'!N$53,NA())</f>
        <v>1243</v>
      </c>
      <c r="M50" s="176" t="e">
        <f>NA()</f>
        <v>#N/A</v>
      </c>
      <c r="N50" s="176" t="e">
        <f>NA()</f>
        <v>#N/A</v>
      </c>
      <c r="O50" s="176">
        <f>IF(ISNUMBER('実質公債費比率（分子）の構造'!O$53),'実質公債費比率（分子）の構造'!O$53,NA())</f>
        <v>994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23397</v>
      </c>
      <c r="E56" s="175"/>
      <c r="F56" s="175"/>
      <c r="G56" s="175">
        <f>'将来負担比率（分子）の構造'!J$52</f>
        <v>20907</v>
      </c>
      <c r="H56" s="175"/>
      <c r="I56" s="175"/>
      <c r="J56" s="175">
        <f>'将来負担比率（分子）の構造'!K$52</f>
        <v>18617</v>
      </c>
      <c r="K56" s="175"/>
      <c r="L56" s="175"/>
      <c r="M56" s="175">
        <f>'将来負担比率（分子）の構造'!L$52</f>
        <v>17086</v>
      </c>
      <c r="N56" s="175"/>
      <c r="O56" s="175"/>
      <c r="P56" s="175">
        <f>'将来負担比率（分子）の構造'!M$52</f>
        <v>16538</v>
      </c>
    </row>
    <row r="57" spans="1:16" x14ac:dyDescent="0.15">
      <c r="A57" s="175" t="s">
        <v>42</v>
      </c>
      <c r="B57" s="175"/>
      <c r="C57" s="175"/>
      <c r="D57" s="175">
        <f>'将来負担比率（分子）の構造'!I$51</f>
        <v>67</v>
      </c>
      <c r="E57" s="175"/>
      <c r="F57" s="175"/>
      <c r="G57" s="175">
        <f>'将来負担比率（分子）の構造'!J$51</f>
        <v>52</v>
      </c>
      <c r="H57" s="175"/>
      <c r="I57" s="175"/>
      <c r="J57" s="175">
        <f>'将来負担比率（分子）の構造'!K$51</f>
        <v>36</v>
      </c>
      <c r="K57" s="175"/>
      <c r="L57" s="175"/>
      <c r="M57" s="175">
        <f>'将来負担比率（分子）の構造'!L$51</f>
        <v>28</v>
      </c>
      <c r="N57" s="175"/>
      <c r="O57" s="175"/>
      <c r="P57" s="175">
        <f>'将来負担比率（分子）の構造'!M$51</f>
        <v>23</v>
      </c>
    </row>
    <row r="58" spans="1:16" x14ac:dyDescent="0.15">
      <c r="A58" s="175" t="s">
        <v>41</v>
      </c>
      <c r="B58" s="175"/>
      <c r="C58" s="175"/>
      <c r="D58" s="175">
        <f>'将来負担比率（分子）の構造'!I$50</f>
        <v>6764</v>
      </c>
      <c r="E58" s="175"/>
      <c r="F58" s="175"/>
      <c r="G58" s="175">
        <f>'将来負担比率（分子）の構造'!J$50</f>
        <v>5950</v>
      </c>
      <c r="H58" s="175"/>
      <c r="I58" s="175"/>
      <c r="J58" s="175">
        <f>'将来負担比率（分子）の構造'!K$50</f>
        <v>6303</v>
      </c>
      <c r="K58" s="175"/>
      <c r="L58" s="175"/>
      <c r="M58" s="175">
        <f>'将来負担比率（分子）の構造'!L$50</f>
        <v>6358</v>
      </c>
      <c r="N58" s="175"/>
      <c r="O58" s="175"/>
      <c r="P58" s="175">
        <f>'将来負担比率（分子）の構造'!M$50</f>
        <v>6763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4165</v>
      </c>
      <c r="C62" s="175"/>
      <c r="D62" s="175"/>
      <c r="E62" s="175">
        <f>'将来負担比率（分子）の構造'!J$45</f>
        <v>4128</v>
      </c>
      <c r="F62" s="175"/>
      <c r="G62" s="175"/>
      <c r="H62" s="175">
        <f>'将来負担比率（分子）の構造'!K$45</f>
        <v>4584</v>
      </c>
      <c r="I62" s="175"/>
      <c r="J62" s="175"/>
      <c r="K62" s="175">
        <f>'将来負担比率（分子）の構造'!L$45</f>
        <v>4472</v>
      </c>
      <c r="L62" s="175"/>
      <c r="M62" s="175"/>
      <c r="N62" s="175">
        <f>'将来負担比率（分子）の構造'!M$45</f>
        <v>4426</v>
      </c>
      <c r="O62" s="175"/>
      <c r="P62" s="175"/>
    </row>
    <row r="63" spans="1:16" x14ac:dyDescent="0.15">
      <c r="A63" s="175" t="s">
        <v>34</v>
      </c>
      <c r="B63" s="175">
        <f>'将来負担比率（分子）の構造'!I$44</f>
        <v>504</v>
      </c>
      <c r="C63" s="175"/>
      <c r="D63" s="175"/>
      <c r="E63" s="175">
        <f>'将来負担比率（分子）の構造'!J$44</f>
        <v>338</v>
      </c>
      <c r="F63" s="175"/>
      <c r="G63" s="175"/>
      <c r="H63" s="175">
        <f>'将来負担比率（分子）の構造'!K$44</f>
        <v>199</v>
      </c>
      <c r="I63" s="175"/>
      <c r="J63" s="175"/>
      <c r="K63" s="175">
        <f>'将来負担比率（分子）の構造'!L$44</f>
        <v>16</v>
      </c>
      <c r="L63" s="175"/>
      <c r="M63" s="175"/>
      <c r="N63" s="175">
        <f>'将来負担比率（分子）の構造'!M$44</f>
        <v>5</v>
      </c>
      <c r="O63" s="175"/>
      <c r="P63" s="175"/>
    </row>
    <row r="64" spans="1:16" x14ac:dyDescent="0.15">
      <c r="A64" s="175" t="s">
        <v>33</v>
      </c>
      <c r="B64" s="175">
        <f>'将来負担比率（分子）の構造'!I$43</f>
        <v>2991</v>
      </c>
      <c r="C64" s="175"/>
      <c r="D64" s="175"/>
      <c r="E64" s="175">
        <f>'将来負担比率（分子）の構造'!J$43</f>
        <v>2722</v>
      </c>
      <c r="F64" s="175"/>
      <c r="G64" s="175"/>
      <c r="H64" s="175">
        <f>'将来負担比率（分子）の構造'!K$43</f>
        <v>2341</v>
      </c>
      <c r="I64" s="175"/>
      <c r="J64" s="175"/>
      <c r="K64" s="175">
        <f>'将来負担比率（分子）の構造'!L$43</f>
        <v>1968</v>
      </c>
      <c r="L64" s="175"/>
      <c r="M64" s="175"/>
      <c r="N64" s="175">
        <f>'将来負担比率（分子）の構造'!M$43</f>
        <v>1659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27727</v>
      </c>
      <c r="C66" s="175"/>
      <c r="D66" s="175"/>
      <c r="E66" s="175">
        <f>'将来負担比率（分子）の構造'!J$41</f>
        <v>24586</v>
      </c>
      <c r="F66" s="175"/>
      <c r="G66" s="175"/>
      <c r="H66" s="175">
        <f>'将来負担比率（分子）の構造'!K$41</f>
        <v>21868</v>
      </c>
      <c r="I66" s="175"/>
      <c r="J66" s="175"/>
      <c r="K66" s="175">
        <f>'将来負担比率（分子）の構造'!L$41</f>
        <v>20243</v>
      </c>
      <c r="L66" s="175"/>
      <c r="M66" s="175"/>
      <c r="N66" s="175">
        <f>'将来負担比率（分子）の構造'!M$41</f>
        <v>19218</v>
      </c>
      <c r="O66" s="175"/>
      <c r="P66" s="175"/>
    </row>
    <row r="67" spans="1:16" x14ac:dyDescent="0.15">
      <c r="A67" s="175" t="s">
        <v>71</v>
      </c>
      <c r="B67" s="175" t="e">
        <f>NA()</f>
        <v>#N/A</v>
      </c>
      <c r="C67" s="175">
        <f>IF(ISNUMBER('将来負担比率（分子）の構造'!I$53), IF('将来負担比率（分子）の構造'!I$53 &lt; 0, 0, '将来負担比率（分子）の構造'!I$53), NA())</f>
        <v>5159</v>
      </c>
      <c r="D67" s="175" t="e">
        <f>NA()</f>
        <v>#N/A</v>
      </c>
      <c r="E67" s="175" t="e">
        <f>NA()</f>
        <v>#N/A</v>
      </c>
      <c r="F67" s="175">
        <f>IF(ISNUMBER('将来負担比率（分子）の構造'!J$53), IF('将来負担比率（分子）の構造'!J$53 &lt; 0, 0, '将来負担比率（分子）の構造'!J$53), NA())</f>
        <v>4864</v>
      </c>
      <c r="G67" s="175" t="e">
        <f>NA()</f>
        <v>#N/A</v>
      </c>
      <c r="H67" s="175" t="e">
        <f>NA()</f>
        <v>#N/A</v>
      </c>
      <c r="I67" s="175">
        <f>IF(ISNUMBER('将来負担比率（分子）の構造'!K$53), IF('将来負担比率（分子）の構造'!K$53 &lt; 0, 0, '将来負担比率（分子）の構造'!K$53), NA())</f>
        <v>4036</v>
      </c>
      <c r="J67" s="175" t="e">
        <f>NA()</f>
        <v>#N/A</v>
      </c>
      <c r="K67" s="175" t="e">
        <f>NA()</f>
        <v>#N/A</v>
      </c>
      <c r="L67" s="175">
        <f>IF(ISNUMBER('将来負担比率（分子）の構造'!L$53), IF('将来負担比率（分子）の構造'!L$53 &lt; 0, 0, '将来負担比率（分子）の構造'!L$53), NA())</f>
        <v>3227</v>
      </c>
      <c r="M67" s="175" t="e">
        <f>NA()</f>
        <v>#N/A</v>
      </c>
      <c r="N67" s="175" t="e">
        <f>NA()</f>
        <v>#N/A</v>
      </c>
      <c r="O67" s="175">
        <f>IF(ISNUMBER('将来負担比率（分子）の構造'!M$53), IF('将来負担比率（分子）の構造'!M$53 &lt; 0, 0, '将来負担比率（分子）の構造'!M$53), NA())</f>
        <v>1984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3011</v>
      </c>
      <c r="C72" s="179">
        <f>基金残高に係る経年分析!G55</f>
        <v>2851</v>
      </c>
      <c r="D72" s="179">
        <f>基金残高に係る経年分析!H55</f>
        <v>3090</v>
      </c>
    </row>
    <row r="73" spans="1:16" x14ac:dyDescent="0.15">
      <c r="A73" s="178" t="s">
        <v>74</v>
      </c>
      <c r="B73" s="179">
        <f>基金残高に係る経年分析!F56</f>
        <v>55</v>
      </c>
      <c r="C73" s="179">
        <f>基金残高に係る経年分析!G56</f>
        <v>52</v>
      </c>
      <c r="D73" s="179">
        <f>基金残高に係る経年分析!H56</f>
        <v>50</v>
      </c>
    </row>
    <row r="74" spans="1:16" x14ac:dyDescent="0.15">
      <c r="A74" s="178" t="s">
        <v>75</v>
      </c>
      <c r="B74" s="179">
        <f>基金残高に係る経年分析!F57</f>
        <v>4381</v>
      </c>
      <c r="C74" s="179">
        <f>基金残高に係る経年分析!G57</f>
        <v>4227</v>
      </c>
      <c r="D74" s="179">
        <f>基金残高に係る経年分析!H57</f>
        <v>3942</v>
      </c>
    </row>
  </sheetData>
  <sheetProtection algorithmName="SHA-512" hashValue="D1QshQooMHm/IVi514wgmV/3QWBYBbl6CSgwzYb2msEcF8LLh4M86Fn5xfrO2/RPR0QGM6fmj+unl9IJA1ZLcQ==" saltValue="VeAAbnfkIkJqmmJ58WBU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