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6_南伊勢町\"/>
    </mc:Choice>
  </mc:AlternateContent>
  <xr:revisionPtr revIDLastSave="0" documentId="13_ncr:1_{39A59E5E-DE28-4BC5-A359-8947A4F8372E}" xr6:coauthVersionLast="47" xr6:coauthVersionMax="47" xr10:uidLastSave="{00000000-0000-0000-0000-000000000000}"/>
  <workbookProtection workbookAlgorithmName="SHA-512" workbookHashValue="o0uIA4W9tQuTA3VzTxFzvruPpnj0vtO0Mq7J8v65cVhzB7oxJHn/sazsdMBmkOjRiVUzOyrVSExwRLRfCbVw/g==" workbookSaltValue="87eCwNVPcsW10QA/geOPYQ==" workbookSpinCount="100000" lockStructure="1"/>
  <bookViews>
    <workbookView xWindow="-108" yWindow="-108" windowWidth="23256" windowHeight="1389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AT10" i="4"/>
  <c r="AL10"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<sst xmlns="http://schemas.openxmlformats.org/spreadsheetml/2006/main" count="236" uniqueCount="120">
  <si>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</si>
  <si>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</si>
  <si>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</si>
  <si>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</si>
  <si>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</si>
  <si>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</si>
  <si>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</si>
  <si>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</si>
  <si>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</si>
  <si>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</si>
  <si>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</si>
  <si>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</si>
  <si>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</si>
  <si>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</si>
  <si>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</si>
  <si>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</si>
  <si>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</si>
  <si>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</si>
  <si>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</si>
  <si>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</si>
  <si>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</si>
  <si>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</si>
  <si>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</si>
  <si>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</si>
  <si>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</si>
  <si>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</si>
  <si>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</si>
  <si>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</si>
  <si>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</si>
  <si>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</si>
  <si>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</si>
  <si>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</si>
  <si>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</si>
  <si>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</si>
  <si>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</si>
  <si>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</si>
  <si>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</si>
  <si>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</si>
  <si>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</si>
  <si>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</si>
  <si>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</si>
  <si>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</si>
  <si>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</si>
  <si>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</si>
  <si>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</si>
  <si>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</si>
  <si>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</si>
  <si>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</si>
  <si>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</si>
  <si>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</si>
  <si>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</si>
  <si>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</si>
  <si>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</si>
  <si>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</si>
  <si>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</si>
  <si>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</si>
  <si>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</si>
  <si>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</si>
  <si>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</si>
  <si>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</si>
  <si>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</si>
  <si>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</si>
  <si>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</si>
  <si>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</si>
  <si>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</si>
  <si>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</si>
  <si>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</si>
  <si>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</si>
  <si>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</si>
  <si>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</si>
  <si>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</si>
  <si>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</si>
  <si>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</si>
  <si>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</si>
  <si>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</si>
  <si>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</si>
  <si>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</si>
  <si>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</si>
  <si>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</si>
  <si>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</si>
  <si>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</si>
  <si>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</si>
  <si>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</si>
  <si>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</si>
  <si>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</si>
  <si>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</si>
  <si>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</si>
  <si>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</si>
  <si>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</si>
  <si>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</si>
  <si>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</si>
  <si>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</si>
  <si>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</si>
  <si>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</si>
  <si>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</si>
  <si>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</si>
  <si>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</si>
  <si>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</si>
  <si>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</si>
  <si>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</si>
  <si>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</si>
  <si>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</si>
  <si>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</si>
  <si>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</si>
  <si>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</si>
  <si>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</si>
  <si>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</si>
  <si>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</si>
  <si>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</si>
  <si>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</si>
  <si>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</si>
  <si>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</si>
  <si>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</si>
  <si>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</si>
  <si>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</si>
  <si>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</si>
  <si>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</si>
  <si>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経費回収率は類似団体平均値に比べやや上回っており、汚水処理減価にについてもほぼ平均値であるが、さらなるコスト縮減を行い、経営の健全化を図る必要がある。</t>
    <rPh sb="0" eb="2">
      <t>ケイヒ</t>
    </rPh>
    <rPh sb="2" eb="4">
      <t>カイシュウ</t>
    </rPh>
    <rPh sb="4" eb="5">
      <t>リツ</t>
    </rPh>
    <rPh sb="6" eb="8">
      <t>ルイジ</t>
    </rPh>
    <rPh sb="8" eb="10">
      <t>ダンタイ</t>
    </rPh>
    <rPh sb="10" eb="13">
      <t>ヘイキンチ</t>
    </rPh>
    <rPh sb="14" eb="15">
      <t>クラ</t>
    </rPh>
    <rPh sb="18" eb="20">
      <t>ウワマワ</t>
    </rPh>
    <rPh sb="25" eb="27">
      <t>オスイ</t>
    </rPh>
    <rPh sb="27" eb="29">
      <t>ショリ</t>
    </rPh>
    <rPh sb="29" eb="31">
      <t>ゲンカ</t>
    </rPh>
    <rPh sb="39" eb="42">
      <t>ヘイキンチ</t>
    </rPh>
    <rPh sb="54" eb="56">
      <t>シュクゲン</t>
    </rPh>
    <rPh sb="57" eb="58">
      <t>オコナ</t>
    </rPh>
    <rPh sb="60" eb="62">
      <t>ケイエイ</t>
    </rPh>
    <rPh sb="63" eb="66">
      <t>ケンゼンカ</t>
    </rPh>
    <rPh sb="67" eb="68">
      <t>ハカ</t>
    </rPh>
    <rPh sb="69" eb="71">
      <t>ヒツヨウ</t>
    </rPh>
    <phoneticPr fontId="4"/>
  </si>
  <si>
    <t>現時点では対応年数に達している管路施設がないことから、更新については検討していないため、適切な維持管理を行うことで修繕等の経費を抑えていく。</t>
    <rPh sb="0" eb="3">
      <t>ゲンジテン</t>
    </rPh>
    <rPh sb="5" eb="7">
      <t>タイオウ</t>
    </rPh>
    <rPh sb="7" eb="9">
      <t>ネンスウ</t>
    </rPh>
    <rPh sb="10" eb="11">
      <t>タッ</t>
    </rPh>
    <rPh sb="15" eb="17">
      <t>カンロ</t>
    </rPh>
    <rPh sb="17" eb="19">
      <t>シセツ</t>
    </rPh>
    <rPh sb="27" eb="29">
      <t>コウシン</t>
    </rPh>
    <rPh sb="34" eb="36">
      <t>ケントウ</t>
    </rPh>
    <rPh sb="44" eb="46">
      <t>テキセツ</t>
    </rPh>
    <rPh sb="47" eb="49">
      <t>イジ</t>
    </rPh>
    <rPh sb="49" eb="51">
      <t>カンリ</t>
    </rPh>
    <rPh sb="52" eb="53">
      <t>オコナ</t>
    </rPh>
    <rPh sb="57" eb="59">
      <t>シュウゼン</t>
    </rPh>
    <rPh sb="59" eb="60">
      <t>トウ</t>
    </rPh>
    <rPh sb="61" eb="63">
      <t>ケイヒ</t>
    </rPh>
    <rPh sb="64" eb="65">
      <t>オサ</t>
    </rPh>
    <phoneticPr fontId="4"/>
  </si>
  <si>
    <t>人口減少による有収水量の減少や更新コストの増加を考慮すると今後、経費回収率は低下することが見込まれるため、より一層の加入促進を行うと共に維持管理コストの縮減が必要となる。</t>
    <rPh sb="0" eb="2">
      <t>ジンコウ</t>
    </rPh>
    <rPh sb="2" eb="4">
      <t>ゲンショウ</t>
    </rPh>
    <rPh sb="7" eb="9">
      <t>ユウシュウ</t>
    </rPh>
    <rPh sb="9" eb="11">
      <t>スイリョウ</t>
    </rPh>
    <rPh sb="12" eb="14">
      <t>ゲンショウ</t>
    </rPh>
    <rPh sb="15" eb="17">
      <t>コウシン</t>
    </rPh>
    <rPh sb="21" eb="23">
      <t>ゾウカ</t>
    </rPh>
    <rPh sb="24" eb="26">
      <t>コウリョ</t>
    </rPh>
    <rPh sb="29" eb="31">
      <t>コンゴ</t>
    </rPh>
    <rPh sb="32" eb="34">
      <t>ケイヒ</t>
    </rPh>
    <rPh sb="34" eb="36">
      <t>カイシュウ</t>
    </rPh>
    <rPh sb="36" eb="37">
      <t>リツ</t>
    </rPh>
    <rPh sb="38" eb="40">
      <t>テイカ</t>
    </rPh>
    <rPh sb="45" eb="47">
      <t>ミコ</t>
    </rPh>
    <rPh sb="55" eb="57">
      <t>イッソウ</t>
    </rPh>
    <rPh sb="58" eb="60">
      <t>カニュウ</t>
    </rPh>
    <rPh sb="60" eb="62">
      <t>ソクシン</t>
    </rPh>
    <rPh sb="63" eb="64">
      <t>オコナ</t>
    </rPh>
    <rPh sb="66" eb="67">
      <t>トモ</t>
    </rPh>
    <rPh sb="68" eb="70">
      <t>イジ</t>
    </rPh>
    <rPh sb="70" eb="72">
      <t>カンリ</t>
    </rPh>
    <rPh sb="76" eb="78">
      <t>シュクゲン</t>
    </rPh>
    <rPh sb="79" eb="8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</si>
</sst>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78-438C-8804-7745710300E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A978-438C-8804-7745710300E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38.630000000000003</c:v>
                </c:pt>
                <c:pt idx="1">
                  <c:v>42.89</c:v>
                </c:pt>
                <c:pt idx="2">
                  <c:v>40.520000000000003</c:v>
                </c:pt>
                <c:pt idx="3">
                  <c:v>36.49</c:v>
                </c:pt>
                <c:pt idx="4">
                  <c:v>36.49</c:v>
                </c:pt>
              </c:numCache>
            </c:numRef>
          </c:val>
          <c:extLst>
            <c:ext xmlns:c16="http://schemas.microsoft.com/office/drawing/2014/chart" uri="{C3380CC4-5D6E-409C-BE32-E72D297353CC}">
              <c16:uniqueId val="{00000000-8F70-48A4-81DF-258AD7028EC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8F70-48A4-81DF-258AD7028EC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97.86</c:v>
                </c:pt>
                <c:pt idx="1">
                  <c:v>86.22</c:v>
                </c:pt>
                <c:pt idx="2">
                  <c:v>78.95</c:v>
                </c:pt>
                <c:pt idx="3">
                  <c:v>83.25</c:v>
                </c:pt>
                <c:pt idx="4">
                  <c:v>77.98</c:v>
                </c:pt>
              </c:numCache>
            </c:numRef>
          </c:val>
          <c:extLst>
            <c:ext xmlns:c16="http://schemas.microsoft.com/office/drawing/2014/chart" uri="{C3380CC4-5D6E-409C-BE32-E72D297353CC}">
              <c16:uniqueId val="{00000000-D7A3-448F-A67A-3723F5CC0E3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D7A3-448F-A67A-3723F5CC0E3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86.15</c:v>
                </c:pt>
                <c:pt idx="1">
                  <c:v>90.58</c:v>
                </c:pt>
                <c:pt idx="2">
                  <c:v>81.98</c:v>
                </c:pt>
                <c:pt idx="3">
                  <c:v>55.06</c:v>
                </c:pt>
                <c:pt idx="4">
                  <c:v>51.94</c:v>
                </c:pt>
              </c:numCache>
            </c:numRef>
          </c:val>
          <c:extLst>
            <c:ext xmlns:c16="http://schemas.microsoft.com/office/drawing/2014/chart" uri="{C3380CC4-5D6E-409C-BE32-E72D297353CC}">
              <c16:uniqueId val="{00000000-62D6-45DE-A0E0-5EA9F91EC3F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D6-45DE-A0E0-5EA9F91EC3F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06-4D99-9363-BCADEF64B26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06-4D99-9363-BCADEF64B26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51-4360-AAAC-F6C4A705329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51-4360-AAAC-F6C4A705329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EA-4B20-B71F-3B311D80483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EA-4B20-B71F-3B311D80483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9C-4244-BC7A-F8E11E58536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9C-4244-BC7A-F8E11E58536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11.33</c:v>
                </c:pt>
                <c:pt idx="1">
                  <c:v>275.99</c:v>
                </c:pt>
                <c:pt idx="2" formatCode="#,##0.00;&quot;△&quot;#,##0.00">
                  <c:v>0</c:v>
                </c:pt>
                <c:pt idx="3">
                  <c:v>756.8</c:v>
                </c:pt>
                <c:pt idx="4">
                  <c:v>669.28</c:v>
                </c:pt>
              </c:numCache>
            </c:numRef>
          </c:val>
          <c:extLst>
            <c:ext xmlns:c16="http://schemas.microsoft.com/office/drawing/2014/chart" uri="{C3380CC4-5D6E-409C-BE32-E72D297353CC}">
              <c16:uniqueId val="{00000000-7EBB-41C9-9793-87480621F72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7EBB-41C9-9793-87480621F72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71.260000000000005</c:v>
                </c:pt>
                <c:pt idx="1">
                  <c:v>79.81</c:v>
                </c:pt>
                <c:pt idx="2">
                  <c:v>63.71</c:v>
                </c:pt>
                <c:pt idx="3">
                  <c:v>63.08</c:v>
                </c:pt>
                <c:pt idx="4">
                  <c:v>65.77</c:v>
                </c:pt>
              </c:numCache>
            </c:numRef>
          </c:val>
          <c:extLst>
            <c:ext xmlns:c16="http://schemas.microsoft.com/office/drawing/2014/chart" uri="{C3380CC4-5D6E-409C-BE32-E72D297353CC}">
              <c16:uniqueId val="{00000000-A7AA-4455-8BA1-FACBF1715F1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A7AA-4455-8BA1-FACBF1715F1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263.45999999999998</c:v>
                </c:pt>
                <c:pt idx="1">
                  <c:v>253.15</c:v>
                </c:pt>
                <c:pt idx="2">
                  <c:v>318.25</c:v>
                </c:pt>
                <c:pt idx="3">
                  <c:v>303.54000000000002</c:v>
                </c:pt>
                <c:pt idx="4">
                  <c:v>270.38</c:v>
                </c:pt>
              </c:numCache>
            </c:numRef>
          </c:val>
          <c:extLst>
            <c:ext xmlns:c16="http://schemas.microsoft.com/office/drawing/2014/chart" uri="{C3380CC4-5D6E-409C-BE32-E72D297353CC}">
              <c16:uniqueId val="{00000000-BA1C-4992-BAB6-692EBAA3CAD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BA1C-4992-BAB6-692EBAA3CAD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南伊勢町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10926</v>
      </c>
      <c r="AM8" s="45"/>
      <c r="AN8" s="45"/>
      <c r="AO8" s="45"/>
      <c r="AP8" s="45"/>
      <c r="AQ8" s="45"/>
      <c r="AR8" s="45"/>
      <c r="AS8" s="45"/>
      <c r="AT8" s="44">
        <f>データ!T6</f>
        <v>241.89</v>
      </c>
      <c r="AU8" s="44"/>
      <c r="AV8" s="44"/>
      <c r="AW8" s="44"/>
      <c r="AX8" s="44"/>
      <c r="AY8" s="44"/>
      <c r="AZ8" s="44"/>
      <c r="BA8" s="44"/>
      <c r="BB8" s="44">
        <f>データ!U6</f>
        <v>45.17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7.07</v>
      </c>
      <c r="Q10" s="44"/>
      <c r="R10" s="44"/>
      <c r="S10" s="44"/>
      <c r="T10" s="44"/>
      <c r="U10" s="44"/>
      <c r="V10" s="44"/>
      <c r="W10" s="44">
        <f>データ!Q6</f>
        <v>100</v>
      </c>
      <c r="X10" s="44"/>
      <c r="Y10" s="44"/>
      <c r="Z10" s="44"/>
      <c r="AA10" s="44"/>
      <c r="AB10" s="44"/>
      <c r="AC10" s="44"/>
      <c r="AD10" s="45">
        <f>データ!R6</f>
        <v>3410</v>
      </c>
      <c r="AE10" s="45"/>
      <c r="AF10" s="45"/>
      <c r="AG10" s="45"/>
      <c r="AH10" s="45"/>
      <c r="AI10" s="45"/>
      <c r="AJ10" s="45"/>
      <c r="AK10" s="2"/>
      <c r="AL10" s="45">
        <f>データ!V6</f>
        <v>763</v>
      </c>
      <c r="AM10" s="45"/>
      <c r="AN10" s="45"/>
      <c r="AO10" s="45"/>
      <c r="AP10" s="45"/>
      <c r="AQ10" s="45"/>
      <c r="AR10" s="45"/>
      <c r="AS10" s="45"/>
      <c r="AT10" s="44">
        <f>データ!W6</f>
        <v>0.66</v>
      </c>
      <c r="AU10" s="44"/>
      <c r="AV10" s="44"/>
      <c r="AW10" s="44"/>
      <c r="AX10" s="44"/>
      <c r="AY10" s="44"/>
      <c r="AZ10" s="44"/>
      <c r="BA10" s="44"/>
      <c r="BB10" s="44">
        <f>データ!X6</f>
        <v>1156.06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lWw6py4diLX/gTEg7eu4RF4IF4AjJmViDoTZPEg+ZEPsyHOe7m0ZYjEGgROZ8ZdZcvqsbI3CGJMiAfvLcgRkug==" saltValue="ZikbGW6ISH7FoABMFBPK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244724</v>
      </c>
      <c r="D6" s="19">
        <f t="shared" si="3"/>
        <v>47</v>
      </c>
      <c r="E6" s="19">
        <f t="shared" si="3"/>
        <v>17</v>
      </c>
      <c r="F6" s="19">
        <f t="shared" si="3"/>
        <v>5</v>
      </c>
      <c r="G6" s="19">
        <f t="shared" si="3"/>
        <v>0</v>
      </c>
      <c r="H6" s="19" t="str">
        <f t="shared" si="3"/>
        <v>三重県　南伊勢町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7.07</v>
      </c>
      <c r="Q6" s="20">
        <f t="shared" si="3"/>
        <v>100</v>
      </c>
      <c r="R6" s="20">
        <f t="shared" si="3"/>
        <v>3410</v>
      </c>
      <c r="S6" s="20">
        <f t="shared" si="3"/>
        <v>10926</v>
      </c>
      <c r="T6" s="20">
        <f t="shared" si="3"/>
        <v>241.89</v>
      </c>
      <c r="U6" s="20">
        <f t="shared" si="3"/>
        <v>45.17</v>
      </c>
      <c r="V6" s="20">
        <f t="shared" si="3"/>
        <v>763</v>
      </c>
      <c r="W6" s="20">
        <f t="shared" si="3"/>
        <v>0.66</v>
      </c>
      <c r="X6" s="20">
        <f t="shared" si="3"/>
        <v>1156.06</v>
      </c>
      <c r="Y6" s="21">
        <f>IF(Y7="",NA(),Y7)</f>
        <v>86.15</v>
      </c>
      <c r="Z6" s="21">
        <f t="shared" ref="Z6:AH6" si="4">IF(Z7="",NA(),Z7)</f>
        <v>90.58</v>
      </c>
      <c r="AA6" s="21">
        <f t="shared" si="4"/>
        <v>81.98</v>
      </c>
      <c r="AB6" s="21">
        <f t="shared" si="4"/>
        <v>55.06</v>
      </c>
      <c r="AC6" s="21">
        <f t="shared" si="4"/>
        <v>51.94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11.33</v>
      </c>
      <c r="BG6" s="21">
        <f t="shared" ref="BG6:BO6" si="7">IF(BG7="",NA(),BG7)</f>
        <v>275.99</v>
      </c>
      <c r="BH6" s="20">
        <f t="shared" si="7"/>
        <v>0</v>
      </c>
      <c r="BI6" s="21">
        <f t="shared" si="7"/>
        <v>756.8</v>
      </c>
      <c r="BJ6" s="21">
        <f t="shared" si="7"/>
        <v>669.28</v>
      </c>
      <c r="BK6" s="21">
        <f t="shared" si="7"/>
        <v>826.83</v>
      </c>
      <c r="BL6" s="21">
        <f t="shared" si="7"/>
        <v>867.83</v>
      </c>
      <c r="BM6" s="21">
        <f t="shared" si="7"/>
        <v>791.76</v>
      </c>
      <c r="BN6" s="21">
        <f t="shared" si="7"/>
        <v>900.82</v>
      </c>
      <c r="BO6" s="21">
        <f t="shared" si="7"/>
        <v>839.21</v>
      </c>
      <c r="BP6" s="20" t="str">
        <f>IF(BP7="","",IF(BP7="-","【-】","【"&amp;SUBSTITUTE(TEXT(BP7,"#,##0.00"),"-","△")&amp;"】"))</f>
        <v>【785.10】</v>
      </c>
      <c r="BQ6" s="21">
        <f>IF(BQ7="",NA(),BQ7)</f>
        <v>71.260000000000005</v>
      </c>
      <c r="BR6" s="21">
        <f t="shared" ref="BR6:BZ6" si="8">IF(BR7="",NA(),BR7)</f>
        <v>79.81</v>
      </c>
      <c r="BS6" s="21">
        <f t="shared" si="8"/>
        <v>63.71</v>
      </c>
      <c r="BT6" s="21">
        <f t="shared" si="8"/>
        <v>63.08</v>
      </c>
      <c r="BU6" s="21">
        <f t="shared" si="8"/>
        <v>65.77</v>
      </c>
      <c r="BV6" s="21">
        <f t="shared" si="8"/>
        <v>57.31</v>
      </c>
      <c r="BW6" s="21">
        <f t="shared" si="8"/>
        <v>57.08</v>
      </c>
      <c r="BX6" s="21">
        <f t="shared" si="8"/>
        <v>56.26</v>
      </c>
      <c r="BY6" s="21">
        <f t="shared" si="8"/>
        <v>52.94</v>
      </c>
      <c r="BZ6" s="21">
        <f t="shared" si="8"/>
        <v>52.05</v>
      </c>
      <c r="CA6" s="20" t="str">
        <f>IF(CA7="","",IF(CA7="-","【-】","【"&amp;SUBSTITUTE(TEXT(CA7,"#,##0.00"),"-","△")&amp;"】"))</f>
        <v>【56.93】</v>
      </c>
      <c r="CB6" s="21">
        <f>IF(CB7="",NA(),CB7)</f>
        <v>263.45999999999998</v>
      </c>
      <c r="CC6" s="21">
        <f t="shared" ref="CC6:CK6" si="9">IF(CC7="",NA(),CC7)</f>
        <v>253.15</v>
      </c>
      <c r="CD6" s="21">
        <f t="shared" si="9"/>
        <v>318.25</v>
      </c>
      <c r="CE6" s="21">
        <f t="shared" si="9"/>
        <v>303.54000000000002</v>
      </c>
      <c r="CF6" s="21">
        <f t="shared" si="9"/>
        <v>270.38</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38.630000000000003</v>
      </c>
      <c r="CN6" s="21">
        <f t="shared" ref="CN6:CV6" si="10">IF(CN7="",NA(),CN7)</f>
        <v>42.89</v>
      </c>
      <c r="CO6" s="21">
        <f t="shared" si="10"/>
        <v>40.520000000000003</v>
      </c>
      <c r="CP6" s="21">
        <f t="shared" si="10"/>
        <v>36.49</v>
      </c>
      <c r="CQ6" s="21">
        <f t="shared" si="10"/>
        <v>36.49</v>
      </c>
      <c r="CR6" s="21">
        <f t="shared" si="10"/>
        <v>50.14</v>
      </c>
      <c r="CS6" s="21">
        <f t="shared" si="10"/>
        <v>54.83</v>
      </c>
      <c r="CT6" s="21">
        <f t="shared" si="10"/>
        <v>66.53</v>
      </c>
      <c r="CU6" s="21">
        <f t="shared" si="10"/>
        <v>52.35</v>
      </c>
      <c r="CV6" s="21">
        <f t="shared" si="10"/>
        <v>46.25</v>
      </c>
      <c r="CW6" s="20" t="str">
        <f>IF(CW7="","",IF(CW7="-","【-】","【"&amp;SUBSTITUTE(TEXT(CW7,"#,##0.00"),"-","△")&amp;"】"))</f>
        <v>【49.87】</v>
      </c>
      <c r="CX6" s="21">
        <f>IF(CX7="",NA(),CX7)</f>
        <v>97.86</v>
      </c>
      <c r="CY6" s="21">
        <f t="shared" ref="CY6:DG6" si="11">IF(CY7="",NA(),CY7)</f>
        <v>86.22</v>
      </c>
      <c r="CZ6" s="21">
        <f t="shared" si="11"/>
        <v>78.95</v>
      </c>
      <c r="DA6" s="21">
        <f t="shared" si="11"/>
        <v>83.25</v>
      </c>
      <c r="DB6" s="21">
        <f t="shared" si="11"/>
        <v>77.98</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244724</v>
      </c>
      <c r="D7" s="23">
        <v>47</v>
      </c>
      <c r="E7" s="23">
        <v>17</v>
      </c>
      <c r="F7" s="23">
        <v>5</v>
      </c>
      <c r="G7" s="23">
        <v>0</v>
      </c>
      <c r="H7" s="23" t="s">
        <v>98</v>
      </c>
      <c r="I7" s="23" t="s">
        <v>99</v>
      </c>
      <c r="J7" s="23" t="s">
        <v>100</v>
      </c>
      <c r="K7" s="23" t="s">
        <v>101</v>
      </c>
      <c r="L7" s="23" t="s">
        <v>102</v>
      </c>
      <c r="M7" s="23" t="s">
        <v>103</v>
      </c>
      <c r="N7" s="24" t="s">
        <v>104</v>
      </c>
      <c r="O7" s="24" t="s">
        <v>105</v>
      </c>
      <c r="P7" s="24">
        <v>7.07</v>
      </c>
      <c r="Q7" s="24">
        <v>100</v>
      </c>
      <c r="R7" s="24">
        <v>3410</v>
      </c>
      <c r="S7" s="24">
        <v>10926</v>
      </c>
      <c r="T7" s="24">
        <v>241.89</v>
      </c>
      <c r="U7" s="24">
        <v>45.17</v>
      </c>
      <c r="V7" s="24">
        <v>763</v>
      </c>
      <c r="W7" s="24">
        <v>0.66</v>
      </c>
      <c r="X7" s="24">
        <v>1156.06</v>
      </c>
      <c r="Y7" s="24">
        <v>86.15</v>
      </c>
      <c r="Z7" s="24">
        <v>90.58</v>
      </c>
      <c r="AA7" s="24">
        <v>81.98</v>
      </c>
      <c r="AB7" s="24">
        <v>55.06</v>
      </c>
      <c r="AC7" s="24">
        <v>51.94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11.33</v>
      </c>
      <c r="BG7" s="24">
        <v>275.99</v>
      </c>
      <c r="BH7" s="24">
        <v>0</v>
      </c>
      <c r="BI7" s="24">
        <v>756.8</v>
      </c>
      <c r="BJ7" s="24">
        <v>669.28</v>
      </c>
      <c r="BK7" s="24">
        <v>826.83</v>
      </c>
      <c r="BL7" s="24">
        <v>867.83</v>
      </c>
      <c r="BM7" s="24">
        <v>791.76</v>
      </c>
      <c r="BN7" s="24">
        <v>900.82</v>
      </c>
      <c r="BO7" s="24">
        <v>839.21</v>
      </c>
      <c r="BP7" s="24">
        <v>785.1</v>
      </c>
      <c r="BQ7" s="24">
        <v>71.260000000000005</v>
      </c>
      <c r="BR7" s="24">
        <v>79.81</v>
      </c>
      <c r="BS7" s="24">
        <v>63.71</v>
      </c>
      <c r="BT7" s="24">
        <v>63.08</v>
      </c>
      <c r="BU7" s="24">
        <v>65.77</v>
      </c>
      <c r="BV7" s="24">
        <v>57.31</v>
      </c>
      <c r="BW7" s="24">
        <v>57.08</v>
      </c>
      <c r="BX7" s="24">
        <v>56.26</v>
      </c>
      <c r="BY7" s="24">
        <v>52.94</v>
      </c>
      <c r="BZ7" s="24">
        <v>52.05</v>
      </c>
      <c r="CA7" s="24">
        <v>56.93</v>
      </c>
      <c r="CB7" s="24">
        <v>263.45999999999998</v>
      </c>
      <c r="CC7" s="24">
        <v>253.15</v>
      </c>
      <c r="CD7" s="24">
        <v>318.25</v>
      </c>
      <c r="CE7" s="24">
        <v>303.54000000000002</v>
      </c>
      <c r="CF7" s="24">
        <v>270.38</v>
      </c>
      <c r="CG7" s="24">
        <v>273.52</v>
      </c>
      <c r="CH7" s="24">
        <v>274.99</v>
      </c>
      <c r="CI7" s="24">
        <v>282.08999999999997</v>
      </c>
      <c r="CJ7" s="24">
        <v>303.27999999999997</v>
      </c>
      <c r="CK7" s="24">
        <v>301.86</v>
      </c>
      <c r="CL7" s="24">
        <v>271.14999999999998</v>
      </c>
      <c r="CM7" s="24">
        <v>38.630000000000003</v>
      </c>
      <c r="CN7" s="24">
        <v>42.89</v>
      </c>
      <c r="CO7" s="24">
        <v>40.520000000000003</v>
      </c>
      <c r="CP7" s="24">
        <v>36.49</v>
      </c>
      <c r="CQ7" s="24">
        <v>36.49</v>
      </c>
      <c r="CR7" s="24">
        <v>50.14</v>
      </c>
      <c r="CS7" s="24">
        <v>54.83</v>
      </c>
      <c r="CT7" s="24">
        <v>66.53</v>
      </c>
      <c r="CU7" s="24">
        <v>52.35</v>
      </c>
      <c r="CV7" s="24">
        <v>46.25</v>
      </c>
      <c r="CW7" s="24">
        <v>49.87</v>
      </c>
      <c r="CX7" s="24">
        <v>97.86</v>
      </c>
      <c r="CY7" s="24">
        <v>86.22</v>
      </c>
      <c r="CZ7" s="24">
        <v>78.95</v>
      </c>
      <c r="DA7" s="24">
        <v>83.25</v>
      </c>
      <c r="DB7" s="24">
        <v>77.98</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