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3_玉城町\"/>
    </mc:Choice>
  </mc:AlternateContent>
  <xr:revisionPtr revIDLastSave="0" documentId="13_ncr:1_{C0561FE2-D144-4532-8B8E-E16AF0BE4E5F}" xr6:coauthVersionLast="47" xr6:coauthVersionMax="47" xr10:uidLastSave="{00000000-0000-0000-0000-000000000000}"/>
  <workbookProtection workbookAlgorithmName="SHA-512" workbookHashValue="q6f7hAyCpbtJpAovdjlpxgepQc9us8nauvTugHzIwesVhLr5jM+KCpgl7vEyvlKdvpBEBaNZAUXQGpHOws6Pkg==" workbookSaltValue="NuP02x/bMUscm+cR3NhH5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G85" i="4"/>
  <c r="W10" i="4"/>
  <c r="BB8" i="4"/>
  <c r="W8" i="4"/>
  <c r="B8" i="4"/>
  <c r="B6"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<sst xmlns="http://schemas.openxmlformats.org/spreadsheetml/2006/main" count="319" uniqueCount="117">
  <si>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</si>
  <si>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</si>
  <si>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</si>
  <si>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</si>
  <si>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</si>
  <si>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</si>
  <si>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</si>
  <si>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</si>
  <si>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</si>
  <si>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</si>
  <si>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</si>
  <si>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</si>
  <si>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</si>
  <si>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</si>
  <si>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</si>
  <si>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</si>
  <si>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</si>
  <si>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</si>
  <si>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</si>
  <si>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</si>
  <si>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</si>
  <si>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</si>
  <si>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</si>
  <si>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</si>
  <si>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</si>
  <si>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</si>
  <si>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</si>
  <si>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</si>
  <si>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</si>
  <si>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</si>
  <si>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</si>
  <si>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</si>
  <si>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</si>
  <si>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</si>
  <si>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</si>
  <si>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</si>
  <si>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</si>
  <si>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</si>
  <si>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</si>
  <si>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</si>
  <si>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</si>
  <si>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</si>
  <si>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</si>
  <si>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</si>
  <si>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</si>
  <si>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</si>
  <si>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</si>
  <si>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</si>
  <si>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</si>
  <si>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</si>
  <si>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</si>
  <si>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</si>
  <si>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</si>
  <si>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</si>
  <si>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</si>
  <si>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</si>
  <si>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</si>
  <si>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</si>
  <si>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</si>
  <si>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</si>
  <si>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</si>
  <si>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</si>
  <si>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</si>
  <si>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</si>
  <si>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</si>
  <si>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</si>
  <si>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</si>
  <si>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</si>
  <si>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</si>
  <si>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</si>
  <si>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</si>
  <si>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</si>
  <si>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</si>
  <si>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</si>
  <si>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</si>
  <si>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</si>
  <si>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</si>
  <si>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</si>
  <si>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</si>
  <si>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</si>
  <si>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</si>
  <si>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</si>
  <si>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</si>
  <si>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</si>
  <si>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</si>
  <si>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</si>
  <si>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</si>
  <si>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</si>
  <si>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</si>
  <si>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</si>
  <si>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</si>
  <si>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</si>
  <si>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</si>
  <si>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</si>
  <si>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</si>
  <si>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</si>
  <si>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</si>
  <si>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</si>
  <si>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</si>
  <si>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</si>
  <si>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</si>
  <si>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</si>
  <si>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</si>
  <si>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</si>
  <si>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</si>
  <si>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</si>
  <si>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</si>
  <si>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</si>
  <si>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</si>
  <si>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</si>
  <si>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</si>
  <si>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</si>
  <si>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</si>
  <si>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</si>
  <si>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①有形固定資産減価償却率：平成9年度から整備を始めたため、下水道管渠については法定耐用年数を経過していません。　　　　　　　　　　　　　　　　　　　　　　　　　　　　　　　　　　　　　　　　　　　　　　　　　　　　　　　　　　　　　　　　　　　　　　　　　　　　　　　　　　　　　　　　　　　　　　　　　　　　　　　②管渠老朽化率：法定耐用年数を経過していないため0％です。　　　　　　　　　　　　　　　　　　　　　　　　　　　　　　　　　　　　　　　　　　　　　　　　　　　　　　　　　　　　　　　　　　　　　　　　　　　　　　　　　　　　　　　　　　　　　　　　　　　　　　　③管渠改善率：現在は法定耐用年数が管渠より短く常時稼働している処理場機器の更新・改良等を実施しています。</t>
    <phoneticPr fontId="4"/>
  </si>
  <si>
    <t>①収益的収支比率：令和4年度下水道使用料改定を実施したため、類似団体平均値を上回っております。　　　　　　　　　　　　　　　　　　　　　　　　　　　　　　　　　　　　　　　　　　　　　　　　　　　　　　　　　　　　　　　　　　　　　　　　　　　　　　　　　　　　　　　　　　　　　　　　　　　　③流動比率：今後更なる償還金の増加が予定されます。　　　　　　　　　　　　　　　　　　　　　　　　　　　　　　　　　　　　　　　　　　　　　　　　　　　　　　　　　　　　　　　　　　　　　　　　　　　　　　　　　　　　　　　　　　　　　　　　　　　　　　④企業債残高事業規模比率：類似団体平均値を上回り高い比率となっています。将来的な企業債償還に係る更なる使用料収入の確保が必要と考えます。
⑤経費回収率：令和4年度で下水道使用料の改定を実施していますが、類似団体平均値より下回っています。
⑥汚水処理原価：維持管理費に関する適正化計画業務が増え、かつ年間有収水量の減少により、類似団体平均値を下回っています。
⑦施設利用率：三地区に処理場を有し汚水処理を行っています。類似団体平均値を上回り、高い数値を保ち適正であると言えます。
⑧水洗化率：高い数値を保っております。</t>
    <rPh sb="23" eb="25">
      <t>ジッシ</t>
    </rPh>
    <rPh sb="30" eb="32">
      <t>ルイジ</t>
    </rPh>
    <rPh sb="32" eb="34">
      <t>ダンタイ</t>
    </rPh>
    <rPh sb="34" eb="37">
      <t>ヘイキンチ</t>
    </rPh>
    <rPh sb="38" eb="40">
      <t>ウワマワ</t>
    </rPh>
    <rPh sb="148" eb="150">
      <t>リュウドウ</t>
    </rPh>
    <rPh sb="150" eb="152">
      <t>ヒリツ</t>
    </rPh>
    <rPh sb="381" eb="382">
      <t>チ</t>
    </rPh>
    <rPh sb="436" eb="443">
      <t>ルイジダンタイヘイキンチ</t>
    </rPh>
    <rPh sb="444" eb="446">
      <t>シタマワ</t>
    </rPh>
    <rPh sb="482" eb="489">
      <t>ルイジダンタイヘイキンチ</t>
    </rPh>
    <rPh sb="490" eb="492">
      <t>ウワマワ</t>
    </rPh>
    <rPh sb="524" eb="525">
      <t>タモ</t>
    </rPh>
    <phoneticPr fontId="4"/>
  </si>
  <si>
    <t>令和5年4月1日公営企業会計(法適用)移行初年度の数値となります。　　　　　　　　　　　　　　　　　　　　　　　　　　　　　　　　　　　　　　　　　　　　　　　　　　　　　　　　　　　　　　　　　　　　　　　　令和4年度の下水道使用料改定により公費負担を抑制しておりますが、維持管理費を賄えるまでには至っておりません。今後も適正な維持管理に努め、使用料収入の確保と処理費用の削減に努めていきます。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</si>
</sst>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D4-4633-B76B-8A2D7D586E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B1D4-4633-B76B-8A2D7D586E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85.95</c:v>
                </c:pt>
              </c:numCache>
            </c:numRef>
          </c:val>
          <c:extLst>
            <c:ext xmlns:c16="http://schemas.microsoft.com/office/drawing/2014/chart" uri="{C3380CC4-5D6E-409C-BE32-E72D297353CC}">
              <c16:uniqueId val="{00000000-8483-44AD-A079-14002DFC8B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8483-44AD-A079-14002DFC8B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96.27</c:v>
                </c:pt>
              </c:numCache>
            </c:numRef>
          </c:val>
          <c:extLst>
            <c:ext xmlns:c16="http://schemas.microsoft.com/office/drawing/2014/chart" uri="{C3380CC4-5D6E-409C-BE32-E72D297353CC}">
              <c16:uniqueId val="{00000000-E095-45A2-AABB-FB37FBE7B7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E095-45A2-AABB-FB37FBE7B7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122.56</c:v>
                </c:pt>
              </c:numCache>
            </c:numRef>
          </c:val>
          <c:extLst>
            <c:ext xmlns:c16="http://schemas.microsoft.com/office/drawing/2014/chart" uri="{C3380CC4-5D6E-409C-BE32-E72D297353CC}">
              <c16:uniqueId val="{00000000-FE0D-42F3-964B-830B7B25D9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FE0D-42F3-964B-830B7B25D9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4.09</c:v>
                </c:pt>
              </c:numCache>
            </c:numRef>
          </c:val>
          <c:extLst>
            <c:ext xmlns:c16="http://schemas.microsoft.com/office/drawing/2014/chart" uri="{C3380CC4-5D6E-409C-BE32-E72D297353CC}">
              <c16:uniqueId val="{00000000-2C8E-4032-9A30-25343F3323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2C8E-4032-9A30-25343F3323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A36-4811-B4BD-DFC6DF28B0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7A36-4811-B4BD-DFC6DF28B0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AFD-4A62-88CE-1AB4E06AD6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5AFD-4A62-88CE-1AB4E06AD6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45.5</c:v>
                </c:pt>
              </c:numCache>
            </c:numRef>
          </c:val>
          <c:extLst>
            <c:ext xmlns:c16="http://schemas.microsoft.com/office/drawing/2014/chart" uri="{C3380CC4-5D6E-409C-BE32-E72D297353CC}">
              <c16:uniqueId val="{00000000-9335-402D-A7C3-5BD65C5CD0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9335-402D-A7C3-5BD65C5CD0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3324</c:v>
                </c:pt>
              </c:numCache>
            </c:numRef>
          </c:val>
          <c:extLst>
            <c:ext xmlns:c16="http://schemas.microsoft.com/office/drawing/2014/chart" uri="{C3380CC4-5D6E-409C-BE32-E72D297353CC}">
              <c16:uniqueId val="{00000000-1DAB-4B53-AB7B-56F8184365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1DAB-4B53-AB7B-56F8184365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47.39</c:v>
                </c:pt>
              </c:numCache>
            </c:numRef>
          </c:val>
          <c:extLst>
            <c:ext xmlns:c16="http://schemas.microsoft.com/office/drawing/2014/chart" uri="{C3380CC4-5D6E-409C-BE32-E72D297353CC}">
              <c16:uniqueId val="{00000000-A727-4579-9CC5-6274E8F2B6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A727-4579-9CC5-6274E8F2B6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220.47</c:v>
                </c:pt>
              </c:numCache>
            </c:numRef>
          </c:val>
          <c:extLst>
            <c:ext xmlns:c16="http://schemas.microsoft.com/office/drawing/2014/chart" uri="{C3380CC4-5D6E-409C-BE32-E72D297353CC}">
              <c16:uniqueId val="{00000000-528F-47DB-8457-66A39E7916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528F-47DB-8457-66A39E7916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玉城町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15107</v>
      </c>
      <c r="AM8" s="41"/>
      <c r="AN8" s="41"/>
      <c r="AO8" s="41"/>
      <c r="AP8" s="41"/>
      <c r="AQ8" s="41"/>
      <c r="AR8" s="41"/>
      <c r="AS8" s="41"/>
      <c r="AT8" s="34">
        <f>データ!T6</f>
        <v>241.89</v>
      </c>
      <c r="AU8" s="34"/>
      <c r="AV8" s="34"/>
      <c r="AW8" s="34"/>
      <c r="AX8" s="34"/>
      <c r="AY8" s="34"/>
      <c r="AZ8" s="34"/>
      <c r="BA8" s="34"/>
      <c r="BB8" s="34">
        <f>データ!U6</f>
        <v>62.45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63.02</v>
      </c>
      <c r="J10" s="34"/>
      <c r="K10" s="34"/>
      <c r="L10" s="34"/>
      <c r="M10" s="34"/>
      <c r="N10" s="34"/>
      <c r="O10" s="34"/>
      <c r="P10" s="34">
        <f>データ!P6</f>
        <v>8.36</v>
      </c>
      <c r="Q10" s="34"/>
      <c r="R10" s="34"/>
      <c r="S10" s="34"/>
      <c r="T10" s="34"/>
      <c r="U10" s="34"/>
      <c r="V10" s="34"/>
      <c r="W10" s="34">
        <f>データ!Q6</f>
        <v>70.27</v>
      </c>
      <c r="X10" s="34"/>
      <c r="Y10" s="34"/>
      <c r="Z10" s="34"/>
      <c r="AA10" s="34"/>
      <c r="AB10" s="34"/>
      <c r="AC10" s="34"/>
      <c r="AD10" s="41">
        <f>データ!R6</f>
        <v>2049</v>
      </c>
      <c r="AE10" s="41"/>
      <c r="AF10" s="41"/>
      <c r="AG10" s="41"/>
      <c r="AH10" s="41"/>
      <c r="AI10" s="41"/>
      <c r="AJ10" s="41"/>
      <c r="AK10" s="2"/>
      <c r="AL10" s="41">
        <f>データ!V6</f>
        <v>1261</v>
      </c>
      <c r="AM10" s="41"/>
      <c r="AN10" s="41"/>
      <c r="AO10" s="41"/>
      <c r="AP10" s="41"/>
      <c r="AQ10" s="41"/>
      <c r="AR10" s="41"/>
      <c r="AS10" s="41"/>
      <c r="AT10" s="34">
        <f>データ!W6</f>
        <v>0.52</v>
      </c>
      <c r="AU10" s="34"/>
      <c r="AV10" s="34"/>
      <c r="AW10" s="34"/>
      <c r="AX10" s="34"/>
      <c r="AY10" s="34"/>
      <c r="AZ10" s="34"/>
      <c r="BA10" s="34"/>
      <c r="BB10" s="34">
        <f>データ!X6</f>
        <v>2425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mj2CKLIqMevKbOCTm+najrE42rsYqCvmhPXjQQ7zIvsUOXvgKHayjmcLiUSl2zj6K57pKdOIu5NfJoL0fC/Tcg==" saltValue="I8z+S2SGRBHcpOP5KPmB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244619</v>
      </c>
      <c r="D6" s="19">
        <f t="shared" si="3"/>
        <v>46</v>
      </c>
      <c r="E6" s="19">
        <f t="shared" si="3"/>
        <v>17</v>
      </c>
      <c r="F6" s="19">
        <f t="shared" si="3"/>
        <v>5</v>
      </c>
      <c r="G6" s="19">
        <f t="shared" si="3"/>
        <v>0</v>
      </c>
      <c r="H6" s="19" t="str">
        <f t="shared" si="3"/>
        <v>三重県　玉城町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63.02</v>
      </c>
      <c r="P6" s="20">
        <f t="shared" si="3"/>
        <v>8.36</v>
      </c>
      <c r="Q6" s="20">
        <f t="shared" si="3"/>
        <v>70.27</v>
      </c>
      <c r="R6" s="20">
        <f t="shared" si="3"/>
        <v>2049</v>
      </c>
      <c r="S6" s="20">
        <f t="shared" si="3"/>
        <v>15107</v>
      </c>
      <c r="T6" s="20">
        <f t="shared" si="3"/>
        <v>241.89</v>
      </c>
      <c r="U6" s="20">
        <f t="shared" si="3"/>
        <v>62.45</v>
      </c>
      <c r="V6" s="20">
        <f t="shared" si="3"/>
        <v>1261</v>
      </c>
      <c r="W6" s="20">
        <f t="shared" si="3"/>
        <v>0.52</v>
      </c>
      <c r="X6" s="20">
        <f t="shared" si="3"/>
        <v>2425</v>
      </c>
      <c r="Y6" s="21" t="str">
        <f>IF(Y7="",NA(),Y7)</f>
        <v>-</v>
      </c>
      <c r="Z6" s="21" t="str">
        <f t="shared" ref="Z6:AH6" si="4">IF(Z7="",NA(),Z7)</f>
        <v>-</v>
      </c>
      <c r="AA6" s="21" t="str">
        <f t="shared" si="4"/>
        <v>-</v>
      </c>
      <c r="AB6" s="21" t="str">
        <f t="shared" si="4"/>
        <v>-</v>
      </c>
      <c r="AC6" s="21">
        <f t="shared" si="4"/>
        <v>122.56</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45.5</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3324</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47.39</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220.47</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85.95</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96.27</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4.09</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244619</v>
      </c>
      <c r="D7" s="23">
        <v>46</v>
      </c>
      <c r="E7" s="23">
        <v>17</v>
      </c>
      <c r="F7" s="23">
        <v>5</v>
      </c>
      <c r="G7" s="23">
        <v>0</v>
      </c>
      <c r="H7" s="23" t="s">
        <v>96</v>
      </c>
      <c r="I7" s="23" t="s">
        <v>97</v>
      </c>
      <c r="J7" s="23" t="s">
        <v>98</v>
      </c>
      <c r="K7" s="23" t="s">
        <v>99</v>
      </c>
      <c r="L7" s="23" t="s">
        <v>100</v>
      </c>
      <c r="M7" s="23" t="s">
        <v>101</v>
      </c>
      <c r="N7" s="24" t="s">
        <v>102</v>
      </c>
      <c r="O7" s="24">
        <v>63.02</v>
      </c>
      <c r="P7" s="24">
        <v>8.36</v>
      </c>
      <c r="Q7" s="24">
        <v>70.27</v>
      </c>
      <c r="R7" s="24">
        <v>2049</v>
      </c>
      <c r="S7" s="24">
        <v>15107</v>
      </c>
      <c r="T7" s="24">
        <v>241.89</v>
      </c>
      <c r="U7" s="24">
        <v>62.45</v>
      </c>
      <c r="V7" s="24">
        <v>1261</v>
      </c>
      <c r="W7" s="24">
        <v>0.52</v>
      </c>
      <c r="X7" s="24">
        <v>2425</v>
      </c>
      <c r="Y7" s="24" t="s">
        <v>102</v>
      </c>
      <c r="Z7" s="24" t="s">
        <v>102</v>
      </c>
      <c r="AA7" s="24" t="s">
        <v>102</v>
      </c>
      <c r="AB7" s="24" t="s">
        <v>102</v>
      </c>
      <c r="AC7" s="24">
        <v>122.56</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45.5</v>
      </c>
      <c r="AZ7" s="24" t="s">
        <v>102</v>
      </c>
      <c r="BA7" s="24" t="s">
        <v>102</v>
      </c>
      <c r="BB7" s="24" t="s">
        <v>102</v>
      </c>
      <c r="BC7" s="24" t="s">
        <v>102</v>
      </c>
      <c r="BD7" s="24">
        <v>44.04</v>
      </c>
      <c r="BE7" s="24">
        <v>42.02</v>
      </c>
      <c r="BF7" s="24" t="s">
        <v>102</v>
      </c>
      <c r="BG7" s="24" t="s">
        <v>102</v>
      </c>
      <c r="BH7" s="24" t="s">
        <v>102</v>
      </c>
      <c r="BI7" s="24" t="s">
        <v>102</v>
      </c>
      <c r="BJ7" s="24">
        <v>3324</v>
      </c>
      <c r="BK7" s="24" t="s">
        <v>102</v>
      </c>
      <c r="BL7" s="24" t="s">
        <v>102</v>
      </c>
      <c r="BM7" s="24" t="s">
        <v>102</v>
      </c>
      <c r="BN7" s="24" t="s">
        <v>102</v>
      </c>
      <c r="BO7" s="24">
        <v>839.21</v>
      </c>
      <c r="BP7" s="24">
        <v>785.1</v>
      </c>
      <c r="BQ7" s="24" t="s">
        <v>102</v>
      </c>
      <c r="BR7" s="24" t="s">
        <v>102</v>
      </c>
      <c r="BS7" s="24" t="s">
        <v>102</v>
      </c>
      <c r="BT7" s="24" t="s">
        <v>102</v>
      </c>
      <c r="BU7" s="24">
        <v>47.39</v>
      </c>
      <c r="BV7" s="24" t="s">
        <v>102</v>
      </c>
      <c r="BW7" s="24" t="s">
        <v>102</v>
      </c>
      <c r="BX7" s="24" t="s">
        <v>102</v>
      </c>
      <c r="BY7" s="24" t="s">
        <v>102</v>
      </c>
      <c r="BZ7" s="24">
        <v>52.05</v>
      </c>
      <c r="CA7" s="24">
        <v>56.93</v>
      </c>
      <c r="CB7" s="24" t="s">
        <v>102</v>
      </c>
      <c r="CC7" s="24" t="s">
        <v>102</v>
      </c>
      <c r="CD7" s="24" t="s">
        <v>102</v>
      </c>
      <c r="CE7" s="24" t="s">
        <v>102</v>
      </c>
      <c r="CF7" s="24">
        <v>220.47</v>
      </c>
      <c r="CG7" s="24" t="s">
        <v>102</v>
      </c>
      <c r="CH7" s="24" t="s">
        <v>102</v>
      </c>
      <c r="CI7" s="24" t="s">
        <v>102</v>
      </c>
      <c r="CJ7" s="24" t="s">
        <v>102</v>
      </c>
      <c r="CK7" s="24">
        <v>301.86</v>
      </c>
      <c r="CL7" s="24">
        <v>271.14999999999998</v>
      </c>
      <c r="CM7" s="24" t="s">
        <v>102</v>
      </c>
      <c r="CN7" s="24" t="s">
        <v>102</v>
      </c>
      <c r="CO7" s="24" t="s">
        <v>102</v>
      </c>
      <c r="CP7" s="24" t="s">
        <v>102</v>
      </c>
      <c r="CQ7" s="24">
        <v>85.95</v>
      </c>
      <c r="CR7" s="24" t="s">
        <v>102</v>
      </c>
      <c r="CS7" s="24" t="s">
        <v>102</v>
      </c>
      <c r="CT7" s="24" t="s">
        <v>102</v>
      </c>
      <c r="CU7" s="24" t="s">
        <v>102</v>
      </c>
      <c r="CV7" s="24">
        <v>46.25</v>
      </c>
      <c r="CW7" s="24">
        <v>49.87</v>
      </c>
      <c r="CX7" s="24" t="s">
        <v>102</v>
      </c>
      <c r="CY7" s="24" t="s">
        <v>102</v>
      </c>
      <c r="CZ7" s="24" t="s">
        <v>102</v>
      </c>
      <c r="DA7" s="24" t="s">
        <v>102</v>
      </c>
      <c r="DB7" s="24">
        <v>96.27</v>
      </c>
      <c r="DC7" s="24" t="s">
        <v>102</v>
      </c>
      <c r="DD7" s="24" t="s">
        <v>102</v>
      </c>
      <c r="DE7" s="24" t="s">
        <v>102</v>
      </c>
      <c r="DF7" s="24" t="s">
        <v>102</v>
      </c>
      <c r="DG7" s="24">
        <v>83.96</v>
      </c>
      <c r="DH7" s="24">
        <v>87.54</v>
      </c>
      <c r="DI7" s="24" t="s">
        <v>102</v>
      </c>
      <c r="DJ7" s="24" t="s">
        <v>102</v>
      </c>
      <c r="DK7" s="24" t="s">
        <v>102</v>
      </c>
      <c r="DL7" s="24" t="s">
        <v>102</v>
      </c>
      <c r="DM7" s="24">
        <v>4.09</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