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1_明和町\"/>
    </mc:Choice>
  </mc:AlternateContent>
  <xr:revisionPtr revIDLastSave="0" documentId="13_ncr:1_{AB7F02F0-19BE-49B1-BE6F-E65AD7EC6685}" xr6:coauthVersionLast="47" xr6:coauthVersionMax="47" xr10:uidLastSave="{00000000-0000-0000-0000-000000000000}"/>
  <workbookProtection workbookAlgorithmName="SHA-512" workbookHashValue="Q+lLCHAThA14XmwPIq7v8O0EgYiVxXmFkAJDScKggQF2FdDHS3IxGAFHiAa2QLVcObI8qZhlfJZL7kM1pPGKig==" workbookSaltValue="HcGy8lZbpcNmFNrJWZ77z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<sst xmlns="http://schemas.openxmlformats.org/spreadsheetml/2006/main" count="319" uniqueCount="115">
  <si>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</si>
  <si>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</si>
  <si>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</si>
  <si>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</si>
  <si>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</si>
  <si>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</si>
  <si>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</si>
  <si>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</si>
  <si>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</si>
  <si>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</si>
  <si>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</si>
  <si>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</si>
  <si>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</si>
  <si>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</si>
  <si>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</si>
  <si>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</si>
  <si>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</si>
  <si>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</si>
  <si>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</si>
  <si>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</si>
  <si>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</si>
  <si>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</si>
  <si>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</si>
  <si>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</si>
  <si>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</si>
  <si>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</si>
  <si>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</si>
  <si>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</si>
  <si>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</si>
  <si>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</si>
  <si>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</si>
  <si>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</si>
  <si>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</si>
  <si>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</si>
  <si>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</si>
  <si>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</si>
  <si>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</si>
  <si>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</si>
  <si>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</si>
  <si>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</si>
  <si>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</si>
  <si>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</si>
  <si>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</si>
  <si>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</si>
  <si>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</si>
  <si>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</si>
  <si>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</si>
  <si>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</si>
  <si>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</si>
  <si>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</si>
  <si>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</si>
  <si>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</si>
  <si>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</si>
  <si>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</si>
  <si>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</si>
  <si>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</si>
  <si>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</si>
  <si>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</si>
  <si>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</si>
  <si>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</si>
  <si>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</si>
  <si>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</si>
  <si>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</si>
  <si>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</si>
  <si>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</si>
  <si>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</si>
  <si>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</si>
  <si>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</si>
  <si>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</si>
  <si>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</si>
  <si>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</si>
  <si>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</si>
  <si>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</si>
  <si>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</si>
  <si>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</si>
  <si>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</si>
  <si>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</si>
  <si>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</si>
  <si>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</si>
  <si>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</si>
  <si>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</si>
  <si>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</si>
  <si>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</si>
  <si>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</si>
  <si>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</si>
  <si>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</si>
  <si>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</si>
  <si>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</si>
  <si>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</si>
  <si>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</si>
  <si>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</si>
  <si>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</si>
  <si>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</si>
  <si>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</si>
  <si>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</si>
  <si>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</si>
  <si>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</si>
  <si>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</si>
  <si>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</si>
  <si>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</si>
  <si>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</si>
  <si>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</si>
  <si>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</si>
  <si>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</si>
  <si>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</si>
  <si>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</si>
  <si>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</si>
  <si>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</si>
  <si>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</si>
  <si>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</si>
  <si>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</si>
  <si>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</si>
  <si>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R5年度より公営企業会計の適用を開始したため、前年度以前の数値を用いた比較分析はできない。よって、当年度の数値に基づく経営分析を行う。
【収益的収支比率】
　当該指標は110.26％だが、財源の確保については、一般会計からの繰入金で多く賄っている状態であるため、経営改善に取り組んでいく必要がある。
【経費回収率】
　当該指標は52.17％であり、使用料では汚水処理に係る経費を賄えていない状態である。但し、類似団体の平均値においても、同じような数値の推移となっていることから、当町が特別悪い状態に陥っているわけではない。経営改善に向け、適正な使用料収入の確保及び処理場の維持管理費削減に関する検討が必要である。
【汚水処理原価】
　公共下水道事業と比較して処理区域が分散していることや処理場施設の老朽化のため汚水処理原価が高くなっているが、類似団体の平均値を下回っている形で安定をしている。処理場の維持管理費の削減の検討や未接続世帯への接続啓発を継続的に行っているが、大きな効果は表れていない。
【水洗化率】
　類似団体の平均値よりも高い利用率である。今後も積極的な接続の推進を行っていく必要がある。
</t>
    <rPh sb="3" eb="4">
      <t>ネン</t>
    </rPh>
    <rPh sb="4" eb="5">
      <t>ド</t>
    </rPh>
    <rPh sb="38" eb="40">
      <t>ブンセキ</t>
    </rPh>
    <rPh sb="204" eb="205">
      <t>タダ</t>
    </rPh>
    <rPh sb="264" eb="268">
      <t>ケイエイカイゼン</t>
    </rPh>
    <rPh sb="269" eb="270">
      <t>ム</t>
    </rPh>
    <rPh sb="283" eb="284">
      <t>オヨ</t>
    </rPh>
    <rPh sb="297" eb="298">
      <t>カン</t>
    </rPh>
    <rPh sb="300" eb="302">
      <t>ケントウ</t>
    </rPh>
    <rPh sb="303" eb="305">
      <t>ヒツヨウ</t>
    </rPh>
    <phoneticPr fontId="4"/>
  </si>
  <si>
    <t>　農業集落排水事業は2つの処理場で運営をしているため、維持管理における経費の削減が改善に向けて重要な課題となっている。また、現在、経営戦略の見直しを行っており、R7～8年度には公共下水道事業と合わせて下水道使用料の見直しを行う予定である。これにより、適正な使用料の確保、料金体系の統一化を行い、経営状況の改善を図る。また、未接続世帯への接続依頼や未納料金の徴収といった使用料徴収の拡大の取り組みも継続して行う必要がある。</t>
    <rPh sb="62" eb="64">
      <t>ゲンザイ</t>
    </rPh>
    <rPh sb="88" eb="93">
      <t>コウキョウゲスイドウ</t>
    </rPh>
    <rPh sb="93" eb="95">
      <t>ジギョウ</t>
    </rPh>
    <rPh sb="103" eb="105">
      <t>シヨウ</t>
    </rPh>
    <phoneticPr fontId="4"/>
  </si>
  <si>
    <t>　当該事業の該当区域の下御糸北処理区、上御糸・下御糸地区については、最適化整備構想を策定し、今後の修繕・更新の計画を定めている。</t>
    <rPh sb="26" eb="28">
      <t>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</si>
</sst>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E5-45EC-912B-1347A9B729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54E5-45EC-912B-1347A9B729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68.41</c:v>
                </c:pt>
              </c:numCache>
            </c:numRef>
          </c:val>
          <c:extLst>
            <c:ext xmlns:c16="http://schemas.microsoft.com/office/drawing/2014/chart" uri="{C3380CC4-5D6E-409C-BE32-E72D297353CC}">
              <c16:uniqueId val="{00000000-134A-4D06-99F8-5450D6A128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134A-4D06-99F8-5450D6A128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91.33</c:v>
                </c:pt>
              </c:numCache>
            </c:numRef>
          </c:val>
          <c:extLst>
            <c:ext xmlns:c16="http://schemas.microsoft.com/office/drawing/2014/chart" uri="{C3380CC4-5D6E-409C-BE32-E72D297353CC}">
              <c16:uniqueId val="{00000000-0576-45F6-9C00-3C4E91DF0A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0576-45F6-9C00-3C4E91DF0A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110.26</c:v>
                </c:pt>
              </c:numCache>
            </c:numRef>
          </c:val>
          <c:extLst>
            <c:ext xmlns:c16="http://schemas.microsoft.com/office/drawing/2014/chart" uri="{C3380CC4-5D6E-409C-BE32-E72D297353CC}">
              <c16:uniqueId val="{00000000-DAA6-4959-B0D1-DE8B7679B1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DAA6-4959-B0D1-DE8B7679B1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2.95</c:v>
                </c:pt>
              </c:numCache>
            </c:numRef>
          </c:val>
          <c:extLst>
            <c:ext xmlns:c16="http://schemas.microsoft.com/office/drawing/2014/chart" uri="{C3380CC4-5D6E-409C-BE32-E72D297353CC}">
              <c16:uniqueId val="{00000000-AAAD-4A99-9D18-63433CCA1C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AAAD-4A99-9D18-63433CCA1C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A8-4CB0-AEE0-4C11D63BA9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3CA8-4CB0-AEE0-4C11D63BA9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64-4F1E-8FC0-E0D0C29CC9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6F64-4F1E-8FC0-E0D0C29CC9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50</c:v>
                </c:pt>
              </c:numCache>
            </c:numRef>
          </c:val>
          <c:extLst>
            <c:ext xmlns:c16="http://schemas.microsoft.com/office/drawing/2014/chart" uri="{C3380CC4-5D6E-409C-BE32-E72D297353CC}">
              <c16:uniqueId val="{00000000-6A20-4004-B09B-DA71D3E164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6A20-4004-B09B-DA71D3E164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59-4C78-B907-21E9AB46DA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5E59-4C78-B907-21E9AB46DA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52.17</c:v>
                </c:pt>
              </c:numCache>
            </c:numRef>
          </c:val>
          <c:extLst>
            <c:ext xmlns:c16="http://schemas.microsoft.com/office/drawing/2014/chart" uri="{C3380CC4-5D6E-409C-BE32-E72D297353CC}">
              <c16:uniqueId val="{00000000-0779-4FB0-AD12-AA57392F8B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0779-4FB0-AD12-AA57392F8B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231.31</c:v>
                </c:pt>
              </c:numCache>
            </c:numRef>
          </c:val>
          <c:extLst>
            <c:ext xmlns:c16="http://schemas.microsoft.com/office/drawing/2014/chart" uri="{C3380CC4-5D6E-409C-BE32-E72D297353CC}">
              <c16:uniqueId val="{00000000-F898-4EBE-8705-593208C75B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F898-4EBE-8705-593208C75B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明和町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22867</v>
      </c>
      <c r="AM8" s="44"/>
      <c r="AN8" s="44"/>
      <c r="AO8" s="44"/>
      <c r="AP8" s="44"/>
      <c r="AQ8" s="44"/>
      <c r="AR8" s="44"/>
      <c r="AS8" s="44"/>
      <c r="AT8" s="45">
        <f>データ!T6</f>
        <v>41.06</v>
      </c>
      <c r="AU8" s="45"/>
      <c r="AV8" s="45"/>
      <c r="AW8" s="45"/>
      <c r="AX8" s="45"/>
      <c r="AY8" s="45"/>
      <c r="AZ8" s="45"/>
      <c r="BA8" s="45"/>
      <c r="BB8" s="45">
        <f>データ!U6</f>
        <v>556.91999999999996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55.73</v>
      </c>
      <c r="J10" s="45"/>
      <c r="K10" s="45"/>
      <c r="L10" s="45"/>
      <c r="M10" s="45"/>
      <c r="N10" s="45"/>
      <c r="O10" s="45"/>
      <c r="P10" s="45">
        <f>データ!P6</f>
        <v>16.079999999999998</v>
      </c>
      <c r="Q10" s="45"/>
      <c r="R10" s="45"/>
      <c r="S10" s="45"/>
      <c r="T10" s="45"/>
      <c r="U10" s="45"/>
      <c r="V10" s="45"/>
      <c r="W10" s="45">
        <f>データ!Q6</f>
        <v>100</v>
      </c>
      <c r="X10" s="45"/>
      <c r="Y10" s="45"/>
      <c r="Z10" s="45"/>
      <c r="AA10" s="45"/>
      <c r="AB10" s="45"/>
      <c r="AC10" s="45"/>
      <c r="AD10" s="44">
        <f>データ!R6</f>
        <v>3300</v>
      </c>
      <c r="AE10" s="44"/>
      <c r="AF10" s="44"/>
      <c r="AG10" s="44"/>
      <c r="AH10" s="44"/>
      <c r="AI10" s="44"/>
      <c r="AJ10" s="44"/>
      <c r="AK10" s="2"/>
      <c r="AL10" s="44">
        <f>データ!V6</f>
        <v>3667</v>
      </c>
      <c r="AM10" s="44"/>
      <c r="AN10" s="44"/>
      <c r="AO10" s="44"/>
      <c r="AP10" s="44"/>
      <c r="AQ10" s="44"/>
      <c r="AR10" s="44"/>
      <c r="AS10" s="44"/>
      <c r="AT10" s="45">
        <f>データ!W6</f>
        <v>1.29</v>
      </c>
      <c r="AU10" s="45"/>
      <c r="AV10" s="45"/>
      <c r="AW10" s="45"/>
      <c r="AX10" s="45"/>
      <c r="AY10" s="45"/>
      <c r="AZ10" s="45"/>
      <c r="BA10" s="45"/>
      <c r="BB10" s="45">
        <f>データ!X6</f>
        <v>2842.64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OAf53cCu18hJQSyJcVGoci3D4Y9O0GbSvakaE5LFOgN0FduaIB49x8ayK8GKPB3iJO46XXmARi9vmMf39TjAA==" saltValue="Ru+5uVKDZvq9tbaz3ugA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244422</v>
      </c>
      <c r="D6" s="19">
        <f t="shared" si="3"/>
        <v>46</v>
      </c>
      <c r="E6" s="19">
        <f t="shared" si="3"/>
        <v>17</v>
      </c>
      <c r="F6" s="19">
        <f t="shared" si="3"/>
        <v>5</v>
      </c>
      <c r="G6" s="19">
        <f t="shared" si="3"/>
        <v>0</v>
      </c>
      <c r="H6" s="19" t="str">
        <f t="shared" si="3"/>
        <v>三重県　明和町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55.73</v>
      </c>
      <c r="P6" s="20">
        <f t="shared" si="3"/>
        <v>16.079999999999998</v>
      </c>
      <c r="Q6" s="20">
        <f t="shared" si="3"/>
        <v>100</v>
      </c>
      <c r="R6" s="20">
        <f t="shared" si="3"/>
        <v>3300</v>
      </c>
      <c r="S6" s="20">
        <f t="shared" si="3"/>
        <v>22867</v>
      </c>
      <c r="T6" s="20">
        <f t="shared" si="3"/>
        <v>41.06</v>
      </c>
      <c r="U6" s="20">
        <f t="shared" si="3"/>
        <v>556.91999999999996</v>
      </c>
      <c r="V6" s="20">
        <f t="shared" si="3"/>
        <v>3667</v>
      </c>
      <c r="W6" s="20">
        <f t="shared" si="3"/>
        <v>1.29</v>
      </c>
      <c r="X6" s="20">
        <f t="shared" si="3"/>
        <v>2842.64</v>
      </c>
      <c r="Y6" s="21" t="str">
        <f>IF(Y7="",NA(),Y7)</f>
        <v>-</v>
      </c>
      <c r="Z6" s="21" t="str">
        <f t="shared" ref="Z6:AH6" si="4">IF(Z7="",NA(),Z7)</f>
        <v>-</v>
      </c>
      <c r="AA6" s="21" t="str">
        <f t="shared" si="4"/>
        <v>-</v>
      </c>
      <c r="AB6" s="21" t="str">
        <f t="shared" si="4"/>
        <v>-</v>
      </c>
      <c r="AC6" s="21">
        <f t="shared" si="4"/>
        <v>110.26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50</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52.17</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231.31</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68.41</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91.33</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2.95</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244422</v>
      </c>
      <c r="D7" s="23">
        <v>46</v>
      </c>
      <c r="E7" s="23">
        <v>17</v>
      </c>
      <c r="F7" s="23">
        <v>5</v>
      </c>
      <c r="G7" s="23">
        <v>0</v>
      </c>
      <c r="H7" s="23" t="s">
        <v>95</v>
      </c>
      <c r="I7" s="23" t="s">
        <v>96</v>
      </c>
      <c r="J7" s="23" t="s">
        <v>97</v>
      </c>
      <c r="K7" s="23" t="s">
        <v>98</v>
      </c>
      <c r="L7" s="23" t="s">
        <v>99</v>
      </c>
      <c r="M7" s="23" t="s">
        <v>100</v>
      </c>
      <c r="N7" s="24" t="s">
        <v>101</v>
      </c>
      <c r="O7" s="24">
        <v>55.73</v>
      </c>
      <c r="P7" s="24">
        <v>16.079999999999998</v>
      </c>
      <c r="Q7" s="24">
        <v>100</v>
      </c>
      <c r="R7" s="24">
        <v>3300</v>
      </c>
      <c r="S7" s="24">
        <v>22867</v>
      </c>
      <c r="T7" s="24">
        <v>41.06</v>
      </c>
      <c r="U7" s="24">
        <v>556.91999999999996</v>
      </c>
      <c r="V7" s="24">
        <v>3667</v>
      </c>
      <c r="W7" s="24">
        <v>1.29</v>
      </c>
      <c r="X7" s="24">
        <v>2842.64</v>
      </c>
      <c r="Y7" s="24" t="s">
        <v>101</v>
      </c>
      <c r="Z7" s="24" t="s">
        <v>101</v>
      </c>
      <c r="AA7" s="24" t="s">
        <v>101</v>
      </c>
      <c r="AB7" s="24" t="s">
        <v>101</v>
      </c>
      <c r="AC7" s="24">
        <v>110.26</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50</v>
      </c>
      <c r="AZ7" s="24" t="s">
        <v>101</v>
      </c>
      <c r="BA7" s="24" t="s">
        <v>101</v>
      </c>
      <c r="BB7" s="24" t="s">
        <v>101</v>
      </c>
      <c r="BC7" s="24" t="s">
        <v>101</v>
      </c>
      <c r="BD7" s="24">
        <v>44.04</v>
      </c>
      <c r="BE7" s="24">
        <v>42.02</v>
      </c>
      <c r="BF7" s="24" t="s">
        <v>101</v>
      </c>
      <c r="BG7" s="24" t="s">
        <v>101</v>
      </c>
      <c r="BH7" s="24" t="s">
        <v>101</v>
      </c>
      <c r="BI7" s="24" t="s">
        <v>101</v>
      </c>
      <c r="BJ7" s="24">
        <v>0</v>
      </c>
      <c r="BK7" s="24" t="s">
        <v>101</v>
      </c>
      <c r="BL7" s="24" t="s">
        <v>101</v>
      </c>
      <c r="BM7" s="24" t="s">
        <v>101</v>
      </c>
      <c r="BN7" s="24" t="s">
        <v>101</v>
      </c>
      <c r="BO7" s="24">
        <v>839.21</v>
      </c>
      <c r="BP7" s="24">
        <v>785.1</v>
      </c>
      <c r="BQ7" s="24" t="s">
        <v>101</v>
      </c>
      <c r="BR7" s="24" t="s">
        <v>101</v>
      </c>
      <c r="BS7" s="24" t="s">
        <v>101</v>
      </c>
      <c r="BT7" s="24" t="s">
        <v>101</v>
      </c>
      <c r="BU7" s="24">
        <v>52.17</v>
      </c>
      <c r="BV7" s="24" t="s">
        <v>101</v>
      </c>
      <c r="BW7" s="24" t="s">
        <v>101</v>
      </c>
      <c r="BX7" s="24" t="s">
        <v>101</v>
      </c>
      <c r="BY7" s="24" t="s">
        <v>101</v>
      </c>
      <c r="BZ7" s="24">
        <v>52.05</v>
      </c>
      <c r="CA7" s="24">
        <v>56.93</v>
      </c>
      <c r="CB7" s="24" t="s">
        <v>101</v>
      </c>
      <c r="CC7" s="24" t="s">
        <v>101</v>
      </c>
      <c r="CD7" s="24" t="s">
        <v>101</v>
      </c>
      <c r="CE7" s="24" t="s">
        <v>101</v>
      </c>
      <c r="CF7" s="24">
        <v>231.31</v>
      </c>
      <c r="CG7" s="24" t="s">
        <v>101</v>
      </c>
      <c r="CH7" s="24" t="s">
        <v>101</v>
      </c>
      <c r="CI7" s="24" t="s">
        <v>101</v>
      </c>
      <c r="CJ7" s="24" t="s">
        <v>101</v>
      </c>
      <c r="CK7" s="24">
        <v>301.86</v>
      </c>
      <c r="CL7" s="24">
        <v>271.14999999999998</v>
      </c>
      <c r="CM7" s="24" t="s">
        <v>101</v>
      </c>
      <c r="CN7" s="24" t="s">
        <v>101</v>
      </c>
      <c r="CO7" s="24" t="s">
        <v>101</v>
      </c>
      <c r="CP7" s="24" t="s">
        <v>101</v>
      </c>
      <c r="CQ7" s="24">
        <v>68.41</v>
      </c>
      <c r="CR7" s="24" t="s">
        <v>101</v>
      </c>
      <c r="CS7" s="24" t="s">
        <v>101</v>
      </c>
      <c r="CT7" s="24" t="s">
        <v>101</v>
      </c>
      <c r="CU7" s="24" t="s">
        <v>101</v>
      </c>
      <c r="CV7" s="24">
        <v>46.25</v>
      </c>
      <c r="CW7" s="24">
        <v>49.87</v>
      </c>
      <c r="CX7" s="24" t="s">
        <v>101</v>
      </c>
      <c r="CY7" s="24" t="s">
        <v>101</v>
      </c>
      <c r="CZ7" s="24" t="s">
        <v>101</v>
      </c>
      <c r="DA7" s="24" t="s">
        <v>101</v>
      </c>
      <c r="DB7" s="24">
        <v>91.33</v>
      </c>
      <c r="DC7" s="24" t="s">
        <v>101</v>
      </c>
      <c r="DD7" s="24" t="s">
        <v>101</v>
      </c>
      <c r="DE7" s="24" t="s">
        <v>101</v>
      </c>
      <c r="DF7" s="24" t="s">
        <v>101</v>
      </c>
      <c r="DG7" s="24">
        <v>83.96</v>
      </c>
      <c r="DH7" s="24">
        <v>87.54</v>
      </c>
      <c r="DI7" s="24" t="s">
        <v>101</v>
      </c>
      <c r="DJ7" s="24" t="s">
        <v>101</v>
      </c>
      <c r="DK7" s="24" t="s">
        <v>101</v>
      </c>
      <c r="DL7" s="24" t="s">
        <v>101</v>
      </c>
      <c r="DM7" s="24">
        <v>2.95</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