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7_菰野町\"/>
    </mc:Choice>
  </mc:AlternateContent>
  <xr:revisionPtr revIDLastSave="0" documentId="13_ncr:1_{50EF7097-28CF-4ADD-AA62-2A5C19650206}" xr6:coauthVersionLast="47" xr6:coauthVersionMax="47" xr10:uidLastSave="{00000000-0000-0000-0000-000000000000}"/>
  <workbookProtection workbookAlgorithmName="SHA-512" workbookHashValue="jmkbdEIICaI/JHPtPZe1CXPV/X7zMY/0egFe0/zvZ8hNy6ToWU3ZXlQyP6nJeJ2bTfJVKsUIG8ISqVoihweWbQ==" workbookSaltValue="zRRqHhd91bTjLPKyTZj5/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E85" i="4"/>
  <c r="BB10" i="4"/>
  <c r="AT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<sst xmlns="http://schemas.openxmlformats.org/spreadsheetml/2006/main" count="236" uniqueCount="115">
  <si>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</si>
  <si>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</si>
  <si>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</si>
  <si>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</si>
  <si>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</si>
  <si>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</si>
  <si>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</si>
  <si>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</si>
  <si>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</si>
  <si>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</si>
  <si>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</si>
  <si>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</si>
  <si>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</si>
  <si>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</si>
  <si>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</si>
  <si>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</si>
  <si>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</si>
  <si>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</si>
  <si>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</si>
  <si>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</si>
  <si>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</si>
  <si>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</si>
  <si>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</si>
  <si>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</si>
  <si>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</si>
  <si>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</si>
  <si>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</si>
  <si>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</si>
  <si>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</si>
  <si>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</si>
  <si>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</si>
  <si>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</si>
  <si>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</si>
  <si>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</si>
  <si>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</si>
  <si>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</si>
  <si>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</si>
  <si>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</si>
  <si>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</si>
  <si>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</si>
  <si>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</si>
  <si>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</si>
  <si>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</si>
  <si>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</si>
  <si>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</si>
  <si>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</si>
  <si>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</si>
  <si>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</si>
  <si>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</si>
  <si>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</si>
  <si>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</si>
  <si>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</si>
  <si>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</si>
  <si>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</si>
  <si>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</si>
  <si>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</si>
  <si>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</si>
  <si>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</si>
  <si>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</si>
  <si>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</si>
  <si>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</si>
  <si>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</si>
  <si>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</si>
  <si>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</si>
  <si>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</si>
  <si>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</si>
  <si>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</si>
  <si>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</si>
  <si>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</si>
  <si>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</si>
  <si>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</si>
  <si>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</si>
  <si>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</si>
  <si>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</si>
  <si>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</si>
  <si>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</si>
  <si>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</si>
  <si>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</si>
  <si>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</si>
  <si>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</si>
  <si>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</si>
  <si>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</si>
  <si>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</si>
  <si>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</si>
  <si>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</si>
  <si>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</si>
  <si>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</si>
  <si>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</si>
  <si>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</si>
  <si>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</si>
  <si>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</si>
  <si>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</si>
  <si>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</si>
  <si>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</si>
  <si>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</si>
  <si>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</si>
  <si>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</si>
  <si>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</si>
  <si>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</si>
  <si>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</si>
  <si>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</si>
  <si>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</si>
  <si>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</si>
  <si>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</si>
  <si>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</si>
  <si>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</si>
  <si>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</si>
  <si>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</si>
  <si>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</si>
  <si>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</si>
  <si>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</si>
  <si>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</si>
  <si>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公共下水道事業は概成し、下水道使用料により汚水処理費の全額が賄われている。
老朽化対策については、管渠の法定耐用年数が50年、生活排水処理アクションプログラムでは72年が見込まれて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も発生しているため、計画的に点検を行うことにより、事故を未然に防ぎ、施設の延命を図る必要がある。
</t>
  </si>
  <si>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事業が概成し、民間の住宅開発も落ち着いてきているため、今後も同水準で推移すると見込まれる。
当町の下水道による汚水処理では、公共下水道事業(狭義)、特定環境保全公共下水道事業及び農業集落排水事業において同一の料金で受けることができるよう一体的な事業として展開し管理運営している。３事業合わせた収支により、使用料改定を行っている。
公共下水道事業だけを切り離して試案すると、現況の指標は健全度は高く示されているが、当町では特定環境保全公共下水道事業及び農業集落排水事業と一体的に指標を捉える必要がある。
</t>
    <rPh sb="288" eb="289">
      <t>オ</t>
    </rPh>
    <rPh sb="290" eb="291">
      <t>ツ</t>
    </rPh>
    <rPh sb="303" eb="306">
      <t>ドウスイジュン</t>
    </rPh>
    <rPh sb="307" eb="309">
      <t>スイイ</t>
    </rPh>
    <phoneticPr fontId="4"/>
  </si>
  <si>
    <t>当町は、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６年が経過し、類似団体の平均と若干高くなっており、今後も増加していくものと考えられ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rPh sb="251" eb="253">
      <t>ジャッカン</t>
    </rPh>
    <rPh sb="253" eb="25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</si>
</sst>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FA-4EFB-A9C0-00A39F55D4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A2FA-4EFB-A9C0-00A39F55D4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7-45C5-BDF3-09D3C5338F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75B7-45C5-BDF3-09D3C5338F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99.45</c:v>
                </c:pt>
                <c:pt idx="1">
                  <c:v>99.74</c:v>
                </c:pt>
                <c:pt idx="2">
                  <c:v>99.87</c:v>
                </c:pt>
                <c:pt idx="3">
                  <c:v>99.87</c:v>
                </c:pt>
                <c:pt idx="4">
                  <c:v>98.93</c:v>
                </c:pt>
              </c:numCache>
            </c:numRef>
          </c:val>
          <c:extLst>
            <c:ext xmlns:c16="http://schemas.microsoft.com/office/drawing/2014/chart" uri="{C3380CC4-5D6E-409C-BE32-E72D297353CC}">
              <c16:uniqueId val="{00000000-A857-4261-8948-210BEA4722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A857-4261-8948-210BEA4722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104.45</c:v>
                </c:pt>
                <c:pt idx="1">
                  <c:v>103.76</c:v>
                </c:pt>
                <c:pt idx="2">
                  <c:v>109.89</c:v>
                </c:pt>
                <c:pt idx="3">
                  <c:v>109.78</c:v>
                </c:pt>
                <c:pt idx="4">
                  <c:v>103.1</c:v>
                </c:pt>
              </c:numCache>
            </c:numRef>
          </c:val>
          <c:extLst>
            <c:ext xmlns:c16="http://schemas.microsoft.com/office/drawing/2014/chart" uri="{C3380CC4-5D6E-409C-BE32-E72D297353CC}">
              <c16:uniqueId val="{00000000-E4E4-4AF5-9F47-10E404216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E4E4-4AF5-9F47-10E404216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10.15</c:v>
                </c:pt>
                <c:pt idx="1">
                  <c:v>12.67</c:v>
                </c:pt>
                <c:pt idx="2">
                  <c:v>15.17</c:v>
                </c:pt>
                <c:pt idx="3">
                  <c:v>17.64</c:v>
                </c:pt>
                <c:pt idx="4">
                  <c:v>20.079999999999998</c:v>
                </c:pt>
              </c:numCache>
            </c:numRef>
          </c:val>
          <c:extLst>
            <c:ext xmlns:c16="http://schemas.microsoft.com/office/drawing/2014/chart" uri="{C3380CC4-5D6E-409C-BE32-E72D297353CC}">
              <c16:uniqueId val="{00000000-2582-466E-B342-193D4DD4E6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2582-466E-B342-193D4DD4E6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8E-43AA-82C2-7884045350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D48E-43AA-82C2-7884045350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9-49FB-9D67-E5E09CAE83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6CA9-49FB-9D67-E5E09CAE83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62.62</c:v>
                </c:pt>
                <c:pt idx="1">
                  <c:v>57.05</c:v>
                </c:pt>
                <c:pt idx="2">
                  <c:v>57.82</c:v>
                </c:pt>
                <c:pt idx="3">
                  <c:v>65.650000000000006</c:v>
                </c:pt>
                <c:pt idx="4">
                  <c:v>66.34</c:v>
                </c:pt>
              </c:numCache>
            </c:numRef>
          </c:val>
          <c:extLst>
            <c:ext xmlns:c16="http://schemas.microsoft.com/office/drawing/2014/chart" uri="{C3380CC4-5D6E-409C-BE32-E72D297353CC}">
              <c16:uniqueId val="{00000000-2117-42C1-ABC5-7C8DD87C7F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2117-42C1-ABC5-7C8DD87C7F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508</c:v>
                </c:pt>
                <c:pt idx="1">
                  <c:v>339.64</c:v>
                </c:pt>
                <c:pt idx="2">
                  <c:v>571.19000000000005</c:v>
                </c:pt>
                <c:pt idx="3">
                  <c:v>544.04999999999995</c:v>
                </c:pt>
                <c:pt idx="4">
                  <c:v>466.64</c:v>
                </c:pt>
              </c:numCache>
            </c:numRef>
          </c:val>
          <c:extLst>
            <c:ext xmlns:c16="http://schemas.microsoft.com/office/drawing/2014/chart" uri="{C3380CC4-5D6E-409C-BE32-E72D297353CC}">
              <c16:uniqueId val="{00000000-CADC-4806-82AE-48EB89881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CADC-4806-82AE-48EB89881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120.07</c:v>
                </c:pt>
                <c:pt idx="1">
                  <c:v>117.58</c:v>
                </c:pt>
                <c:pt idx="2">
                  <c:v>124.21</c:v>
                </c:pt>
                <c:pt idx="3">
                  <c:v>136.21</c:v>
                </c:pt>
                <c:pt idx="4">
                  <c:v>137.77000000000001</c:v>
                </c:pt>
              </c:numCache>
            </c:numRef>
          </c:val>
          <c:extLst>
            <c:ext xmlns:c16="http://schemas.microsoft.com/office/drawing/2014/chart" uri="{C3380CC4-5D6E-409C-BE32-E72D297353CC}">
              <c16:uniqueId val="{00000000-0D8D-4EB9-92C4-C5B53BF515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0D8D-4EB9-92C4-C5B53BF515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126.33</c:v>
                </c:pt>
                <c:pt idx="1">
                  <c:v>128.03</c:v>
                </c:pt>
                <c:pt idx="2">
                  <c:v>121.47</c:v>
                </c:pt>
                <c:pt idx="3">
                  <c:v>110.79</c:v>
                </c:pt>
                <c:pt idx="4">
                  <c:v>110.25</c:v>
                </c:pt>
              </c:numCache>
            </c:numRef>
          </c:val>
          <c:extLst>
            <c:ext xmlns:c16="http://schemas.microsoft.com/office/drawing/2014/chart" uri="{C3380CC4-5D6E-409C-BE32-E72D297353CC}">
              <c16:uniqueId val="{00000000-847C-438D-BE65-6FDB3D8ADC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847C-438D-BE65-6FDB3D8ADC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三重県　菰野町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71" t="str">
        <f>データ!$M$6</f>
        <v>非設置</v>
      </c>
      <c r="AE8" s="71"/>
      <c r="AF8" s="71"/>
      <c r="AG8" s="71"/>
      <c r="AH8" s="71"/>
      <c r="AI8" s="71"/>
      <c r="AJ8" s="71"/>
      <c r="AK8" s="3"/>
      <c r="AL8" s="50">
        <f>データ!S6</f>
        <v>41056</v>
      </c>
      <c r="AM8" s="50"/>
      <c r="AN8" s="50"/>
      <c r="AO8" s="50"/>
      <c r="AP8" s="50"/>
      <c r="AQ8" s="50"/>
      <c r="AR8" s="50"/>
      <c r="AS8" s="50"/>
      <c r="AT8" s="51">
        <f>データ!T6</f>
        <v>107.01</v>
      </c>
      <c r="AU8" s="51"/>
      <c r="AV8" s="51"/>
      <c r="AW8" s="51"/>
      <c r="AX8" s="51"/>
      <c r="AY8" s="51"/>
      <c r="AZ8" s="51"/>
      <c r="BA8" s="51"/>
      <c r="BB8" s="51">
        <f>データ!U6</f>
        <v>383.67</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62.59</v>
      </c>
      <c r="J10" s="51"/>
      <c r="K10" s="51"/>
      <c r="L10" s="51"/>
      <c r="M10" s="51"/>
      <c r="N10" s="51"/>
      <c r="O10" s="51"/>
      <c r="P10" s="51">
        <f>データ!P6</f>
        <v>39.020000000000003</v>
      </c>
      <c r="Q10" s="51"/>
      <c r="R10" s="51"/>
      <c r="S10" s="51"/>
      <c r="T10" s="51"/>
      <c r="U10" s="51"/>
      <c r="V10" s="51"/>
      <c r="W10" s="51">
        <f>データ!Q6</f>
        <v>104.87</v>
      </c>
      <c r="X10" s="51"/>
      <c r="Y10" s="51"/>
      <c r="Z10" s="51"/>
      <c r="AA10" s="51"/>
      <c r="AB10" s="51"/>
      <c r="AC10" s="51"/>
      <c r="AD10" s="50">
        <f>データ!R6</f>
        <v>3146</v>
      </c>
      <c r="AE10" s="50"/>
      <c r="AF10" s="50"/>
      <c r="AG10" s="50"/>
      <c r="AH10" s="50"/>
      <c r="AI10" s="50"/>
      <c r="AJ10" s="50"/>
      <c r="AK10" s="2"/>
      <c r="AL10" s="50">
        <f>データ!V6</f>
        <v>15971</v>
      </c>
      <c r="AM10" s="50"/>
      <c r="AN10" s="50"/>
      <c r="AO10" s="50"/>
      <c r="AP10" s="50"/>
      <c r="AQ10" s="50"/>
      <c r="AR10" s="50"/>
      <c r="AS10" s="50"/>
      <c r="AT10" s="51">
        <f>データ!W6</f>
        <v>3.23</v>
      </c>
      <c r="AU10" s="51"/>
      <c r="AV10" s="51"/>
      <c r="AW10" s="51"/>
      <c r="AX10" s="51"/>
      <c r="AY10" s="51"/>
      <c r="AZ10" s="51"/>
      <c r="BA10" s="51"/>
      <c r="BB10" s="51">
        <f>データ!X6</f>
        <v>4944.58</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113</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112</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pWQb4Pvrab29yt4Jq9ett+ymYjKwbtYzEZsTWKZkT8wDZeq80j8PeZu4BPsMjBKaukAxX9yOLrw5IRKMXIh6Q==" saltValue="GQB0JHQRyEQv9VRB+o42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243418</v>
      </c>
      <c r="D6" s="19">
        <f t="shared" si="3"/>
        <v>46</v>
      </c>
      <c r="E6" s="19">
        <f t="shared" si="3"/>
        <v>17</v>
      </c>
      <c r="F6" s="19">
        <f t="shared" si="3"/>
        <v>1</v>
      </c>
      <c r="G6" s="19">
        <f t="shared" si="3"/>
        <v>0</v>
      </c>
      <c r="H6" s="19" t="str">
        <f t="shared" si="3"/>
        <v>三重県　菰野町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62.59</v>
      </c>
      <c r="P6" s="20">
        <f t="shared" si="3"/>
        <v>39.020000000000003</v>
      </c>
      <c r="Q6" s="20">
        <f t="shared" si="3"/>
        <v>104.87</v>
      </c>
      <c r="R6" s="20">
        <f t="shared" si="3"/>
        <v>3146</v>
      </c>
      <c r="S6" s="20">
        <f t="shared" si="3"/>
        <v>41056</v>
      </c>
      <c r="T6" s="20">
        <f t="shared" si="3"/>
        <v>107.01</v>
      </c>
      <c r="U6" s="20">
        <f t="shared" si="3"/>
        <v>383.67</v>
      </c>
      <c r="V6" s="20">
        <f t="shared" si="3"/>
        <v>15971</v>
      </c>
      <c r="W6" s="20">
        <f t="shared" si="3"/>
        <v>3.23</v>
      </c>
      <c r="X6" s="20">
        <f t="shared" si="3"/>
        <v>4944.58</v>
      </c>
      <c r="Y6" s="21">
        <f>IF(Y7="",NA(),Y7)</f>
        <v>104.45</v>
      </c>
      <c r="Z6" s="21">
        <f t="shared" ref="Z6:AH6" si="4">IF(Z7="",NA(),Z7)</f>
        <v>103.76</v>
      </c>
      <c r="AA6" s="21">
        <f t="shared" si="4"/>
        <v>109.89</v>
      </c>
      <c r="AB6" s="21">
        <f t="shared" si="4"/>
        <v>109.78</v>
      </c>
      <c r="AC6" s="21">
        <f t="shared" si="4"/>
        <v>103.1</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62.62</v>
      </c>
      <c r="AV6" s="21">
        <f t="shared" ref="AV6:BD6" si="6">IF(AV7="",NA(),AV7)</f>
        <v>57.05</v>
      </c>
      <c r="AW6" s="21">
        <f t="shared" si="6"/>
        <v>57.82</v>
      </c>
      <c r="AX6" s="21">
        <f t="shared" si="6"/>
        <v>65.650000000000006</v>
      </c>
      <c r="AY6" s="21">
        <f t="shared" si="6"/>
        <v>66.34</v>
      </c>
      <c r="AZ6" s="21">
        <f t="shared" si="6"/>
        <v>47.03</v>
      </c>
      <c r="BA6" s="21">
        <f t="shared" si="6"/>
        <v>40.67</v>
      </c>
      <c r="BB6" s="21">
        <f t="shared" si="6"/>
        <v>47.7</v>
      </c>
      <c r="BC6" s="21">
        <f t="shared" si="6"/>
        <v>50.59</v>
      </c>
      <c r="BD6" s="21">
        <f t="shared" si="6"/>
        <v>62.37</v>
      </c>
      <c r="BE6" s="20" t="str">
        <f>IF(BE7="","",IF(BE7="-","【-】","【"&amp;SUBSTITUTE(TEXT(BE7,"#,##0.00"),"-","△")&amp;"】"))</f>
        <v>【78.43】</v>
      </c>
      <c r="BF6" s="21">
        <f>IF(BF7="",NA(),BF7)</f>
        <v>508</v>
      </c>
      <c r="BG6" s="21">
        <f t="shared" ref="BG6:BO6" si="7">IF(BG7="",NA(),BG7)</f>
        <v>339.64</v>
      </c>
      <c r="BH6" s="21">
        <f t="shared" si="7"/>
        <v>571.19000000000005</v>
      </c>
      <c r="BI6" s="21">
        <f t="shared" si="7"/>
        <v>544.04999999999995</v>
      </c>
      <c r="BJ6" s="21">
        <f t="shared" si="7"/>
        <v>466.64</v>
      </c>
      <c r="BK6" s="21">
        <f t="shared" si="7"/>
        <v>1001.3</v>
      </c>
      <c r="BL6" s="21">
        <f t="shared" si="7"/>
        <v>1050.51</v>
      </c>
      <c r="BM6" s="21">
        <f t="shared" si="7"/>
        <v>1102.01</v>
      </c>
      <c r="BN6" s="21">
        <f t="shared" si="7"/>
        <v>987.36</v>
      </c>
      <c r="BO6" s="21">
        <f t="shared" si="7"/>
        <v>1042.77</v>
      </c>
      <c r="BP6" s="20" t="str">
        <f>IF(BP7="","",IF(BP7="-","【-】","【"&amp;SUBSTITUTE(TEXT(BP7,"#,##0.00"),"-","△")&amp;"】"))</f>
        <v>【630.82】</v>
      </c>
      <c r="BQ6" s="21">
        <f>IF(BQ7="",NA(),BQ7)</f>
        <v>120.07</v>
      </c>
      <c r="BR6" s="21">
        <f t="shared" ref="BR6:BZ6" si="8">IF(BR7="",NA(),BR7)</f>
        <v>117.58</v>
      </c>
      <c r="BS6" s="21">
        <f t="shared" si="8"/>
        <v>124.21</v>
      </c>
      <c r="BT6" s="21">
        <f t="shared" si="8"/>
        <v>136.21</v>
      </c>
      <c r="BU6" s="21">
        <f t="shared" si="8"/>
        <v>137.77000000000001</v>
      </c>
      <c r="BV6" s="21">
        <f t="shared" si="8"/>
        <v>81.88</v>
      </c>
      <c r="BW6" s="21">
        <f t="shared" si="8"/>
        <v>82.65</v>
      </c>
      <c r="BX6" s="21">
        <f t="shared" si="8"/>
        <v>82.55</v>
      </c>
      <c r="BY6" s="21">
        <f t="shared" si="8"/>
        <v>83.55</v>
      </c>
      <c r="BZ6" s="21">
        <f t="shared" si="8"/>
        <v>84.48</v>
      </c>
      <c r="CA6" s="20" t="str">
        <f>IF(CA7="","",IF(CA7="-","【-】","【"&amp;SUBSTITUTE(TEXT(CA7,"#,##0.00"),"-","△")&amp;"】"))</f>
        <v>【97.81】</v>
      </c>
      <c r="CB6" s="21">
        <f>IF(CB7="",NA(),CB7)</f>
        <v>126.33</v>
      </c>
      <c r="CC6" s="21">
        <f t="shared" ref="CC6:CK6" si="9">IF(CC7="",NA(),CC7)</f>
        <v>128.03</v>
      </c>
      <c r="CD6" s="21">
        <f t="shared" si="9"/>
        <v>121.47</v>
      </c>
      <c r="CE6" s="21">
        <f t="shared" si="9"/>
        <v>110.79</v>
      </c>
      <c r="CF6" s="21">
        <f t="shared" si="9"/>
        <v>110.25</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99.45</v>
      </c>
      <c r="CY6" s="21">
        <f t="shared" ref="CY6:DG6" si="11">IF(CY7="",NA(),CY7)</f>
        <v>99.74</v>
      </c>
      <c r="CZ6" s="21">
        <f t="shared" si="11"/>
        <v>99.87</v>
      </c>
      <c r="DA6" s="21">
        <f t="shared" si="11"/>
        <v>99.87</v>
      </c>
      <c r="DB6" s="21">
        <f t="shared" si="11"/>
        <v>98.93</v>
      </c>
      <c r="DC6" s="21">
        <f t="shared" si="11"/>
        <v>82.55</v>
      </c>
      <c r="DD6" s="21">
        <f t="shared" si="11"/>
        <v>82.08</v>
      </c>
      <c r="DE6" s="21">
        <f t="shared" si="11"/>
        <v>81.34</v>
      </c>
      <c r="DF6" s="21">
        <f t="shared" si="11"/>
        <v>81.14</v>
      </c>
      <c r="DG6" s="21">
        <f t="shared" si="11"/>
        <v>79.7</v>
      </c>
      <c r="DH6" s="20" t="str">
        <f>IF(DH7="","",IF(DH7="-","【-】","【"&amp;SUBSTITUTE(TEXT(DH7,"#,##0.00"),"-","△")&amp;"】"))</f>
        <v>【95.91】</v>
      </c>
      <c r="DI6" s="21">
        <f>IF(DI7="",NA(),DI7)</f>
        <v>10.15</v>
      </c>
      <c r="DJ6" s="21">
        <f t="shared" ref="DJ6:DR6" si="12">IF(DJ7="",NA(),DJ7)</f>
        <v>12.67</v>
      </c>
      <c r="DK6" s="21">
        <f t="shared" si="12"/>
        <v>15.17</v>
      </c>
      <c r="DL6" s="21">
        <f t="shared" si="12"/>
        <v>17.64</v>
      </c>
      <c r="DM6" s="21">
        <f t="shared" si="12"/>
        <v>20.079999999999998</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243418</v>
      </c>
      <c r="D7" s="23">
        <v>46</v>
      </c>
      <c r="E7" s="23">
        <v>17</v>
      </c>
      <c r="F7" s="23">
        <v>1</v>
      </c>
      <c r="G7" s="23">
        <v>0</v>
      </c>
      <c r="H7" s="23" t="s">
        <v>96</v>
      </c>
      <c r="I7" s="23" t="s">
        <v>97</v>
      </c>
      <c r="J7" s="23" t="s">
        <v>98</v>
      </c>
      <c r="K7" s="23" t="s">
        <v>99</v>
      </c>
      <c r="L7" s="23" t="s">
        <v>100</v>
      </c>
      <c r="M7" s="23" t="s">
        <v>101</v>
      </c>
      <c r="N7" s="24" t="s">
        <v>102</v>
      </c>
      <c r="O7" s="24">
        <v>62.59</v>
      </c>
      <c r="P7" s="24">
        <v>39.020000000000003</v>
      </c>
      <c r="Q7" s="24">
        <v>104.87</v>
      </c>
      <c r="R7" s="24">
        <v>3146</v>
      </c>
      <c r="S7" s="24">
        <v>41056</v>
      </c>
      <c r="T7" s="24">
        <v>107.01</v>
      </c>
      <c r="U7" s="24">
        <v>383.67</v>
      </c>
      <c r="V7" s="24">
        <v>15971</v>
      </c>
      <c r="W7" s="24">
        <v>3.23</v>
      </c>
      <c r="X7" s="24">
        <v>4944.58</v>
      </c>
      <c r="Y7" s="24">
        <v>104.45</v>
      </c>
      <c r="Z7" s="24">
        <v>103.76</v>
      </c>
      <c r="AA7" s="24">
        <v>109.89</v>
      </c>
      <c r="AB7" s="24">
        <v>109.78</v>
      </c>
      <c r="AC7" s="24">
        <v>103.1</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62.62</v>
      </c>
      <c r="AV7" s="24">
        <v>57.05</v>
      </c>
      <c r="AW7" s="24">
        <v>57.82</v>
      </c>
      <c r="AX7" s="24">
        <v>65.650000000000006</v>
      </c>
      <c r="AY7" s="24">
        <v>66.34</v>
      </c>
      <c r="AZ7" s="24">
        <v>47.03</v>
      </c>
      <c r="BA7" s="24">
        <v>40.67</v>
      </c>
      <c r="BB7" s="24">
        <v>47.7</v>
      </c>
      <c r="BC7" s="24">
        <v>50.59</v>
      </c>
      <c r="BD7" s="24">
        <v>62.37</v>
      </c>
      <c r="BE7" s="24">
        <v>78.430000000000007</v>
      </c>
      <c r="BF7" s="24">
        <v>508</v>
      </c>
      <c r="BG7" s="24">
        <v>339.64</v>
      </c>
      <c r="BH7" s="24">
        <v>571.19000000000005</v>
      </c>
      <c r="BI7" s="24">
        <v>544.04999999999995</v>
      </c>
      <c r="BJ7" s="24">
        <v>466.64</v>
      </c>
      <c r="BK7" s="24">
        <v>1001.3</v>
      </c>
      <c r="BL7" s="24">
        <v>1050.51</v>
      </c>
      <c r="BM7" s="24">
        <v>1102.01</v>
      </c>
      <c r="BN7" s="24">
        <v>987.36</v>
      </c>
      <c r="BO7" s="24">
        <v>1042.77</v>
      </c>
      <c r="BP7" s="24">
        <v>630.82000000000005</v>
      </c>
      <c r="BQ7" s="24">
        <v>120.07</v>
      </c>
      <c r="BR7" s="24">
        <v>117.58</v>
      </c>
      <c r="BS7" s="24">
        <v>124.21</v>
      </c>
      <c r="BT7" s="24">
        <v>136.21</v>
      </c>
      <c r="BU7" s="24">
        <v>137.77000000000001</v>
      </c>
      <c r="BV7" s="24">
        <v>81.88</v>
      </c>
      <c r="BW7" s="24">
        <v>82.65</v>
      </c>
      <c r="BX7" s="24">
        <v>82.55</v>
      </c>
      <c r="BY7" s="24">
        <v>83.55</v>
      </c>
      <c r="BZ7" s="24">
        <v>84.48</v>
      </c>
      <c r="CA7" s="24">
        <v>97.81</v>
      </c>
      <c r="CB7" s="24">
        <v>126.33</v>
      </c>
      <c r="CC7" s="24">
        <v>128.03</v>
      </c>
      <c r="CD7" s="24">
        <v>121.47</v>
      </c>
      <c r="CE7" s="24">
        <v>110.79</v>
      </c>
      <c r="CF7" s="24">
        <v>110.25</v>
      </c>
      <c r="CG7" s="24">
        <v>187.55</v>
      </c>
      <c r="CH7" s="24">
        <v>186.3</v>
      </c>
      <c r="CI7" s="24">
        <v>188.38</v>
      </c>
      <c r="CJ7" s="24">
        <v>185.98</v>
      </c>
      <c r="CK7" s="24">
        <v>187.11</v>
      </c>
      <c r="CL7" s="24">
        <v>138.75</v>
      </c>
      <c r="CM7" s="24" t="s">
        <v>102</v>
      </c>
      <c r="CN7" s="24" t="s">
        <v>102</v>
      </c>
      <c r="CO7" s="24" t="s">
        <v>102</v>
      </c>
      <c r="CP7" s="24" t="s">
        <v>102</v>
      </c>
      <c r="CQ7" s="24" t="s">
        <v>102</v>
      </c>
      <c r="CR7" s="24">
        <v>50.94</v>
      </c>
      <c r="CS7" s="24">
        <v>50.53</v>
      </c>
      <c r="CT7" s="24">
        <v>51.42</v>
      </c>
      <c r="CU7" s="24">
        <v>48.95</v>
      </c>
      <c r="CV7" s="24">
        <v>49.28</v>
      </c>
      <c r="CW7" s="24">
        <v>58.94</v>
      </c>
      <c r="CX7" s="24">
        <v>99.45</v>
      </c>
      <c r="CY7" s="24">
        <v>99.74</v>
      </c>
      <c r="CZ7" s="24">
        <v>99.87</v>
      </c>
      <c r="DA7" s="24">
        <v>99.87</v>
      </c>
      <c r="DB7" s="24">
        <v>98.93</v>
      </c>
      <c r="DC7" s="24">
        <v>82.55</v>
      </c>
      <c r="DD7" s="24">
        <v>82.08</v>
      </c>
      <c r="DE7" s="24">
        <v>81.34</v>
      </c>
      <c r="DF7" s="24">
        <v>81.14</v>
      </c>
      <c r="DG7" s="24">
        <v>79.7</v>
      </c>
      <c r="DH7" s="24">
        <v>95.91</v>
      </c>
      <c r="DI7" s="24">
        <v>10.15</v>
      </c>
      <c r="DJ7" s="24">
        <v>12.67</v>
      </c>
      <c r="DK7" s="24">
        <v>15.17</v>
      </c>
      <c r="DL7" s="24">
        <v>17.64</v>
      </c>
      <c r="DM7" s="24">
        <v>20.079999999999998</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