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15_木曽岬町\"/>
    </mc:Choice>
  </mc:AlternateContent>
  <xr:revisionPtr revIDLastSave="0" documentId="13_ncr:1_{56B443D7-8E7C-4F40-9E13-5E4FF3DA9139}" xr6:coauthVersionLast="47" xr6:coauthVersionMax="47" xr10:uidLastSave="{00000000-0000-0000-0000-000000000000}"/>
  <workbookProtection workbookAlgorithmName="SHA-512" workbookHashValue="CAmyX4OEgc6oW1wEmfvOU8u2Afs9lQYbMoSEp8qo4C6bcwqwMXcb71Iq9AEvhYnDgCJVfFk4kbsromJcZVR0AA==" workbookSaltValue="FaGm+/PGyNKc2YBaWudr1w==" workbookSpinCount="100000" lockStructure="1"/>
  <bookViews>
    <workbookView xWindow="-108" yWindow="-108" windowWidth="23256" windowHeight="1389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E86" i="4"/>
  <c r="AL10" i="4"/>
  <c r="AL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<sst xmlns="http://schemas.openxmlformats.org/spreadsheetml/2006/main" count="236" uniqueCount="120">
  <si>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</si>
  <si>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</si>
  <si>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</si>
  <si>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</si>
  <si>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</si>
  <si>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</si>
  <si>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</si>
  <si>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</si>
  <si>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</si>
  <si>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</si>
  <si>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</si>
  <si>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</si>
  <si>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</si>
  <si>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</si>
  <si>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</si>
  <si>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</si>
  <si>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</si>
  <si>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</si>
  <si>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</si>
  <si>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</si>
  <si>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</si>
  <si>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</si>
  <si>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</si>
  <si>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</si>
  <si>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</si>
  <si>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</si>
  <si>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</si>
  <si>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</si>
  <si>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</si>
  <si>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</si>
  <si>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</si>
  <si>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</si>
  <si>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</si>
  <si>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</si>
  <si>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</si>
  <si>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</si>
  <si>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</si>
  <si>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</si>
  <si>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</si>
  <si>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</si>
  <si>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</si>
  <si>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</si>
  <si>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</si>
  <si>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</si>
  <si>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</si>
  <si>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</si>
  <si>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</si>
  <si>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</si>
  <si>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</si>
  <si>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</si>
  <si>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</si>
  <si>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</si>
  <si>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</si>
  <si>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</si>
  <si>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</si>
  <si>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</si>
  <si>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</si>
  <si>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</si>
  <si>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</si>
  <si>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</si>
  <si>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</si>
  <si>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</si>
  <si>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</si>
  <si>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</si>
  <si>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</si>
  <si>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</si>
  <si>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</si>
  <si>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</si>
  <si>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</si>
  <si>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</si>
  <si>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</si>
  <si>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</si>
  <si>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</si>
  <si>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</si>
  <si>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</si>
  <si>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</si>
  <si>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</si>
  <si>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</si>
  <si>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</si>
  <si>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</si>
  <si>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</si>
  <si>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</si>
  <si>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</si>
  <si>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</si>
  <si>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</si>
  <si>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</si>
  <si>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</si>
  <si>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</si>
  <si>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</si>
  <si>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</si>
  <si>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</si>
  <si>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</si>
  <si>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</si>
  <si>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</si>
  <si>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</si>
  <si>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</si>
  <si>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</si>
  <si>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</si>
  <si>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木曽岬町</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</si>
  <si>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</si>
  <si>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</si>
  <si>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</si>
  <si>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</si>
  <si>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</si>
  <si>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</si>
  <si>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</si>
  <si>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</si>
  <si>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</si>
  <si>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</si>
  <si>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</si>
  <si>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</si>
  <si>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</si>
  <si>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</si>
  <si>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</si>
  <si>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</si>
  <si>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</si>
  <si>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</si>
  <si>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当町の下水道は布設開始から約30年経過しており、最適整備構想に基づき、計画的な更新が必要である。</t>
    <phoneticPr fontId="4"/>
  </si>
  <si>
    <t>　町内における下水道事業については、完了となっており、今後人口減少が予想される中、施設更新等新たな投資が求められ、統廃合を含めた施設の維持管理及び財源確保が重要な課題である。</t>
    <rPh sb="57" eb="60">
      <t>トウハイゴウ</t>
    </rPh>
    <rPh sb="61" eb="62">
      <t>フク</t>
    </rPh>
    <rPh sb="64" eb="66">
      <t>シセツ</t>
    </rPh>
    <rPh sb="71" eb="72">
      <t>オヨ</t>
    </rPh>
    <phoneticPr fontId="4"/>
  </si>
  <si>
    <t>①令和5年度は法適化に伴う打ち切り決算により100％を上回っているが、実際は使用料以外（一般会計）の収入に依存している。
④類似団体と比較して低く抑えられている。
⑤類似団体と比較して低い数値で推移しており、使用料以外（一般会計）の収入に依存している割合が高いといえる。
⑥類似団体と比較して低い数値であったものの、令和4年度から逆転した。
⑦類似団体より高い数値で推移している。
⑧100％に近い数値で推移しており、類似団体と比較しても高い数値となっている。
　当町は、汚水処理区域（公共下水道・特定環境保全公共下水道・農業集落排水事業）の整備は完了している。
　一方、収益的収支比率や経費回収率から見ると下水道使用料以外の収入に依存している割合が大きいため、令和2年度分からの使用料改定を行った。
　使用料の改定については、令和6年度に再検討を開始し、現在も検討中である。</t>
    <rPh sb="27" eb="28">
      <t>ウエ</t>
    </rPh>
    <rPh sb="146" eb="147">
      <t>ヒク</t>
    </rPh>
    <rPh sb="158" eb="160">
      <t>レイワ</t>
    </rPh>
    <rPh sb="161" eb="163">
      <t>ネンド</t>
    </rPh>
    <rPh sb="165" eb="167">
      <t>ギャクテン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</si>
</sst>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94F-47B1-8396-0DA367BC54F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0.02</c:v>
                </c:pt>
                <c:pt idx="2">
                  <c:v>0.01</c:v>
                </c:pt>
                <c:pt idx="3">
                  <c:v>0.01</c:v>
                </c:pt>
                <c:pt idx="4">
                  <c:v>0.02</c:v>
                </c:pt>
              </c:numCache>
            </c:numRef>
          </c:val>
          <c:smooth val="0"/>
          <c:extLst>
            <c:ext xmlns:c16="http://schemas.microsoft.com/office/drawing/2014/chart" uri="{C3380CC4-5D6E-409C-BE32-E72D297353CC}">
              <c16:uniqueId val="{00000001-394F-47B1-8396-0DA367BC54F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88.33</c:v>
                </c:pt>
                <c:pt idx="1">
                  <c:v>93.52</c:v>
                </c:pt>
                <c:pt idx="2">
                  <c:v>95.63</c:v>
                </c:pt>
                <c:pt idx="3">
                  <c:v>97.74</c:v>
                </c:pt>
                <c:pt idx="4">
                  <c:v>118.64</c:v>
                </c:pt>
              </c:numCache>
            </c:numRef>
          </c:val>
          <c:extLst>
            <c:ext xmlns:c16="http://schemas.microsoft.com/office/drawing/2014/chart" uri="{C3380CC4-5D6E-409C-BE32-E72D297353CC}">
              <c16:uniqueId val="{00000000-BCBB-4E57-87E4-FC522C62F7C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BB-4E57-87E4-FC522C62F7C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7E-4C26-B2B0-E913F294A76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7E-4C26-B2B0-E913F294A76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A0-40AD-8E8A-D55C286A6CA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A0-40AD-8E8A-D55C286A6CA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78-46B3-B514-3F46610F20F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78-46B3-B514-3F46610F20F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7D-40BB-8A2A-63CDF7CAE6E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7D-40BB-8A2A-63CDF7CAE6E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7A-436C-8116-F8FB973E78A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654.71</c:v>
                </c:pt>
                <c:pt idx="1">
                  <c:v>783.8</c:v>
                </c:pt>
                <c:pt idx="2">
                  <c:v>778.81</c:v>
                </c:pt>
                <c:pt idx="3">
                  <c:v>718.49</c:v>
                </c:pt>
                <c:pt idx="4">
                  <c:v>743.31</c:v>
                </c:pt>
              </c:numCache>
            </c:numRef>
          </c:val>
          <c:smooth val="0"/>
          <c:extLst>
            <c:ext xmlns:c16="http://schemas.microsoft.com/office/drawing/2014/chart" uri="{C3380CC4-5D6E-409C-BE32-E72D297353CC}">
              <c16:uniqueId val="{00000001-6F7A-436C-8116-F8FB973E78A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48.97</c:v>
                </c:pt>
                <c:pt idx="1">
                  <c:v>63.33</c:v>
                </c:pt>
                <c:pt idx="2">
                  <c:v>51.28</c:v>
                </c:pt>
                <c:pt idx="3">
                  <c:v>38.68</c:v>
                </c:pt>
                <c:pt idx="4">
                  <c:v>41.9</c:v>
                </c:pt>
              </c:numCache>
            </c:numRef>
          </c:val>
          <c:extLst>
            <c:ext xmlns:c16="http://schemas.microsoft.com/office/drawing/2014/chart" uri="{C3380CC4-5D6E-409C-BE32-E72D297353CC}">
              <c16:uniqueId val="{00000000-410D-4816-BB70-FD91C9B542A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65.37</c:v>
                </c:pt>
                <c:pt idx="1">
                  <c:v>68.11</c:v>
                </c:pt>
                <c:pt idx="2">
                  <c:v>67.23</c:v>
                </c:pt>
                <c:pt idx="3">
                  <c:v>61.82</c:v>
                </c:pt>
                <c:pt idx="4">
                  <c:v>61.15</c:v>
                </c:pt>
              </c:numCache>
            </c:numRef>
          </c:val>
          <c:smooth val="0"/>
          <c:extLst>
            <c:ext xmlns:c16="http://schemas.microsoft.com/office/drawing/2014/chart" uri="{C3380CC4-5D6E-409C-BE32-E72D297353CC}">
              <c16:uniqueId val="{00000001-410D-4816-BB70-FD91C9B542A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206.24</c:v>
                </c:pt>
                <c:pt idx="1">
                  <c:v>186.3</c:v>
                </c:pt>
                <c:pt idx="2">
                  <c:v>232.88</c:v>
                </c:pt>
                <c:pt idx="3">
                  <c:v>308.27</c:v>
                </c:pt>
                <c:pt idx="4">
                  <c:v>266.63</c:v>
                </c:pt>
              </c:numCache>
            </c:numRef>
          </c:val>
          <c:extLst>
            <c:ext xmlns:c16="http://schemas.microsoft.com/office/drawing/2014/chart" uri="{C3380CC4-5D6E-409C-BE32-E72D297353CC}">
              <c16:uniqueId val="{00000000-69FC-44E0-91F7-D2CB8B02528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228.99</c:v>
                </c:pt>
                <c:pt idx="1">
                  <c:v>222.41</c:v>
                </c:pt>
                <c:pt idx="2">
                  <c:v>228.21</c:v>
                </c:pt>
                <c:pt idx="3">
                  <c:v>246.9</c:v>
                </c:pt>
                <c:pt idx="4">
                  <c:v>250.43</c:v>
                </c:pt>
              </c:numCache>
            </c:numRef>
          </c:val>
          <c:smooth val="0"/>
          <c:extLst>
            <c:ext xmlns:c16="http://schemas.microsoft.com/office/drawing/2014/chart" uri="{C3380CC4-5D6E-409C-BE32-E72D297353CC}">
              <c16:uniqueId val="{00000001-69FC-44E0-91F7-D2CB8B02528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61.8</c:v>
                </c:pt>
                <c:pt idx="1">
                  <c:v>65.06</c:v>
                </c:pt>
                <c:pt idx="2">
                  <c:v>64.22</c:v>
                </c:pt>
                <c:pt idx="3">
                  <c:v>62.73</c:v>
                </c:pt>
                <c:pt idx="4">
                  <c:v>67.099999999999994</c:v>
                </c:pt>
              </c:numCache>
            </c:numRef>
          </c:val>
          <c:extLst>
            <c:ext xmlns:c16="http://schemas.microsoft.com/office/drawing/2014/chart" uri="{C3380CC4-5D6E-409C-BE32-E72D297353CC}">
              <c16:uniqueId val="{00000000-D792-4C99-98A6-E8BC991C05A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54.06</c:v>
                </c:pt>
                <c:pt idx="1">
                  <c:v>55.26</c:v>
                </c:pt>
                <c:pt idx="2">
                  <c:v>54.54</c:v>
                </c:pt>
                <c:pt idx="3">
                  <c:v>52.9</c:v>
                </c:pt>
                <c:pt idx="4">
                  <c:v>52.63</c:v>
                </c:pt>
              </c:numCache>
            </c:numRef>
          </c:val>
          <c:smooth val="0"/>
          <c:extLst>
            <c:ext xmlns:c16="http://schemas.microsoft.com/office/drawing/2014/chart" uri="{C3380CC4-5D6E-409C-BE32-E72D297353CC}">
              <c16:uniqueId val="{00000001-D792-4C99-98A6-E8BC991C05A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99.82</c:v>
                </c:pt>
                <c:pt idx="1">
                  <c:v>99.86</c:v>
                </c:pt>
                <c:pt idx="2">
                  <c:v>99.72</c:v>
                </c:pt>
                <c:pt idx="3">
                  <c:v>99.72</c:v>
                </c:pt>
                <c:pt idx="4">
                  <c:v>99.52</c:v>
                </c:pt>
              </c:numCache>
            </c:numRef>
          </c:val>
          <c:extLst>
            <c:ext xmlns:c16="http://schemas.microsoft.com/office/drawing/2014/chart" uri="{C3380CC4-5D6E-409C-BE32-E72D297353CC}">
              <c16:uniqueId val="{00000000-0C9A-429C-988B-A4EC97A0C1E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90.11</c:v>
                </c:pt>
                <c:pt idx="1">
                  <c:v>90.52</c:v>
                </c:pt>
                <c:pt idx="2">
                  <c:v>90.3</c:v>
                </c:pt>
                <c:pt idx="3">
                  <c:v>90.3</c:v>
                </c:pt>
                <c:pt idx="4">
                  <c:v>90.32</c:v>
                </c:pt>
              </c:numCache>
            </c:numRef>
          </c:val>
          <c:smooth val="0"/>
          <c:extLst>
            <c:ext xmlns:c16="http://schemas.microsoft.com/office/drawing/2014/chart" uri="{C3380CC4-5D6E-409C-BE32-E72D297353CC}">
              <c16:uniqueId val="{00000001-0C9A-429C-988B-A4EC97A0C1E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三重県　木曽岬町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法非適用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F1</v>
      </c>
      <c r="X8" s="64"/>
      <c r="Y8" s="64"/>
      <c r="Z8" s="64"/>
      <c r="AA8" s="64"/>
      <c r="AB8" s="64"/>
      <c r="AC8" s="64"/>
      <c r="AD8" s="65" t="str">
        <f>データ!$M$6</f>
        <v>非設置</v>
      </c>
      <c r="AE8" s="65"/>
      <c r="AF8" s="65"/>
      <c r="AG8" s="65"/>
      <c r="AH8" s="65"/>
      <c r="AI8" s="65"/>
      <c r="AJ8" s="65"/>
      <c r="AK8" s="3"/>
      <c r="AL8" s="45">
        <f>データ!S6</f>
        <v>5939</v>
      </c>
      <c r="AM8" s="45"/>
      <c r="AN8" s="45"/>
      <c r="AO8" s="45"/>
      <c r="AP8" s="45"/>
      <c r="AQ8" s="45"/>
      <c r="AR8" s="45"/>
      <c r="AS8" s="45"/>
      <c r="AT8" s="44">
        <f>データ!T6</f>
        <v>15.74</v>
      </c>
      <c r="AU8" s="44"/>
      <c r="AV8" s="44"/>
      <c r="AW8" s="44"/>
      <c r="AX8" s="44"/>
      <c r="AY8" s="44"/>
      <c r="AZ8" s="44"/>
      <c r="BA8" s="44"/>
      <c r="BB8" s="44">
        <f>データ!U6</f>
        <v>377.32</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t="str">
        <f>データ!O6</f>
        <v>該当数値なし</v>
      </c>
      <c r="J10" s="44"/>
      <c r="K10" s="44"/>
      <c r="L10" s="44"/>
      <c r="M10" s="44"/>
      <c r="N10" s="44"/>
      <c r="O10" s="44"/>
      <c r="P10" s="44">
        <f>データ!P6</f>
        <v>35.049999999999997</v>
      </c>
      <c r="Q10" s="44"/>
      <c r="R10" s="44"/>
      <c r="S10" s="44"/>
      <c r="T10" s="44"/>
      <c r="U10" s="44"/>
      <c r="V10" s="44"/>
      <c r="W10" s="44">
        <f>データ!Q6</f>
        <v>97.7</v>
      </c>
      <c r="X10" s="44"/>
      <c r="Y10" s="44"/>
      <c r="Z10" s="44"/>
      <c r="AA10" s="44"/>
      <c r="AB10" s="44"/>
      <c r="AC10" s="44"/>
      <c r="AD10" s="45">
        <f>データ!R6</f>
        <v>2002</v>
      </c>
      <c r="AE10" s="45"/>
      <c r="AF10" s="45"/>
      <c r="AG10" s="45"/>
      <c r="AH10" s="45"/>
      <c r="AI10" s="45"/>
      <c r="AJ10" s="45"/>
      <c r="AK10" s="2"/>
      <c r="AL10" s="45">
        <f>データ!V6</f>
        <v>2078</v>
      </c>
      <c r="AM10" s="45"/>
      <c r="AN10" s="45"/>
      <c r="AO10" s="45"/>
      <c r="AP10" s="45"/>
      <c r="AQ10" s="45"/>
      <c r="AR10" s="45"/>
      <c r="AS10" s="45"/>
      <c r="AT10" s="44">
        <f>データ!W6</f>
        <v>1.19</v>
      </c>
      <c r="AU10" s="44"/>
      <c r="AV10" s="44"/>
      <c r="AW10" s="44"/>
      <c r="AX10" s="44"/>
      <c r="AY10" s="44"/>
      <c r="AZ10" s="44"/>
      <c r="BA10" s="44"/>
      <c r="BB10" s="44">
        <f>データ!X6</f>
        <v>1746.22</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119</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117</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118</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44</v>
      </c>
      <c r="O86" s="12" t="str">
        <f>データ!EO6</f>
        <v>【0.02】</v>
      </c>
    </row>
  </sheetData>
  <sheetProtection algorithmName="SHA-512" hashValue="F4vrrZM5I170QlKgn5/jHnsEZKPE/EIX/Cg7yGu65S/BOtNSfspSK57U3ATqtwhXaDx6IOt/cEZqz3q7OXuHfA==" saltValue="i0br9mgmYQJ6ATdz1IX6Z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243035</v>
      </c>
      <c r="D6" s="19">
        <f t="shared" si="3"/>
        <v>47</v>
      </c>
      <c r="E6" s="19">
        <f t="shared" si="3"/>
        <v>17</v>
      </c>
      <c r="F6" s="19">
        <f t="shared" si="3"/>
        <v>5</v>
      </c>
      <c r="G6" s="19">
        <f t="shared" si="3"/>
        <v>0</v>
      </c>
      <c r="H6" s="19" t="str">
        <f t="shared" si="3"/>
        <v>三重県　木曽岬町</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35.049999999999997</v>
      </c>
      <c r="Q6" s="20">
        <f t="shared" si="3"/>
        <v>97.7</v>
      </c>
      <c r="R6" s="20">
        <f t="shared" si="3"/>
        <v>2002</v>
      </c>
      <c r="S6" s="20">
        <f t="shared" si="3"/>
        <v>5939</v>
      </c>
      <c r="T6" s="20">
        <f t="shared" si="3"/>
        <v>15.74</v>
      </c>
      <c r="U6" s="20">
        <f t="shared" si="3"/>
        <v>377.32</v>
      </c>
      <c r="V6" s="20">
        <f t="shared" si="3"/>
        <v>2078</v>
      </c>
      <c r="W6" s="20">
        <f t="shared" si="3"/>
        <v>1.19</v>
      </c>
      <c r="X6" s="20">
        <f t="shared" si="3"/>
        <v>1746.22</v>
      </c>
      <c r="Y6" s="21">
        <f>IF(Y7="",NA(),Y7)</f>
        <v>88.33</v>
      </c>
      <c r="Z6" s="21">
        <f t="shared" ref="Z6:AH6" si="4">IF(Z7="",NA(),Z7)</f>
        <v>93.52</v>
      </c>
      <c r="AA6" s="21">
        <f t="shared" si="4"/>
        <v>95.63</v>
      </c>
      <c r="AB6" s="21">
        <f t="shared" si="4"/>
        <v>97.74</v>
      </c>
      <c r="AC6" s="21">
        <f t="shared" si="4"/>
        <v>118.64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654.71</v>
      </c>
      <c r="BL6" s="21">
        <f t="shared" si="7"/>
        <v>783.8</v>
      </c>
      <c r="BM6" s="21">
        <f t="shared" si="7"/>
        <v>778.81</v>
      </c>
      <c r="BN6" s="21">
        <f t="shared" si="7"/>
        <v>718.49</v>
      </c>
      <c r="BO6" s="21">
        <f t="shared" si="7"/>
        <v>743.31</v>
      </c>
      <c r="BP6" s="20" t="str">
        <f>IF(BP7="","",IF(BP7="-","【-】","【"&amp;SUBSTITUTE(TEXT(BP7,"#,##0.00"),"-","△")&amp;"】"))</f>
        <v>【785.10】</v>
      </c>
      <c r="BQ6" s="21">
        <f>IF(BQ7="",NA(),BQ7)</f>
        <v>48.97</v>
      </c>
      <c r="BR6" s="21">
        <f t="shared" ref="BR6:BZ6" si="8">IF(BR7="",NA(),BR7)</f>
        <v>63.33</v>
      </c>
      <c r="BS6" s="21">
        <f t="shared" si="8"/>
        <v>51.28</v>
      </c>
      <c r="BT6" s="21">
        <f t="shared" si="8"/>
        <v>38.68</v>
      </c>
      <c r="BU6" s="21">
        <f t="shared" si="8"/>
        <v>41.9</v>
      </c>
      <c r="BV6" s="21">
        <f t="shared" si="8"/>
        <v>65.37</v>
      </c>
      <c r="BW6" s="21">
        <f t="shared" si="8"/>
        <v>68.11</v>
      </c>
      <c r="BX6" s="21">
        <f t="shared" si="8"/>
        <v>67.23</v>
      </c>
      <c r="BY6" s="21">
        <f t="shared" si="8"/>
        <v>61.82</v>
      </c>
      <c r="BZ6" s="21">
        <f t="shared" si="8"/>
        <v>61.15</v>
      </c>
      <c r="CA6" s="20" t="str">
        <f>IF(CA7="","",IF(CA7="-","【-】","【"&amp;SUBSTITUTE(TEXT(CA7,"#,##0.00"),"-","△")&amp;"】"))</f>
        <v>【56.93】</v>
      </c>
      <c r="CB6" s="21">
        <f>IF(CB7="",NA(),CB7)</f>
        <v>206.24</v>
      </c>
      <c r="CC6" s="21">
        <f t="shared" ref="CC6:CK6" si="9">IF(CC7="",NA(),CC7)</f>
        <v>186.3</v>
      </c>
      <c r="CD6" s="21">
        <f t="shared" si="9"/>
        <v>232.88</v>
      </c>
      <c r="CE6" s="21">
        <f t="shared" si="9"/>
        <v>308.27</v>
      </c>
      <c r="CF6" s="21">
        <f t="shared" si="9"/>
        <v>266.63</v>
      </c>
      <c r="CG6" s="21">
        <f t="shared" si="9"/>
        <v>228.99</v>
      </c>
      <c r="CH6" s="21">
        <f t="shared" si="9"/>
        <v>222.41</v>
      </c>
      <c r="CI6" s="21">
        <f t="shared" si="9"/>
        <v>228.21</v>
      </c>
      <c r="CJ6" s="21">
        <f t="shared" si="9"/>
        <v>246.9</v>
      </c>
      <c r="CK6" s="21">
        <f t="shared" si="9"/>
        <v>250.43</v>
      </c>
      <c r="CL6" s="20" t="str">
        <f>IF(CL7="","",IF(CL7="-","【-】","【"&amp;SUBSTITUTE(TEXT(CL7,"#,##0.00"),"-","△")&amp;"】"))</f>
        <v>【271.15】</v>
      </c>
      <c r="CM6" s="21">
        <f>IF(CM7="",NA(),CM7)</f>
        <v>61.8</v>
      </c>
      <c r="CN6" s="21">
        <f t="shared" ref="CN6:CV6" si="10">IF(CN7="",NA(),CN7)</f>
        <v>65.06</v>
      </c>
      <c r="CO6" s="21">
        <f t="shared" si="10"/>
        <v>64.22</v>
      </c>
      <c r="CP6" s="21">
        <f t="shared" si="10"/>
        <v>62.73</v>
      </c>
      <c r="CQ6" s="21">
        <f t="shared" si="10"/>
        <v>67.099999999999994</v>
      </c>
      <c r="CR6" s="21">
        <f t="shared" si="10"/>
        <v>54.06</v>
      </c>
      <c r="CS6" s="21">
        <f t="shared" si="10"/>
        <v>55.26</v>
      </c>
      <c r="CT6" s="21">
        <f t="shared" si="10"/>
        <v>54.54</v>
      </c>
      <c r="CU6" s="21">
        <f t="shared" si="10"/>
        <v>52.9</v>
      </c>
      <c r="CV6" s="21">
        <f t="shared" si="10"/>
        <v>52.63</v>
      </c>
      <c r="CW6" s="20" t="str">
        <f>IF(CW7="","",IF(CW7="-","【-】","【"&amp;SUBSTITUTE(TEXT(CW7,"#,##0.00"),"-","△")&amp;"】"))</f>
        <v>【49.87】</v>
      </c>
      <c r="CX6" s="21">
        <f>IF(CX7="",NA(),CX7)</f>
        <v>99.82</v>
      </c>
      <c r="CY6" s="21">
        <f t="shared" ref="CY6:DG6" si="11">IF(CY7="",NA(),CY7)</f>
        <v>99.86</v>
      </c>
      <c r="CZ6" s="21">
        <f t="shared" si="11"/>
        <v>99.72</v>
      </c>
      <c r="DA6" s="21">
        <f t="shared" si="11"/>
        <v>99.72</v>
      </c>
      <c r="DB6" s="21">
        <f t="shared" si="11"/>
        <v>99.52</v>
      </c>
      <c r="DC6" s="21">
        <f t="shared" si="11"/>
        <v>90.11</v>
      </c>
      <c r="DD6" s="21">
        <f t="shared" si="11"/>
        <v>90.52</v>
      </c>
      <c r="DE6" s="21">
        <f t="shared" si="11"/>
        <v>90.3</v>
      </c>
      <c r="DF6" s="21">
        <f t="shared" si="11"/>
        <v>90.3</v>
      </c>
      <c r="DG6" s="21">
        <f t="shared" si="11"/>
        <v>90.32</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0.02</v>
      </c>
      <c r="EL6" s="21">
        <f t="shared" si="14"/>
        <v>0.01</v>
      </c>
      <c r="EM6" s="21">
        <f t="shared" si="14"/>
        <v>0.01</v>
      </c>
      <c r="EN6" s="21">
        <f t="shared" si="14"/>
        <v>0.02</v>
      </c>
      <c r="EO6" s="20" t="str">
        <f>IF(EO7="","",IF(EO7="-","【-】","【"&amp;SUBSTITUTE(TEXT(EO7,"#,##0.00"),"-","△")&amp;"】"))</f>
        <v>【0.02】</v>
      </c>
    </row>
    <row r="7" spans="1:145" s="22" customFormat="1" x14ac:dyDescent="0.2">
      <c r="A7" s="14"/>
      <c r="B7" s="23">
        <v>2023</v>
      </c>
      <c r="C7" s="23">
        <v>243035</v>
      </c>
      <c r="D7" s="23">
        <v>47</v>
      </c>
      <c r="E7" s="23">
        <v>17</v>
      </c>
      <c r="F7" s="23">
        <v>5</v>
      </c>
      <c r="G7" s="23">
        <v>0</v>
      </c>
      <c r="H7" s="23" t="s">
        <v>98</v>
      </c>
      <c r="I7" s="23" t="s">
        <v>99</v>
      </c>
      <c r="J7" s="23" t="s">
        <v>100</v>
      </c>
      <c r="K7" s="23" t="s">
        <v>101</v>
      </c>
      <c r="L7" s="23" t="s">
        <v>102</v>
      </c>
      <c r="M7" s="23" t="s">
        <v>103</v>
      </c>
      <c r="N7" s="24" t="s">
        <v>104</v>
      </c>
      <c r="O7" s="24" t="s">
        <v>105</v>
      </c>
      <c r="P7" s="24">
        <v>35.049999999999997</v>
      </c>
      <c r="Q7" s="24">
        <v>97.7</v>
      </c>
      <c r="R7" s="24">
        <v>2002</v>
      </c>
      <c r="S7" s="24">
        <v>5939</v>
      </c>
      <c r="T7" s="24">
        <v>15.74</v>
      </c>
      <c r="U7" s="24">
        <v>377.32</v>
      </c>
      <c r="V7" s="24">
        <v>2078</v>
      </c>
      <c r="W7" s="24">
        <v>1.19</v>
      </c>
      <c r="X7" s="24">
        <v>1746.22</v>
      </c>
      <c r="Y7" s="24">
        <v>88.33</v>
      </c>
      <c r="Z7" s="24">
        <v>93.52</v>
      </c>
      <c r="AA7" s="24">
        <v>95.63</v>
      </c>
      <c r="AB7" s="24">
        <v>97.74</v>
      </c>
      <c r="AC7" s="24">
        <v>118.64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654.71</v>
      </c>
      <c r="BL7" s="24">
        <v>783.8</v>
      </c>
      <c r="BM7" s="24">
        <v>778.81</v>
      </c>
      <c r="BN7" s="24">
        <v>718.49</v>
      </c>
      <c r="BO7" s="24">
        <v>743.31</v>
      </c>
      <c r="BP7" s="24">
        <v>785.1</v>
      </c>
      <c r="BQ7" s="24">
        <v>48.97</v>
      </c>
      <c r="BR7" s="24">
        <v>63.33</v>
      </c>
      <c r="BS7" s="24">
        <v>51.28</v>
      </c>
      <c r="BT7" s="24">
        <v>38.68</v>
      </c>
      <c r="BU7" s="24">
        <v>41.9</v>
      </c>
      <c r="BV7" s="24">
        <v>65.37</v>
      </c>
      <c r="BW7" s="24">
        <v>68.11</v>
      </c>
      <c r="BX7" s="24">
        <v>67.23</v>
      </c>
      <c r="BY7" s="24">
        <v>61.82</v>
      </c>
      <c r="BZ7" s="24">
        <v>61.15</v>
      </c>
      <c r="CA7" s="24">
        <v>56.93</v>
      </c>
      <c r="CB7" s="24">
        <v>206.24</v>
      </c>
      <c r="CC7" s="24">
        <v>186.3</v>
      </c>
      <c r="CD7" s="24">
        <v>232.88</v>
      </c>
      <c r="CE7" s="24">
        <v>308.27</v>
      </c>
      <c r="CF7" s="24">
        <v>266.63</v>
      </c>
      <c r="CG7" s="24">
        <v>228.99</v>
      </c>
      <c r="CH7" s="24">
        <v>222.41</v>
      </c>
      <c r="CI7" s="24">
        <v>228.21</v>
      </c>
      <c r="CJ7" s="24">
        <v>246.9</v>
      </c>
      <c r="CK7" s="24">
        <v>250.43</v>
      </c>
      <c r="CL7" s="24">
        <v>271.14999999999998</v>
      </c>
      <c r="CM7" s="24">
        <v>61.8</v>
      </c>
      <c r="CN7" s="24">
        <v>65.06</v>
      </c>
      <c r="CO7" s="24">
        <v>64.22</v>
      </c>
      <c r="CP7" s="24">
        <v>62.73</v>
      </c>
      <c r="CQ7" s="24">
        <v>67.099999999999994</v>
      </c>
      <c r="CR7" s="24">
        <v>54.06</v>
      </c>
      <c r="CS7" s="24">
        <v>55.26</v>
      </c>
      <c r="CT7" s="24">
        <v>54.54</v>
      </c>
      <c r="CU7" s="24">
        <v>52.9</v>
      </c>
      <c r="CV7" s="24">
        <v>52.63</v>
      </c>
      <c r="CW7" s="24">
        <v>49.87</v>
      </c>
      <c r="CX7" s="24">
        <v>99.82</v>
      </c>
      <c r="CY7" s="24">
        <v>99.86</v>
      </c>
      <c r="CZ7" s="24">
        <v>99.72</v>
      </c>
      <c r="DA7" s="24">
        <v>99.72</v>
      </c>
      <c r="DB7" s="24">
        <v>99.52</v>
      </c>
      <c r="DC7" s="24">
        <v>90.11</v>
      </c>
      <c r="DD7" s="24">
        <v>90.52</v>
      </c>
      <c r="DE7" s="24">
        <v>90.3</v>
      </c>
      <c r="DF7" s="24">
        <v>90.3</v>
      </c>
      <c r="DG7" s="24">
        <v>90.32</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0.02</v>
      </c>
      <c r="EL7" s="24">
        <v>0.01</v>
      </c>
      <c r="EM7" s="24">
        <v>0.01</v>
      </c>
      <c r="EN7" s="24">
        <v>0.02</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114</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