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5_木曽岬町\"/>
    </mc:Choice>
  </mc:AlternateContent>
  <xr:revisionPtr revIDLastSave="0" documentId="13_ncr:1_{AD444434-2E98-4226-A56F-09A01C3AE6A1}" xr6:coauthVersionLast="47" xr6:coauthVersionMax="47" xr10:uidLastSave="{00000000-0000-0000-0000-000000000000}"/>
  <workbookProtection workbookAlgorithmName="SHA-512" workbookHashValue="GtQKrqYY8bOA0xe5mqQuwbcNAkyTTcVvgecXuzxzL9n/PikxhL5icUZ398p3f4IwaqtG/Joy5UehbL1+dCgQMA==" workbookSaltValue="1XtfAYBVsRiJwD5yaZBY+Q=="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AT10" i="4"/>
  <c r="AL10"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<sst xmlns="http://schemas.openxmlformats.org/spreadsheetml/2006/main" count="236" uniqueCount="120">
  <si>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</si>
  <si>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</si>
  <si>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</si>
  <si>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</si>
  <si>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</si>
  <si>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</si>
  <si>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</si>
  <si>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</si>
  <si>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</si>
  <si>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</si>
  <si>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</si>
  <si>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</si>
  <si>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</si>
  <si>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</si>
  <si>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</si>
  <si>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</si>
  <si>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</si>
  <si>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</si>
  <si>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</si>
  <si>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</si>
  <si>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</si>
  <si>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</si>
  <si>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</si>
  <si>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</si>
  <si>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</si>
  <si>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</si>
  <si>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</si>
  <si>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</si>
  <si>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</si>
  <si>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</si>
  <si>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</si>
  <si>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</si>
  <si>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</si>
  <si>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</si>
  <si>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</si>
  <si>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</si>
  <si>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</si>
  <si>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</si>
  <si>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</si>
  <si>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</si>
  <si>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</si>
  <si>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</si>
  <si>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</si>
  <si>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</si>
  <si>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</si>
  <si>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</si>
  <si>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</si>
  <si>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</si>
  <si>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</si>
  <si>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</si>
  <si>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</si>
  <si>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</si>
  <si>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</si>
  <si>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</si>
  <si>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</si>
  <si>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</si>
  <si>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</si>
  <si>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</si>
  <si>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</si>
  <si>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</si>
  <si>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</si>
  <si>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</si>
  <si>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</si>
  <si>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</si>
  <si>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</si>
  <si>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</si>
  <si>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</si>
  <si>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</si>
  <si>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</si>
  <si>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</si>
  <si>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</si>
  <si>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</si>
  <si>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</si>
  <si>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</si>
  <si>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</si>
  <si>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</si>
  <si>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</si>
  <si>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</si>
  <si>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</si>
  <si>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</si>
  <si>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</si>
  <si>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</si>
  <si>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</si>
  <si>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</si>
  <si>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</si>
  <si>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</si>
  <si>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</si>
  <si>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</si>
  <si>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</si>
  <si>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</si>
  <si>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</si>
  <si>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</si>
  <si>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</si>
  <si>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</si>
  <si>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</si>
  <si>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</si>
  <si>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</si>
  <si>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</si>
  <si>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</si>
  <si>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</si>
  <si>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</si>
  <si>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</si>
  <si>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</si>
  <si>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</si>
  <si>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</si>
  <si>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</si>
  <si>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</si>
  <si>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</si>
  <si>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</si>
  <si>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</si>
  <si>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</si>
  <si>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</si>
  <si>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</si>
  <si>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</si>
  <si>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</si>
  <si>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</si>
  <si>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</si>
  <si>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当町の下水道は布設開始から約30年経過しており、ストックマネジメント計画に基づき、計画的な更新が必要である。</t>
    <phoneticPr fontId="4"/>
  </si>
  <si>
    <t>　町内における下水道事業については、完了となっており、今後人口減少が予想される中、施設更新等新たな投資が求められ、統廃合を含めた施設の維持管理及び財源確保が重要な課題である。</t>
    <phoneticPr fontId="4"/>
  </si>
  <si>
    <t>①令和5年度は法適化に伴う打ち切り決算により100％を上回っているが、実際は使用料以外（一般会計）の収入に依存している。
④類似団体と比較して低く抑えられている。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一方、収益的収支比率や経費回収率から見ると下水道使用料以外の収入に依存している割合が大きいため、令和2年度分からの使用料改定を行った。
　使用料の改定については、令和6年度に再検討を開始し、現在も検討中である。</t>
    <rPh sb="1" eb="3">
      <t>レイワ</t>
    </rPh>
    <rPh sb="4" eb="6">
      <t>ネンド</t>
    </rPh>
    <rPh sb="7" eb="10">
      <t>ホウテキカ</t>
    </rPh>
    <rPh sb="11" eb="12">
      <t>トモナ</t>
    </rPh>
    <rPh sb="13" eb="14">
      <t>ウ</t>
    </rPh>
    <rPh sb="15" eb="16">
      <t>キ</t>
    </rPh>
    <rPh sb="17" eb="19">
      <t>ケッサン</t>
    </rPh>
    <rPh sb="27" eb="28">
      <t>ウエ</t>
    </rPh>
    <rPh sb="35" eb="37">
      <t>ジッサイ</t>
    </rPh>
    <rPh sb="379" eb="381">
      <t>カイシ</t>
    </rPh>
    <rPh sb="383" eb="385">
      <t>ゲンザイ</t>
    </rPh>
    <rPh sb="386" eb="389">
      <t>ケントウチュウ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</si>
</sst>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D2-42AC-9281-A28839C523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0.09</c:v>
                </c:pt>
              </c:numCache>
            </c:numRef>
          </c:val>
          <c:smooth val="0"/>
          <c:extLst>
            <c:ext xmlns:c16="http://schemas.microsoft.com/office/drawing/2014/chart" uri="{C3380CC4-5D6E-409C-BE32-E72D297353CC}">
              <c16:uniqueId val="{00000001-8AD2-42AC-9281-A28839C523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28.32</c:v>
                </c:pt>
                <c:pt idx="1">
                  <c:v>43.52</c:v>
                </c:pt>
                <c:pt idx="2">
                  <c:v>40.76</c:v>
                </c:pt>
                <c:pt idx="3">
                  <c:v>40.119999999999997</c:v>
                </c:pt>
                <c:pt idx="4">
                  <c:v>40.76</c:v>
                </c:pt>
              </c:numCache>
            </c:numRef>
          </c:val>
          <c:extLst>
            <c:ext xmlns:c16="http://schemas.microsoft.com/office/drawing/2014/chart" uri="{C3380CC4-5D6E-409C-BE32-E72D297353CC}">
              <c16:uniqueId val="{00000000-34B3-47F9-A43A-AE20D9F04D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56.51</c:v>
                </c:pt>
              </c:numCache>
            </c:numRef>
          </c:val>
          <c:smooth val="0"/>
          <c:extLst>
            <c:ext xmlns:c16="http://schemas.microsoft.com/office/drawing/2014/chart" uri="{C3380CC4-5D6E-409C-BE32-E72D297353CC}">
              <c16:uniqueId val="{00000001-34B3-47F9-A43A-AE20D9F04D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99.28</c:v>
                </c:pt>
                <c:pt idx="1">
                  <c:v>99.45</c:v>
                </c:pt>
                <c:pt idx="2">
                  <c:v>99.25</c:v>
                </c:pt>
                <c:pt idx="3">
                  <c:v>98.99</c:v>
                </c:pt>
                <c:pt idx="4">
                  <c:v>99.27</c:v>
                </c:pt>
              </c:numCache>
            </c:numRef>
          </c:val>
          <c:extLst>
            <c:ext xmlns:c16="http://schemas.microsoft.com/office/drawing/2014/chart" uri="{C3380CC4-5D6E-409C-BE32-E72D297353CC}">
              <c16:uniqueId val="{00000000-CA49-4045-96A7-888C0EC25F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90.62</c:v>
                </c:pt>
              </c:numCache>
            </c:numRef>
          </c:val>
          <c:smooth val="0"/>
          <c:extLst>
            <c:ext xmlns:c16="http://schemas.microsoft.com/office/drawing/2014/chart" uri="{C3380CC4-5D6E-409C-BE32-E72D297353CC}">
              <c16:uniqueId val="{00000001-CA49-4045-96A7-888C0EC25F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91.94</c:v>
                </c:pt>
                <c:pt idx="1">
                  <c:v>87.7</c:v>
                </c:pt>
                <c:pt idx="2">
                  <c:v>96.47</c:v>
                </c:pt>
                <c:pt idx="3">
                  <c:v>97.27</c:v>
                </c:pt>
                <c:pt idx="4">
                  <c:v>122.77</c:v>
                </c:pt>
              </c:numCache>
            </c:numRef>
          </c:val>
          <c:extLst>
            <c:ext xmlns:c16="http://schemas.microsoft.com/office/drawing/2014/chart" uri="{C3380CC4-5D6E-409C-BE32-E72D297353CC}">
              <c16:uniqueId val="{00000000-A696-452F-8376-E849752694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96-452F-8376-E849752694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E3-43F9-97E8-5C38B5D862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3-43F9-97E8-5C38B5D862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C1-430E-94E5-705A23E829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C1-430E-94E5-705A23E829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0E-4DED-85FE-FC3D7A0F24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0E-4DED-85FE-FC3D7A0F24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55-4696-BFA0-671A4025E8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55-4696-BFA0-671A4025E8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3B-43BE-96B8-EDB43A3AF6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767.56</c:v>
                </c:pt>
              </c:numCache>
            </c:numRef>
          </c:val>
          <c:smooth val="0"/>
          <c:extLst>
            <c:ext xmlns:c16="http://schemas.microsoft.com/office/drawing/2014/chart" uri="{C3380CC4-5D6E-409C-BE32-E72D297353CC}">
              <c16:uniqueId val="{00000001-AE3B-43BE-96B8-EDB43A3AF6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39.729999999999997</c:v>
                </c:pt>
                <c:pt idx="1">
                  <c:v>49.57</c:v>
                </c:pt>
                <c:pt idx="2">
                  <c:v>50.1</c:v>
                </c:pt>
                <c:pt idx="3">
                  <c:v>42.49</c:v>
                </c:pt>
                <c:pt idx="4">
                  <c:v>54.67</c:v>
                </c:pt>
              </c:numCache>
            </c:numRef>
          </c:val>
          <c:extLst>
            <c:ext xmlns:c16="http://schemas.microsoft.com/office/drawing/2014/chart" uri="{C3380CC4-5D6E-409C-BE32-E72D297353CC}">
              <c16:uniqueId val="{00000000-55F9-4E7C-840C-BD0A2FBDA3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90.23</c:v>
                </c:pt>
              </c:numCache>
            </c:numRef>
          </c:val>
          <c:smooth val="0"/>
          <c:extLst>
            <c:ext xmlns:c16="http://schemas.microsoft.com/office/drawing/2014/chart" uri="{C3380CC4-5D6E-409C-BE32-E72D297353CC}">
              <c16:uniqueId val="{00000001-55F9-4E7C-840C-BD0A2FBDA3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245.65</c:v>
                </c:pt>
                <c:pt idx="1">
                  <c:v>225.58</c:v>
                </c:pt>
                <c:pt idx="2">
                  <c:v>234.45</c:v>
                </c:pt>
                <c:pt idx="3">
                  <c:v>278.77</c:v>
                </c:pt>
                <c:pt idx="4">
                  <c:v>208.42</c:v>
                </c:pt>
              </c:numCache>
            </c:numRef>
          </c:val>
          <c:extLst>
            <c:ext xmlns:c16="http://schemas.microsoft.com/office/drawing/2014/chart" uri="{C3380CC4-5D6E-409C-BE32-E72D297353CC}">
              <c16:uniqueId val="{00000000-D4A7-4428-9A9A-FDBDE718C0F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170.2</c:v>
                </c:pt>
              </c:numCache>
            </c:numRef>
          </c:val>
          <c:smooth val="0"/>
          <c:extLst>
            <c:ext xmlns:c16="http://schemas.microsoft.com/office/drawing/2014/chart" uri="{C3380CC4-5D6E-409C-BE32-E72D297353CC}">
              <c16:uniqueId val="{00000001-D4A7-4428-9A9A-FDBDE718C0F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木曽岬町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5939</v>
      </c>
      <c r="AM8" s="45"/>
      <c r="AN8" s="45"/>
      <c r="AO8" s="45"/>
      <c r="AP8" s="45"/>
      <c r="AQ8" s="45"/>
      <c r="AR8" s="45"/>
      <c r="AS8" s="45"/>
      <c r="AT8" s="44">
        <f>データ!T6</f>
        <v>15.74</v>
      </c>
      <c r="AU8" s="44"/>
      <c r="AV8" s="44"/>
      <c r="AW8" s="44"/>
      <c r="AX8" s="44"/>
      <c r="AY8" s="44"/>
      <c r="AZ8" s="44"/>
      <c r="BA8" s="44"/>
      <c r="BB8" s="44">
        <f>データ!U6</f>
        <v>377.32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55.56</v>
      </c>
      <c r="Q10" s="44"/>
      <c r="R10" s="44"/>
      <c r="S10" s="44"/>
      <c r="T10" s="44"/>
      <c r="U10" s="44"/>
      <c r="V10" s="44"/>
      <c r="W10" s="44">
        <f>データ!Q6</f>
        <v>97.9</v>
      </c>
      <c r="X10" s="44"/>
      <c r="Y10" s="44"/>
      <c r="Z10" s="44"/>
      <c r="AA10" s="44"/>
      <c r="AB10" s="44"/>
      <c r="AC10" s="44"/>
      <c r="AD10" s="45">
        <f>データ!R6</f>
        <v>2002</v>
      </c>
      <c r="AE10" s="45"/>
      <c r="AF10" s="45"/>
      <c r="AG10" s="45"/>
      <c r="AH10" s="45"/>
      <c r="AI10" s="45"/>
      <c r="AJ10" s="45"/>
      <c r="AK10" s="2"/>
      <c r="AL10" s="45">
        <f>データ!V6</f>
        <v>3294</v>
      </c>
      <c r="AM10" s="45"/>
      <c r="AN10" s="45"/>
      <c r="AO10" s="45"/>
      <c r="AP10" s="45"/>
      <c r="AQ10" s="45"/>
      <c r="AR10" s="45"/>
      <c r="AS10" s="45"/>
      <c r="AT10" s="44">
        <f>データ!W6</f>
        <v>1.1299999999999999</v>
      </c>
      <c r="AU10" s="44"/>
      <c r="AV10" s="44"/>
      <c r="AW10" s="44"/>
      <c r="AX10" s="44"/>
      <c r="AY10" s="44"/>
      <c r="AZ10" s="44"/>
      <c r="BA10" s="44"/>
      <c r="BB10" s="44">
        <f>データ!X6</f>
        <v>2915.04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Cr6IbJ2WwJJRxSy6TT6GG4LITlWv+AdNNGRLVaFYmuu4l17FAPHVJGmp+9HEgtfNIa+DKBRzhxoiXrFtd/DjMA==" saltValue="iTqaSzUbP+D4esaHI+Th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243035</v>
      </c>
      <c r="D6" s="19">
        <f t="shared" si="3"/>
        <v>47</v>
      </c>
      <c r="E6" s="19">
        <f t="shared" si="3"/>
        <v>17</v>
      </c>
      <c r="F6" s="19">
        <f t="shared" si="3"/>
        <v>1</v>
      </c>
      <c r="G6" s="19">
        <f t="shared" si="3"/>
        <v>0</v>
      </c>
      <c r="H6" s="19" t="str">
        <f t="shared" si="3"/>
        <v>三重県　木曽岬町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55.56</v>
      </c>
      <c r="Q6" s="20">
        <f t="shared" si="3"/>
        <v>97.9</v>
      </c>
      <c r="R6" s="20">
        <f t="shared" si="3"/>
        <v>2002</v>
      </c>
      <c r="S6" s="20">
        <f t="shared" si="3"/>
        <v>5939</v>
      </c>
      <c r="T6" s="20">
        <f t="shared" si="3"/>
        <v>15.74</v>
      </c>
      <c r="U6" s="20">
        <f t="shared" si="3"/>
        <v>377.32</v>
      </c>
      <c r="V6" s="20">
        <f t="shared" si="3"/>
        <v>3294</v>
      </c>
      <c r="W6" s="20">
        <f t="shared" si="3"/>
        <v>1.1299999999999999</v>
      </c>
      <c r="X6" s="20">
        <f t="shared" si="3"/>
        <v>2915.04</v>
      </c>
      <c r="Y6" s="21">
        <f>IF(Y7="",NA(),Y7)</f>
        <v>91.94</v>
      </c>
      <c r="Z6" s="21">
        <f t="shared" ref="Z6:AH6" si="4">IF(Z7="",NA(),Z7)</f>
        <v>87.7</v>
      </c>
      <c r="AA6" s="21">
        <f t="shared" si="4"/>
        <v>96.47</v>
      </c>
      <c r="AB6" s="21">
        <f t="shared" si="4"/>
        <v>97.27</v>
      </c>
      <c r="AC6" s="21">
        <f t="shared" si="4"/>
        <v>122.77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1001.3</v>
      </c>
      <c r="BL6" s="21">
        <f t="shared" si="7"/>
        <v>1050.51</v>
      </c>
      <c r="BM6" s="21">
        <f t="shared" si="7"/>
        <v>1102.01</v>
      </c>
      <c r="BN6" s="21">
        <f t="shared" si="7"/>
        <v>987.36</v>
      </c>
      <c r="BO6" s="21">
        <f t="shared" si="7"/>
        <v>767.56</v>
      </c>
      <c r="BP6" s="20" t="str">
        <f>IF(BP7="","",IF(BP7="-","【-】","【"&amp;SUBSTITUTE(TEXT(BP7,"#,##0.00"),"-","△")&amp;"】"))</f>
        <v>【630.82】</v>
      </c>
      <c r="BQ6" s="21">
        <f>IF(BQ7="",NA(),BQ7)</f>
        <v>39.729999999999997</v>
      </c>
      <c r="BR6" s="21">
        <f t="shared" ref="BR6:BZ6" si="8">IF(BR7="",NA(),BR7)</f>
        <v>49.57</v>
      </c>
      <c r="BS6" s="21">
        <f t="shared" si="8"/>
        <v>50.1</v>
      </c>
      <c r="BT6" s="21">
        <f t="shared" si="8"/>
        <v>42.49</v>
      </c>
      <c r="BU6" s="21">
        <f t="shared" si="8"/>
        <v>54.67</v>
      </c>
      <c r="BV6" s="21">
        <f t="shared" si="8"/>
        <v>81.88</v>
      </c>
      <c r="BW6" s="21">
        <f t="shared" si="8"/>
        <v>82.65</v>
      </c>
      <c r="BX6" s="21">
        <f t="shared" si="8"/>
        <v>82.55</v>
      </c>
      <c r="BY6" s="21">
        <f t="shared" si="8"/>
        <v>83.55</v>
      </c>
      <c r="BZ6" s="21">
        <f t="shared" si="8"/>
        <v>90.23</v>
      </c>
      <c r="CA6" s="20" t="str">
        <f>IF(CA7="","",IF(CA7="-","【-】","【"&amp;SUBSTITUTE(TEXT(CA7,"#,##0.00"),"-","△")&amp;"】"))</f>
        <v>【97.81】</v>
      </c>
      <c r="CB6" s="21">
        <f>IF(CB7="",NA(),CB7)</f>
        <v>245.65</v>
      </c>
      <c r="CC6" s="21">
        <f t="shared" ref="CC6:CK6" si="9">IF(CC7="",NA(),CC7)</f>
        <v>225.58</v>
      </c>
      <c r="CD6" s="21">
        <f t="shared" si="9"/>
        <v>234.45</v>
      </c>
      <c r="CE6" s="21">
        <f t="shared" si="9"/>
        <v>278.77</v>
      </c>
      <c r="CF6" s="21">
        <f t="shared" si="9"/>
        <v>208.42</v>
      </c>
      <c r="CG6" s="21">
        <f t="shared" si="9"/>
        <v>187.55</v>
      </c>
      <c r="CH6" s="21">
        <f t="shared" si="9"/>
        <v>186.3</v>
      </c>
      <c r="CI6" s="21">
        <f t="shared" si="9"/>
        <v>188.38</v>
      </c>
      <c r="CJ6" s="21">
        <f t="shared" si="9"/>
        <v>185.98</v>
      </c>
      <c r="CK6" s="21">
        <f t="shared" si="9"/>
        <v>170.2</v>
      </c>
      <c r="CL6" s="20" t="str">
        <f>IF(CL7="","",IF(CL7="-","【-】","【"&amp;SUBSTITUTE(TEXT(CL7,"#,##0.00"),"-","△")&amp;"】"))</f>
        <v>【138.75】</v>
      </c>
      <c r="CM6" s="21">
        <f>IF(CM7="",NA(),CM7)</f>
        <v>28.32</v>
      </c>
      <c r="CN6" s="21">
        <f t="shared" ref="CN6:CV6" si="10">IF(CN7="",NA(),CN7)</f>
        <v>43.52</v>
      </c>
      <c r="CO6" s="21">
        <f t="shared" si="10"/>
        <v>40.76</v>
      </c>
      <c r="CP6" s="21">
        <f t="shared" si="10"/>
        <v>40.119999999999997</v>
      </c>
      <c r="CQ6" s="21">
        <f t="shared" si="10"/>
        <v>40.76</v>
      </c>
      <c r="CR6" s="21">
        <f t="shared" si="10"/>
        <v>50.94</v>
      </c>
      <c r="CS6" s="21">
        <f t="shared" si="10"/>
        <v>50.53</v>
      </c>
      <c r="CT6" s="21">
        <f t="shared" si="10"/>
        <v>51.42</v>
      </c>
      <c r="CU6" s="21">
        <f t="shared" si="10"/>
        <v>48.95</v>
      </c>
      <c r="CV6" s="21">
        <f t="shared" si="10"/>
        <v>56.51</v>
      </c>
      <c r="CW6" s="20" t="str">
        <f>IF(CW7="","",IF(CW7="-","【-】","【"&amp;SUBSTITUTE(TEXT(CW7,"#,##0.00"),"-","△")&amp;"】"))</f>
        <v>【58.94】</v>
      </c>
      <c r="CX6" s="21">
        <f>IF(CX7="",NA(),CX7)</f>
        <v>99.28</v>
      </c>
      <c r="CY6" s="21">
        <f t="shared" ref="CY6:DG6" si="11">IF(CY7="",NA(),CY7)</f>
        <v>99.45</v>
      </c>
      <c r="CZ6" s="21">
        <f t="shared" si="11"/>
        <v>99.25</v>
      </c>
      <c r="DA6" s="21">
        <f t="shared" si="11"/>
        <v>98.99</v>
      </c>
      <c r="DB6" s="21">
        <f t="shared" si="11"/>
        <v>99.27</v>
      </c>
      <c r="DC6" s="21">
        <f t="shared" si="11"/>
        <v>82.55</v>
      </c>
      <c r="DD6" s="21">
        <f t="shared" si="11"/>
        <v>82.08</v>
      </c>
      <c r="DE6" s="21">
        <f t="shared" si="11"/>
        <v>81.34</v>
      </c>
      <c r="DF6" s="21">
        <f t="shared" si="11"/>
        <v>81.14</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0.09</v>
      </c>
      <c r="EO6" s="20" t="str">
        <f>IF(EO7="","",IF(EO7="-","【-】","【"&amp;SUBSTITUTE(TEXT(EO7,"#,##0.00"),"-","△")&amp;"】"))</f>
        <v>【0.22】</v>
      </c>
    </row>
    <row r="7" spans="1:145" s="22" customFormat="1" x14ac:dyDescent="0.2">
      <c r="A7" s="14"/>
      <c r="B7" s="23">
        <v>2023</v>
      </c>
      <c r="C7" s="23">
        <v>243035</v>
      </c>
      <c r="D7" s="23">
        <v>47</v>
      </c>
      <c r="E7" s="23">
        <v>17</v>
      </c>
      <c r="F7" s="23">
        <v>1</v>
      </c>
      <c r="G7" s="23">
        <v>0</v>
      </c>
      <c r="H7" s="23" t="s">
        <v>97</v>
      </c>
      <c r="I7" s="23" t="s">
        <v>98</v>
      </c>
      <c r="J7" s="23" t="s">
        <v>99</v>
      </c>
      <c r="K7" s="23" t="s">
        <v>100</v>
      </c>
      <c r="L7" s="23" t="s">
        <v>101</v>
      </c>
      <c r="M7" s="23" t="s">
        <v>102</v>
      </c>
      <c r="N7" s="24" t="s">
        <v>103</v>
      </c>
      <c r="O7" s="24" t="s">
        <v>104</v>
      </c>
      <c r="P7" s="24">
        <v>55.56</v>
      </c>
      <c r="Q7" s="24">
        <v>97.9</v>
      </c>
      <c r="R7" s="24">
        <v>2002</v>
      </c>
      <c r="S7" s="24">
        <v>5939</v>
      </c>
      <c r="T7" s="24">
        <v>15.74</v>
      </c>
      <c r="U7" s="24">
        <v>377.32</v>
      </c>
      <c r="V7" s="24">
        <v>3294</v>
      </c>
      <c r="W7" s="24">
        <v>1.1299999999999999</v>
      </c>
      <c r="X7" s="24">
        <v>2915.04</v>
      </c>
      <c r="Y7" s="24">
        <v>91.94</v>
      </c>
      <c r="Z7" s="24">
        <v>87.7</v>
      </c>
      <c r="AA7" s="24">
        <v>96.47</v>
      </c>
      <c r="AB7" s="24">
        <v>97.27</v>
      </c>
      <c r="AC7" s="24">
        <v>122.77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1001.3</v>
      </c>
      <c r="BL7" s="24">
        <v>1050.51</v>
      </c>
      <c r="BM7" s="24">
        <v>1102.01</v>
      </c>
      <c r="BN7" s="24">
        <v>987.36</v>
      </c>
      <c r="BO7" s="24">
        <v>767.56</v>
      </c>
      <c r="BP7" s="24">
        <v>630.82000000000005</v>
      </c>
      <c r="BQ7" s="24">
        <v>39.729999999999997</v>
      </c>
      <c r="BR7" s="24">
        <v>49.57</v>
      </c>
      <c r="BS7" s="24">
        <v>50.1</v>
      </c>
      <c r="BT7" s="24">
        <v>42.49</v>
      </c>
      <c r="BU7" s="24">
        <v>54.67</v>
      </c>
      <c r="BV7" s="24">
        <v>81.88</v>
      </c>
      <c r="BW7" s="24">
        <v>82.65</v>
      </c>
      <c r="BX7" s="24">
        <v>82.55</v>
      </c>
      <c r="BY7" s="24">
        <v>83.55</v>
      </c>
      <c r="BZ7" s="24">
        <v>90.23</v>
      </c>
      <c r="CA7" s="24">
        <v>97.81</v>
      </c>
      <c r="CB7" s="24">
        <v>245.65</v>
      </c>
      <c r="CC7" s="24">
        <v>225.58</v>
      </c>
      <c r="CD7" s="24">
        <v>234.45</v>
      </c>
      <c r="CE7" s="24">
        <v>278.77</v>
      </c>
      <c r="CF7" s="24">
        <v>208.42</v>
      </c>
      <c r="CG7" s="24">
        <v>187.55</v>
      </c>
      <c r="CH7" s="24">
        <v>186.3</v>
      </c>
      <c r="CI7" s="24">
        <v>188.38</v>
      </c>
      <c r="CJ7" s="24">
        <v>185.98</v>
      </c>
      <c r="CK7" s="24">
        <v>170.2</v>
      </c>
      <c r="CL7" s="24">
        <v>138.75</v>
      </c>
      <c r="CM7" s="24">
        <v>28.32</v>
      </c>
      <c r="CN7" s="24">
        <v>43.52</v>
      </c>
      <c r="CO7" s="24">
        <v>40.76</v>
      </c>
      <c r="CP7" s="24">
        <v>40.119999999999997</v>
      </c>
      <c r="CQ7" s="24">
        <v>40.76</v>
      </c>
      <c r="CR7" s="24">
        <v>50.94</v>
      </c>
      <c r="CS7" s="24">
        <v>50.53</v>
      </c>
      <c r="CT7" s="24">
        <v>51.42</v>
      </c>
      <c r="CU7" s="24">
        <v>48.95</v>
      </c>
      <c r="CV7" s="24">
        <v>56.51</v>
      </c>
      <c r="CW7" s="24">
        <v>58.94</v>
      </c>
      <c r="CX7" s="24">
        <v>99.28</v>
      </c>
      <c r="CY7" s="24">
        <v>99.45</v>
      </c>
      <c r="CZ7" s="24">
        <v>99.25</v>
      </c>
      <c r="DA7" s="24">
        <v>98.99</v>
      </c>
      <c r="DB7" s="24">
        <v>99.27</v>
      </c>
      <c r="DC7" s="24">
        <v>82.55</v>
      </c>
      <c r="DD7" s="24">
        <v>82.08</v>
      </c>
      <c r="DE7" s="24">
        <v>81.34</v>
      </c>
      <c r="DF7" s="24">
        <v>81.14</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0.09</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