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image/x-wmf" Extension="wmf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openxmlformats-officedocument.drawingml.chart+xml" PartName="/xl/charts/chart9.xml"/>
  <Override ContentType="application/vnd.openxmlformats-officedocument.drawingml.chart+xml" PartName="/xl/charts/chart10.xml"/>
  <Override ContentType="application/vnd.openxmlformats-officedocument.drawingml.chart+xml" PartName="/xl/charts/chart1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thumbnail.w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ss210078\e財政第２班\22_公営企業決算\R05公営企業決算統計\11_経営比較分析表\06_HP公開用\15_木曽岬町\"/>
    </mc:Choice>
  </mc:AlternateContent>
  <xr:revisionPtr revIDLastSave="0" documentId="13_ncr:1_{4BC7848F-C3C8-4859-9F1D-C047991DCED2}" xr6:coauthVersionLast="47" xr6:coauthVersionMax="47" xr10:uidLastSave="{00000000-0000-0000-0000-000000000000}"/>
  <workbookProtection workbookAlgorithmName="SHA-512" workbookHashValue="YCDeJsepDm9g2Bxbz9JfnYBIuN6jMtX+K/pIqgoRJ2h6b1v1HadAyb5FtjLYYCtLA93zgWn4+keeeY74kXjpNQ==" workbookSaltValue="Z9NvWoEj65llK6mbAoK5Cw==" workbookSpinCount="100000" lockStructure="1"/>
  <bookViews>
    <workbookView xWindow="-28920" yWindow="-120" windowWidth="29040" windowHeight="15720" xr2:uid="{00000000-000D-0000-FFFF-FFFF00000000}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O85" i="4" s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M85" i="4" s="1"/>
  <c r="DQ6" i="5"/>
  <c r="DP6" i="5"/>
  <c r="DO6" i="5"/>
  <c r="DN6" i="5"/>
  <c r="DM6" i="5"/>
  <c r="DL6" i="5"/>
  <c r="DK6" i="5"/>
  <c r="DJ6" i="5"/>
  <c r="DI6" i="5"/>
  <c r="DH6" i="5"/>
  <c r="DG6" i="5"/>
  <c r="L85" i="4" s="1"/>
  <c r="DF6" i="5"/>
  <c r="DE6" i="5"/>
  <c r="DD6" i="5"/>
  <c r="DC6" i="5"/>
  <c r="DB6" i="5"/>
  <c r="DA6" i="5"/>
  <c r="CZ6" i="5"/>
  <c r="CY6" i="5"/>
  <c r="CX6" i="5"/>
  <c r="CW6" i="5"/>
  <c r="CV6" i="5"/>
  <c r="K85" i="4" s="1"/>
  <c r="CU6" i="5"/>
  <c r="CT6" i="5"/>
  <c r="CS6" i="5"/>
  <c r="CR6" i="5"/>
  <c r="CQ6" i="5"/>
  <c r="CP6" i="5"/>
  <c r="CO6" i="5"/>
  <c r="CN6" i="5"/>
  <c r="CM6" i="5"/>
  <c r="CL6" i="5"/>
  <c r="CK6" i="5"/>
  <c r="J85" i="4" s="1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G85" i="4" s="1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AT10" i="4" s="1"/>
  <c r="U6" i="5"/>
  <c r="AL10" i="4" s="1"/>
  <c r="T6" i="5"/>
  <c r="S6" i="5"/>
  <c r="AT8" i="4" s="1"/>
  <c r="R6" i="5"/>
  <c r="AL8" i="4" s="1"/>
  <c r="Q6" i="5"/>
  <c r="W10" i="4" s="1"/>
  <c r="P6" i="5"/>
  <c r="P10" i="4" s="1"/>
  <c r="O6" i="5"/>
  <c r="I10" i="4" s="1"/>
  <c r="N6" i="5"/>
  <c r="B10" i="4" s="1"/>
  <c r="M6" i="5"/>
  <c r="AD8" i="4" s="1"/>
  <c r="L6" i="5"/>
  <c r="K6" i="5"/>
  <c r="P8" i="4" s="1"/>
  <c r="J6" i="5"/>
  <c r="I8" i="4" s="1"/>
  <c r="I6" i="5"/>
  <c r="H6" i="5"/>
  <c r="B6" i="4" s="1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N85" i="4"/>
  <c r="F85" i="4"/>
  <c r="BB8" i="4"/>
  <c r="W8" i="4"/>
  <c r="B8" i="4"/>
</calcChain>
</file>

<file path=xl/sharedStrings.xml><?xml version="1.0" encoding="utf-8"?>
<sst xmlns="http://schemas.openxmlformats.org/spreadsheetml/2006/main" count="228" uniqueCount="113">
  <si>
    <t>経営比較分析表（令和5年度決算）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</si>
  <si>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</si>
  <si>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</si>
  <si>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</si>
  <si>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</si>
  <si>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</si>
  <si>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</si>
  <si>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</si>
  <si>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</si>
  <si>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</si>
  <si>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</si>
  <si>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</si>
  <si>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</si>
  <si>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</si>
  <si>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</si>
  <si>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</si>
  <si>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</si>
  <si>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</si>
  <si>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</si>
  <si>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</si>
  <si>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</si>
  <si>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</si>
  <si>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</si>
  <si>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</si>
  <si>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</si>
  <si>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</si>
  <si>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</si>
  <si>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</si>
  <si>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</si>
  <si>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</si>
  <si>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</si>
  <si>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</si>
  <si>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</si>
  <si>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</si>
  <si>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</si>
  <si>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</si>
  <si>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</si>
  <si>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</si>
  <si>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</si>
  <si>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</si>
  <si>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</si>
  <si>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</si>
  <si>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</si>
  <si>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</si>
  <si>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</si>
  <si>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</si>
  <si>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</si>
  <si>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</si>
  <si>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</si>
  <si>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</si>
  <si>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</si>
  <si>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</si>
  <si>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</si>
  <si>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</si>
  <si>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</si>
  <si>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</si>
  <si>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</si>
  <si>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</si>
  <si>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</si>
  <si>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</si>
  <si>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</si>
  <si>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</si>
  <si>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</si>
  <si>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</si>
  <si>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</si>
  <si>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</si>
  <si>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</si>
  <si>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</si>
  <si>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</si>
  <si>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</si>
  <si>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</si>
  <si>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</si>
  <si>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</si>
  <si>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</si>
  <si>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</si>
  <si>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</si>
  <si>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</si>
  <si>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</si>
  <si>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</si>
  <si>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</si>
  <si>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</si>
  <si>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</si>
  <si>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</si>
  <si>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</si>
  <si>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</si>
  <si>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</si>
  <si>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</si>
  <si>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</si>
  <si>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</si>
  <si>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</si>
  <si>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</si>
  <si>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</si>
  <si>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</si>
  <si>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三重県　木曽岬町</t>
  </si>
  <si>
    <t>法適用</t>
  </si>
  <si>
    <t>水道事業</t>
  </si>
  <si>
    <t>末端給水事業</t>
  </si>
  <si>
    <t>A8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</si>
  <si>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</si>
  <si>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</si>
  <si>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</si>
  <si>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</si>
  <si>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</si>
  <si>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</si>
  <si>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</si>
  <si>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</si>
  <si>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</si>
  <si>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</si>
  <si>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</si>
  <si>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</si>
  <si>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①令和4年度と同様に100％を切り、類似団体平均も下回り、赤字経営となった。
②類似団体平均よりも下回っている。
③令和5年度全国平均を上回っており、支払能力は十分備えているといえる。
④平成22年度以降発生していない。
⑤令和4年度よりは上回っているが、類似団体平均よりは下回っており、今後も引き続き力を入れて取り組む。
⑥類似団体の平均値よりも低く抑えられている。
⑦継続的に類似団体平均を上回っている。
⑧毎年度90％を超えており、継続的に類似団体平均を上回っている。</t>
    <rPh sb="7" eb="9">
      <t>ドウヨウ</t>
    </rPh>
    <rPh sb="120" eb="122">
      <t>ウワマワ</t>
    </rPh>
    <rPh sb="128" eb="132">
      <t>ルイジダンタイ</t>
    </rPh>
    <rPh sb="144" eb="146">
      <t>コンゴ</t>
    </rPh>
    <rPh sb="147" eb="148">
      <t>ヒ</t>
    </rPh>
    <rPh sb="149" eb="150">
      <t>ツヅ</t>
    </rPh>
    <phoneticPr fontId="4"/>
  </si>
  <si>
    <t>①令和4年度に新しい施設が追加された影響で、減価償却率が50％を切り、類似団体平均を下回っている。しかし、法定耐用年数を迎える施設・管路が多いことは例年と同様に変わらない。
②類似団体平均を上回っており、また今後も管の老朽化が増となるため、今後の数値も増となることが見込まれる。
③令和5年度は類似団体平均を上回っているが、今後も将来的な老朽管の増加が予測されるため、より計画的な更新が必要である。</t>
    <rPh sb="13" eb="15">
      <t>ツイカ</t>
    </rPh>
    <rPh sb="18" eb="20">
      <t>エイキョウ</t>
    </rPh>
    <rPh sb="154" eb="156">
      <t>ウワマワ</t>
    </rPh>
    <phoneticPr fontId="4"/>
  </si>
  <si>
    <t xml:space="preserve"> 今後、配水管と施設の老朽化が増加見込みのため、更新に係る費用と経営状況を正確に把握し、健全・効率的な経営を維持する。そのために令和4,5年度に策定した施設と管路の耐震化・更新に沿って計画的に進めていく必要がある。</t>
    <rPh sb="4" eb="7">
      <t>ハイスイカン</t>
    </rPh>
    <rPh sb="8" eb="10">
      <t>シセツ</t>
    </rPh>
    <rPh sb="64" eb="66">
      <t>レイワ</t>
    </rPh>
    <rPh sb="69" eb="70">
      <t>ネン</t>
    </rPh>
    <rPh sb="70" eb="71">
      <t>ド</t>
    </rPh>
    <rPh sb="72" eb="74">
      <t>サクテイ</t>
    </rPh>
    <rPh sb="76" eb="78">
      <t>シセツ</t>
    </rPh>
    <rPh sb="89" eb="90">
      <t>ソ</t>
    </rPh>
    <rPh sb="96" eb="97">
      <t>スス</t>
    </rPh>
    <rPh sb="101" eb="103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</si>
</sst>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R&quot;yy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1.21</c:v>
                </c:pt>
                <c:pt idx="1">
                  <c:v>0.06</c:v>
                </c:pt>
                <c:pt idx="2">
                  <c:v>0.18</c:v>
                </c:pt>
                <c:pt idx="3">
                  <c:v>0.56999999999999995</c:v>
                </c:pt>
                <c:pt idx="4">
                  <c:v>0.56999999999999995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72-49E7-8AC0-2D6C9C796C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0.47</c:v>
                </c:pt>
                <c:pt idx="1">
                  <c:v>0.4</c:v>
                </c:pt>
                <c:pt idx="2">
                  <c:v>0.36</c:v>
                </c:pt>
                <c:pt idx="3">
                  <c:v>0.56999999999999995</c:v>
                </c:pt>
                <c:pt idx="4">
                  <c:v>0.56000000000000005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2-49E7-8AC0-2D6C9C796C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98.84</c:v>
                </c:pt>
                <c:pt idx="1">
                  <c:v>101.53</c:v>
                </c:pt>
                <c:pt idx="2">
                  <c:v>101.1</c:v>
                </c:pt>
                <c:pt idx="3">
                  <c:v>92.15</c:v>
                </c:pt>
                <c:pt idx="4">
                  <c:v>94.01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B7-4655-BC19-CCD8B174A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104.35</c:v>
                </c:pt>
                <c:pt idx="1">
                  <c:v>105.34</c:v>
                </c:pt>
                <c:pt idx="2">
                  <c:v>105.77</c:v>
                </c:pt>
                <c:pt idx="3">
                  <c:v>104.82</c:v>
                </c:pt>
                <c:pt idx="4">
                  <c:v>106.46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B7-4655-BC19-CCD8B174A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69.98</c:v>
                </c:pt>
                <c:pt idx="1">
                  <c:v>70.91</c:v>
                </c:pt>
                <c:pt idx="2">
                  <c:v>71.61</c:v>
                </c:pt>
                <c:pt idx="3">
                  <c:v>47.53</c:v>
                </c:pt>
                <c:pt idx="4">
                  <c:v>49.48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4F-4F7D-B9CB-38B317FD0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47.31</c:v>
                </c:pt>
                <c:pt idx="1">
                  <c:v>47.5</c:v>
                </c:pt>
                <c:pt idx="2">
                  <c:v>48.41</c:v>
                </c:pt>
                <c:pt idx="3">
                  <c:v>50.02</c:v>
                </c:pt>
                <c:pt idx="4">
                  <c:v>51.38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4F-4F7D-B9CB-38B317FD0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18.27</c:v>
                </c:pt>
                <c:pt idx="1">
                  <c:v>21.49</c:v>
                </c:pt>
                <c:pt idx="2">
                  <c:v>22.22</c:v>
                </c:pt>
                <c:pt idx="3">
                  <c:v>22.23</c:v>
                </c:pt>
                <c:pt idx="4">
                  <c:v>22.26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7A-4A81-A437-4A23F15EA4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16.77</c:v>
                </c:pt>
                <c:pt idx="1">
                  <c:v>17.399999999999999</c:v>
                </c:pt>
                <c:pt idx="2">
                  <c:v>18.64</c:v>
                </c:pt>
                <c:pt idx="3">
                  <c:v>19.510000000000002</c:v>
                </c:pt>
                <c:pt idx="4">
                  <c:v>21.6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7A-4A81-A437-4A23F15EA4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 formatCode="#,##0.00;&quot;△&quot;#,##0.00;&quot;-&quot;">
                  <c:v>2.1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2.81</c:v>
                </c:pt>
                <c:pt idx="4" formatCode="#,##0.00;&quot;△&quot;#,##0.00;&quot;-&quot;">
                  <c:v>8.74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25-436C-809B-6765E7BDB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21.69</c:v>
                </c:pt>
                <c:pt idx="1">
                  <c:v>24.04</c:v>
                </c:pt>
                <c:pt idx="2">
                  <c:v>28.03</c:v>
                </c:pt>
                <c:pt idx="3">
                  <c:v>26.73</c:v>
                </c:pt>
                <c:pt idx="4">
                  <c:v>27.85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25-436C-809B-6765E7BDB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649.02</c:v>
                </c:pt>
                <c:pt idx="1">
                  <c:v>322.77</c:v>
                </c:pt>
                <c:pt idx="2">
                  <c:v>226.79</c:v>
                </c:pt>
                <c:pt idx="3">
                  <c:v>5951.67</c:v>
                </c:pt>
                <c:pt idx="4">
                  <c:v>3464.1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D9-4083-B1EC-C05486466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301.04000000000002</c:v>
                </c:pt>
                <c:pt idx="1">
                  <c:v>305.08</c:v>
                </c:pt>
                <c:pt idx="2">
                  <c:v>305.33999999999997</c:v>
                </c:pt>
                <c:pt idx="3">
                  <c:v>310.01</c:v>
                </c:pt>
                <c:pt idx="4">
                  <c:v>311.12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D9-4083-B1EC-C05486466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データ!$BE$6:$BI$6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68-4216-AA58-AB1D00385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551.62</c:v>
                </c:pt>
                <c:pt idx="1">
                  <c:v>585.59</c:v>
                </c:pt>
                <c:pt idx="2">
                  <c:v>561.34</c:v>
                </c:pt>
                <c:pt idx="3">
                  <c:v>538.33000000000004</c:v>
                </c:pt>
                <c:pt idx="4">
                  <c:v>515.14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68-4216-AA58-AB1D00385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96.67</c:v>
                </c:pt>
                <c:pt idx="1">
                  <c:v>91.04</c:v>
                </c:pt>
                <c:pt idx="2">
                  <c:v>101.48</c:v>
                </c:pt>
                <c:pt idx="3">
                  <c:v>80.760000000000005</c:v>
                </c:pt>
                <c:pt idx="4">
                  <c:v>81.239999999999995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F6-493B-B852-C9AE833B6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87.11</c:v>
                </c:pt>
                <c:pt idx="1">
                  <c:v>82.78</c:v>
                </c:pt>
                <c:pt idx="2">
                  <c:v>84.82</c:v>
                </c:pt>
                <c:pt idx="3">
                  <c:v>82.29</c:v>
                </c:pt>
                <c:pt idx="4">
                  <c:v>84.16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F6-493B-B852-C9AE833B6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178.51</c:v>
                </c:pt>
                <c:pt idx="1">
                  <c:v>172.78</c:v>
                </c:pt>
                <c:pt idx="2">
                  <c:v>170.3</c:v>
                </c:pt>
                <c:pt idx="3">
                  <c:v>194.23</c:v>
                </c:pt>
                <c:pt idx="4">
                  <c:v>186.47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A0-4C8E-B042-E7A3D1752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223.98</c:v>
                </c:pt>
                <c:pt idx="1">
                  <c:v>225.09</c:v>
                </c:pt>
                <c:pt idx="2">
                  <c:v>224.82</c:v>
                </c:pt>
                <c:pt idx="3">
                  <c:v>230.85</c:v>
                </c:pt>
                <c:pt idx="4">
                  <c:v>230.21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A0-4C8E-B042-E7A3D1752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54.45</c:v>
                </c:pt>
                <c:pt idx="1">
                  <c:v>56.18</c:v>
                </c:pt>
                <c:pt idx="2">
                  <c:v>55.7</c:v>
                </c:pt>
                <c:pt idx="3">
                  <c:v>52.99</c:v>
                </c:pt>
                <c:pt idx="4">
                  <c:v>54.48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E1-4B13-BF26-5ED3B2AB92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49.64</c:v>
                </c:pt>
                <c:pt idx="1">
                  <c:v>49.38</c:v>
                </c:pt>
                <c:pt idx="2">
                  <c:v>50.09</c:v>
                </c:pt>
                <c:pt idx="3">
                  <c:v>50.1</c:v>
                </c:pt>
                <c:pt idx="4">
                  <c:v>49.76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E1-4B13-BF26-5ED3B2AB92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91.86</c:v>
                </c:pt>
                <c:pt idx="1">
                  <c:v>93.47</c:v>
                </c:pt>
                <c:pt idx="2">
                  <c:v>93.78</c:v>
                </c:pt>
                <c:pt idx="3">
                  <c:v>93.07</c:v>
                </c:pt>
                <c:pt idx="4">
                  <c:v>91.8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6D-47A1-8C27-046194ED1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78.09</c:v>
                </c:pt>
                <c:pt idx="1">
                  <c:v>78.010000000000005</c:v>
                </c:pt>
                <c:pt idx="2">
                  <c:v>77.599999999999994</c:v>
                </c:pt>
                <c:pt idx="3">
                  <c:v>77.3</c:v>
                </c:pt>
                <c:pt idx="4">
                  <c:v>76.64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D-47A1-8C27-046194ED1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Relationship Id="rId10" Target="../charts/chart10.xml" Type="http://schemas.openxmlformats.org/officeDocument/2006/relationships/chart"/><Relationship Id="rId11" Target="../charts/chart11.xml" Type="http://schemas.openxmlformats.org/officeDocument/2006/relationships/chart"/><Relationship Id="rId2" Target="../charts/chart2.xml" Type="http://schemas.openxmlformats.org/officeDocument/2006/relationships/chart"/><Relationship Id="rId3" Target="../charts/chart3.xml" Type="http://schemas.openxmlformats.org/officeDocument/2006/relationships/chart"/><Relationship Id="rId4" Target="../charts/chart4.xml" Type="http://schemas.openxmlformats.org/officeDocument/2006/relationships/chart"/><Relationship Id="rId5" Target="../charts/chart5.xml" Type="http://schemas.openxmlformats.org/officeDocument/2006/relationships/chart"/><Relationship Id="rId6" Target="../charts/chart6.xml" Type="http://schemas.openxmlformats.org/officeDocument/2006/relationships/chart"/><Relationship Id="rId7" Target="../charts/chart7.xml" Type="http://schemas.openxmlformats.org/officeDocument/2006/relationships/chart"/><Relationship Id="rId8" Target="../charts/chart8.xml" Type="http://schemas.openxmlformats.org/officeDocument/2006/relationships/chart"/><Relationship Id="rId9" Target="../charts/chart9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【108.24】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【243.36】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【265.93】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16065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【177.56】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Normal="100" workbookViewId="0"/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30" t="s">
        <v>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</row>
    <row r="3" spans="1:78" ht="9.75" customHeight="1" x14ac:dyDescent="0.2">
      <c r="A3" s="2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</row>
    <row r="4" spans="1:78" ht="9.75" customHeight="1" x14ac:dyDescent="0.2">
      <c r="A4" s="2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31" t="str">
        <f>データ!H6</f>
        <v>三重県　木曽岬町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2"/>
      <c r="AE6" s="32"/>
      <c r="AF6" s="32"/>
      <c r="AG6" s="3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33" t="s">
        <v>1</v>
      </c>
      <c r="C7" s="34"/>
      <c r="D7" s="34"/>
      <c r="E7" s="34"/>
      <c r="F7" s="34"/>
      <c r="G7" s="34"/>
      <c r="H7" s="34"/>
      <c r="I7" s="33" t="s">
        <v>2</v>
      </c>
      <c r="J7" s="34"/>
      <c r="K7" s="34"/>
      <c r="L7" s="34"/>
      <c r="M7" s="34"/>
      <c r="N7" s="34"/>
      <c r="O7" s="35"/>
      <c r="P7" s="36" t="s">
        <v>3</v>
      </c>
      <c r="Q7" s="36"/>
      <c r="R7" s="36"/>
      <c r="S7" s="36"/>
      <c r="T7" s="36"/>
      <c r="U7" s="36"/>
      <c r="V7" s="36"/>
      <c r="W7" s="36" t="s">
        <v>4</v>
      </c>
      <c r="X7" s="36"/>
      <c r="Y7" s="36"/>
      <c r="Z7" s="36"/>
      <c r="AA7" s="36"/>
      <c r="AB7" s="36"/>
      <c r="AC7" s="36"/>
      <c r="AD7" s="36" t="s">
        <v>5</v>
      </c>
      <c r="AE7" s="36"/>
      <c r="AF7" s="36"/>
      <c r="AG7" s="36"/>
      <c r="AH7" s="36"/>
      <c r="AI7" s="36"/>
      <c r="AJ7" s="36"/>
      <c r="AK7" s="2"/>
      <c r="AL7" s="36" t="s">
        <v>6</v>
      </c>
      <c r="AM7" s="36"/>
      <c r="AN7" s="36"/>
      <c r="AO7" s="36"/>
      <c r="AP7" s="36"/>
      <c r="AQ7" s="36"/>
      <c r="AR7" s="36"/>
      <c r="AS7" s="36"/>
      <c r="AT7" s="33" t="s">
        <v>7</v>
      </c>
      <c r="AU7" s="34"/>
      <c r="AV7" s="34"/>
      <c r="AW7" s="34"/>
      <c r="AX7" s="34"/>
      <c r="AY7" s="34"/>
      <c r="AZ7" s="34"/>
      <c r="BA7" s="34"/>
      <c r="BB7" s="36" t="s">
        <v>8</v>
      </c>
      <c r="BC7" s="36"/>
      <c r="BD7" s="36"/>
      <c r="BE7" s="36"/>
      <c r="BF7" s="36"/>
      <c r="BG7" s="36"/>
      <c r="BH7" s="36"/>
      <c r="BI7" s="36"/>
      <c r="BJ7" s="3"/>
      <c r="BK7" s="3"/>
      <c r="BL7" s="37" t="s">
        <v>9</v>
      </c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9"/>
    </row>
    <row r="8" spans="1:78" ht="18.75" customHeight="1" x14ac:dyDescent="0.2">
      <c r="A8" s="2"/>
      <c r="B8" s="40" t="str">
        <f>データ!$I$6</f>
        <v>法適用</v>
      </c>
      <c r="C8" s="41"/>
      <c r="D8" s="41"/>
      <c r="E8" s="41"/>
      <c r="F8" s="41"/>
      <c r="G8" s="41"/>
      <c r="H8" s="41"/>
      <c r="I8" s="40" t="str">
        <f>データ!$J$6</f>
        <v>水道事業</v>
      </c>
      <c r="J8" s="41"/>
      <c r="K8" s="41"/>
      <c r="L8" s="41"/>
      <c r="M8" s="41"/>
      <c r="N8" s="41"/>
      <c r="O8" s="42"/>
      <c r="P8" s="43" t="str">
        <f>データ!$K$6</f>
        <v>末端給水事業</v>
      </c>
      <c r="Q8" s="43"/>
      <c r="R8" s="43"/>
      <c r="S8" s="43"/>
      <c r="T8" s="43"/>
      <c r="U8" s="43"/>
      <c r="V8" s="43"/>
      <c r="W8" s="43" t="str">
        <f>データ!$L$6</f>
        <v>A8</v>
      </c>
      <c r="X8" s="43"/>
      <c r="Y8" s="43"/>
      <c r="Z8" s="43"/>
      <c r="AA8" s="43"/>
      <c r="AB8" s="43"/>
      <c r="AC8" s="43"/>
      <c r="AD8" s="43" t="str">
        <f>データ!$M$6</f>
        <v>非設置</v>
      </c>
      <c r="AE8" s="43"/>
      <c r="AF8" s="43"/>
      <c r="AG8" s="43"/>
      <c r="AH8" s="43"/>
      <c r="AI8" s="43"/>
      <c r="AJ8" s="43"/>
      <c r="AK8" s="2"/>
      <c r="AL8" s="44">
        <f>データ!$R$6</f>
        <v>5939</v>
      </c>
      <c r="AM8" s="44"/>
      <c r="AN8" s="44"/>
      <c r="AO8" s="44"/>
      <c r="AP8" s="44"/>
      <c r="AQ8" s="44"/>
      <c r="AR8" s="44"/>
      <c r="AS8" s="44"/>
      <c r="AT8" s="45">
        <f>データ!$S$6</f>
        <v>121.72</v>
      </c>
      <c r="AU8" s="46"/>
      <c r="AV8" s="46"/>
      <c r="AW8" s="46"/>
      <c r="AX8" s="46"/>
      <c r="AY8" s="46"/>
      <c r="AZ8" s="46"/>
      <c r="BA8" s="46"/>
      <c r="BB8" s="47">
        <f>データ!$T$6</f>
        <v>48.79</v>
      </c>
      <c r="BC8" s="47"/>
      <c r="BD8" s="47"/>
      <c r="BE8" s="47"/>
      <c r="BF8" s="47"/>
      <c r="BG8" s="47"/>
      <c r="BH8" s="47"/>
      <c r="BI8" s="47"/>
      <c r="BJ8" s="3"/>
      <c r="BK8" s="3"/>
      <c r="BL8" s="48" t="s">
        <v>10</v>
      </c>
      <c r="BM8" s="49"/>
      <c r="BN8" s="50" t="s">
        <v>11</v>
      </c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1"/>
    </row>
    <row r="9" spans="1:78" ht="18.75" customHeight="1" x14ac:dyDescent="0.2">
      <c r="A9" s="2"/>
      <c r="B9" s="33" t="s">
        <v>12</v>
      </c>
      <c r="C9" s="34"/>
      <c r="D9" s="34"/>
      <c r="E9" s="34"/>
      <c r="F9" s="34"/>
      <c r="G9" s="34"/>
      <c r="H9" s="34"/>
      <c r="I9" s="33" t="s">
        <v>13</v>
      </c>
      <c r="J9" s="34"/>
      <c r="K9" s="34"/>
      <c r="L9" s="34"/>
      <c r="M9" s="34"/>
      <c r="N9" s="34"/>
      <c r="O9" s="35"/>
      <c r="P9" s="36" t="s">
        <v>14</v>
      </c>
      <c r="Q9" s="36"/>
      <c r="R9" s="36"/>
      <c r="S9" s="36"/>
      <c r="T9" s="36"/>
      <c r="U9" s="36"/>
      <c r="V9" s="36"/>
      <c r="W9" s="36" t="s">
        <v>15</v>
      </c>
      <c r="X9" s="36"/>
      <c r="Y9" s="36"/>
      <c r="Z9" s="36"/>
      <c r="AA9" s="36"/>
      <c r="AB9" s="36"/>
      <c r="AC9" s="36"/>
      <c r="AD9" s="2"/>
      <c r="AE9" s="2"/>
      <c r="AF9" s="2"/>
      <c r="AG9" s="2"/>
      <c r="AH9" s="2"/>
      <c r="AI9" s="2"/>
      <c r="AJ9" s="2"/>
      <c r="AK9" s="2"/>
      <c r="AL9" s="36" t="s">
        <v>16</v>
      </c>
      <c r="AM9" s="36"/>
      <c r="AN9" s="36"/>
      <c r="AO9" s="36"/>
      <c r="AP9" s="36"/>
      <c r="AQ9" s="36"/>
      <c r="AR9" s="36"/>
      <c r="AS9" s="36"/>
      <c r="AT9" s="33" t="s">
        <v>17</v>
      </c>
      <c r="AU9" s="34"/>
      <c r="AV9" s="34"/>
      <c r="AW9" s="34"/>
      <c r="AX9" s="34"/>
      <c r="AY9" s="34"/>
      <c r="AZ9" s="34"/>
      <c r="BA9" s="34"/>
      <c r="BB9" s="36" t="s">
        <v>18</v>
      </c>
      <c r="BC9" s="36"/>
      <c r="BD9" s="36"/>
      <c r="BE9" s="36"/>
      <c r="BF9" s="36"/>
      <c r="BG9" s="36"/>
      <c r="BH9" s="36"/>
      <c r="BI9" s="36"/>
      <c r="BJ9" s="3"/>
      <c r="BK9" s="3"/>
      <c r="BL9" s="52" t="s">
        <v>19</v>
      </c>
      <c r="BM9" s="53"/>
      <c r="BN9" s="54" t="s">
        <v>20</v>
      </c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5"/>
    </row>
    <row r="10" spans="1:78" ht="18.75" customHeight="1" x14ac:dyDescent="0.2">
      <c r="A10" s="2"/>
      <c r="B10" s="45" t="str">
        <f>データ!$N$6</f>
        <v>-</v>
      </c>
      <c r="C10" s="46"/>
      <c r="D10" s="46"/>
      <c r="E10" s="46"/>
      <c r="F10" s="46"/>
      <c r="G10" s="46"/>
      <c r="H10" s="46"/>
      <c r="I10" s="45">
        <f>データ!$O$6</f>
        <v>98.62</v>
      </c>
      <c r="J10" s="46"/>
      <c r="K10" s="46"/>
      <c r="L10" s="46"/>
      <c r="M10" s="46"/>
      <c r="N10" s="46"/>
      <c r="O10" s="80"/>
      <c r="P10" s="47">
        <f>データ!$P$6</f>
        <v>100</v>
      </c>
      <c r="Q10" s="47"/>
      <c r="R10" s="47"/>
      <c r="S10" s="47"/>
      <c r="T10" s="47"/>
      <c r="U10" s="47"/>
      <c r="V10" s="47"/>
      <c r="W10" s="44">
        <f>データ!$Q$6</f>
        <v>2750</v>
      </c>
      <c r="X10" s="44"/>
      <c r="Y10" s="44"/>
      <c r="Z10" s="44"/>
      <c r="AA10" s="44"/>
      <c r="AB10" s="44"/>
      <c r="AC10" s="44"/>
      <c r="AD10" s="2"/>
      <c r="AE10" s="2"/>
      <c r="AF10" s="2"/>
      <c r="AG10" s="2"/>
      <c r="AH10" s="2"/>
      <c r="AI10" s="2"/>
      <c r="AJ10" s="2"/>
      <c r="AK10" s="2"/>
      <c r="AL10" s="44">
        <f>データ!$U$6</f>
        <v>5929</v>
      </c>
      <c r="AM10" s="44"/>
      <c r="AN10" s="44"/>
      <c r="AO10" s="44"/>
      <c r="AP10" s="44"/>
      <c r="AQ10" s="44"/>
      <c r="AR10" s="44"/>
      <c r="AS10" s="44"/>
      <c r="AT10" s="45">
        <f>データ!$V$6</f>
        <v>15.74</v>
      </c>
      <c r="AU10" s="46"/>
      <c r="AV10" s="46"/>
      <c r="AW10" s="46"/>
      <c r="AX10" s="46"/>
      <c r="AY10" s="46"/>
      <c r="AZ10" s="46"/>
      <c r="BA10" s="46"/>
      <c r="BB10" s="47">
        <f>データ!$W$6</f>
        <v>376.68</v>
      </c>
      <c r="BC10" s="47"/>
      <c r="BD10" s="47"/>
      <c r="BE10" s="47"/>
      <c r="BF10" s="47"/>
      <c r="BG10" s="47"/>
      <c r="BH10" s="47"/>
      <c r="BI10" s="47"/>
      <c r="BJ10" s="2"/>
      <c r="BK10" s="2"/>
      <c r="BL10" s="62" t="s">
        <v>21</v>
      </c>
      <c r="BM10" s="63"/>
      <c r="BN10" s="64" t="s">
        <v>22</v>
      </c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5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6" t="s">
        <v>23</v>
      </c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</row>
    <row r="14" spans="1:78" ht="13.5" customHeight="1" x14ac:dyDescent="0.2">
      <c r="A14" s="2"/>
      <c r="B14" s="68" t="s">
        <v>24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70"/>
      <c r="BK14" s="2"/>
      <c r="BL14" s="74" t="s">
        <v>25</v>
      </c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6"/>
    </row>
    <row r="15" spans="1:78" ht="13.5" customHeight="1" x14ac:dyDescent="0.2">
      <c r="A15" s="2"/>
      <c r="B15" s="71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3"/>
      <c r="BK15" s="2"/>
      <c r="BL15" s="77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9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56" t="s">
        <v>110</v>
      </c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8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56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8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56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8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56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8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56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8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56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8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56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8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56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8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56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8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56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8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56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  <c r="BZ26" s="58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56"/>
      <c r="BM27" s="57"/>
      <c r="BN27" s="57"/>
      <c r="BO27" s="57"/>
      <c r="BP27" s="57"/>
      <c r="BQ27" s="57"/>
      <c r="BR27" s="57"/>
      <c r="BS27" s="57"/>
      <c r="BT27" s="57"/>
      <c r="BU27" s="57"/>
      <c r="BV27" s="57"/>
      <c r="BW27" s="57"/>
      <c r="BX27" s="57"/>
      <c r="BY27" s="57"/>
      <c r="BZ27" s="58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56"/>
      <c r="BM28" s="57"/>
      <c r="BN28" s="57"/>
      <c r="BO28" s="57"/>
      <c r="BP28" s="57"/>
      <c r="BQ28" s="57"/>
      <c r="BR28" s="57"/>
      <c r="BS28" s="57"/>
      <c r="BT28" s="57"/>
      <c r="BU28" s="57"/>
      <c r="BV28" s="57"/>
      <c r="BW28" s="57"/>
      <c r="BX28" s="57"/>
      <c r="BY28" s="57"/>
      <c r="BZ28" s="58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56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57"/>
      <c r="BZ29" s="58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56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8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56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8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56"/>
      <c r="BM32" s="57"/>
      <c r="BN32" s="57"/>
      <c r="BO32" s="57"/>
      <c r="BP32" s="57"/>
      <c r="BQ32" s="57"/>
      <c r="BR32" s="57"/>
      <c r="BS32" s="57"/>
      <c r="BT32" s="57"/>
      <c r="BU32" s="57"/>
      <c r="BV32" s="57"/>
      <c r="BW32" s="57"/>
      <c r="BX32" s="57"/>
      <c r="BY32" s="57"/>
      <c r="BZ32" s="58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56"/>
      <c r="BM33" s="57"/>
      <c r="BN33" s="57"/>
      <c r="BO33" s="57"/>
      <c r="BP33" s="57"/>
      <c r="BQ33" s="57"/>
      <c r="BR33" s="57"/>
      <c r="BS33" s="57"/>
      <c r="BT33" s="57"/>
      <c r="BU33" s="57"/>
      <c r="BV33" s="57"/>
      <c r="BW33" s="57"/>
      <c r="BX33" s="57"/>
      <c r="BY33" s="57"/>
      <c r="BZ33" s="58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56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8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56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8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56"/>
      <c r="BM36" s="57"/>
      <c r="BN36" s="57"/>
      <c r="BO36" s="57"/>
      <c r="BP36" s="57"/>
      <c r="BQ36" s="57"/>
      <c r="BR36" s="57"/>
      <c r="BS36" s="57"/>
      <c r="BT36" s="57"/>
      <c r="BU36" s="57"/>
      <c r="BV36" s="57"/>
      <c r="BW36" s="57"/>
      <c r="BX36" s="57"/>
      <c r="BY36" s="57"/>
      <c r="BZ36" s="58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56"/>
      <c r="BM37" s="57"/>
      <c r="BN37" s="57"/>
      <c r="BO37" s="57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58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56"/>
      <c r="BM38" s="57"/>
      <c r="BN38" s="57"/>
      <c r="BO38" s="57"/>
      <c r="BP38" s="57"/>
      <c r="BQ38" s="57"/>
      <c r="BR38" s="57"/>
      <c r="BS38" s="57"/>
      <c r="BT38" s="57"/>
      <c r="BU38" s="57"/>
      <c r="BV38" s="57"/>
      <c r="BW38" s="57"/>
      <c r="BX38" s="57"/>
      <c r="BY38" s="57"/>
      <c r="BZ38" s="58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56"/>
      <c r="BM39" s="57"/>
      <c r="BN39" s="57"/>
      <c r="BO39" s="57"/>
      <c r="BP39" s="57"/>
      <c r="BQ39" s="57"/>
      <c r="BR39" s="57"/>
      <c r="BS39" s="57"/>
      <c r="BT39" s="57"/>
      <c r="BU39" s="57"/>
      <c r="BV39" s="57"/>
      <c r="BW39" s="57"/>
      <c r="BX39" s="57"/>
      <c r="BY39" s="57"/>
      <c r="BZ39" s="58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56"/>
      <c r="BM40" s="57"/>
      <c r="BN40" s="57"/>
      <c r="BO40" s="57"/>
      <c r="BP40" s="57"/>
      <c r="BQ40" s="57"/>
      <c r="BR40" s="57"/>
      <c r="BS40" s="57"/>
      <c r="BT40" s="57"/>
      <c r="BU40" s="57"/>
      <c r="BV40" s="57"/>
      <c r="BW40" s="57"/>
      <c r="BX40" s="57"/>
      <c r="BY40" s="57"/>
      <c r="BZ40" s="58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56"/>
      <c r="BM41" s="57"/>
      <c r="BN41" s="57"/>
      <c r="BO41" s="57"/>
      <c r="BP41" s="57"/>
      <c r="BQ41" s="57"/>
      <c r="BR41" s="57"/>
      <c r="BS41" s="57"/>
      <c r="BT41" s="57"/>
      <c r="BU41" s="57"/>
      <c r="BV41" s="57"/>
      <c r="BW41" s="57"/>
      <c r="BX41" s="57"/>
      <c r="BY41" s="57"/>
      <c r="BZ41" s="58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56"/>
      <c r="BM42" s="57"/>
      <c r="BN42" s="57"/>
      <c r="BO42" s="57"/>
      <c r="BP42" s="57"/>
      <c r="BQ42" s="57"/>
      <c r="BR42" s="57"/>
      <c r="BS42" s="57"/>
      <c r="BT42" s="57"/>
      <c r="BU42" s="57"/>
      <c r="BV42" s="57"/>
      <c r="BW42" s="57"/>
      <c r="BX42" s="57"/>
      <c r="BY42" s="57"/>
      <c r="BZ42" s="58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56"/>
      <c r="BM43" s="57"/>
      <c r="BN43" s="57"/>
      <c r="BO43" s="57"/>
      <c r="BP43" s="57"/>
      <c r="BQ43" s="57"/>
      <c r="BR43" s="57"/>
      <c r="BS43" s="57"/>
      <c r="BT43" s="57"/>
      <c r="BU43" s="57"/>
      <c r="BV43" s="57"/>
      <c r="BW43" s="57"/>
      <c r="BX43" s="57"/>
      <c r="BY43" s="57"/>
      <c r="BZ43" s="58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56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8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74" t="s">
        <v>26</v>
      </c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5"/>
      <c r="BZ45" s="76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77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9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56" t="s">
        <v>111</v>
      </c>
      <c r="BM47" s="57"/>
      <c r="BN47" s="57"/>
      <c r="BO47" s="57"/>
      <c r="BP47" s="57"/>
      <c r="BQ47" s="57"/>
      <c r="BR47" s="57"/>
      <c r="BS47" s="57"/>
      <c r="BT47" s="57"/>
      <c r="BU47" s="57"/>
      <c r="BV47" s="57"/>
      <c r="BW47" s="57"/>
      <c r="BX47" s="57"/>
      <c r="BY47" s="57"/>
      <c r="BZ47" s="58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56"/>
      <c r="BM48" s="57"/>
      <c r="BN48" s="57"/>
      <c r="BO48" s="57"/>
      <c r="BP48" s="57"/>
      <c r="BQ48" s="57"/>
      <c r="BR48" s="57"/>
      <c r="BS48" s="57"/>
      <c r="BT48" s="57"/>
      <c r="BU48" s="57"/>
      <c r="BV48" s="57"/>
      <c r="BW48" s="57"/>
      <c r="BX48" s="57"/>
      <c r="BY48" s="57"/>
      <c r="BZ48" s="58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56"/>
      <c r="BM49" s="57"/>
      <c r="BN49" s="57"/>
      <c r="BO49" s="57"/>
      <c r="BP49" s="57"/>
      <c r="BQ49" s="57"/>
      <c r="BR49" s="57"/>
      <c r="BS49" s="57"/>
      <c r="BT49" s="57"/>
      <c r="BU49" s="57"/>
      <c r="BV49" s="57"/>
      <c r="BW49" s="57"/>
      <c r="BX49" s="57"/>
      <c r="BY49" s="57"/>
      <c r="BZ49" s="58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56"/>
      <c r="BM50" s="57"/>
      <c r="BN50" s="57"/>
      <c r="BO50" s="57"/>
      <c r="BP50" s="57"/>
      <c r="BQ50" s="57"/>
      <c r="BR50" s="57"/>
      <c r="BS50" s="57"/>
      <c r="BT50" s="57"/>
      <c r="BU50" s="57"/>
      <c r="BV50" s="57"/>
      <c r="BW50" s="57"/>
      <c r="BX50" s="57"/>
      <c r="BY50" s="57"/>
      <c r="BZ50" s="58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56"/>
      <c r="BM51" s="57"/>
      <c r="BN51" s="57"/>
      <c r="BO51" s="57"/>
      <c r="BP51" s="57"/>
      <c r="BQ51" s="57"/>
      <c r="BR51" s="57"/>
      <c r="BS51" s="57"/>
      <c r="BT51" s="57"/>
      <c r="BU51" s="57"/>
      <c r="BV51" s="57"/>
      <c r="BW51" s="57"/>
      <c r="BX51" s="57"/>
      <c r="BY51" s="57"/>
      <c r="BZ51" s="58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56"/>
      <c r="BM52" s="57"/>
      <c r="BN52" s="57"/>
      <c r="BO52" s="57"/>
      <c r="BP52" s="57"/>
      <c r="BQ52" s="57"/>
      <c r="BR52" s="57"/>
      <c r="BS52" s="57"/>
      <c r="BT52" s="57"/>
      <c r="BU52" s="57"/>
      <c r="BV52" s="57"/>
      <c r="BW52" s="57"/>
      <c r="BX52" s="57"/>
      <c r="BY52" s="57"/>
      <c r="BZ52" s="58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56"/>
      <c r="BM53" s="57"/>
      <c r="BN53" s="57"/>
      <c r="BO53" s="57"/>
      <c r="BP53" s="57"/>
      <c r="BQ53" s="57"/>
      <c r="BR53" s="57"/>
      <c r="BS53" s="57"/>
      <c r="BT53" s="57"/>
      <c r="BU53" s="57"/>
      <c r="BV53" s="57"/>
      <c r="BW53" s="57"/>
      <c r="BX53" s="57"/>
      <c r="BY53" s="57"/>
      <c r="BZ53" s="58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56"/>
      <c r="BM54" s="57"/>
      <c r="BN54" s="57"/>
      <c r="BO54" s="57"/>
      <c r="BP54" s="57"/>
      <c r="BQ54" s="57"/>
      <c r="BR54" s="57"/>
      <c r="BS54" s="57"/>
      <c r="BT54" s="57"/>
      <c r="BU54" s="57"/>
      <c r="BV54" s="57"/>
      <c r="BW54" s="57"/>
      <c r="BX54" s="57"/>
      <c r="BY54" s="57"/>
      <c r="BZ54" s="58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56"/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58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56"/>
      <c r="BM56" s="57"/>
      <c r="BN56" s="57"/>
      <c r="BO56" s="57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58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56"/>
      <c r="BM57" s="57"/>
      <c r="BN57" s="57"/>
      <c r="BO57" s="57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58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56"/>
      <c r="BM58" s="57"/>
      <c r="BN58" s="57"/>
      <c r="BO58" s="57"/>
      <c r="BP58" s="57"/>
      <c r="BQ58" s="57"/>
      <c r="BR58" s="57"/>
      <c r="BS58" s="57"/>
      <c r="BT58" s="57"/>
      <c r="BU58" s="57"/>
      <c r="BV58" s="57"/>
      <c r="BW58" s="57"/>
      <c r="BX58" s="57"/>
      <c r="BY58" s="57"/>
      <c r="BZ58" s="58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56"/>
      <c r="BM59" s="57"/>
      <c r="BN59" s="57"/>
      <c r="BO59" s="57"/>
      <c r="BP59" s="57"/>
      <c r="BQ59" s="57"/>
      <c r="BR59" s="57"/>
      <c r="BS59" s="57"/>
      <c r="BT59" s="57"/>
      <c r="BU59" s="57"/>
      <c r="BV59" s="57"/>
      <c r="BW59" s="57"/>
      <c r="BX59" s="57"/>
      <c r="BY59" s="57"/>
      <c r="BZ59" s="58"/>
    </row>
    <row r="60" spans="1:78" ht="13.5" customHeight="1" x14ac:dyDescent="0.2">
      <c r="A60" s="2"/>
      <c r="B60" s="71" t="s">
        <v>27</v>
      </c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3"/>
      <c r="BK60" s="2"/>
      <c r="BL60" s="56"/>
      <c r="BM60" s="57"/>
      <c r="BN60" s="57"/>
      <c r="BO60" s="57"/>
      <c r="BP60" s="57"/>
      <c r="BQ60" s="57"/>
      <c r="BR60" s="57"/>
      <c r="BS60" s="57"/>
      <c r="BT60" s="57"/>
      <c r="BU60" s="57"/>
      <c r="BV60" s="57"/>
      <c r="BW60" s="57"/>
      <c r="BX60" s="57"/>
      <c r="BY60" s="57"/>
      <c r="BZ60" s="58"/>
    </row>
    <row r="61" spans="1:78" ht="13.5" customHeight="1" x14ac:dyDescent="0.2">
      <c r="A61" s="2"/>
      <c r="B61" s="71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3"/>
      <c r="BK61" s="2"/>
      <c r="BL61" s="56"/>
      <c r="BM61" s="57"/>
      <c r="BN61" s="57"/>
      <c r="BO61" s="57"/>
      <c r="BP61" s="57"/>
      <c r="BQ61" s="57"/>
      <c r="BR61" s="57"/>
      <c r="BS61" s="57"/>
      <c r="BT61" s="57"/>
      <c r="BU61" s="57"/>
      <c r="BV61" s="57"/>
      <c r="BW61" s="57"/>
      <c r="BX61" s="57"/>
      <c r="BY61" s="57"/>
      <c r="BZ61" s="58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56"/>
      <c r="BM62" s="57"/>
      <c r="BN62" s="57"/>
      <c r="BO62" s="57"/>
      <c r="BP62" s="57"/>
      <c r="BQ62" s="57"/>
      <c r="BR62" s="57"/>
      <c r="BS62" s="57"/>
      <c r="BT62" s="57"/>
      <c r="BU62" s="57"/>
      <c r="BV62" s="57"/>
      <c r="BW62" s="57"/>
      <c r="BX62" s="57"/>
      <c r="BY62" s="57"/>
      <c r="BZ62" s="58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56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8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74" t="s">
        <v>28</v>
      </c>
      <c r="BM64" s="75"/>
      <c r="BN64" s="75"/>
      <c r="BO64" s="75"/>
      <c r="BP64" s="75"/>
      <c r="BQ64" s="75"/>
      <c r="BR64" s="75"/>
      <c r="BS64" s="75"/>
      <c r="BT64" s="75"/>
      <c r="BU64" s="75"/>
      <c r="BV64" s="75"/>
      <c r="BW64" s="75"/>
      <c r="BX64" s="75"/>
      <c r="BY64" s="75"/>
      <c r="BZ64" s="76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77"/>
      <c r="BM65" s="78"/>
      <c r="BN65" s="78"/>
      <c r="BO65" s="78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9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56" t="s">
        <v>112</v>
      </c>
      <c r="BM66" s="57"/>
      <c r="BN66" s="57"/>
      <c r="BO66" s="57"/>
      <c r="BP66" s="57"/>
      <c r="BQ66" s="57"/>
      <c r="BR66" s="57"/>
      <c r="BS66" s="57"/>
      <c r="BT66" s="57"/>
      <c r="BU66" s="57"/>
      <c r="BV66" s="57"/>
      <c r="BW66" s="57"/>
      <c r="BX66" s="57"/>
      <c r="BY66" s="57"/>
      <c r="BZ66" s="58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56"/>
      <c r="BM67" s="57"/>
      <c r="BN67" s="57"/>
      <c r="BO67" s="57"/>
      <c r="BP67" s="57"/>
      <c r="BQ67" s="57"/>
      <c r="BR67" s="57"/>
      <c r="BS67" s="57"/>
      <c r="BT67" s="57"/>
      <c r="BU67" s="57"/>
      <c r="BV67" s="57"/>
      <c r="BW67" s="57"/>
      <c r="BX67" s="57"/>
      <c r="BY67" s="57"/>
      <c r="BZ67" s="58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56"/>
      <c r="BM68" s="57"/>
      <c r="BN68" s="57"/>
      <c r="BO68" s="57"/>
      <c r="BP68" s="57"/>
      <c r="BQ68" s="57"/>
      <c r="BR68" s="57"/>
      <c r="BS68" s="57"/>
      <c r="BT68" s="57"/>
      <c r="BU68" s="57"/>
      <c r="BV68" s="57"/>
      <c r="BW68" s="57"/>
      <c r="BX68" s="57"/>
      <c r="BY68" s="57"/>
      <c r="BZ68" s="58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56"/>
      <c r="BM69" s="57"/>
      <c r="BN69" s="57"/>
      <c r="BO69" s="57"/>
      <c r="BP69" s="57"/>
      <c r="BQ69" s="57"/>
      <c r="BR69" s="57"/>
      <c r="BS69" s="57"/>
      <c r="BT69" s="57"/>
      <c r="BU69" s="57"/>
      <c r="BV69" s="57"/>
      <c r="BW69" s="57"/>
      <c r="BX69" s="57"/>
      <c r="BY69" s="57"/>
      <c r="BZ69" s="58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56"/>
      <c r="BM70" s="57"/>
      <c r="BN70" s="57"/>
      <c r="BO70" s="57"/>
      <c r="BP70" s="57"/>
      <c r="BQ70" s="57"/>
      <c r="BR70" s="57"/>
      <c r="BS70" s="57"/>
      <c r="BT70" s="57"/>
      <c r="BU70" s="57"/>
      <c r="BV70" s="57"/>
      <c r="BW70" s="57"/>
      <c r="BX70" s="57"/>
      <c r="BY70" s="57"/>
      <c r="BZ70" s="58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56"/>
      <c r="BM71" s="57"/>
      <c r="BN71" s="57"/>
      <c r="BO71" s="57"/>
      <c r="BP71" s="57"/>
      <c r="BQ71" s="57"/>
      <c r="BR71" s="57"/>
      <c r="BS71" s="57"/>
      <c r="BT71" s="57"/>
      <c r="BU71" s="57"/>
      <c r="BV71" s="57"/>
      <c r="BW71" s="57"/>
      <c r="BX71" s="57"/>
      <c r="BY71" s="57"/>
      <c r="BZ71" s="58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56"/>
      <c r="BM72" s="57"/>
      <c r="BN72" s="57"/>
      <c r="BO72" s="57"/>
      <c r="BP72" s="57"/>
      <c r="BQ72" s="57"/>
      <c r="BR72" s="57"/>
      <c r="BS72" s="57"/>
      <c r="BT72" s="57"/>
      <c r="BU72" s="57"/>
      <c r="BV72" s="57"/>
      <c r="BW72" s="57"/>
      <c r="BX72" s="57"/>
      <c r="BY72" s="57"/>
      <c r="BZ72" s="58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56"/>
      <c r="BM73" s="57"/>
      <c r="BN73" s="57"/>
      <c r="BO73" s="57"/>
      <c r="BP73" s="57"/>
      <c r="BQ73" s="57"/>
      <c r="BR73" s="57"/>
      <c r="BS73" s="57"/>
      <c r="BT73" s="57"/>
      <c r="BU73" s="57"/>
      <c r="BV73" s="57"/>
      <c r="BW73" s="57"/>
      <c r="BX73" s="57"/>
      <c r="BY73" s="57"/>
      <c r="BZ73" s="58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56"/>
      <c r="BM74" s="57"/>
      <c r="BN74" s="57"/>
      <c r="BO74" s="57"/>
      <c r="BP74" s="57"/>
      <c r="BQ74" s="57"/>
      <c r="BR74" s="57"/>
      <c r="BS74" s="57"/>
      <c r="BT74" s="57"/>
      <c r="BU74" s="57"/>
      <c r="BV74" s="57"/>
      <c r="BW74" s="57"/>
      <c r="BX74" s="57"/>
      <c r="BY74" s="57"/>
      <c r="BZ74" s="58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56"/>
      <c r="BM75" s="57"/>
      <c r="BN75" s="57"/>
      <c r="BO75" s="57"/>
      <c r="BP75" s="57"/>
      <c r="BQ75" s="57"/>
      <c r="BR75" s="57"/>
      <c r="BS75" s="57"/>
      <c r="BT75" s="57"/>
      <c r="BU75" s="57"/>
      <c r="BV75" s="57"/>
      <c r="BW75" s="57"/>
      <c r="BX75" s="57"/>
      <c r="BY75" s="57"/>
      <c r="BZ75" s="58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56"/>
      <c r="BM76" s="57"/>
      <c r="BN76" s="57"/>
      <c r="BO76" s="57"/>
      <c r="BP76" s="57"/>
      <c r="BQ76" s="57"/>
      <c r="BR76" s="57"/>
      <c r="BS76" s="57"/>
      <c r="BT76" s="57"/>
      <c r="BU76" s="57"/>
      <c r="BV76" s="57"/>
      <c r="BW76" s="57"/>
      <c r="BX76" s="57"/>
      <c r="BY76" s="57"/>
      <c r="BZ76" s="58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56"/>
      <c r="BM77" s="57"/>
      <c r="BN77" s="57"/>
      <c r="BO77" s="57"/>
      <c r="BP77" s="57"/>
      <c r="BQ77" s="57"/>
      <c r="BR77" s="57"/>
      <c r="BS77" s="57"/>
      <c r="BT77" s="57"/>
      <c r="BU77" s="57"/>
      <c r="BV77" s="57"/>
      <c r="BW77" s="57"/>
      <c r="BX77" s="57"/>
      <c r="BY77" s="57"/>
      <c r="BZ77" s="58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56"/>
      <c r="BM78" s="57"/>
      <c r="BN78" s="57"/>
      <c r="BO78" s="57"/>
      <c r="BP78" s="57"/>
      <c r="BQ78" s="57"/>
      <c r="BR78" s="57"/>
      <c r="BS78" s="57"/>
      <c r="BT78" s="57"/>
      <c r="BU78" s="57"/>
      <c r="BV78" s="57"/>
      <c r="BW78" s="57"/>
      <c r="BX78" s="57"/>
      <c r="BY78" s="57"/>
      <c r="BZ78" s="58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56"/>
      <c r="BM79" s="57"/>
      <c r="BN79" s="57"/>
      <c r="BO79" s="57"/>
      <c r="BP79" s="57"/>
      <c r="BQ79" s="57"/>
      <c r="BR79" s="57"/>
      <c r="BS79" s="57"/>
      <c r="BT79" s="57"/>
      <c r="BU79" s="57"/>
      <c r="BV79" s="57"/>
      <c r="BW79" s="57"/>
      <c r="BX79" s="57"/>
      <c r="BY79" s="57"/>
      <c r="BZ79" s="58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56"/>
      <c r="BM80" s="57"/>
      <c r="BN80" s="57"/>
      <c r="BO80" s="57"/>
      <c r="BP80" s="57"/>
      <c r="BQ80" s="57"/>
      <c r="BR80" s="57"/>
      <c r="BS80" s="57"/>
      <c r="BT80" s="57"/>
      <c r="BU80" s="57"/>
      <c r="BV80" s="57"/>
      <c r="BW80" s="57"/>
      <c r="BX80" s="57"/>
      <c r="BY80" s="57"/>
      <c r="BZ80" s="58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56"/>
      <c r="BM81" s="57"/>
      <c r="BN81" s="57"/>
      <c r="BO81" s="57"/>
      <c r="BP81" s="57"/>
      <c r="BQ81" s="57"/>
      <c r="BR81" s="57"/>
      <c r="BS81" s="57"/>
      <c r="BT81" s="57"/>
      <c r="BU81" s="57"/>
      <c r="BV81" s="57"/>
      <c r="BW81" s="57"/>
      <c r="BX81" s="57"/>
      <c r="BY81" s="57"/>
      <c r="BZ81" s="58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59"/>
      <c r="BM82" s="60"/>
      <c r="BN82" s="60"/>
      <c r="BO82" s="60"/>
      <c r="BP82" s="60"/>
      <c r="BQ82" s="60"/>
      <c r="BR82" s="60"/>
      <c r="BS82" s="60"/>
      <c r="BT82" s="60"/>
      <c r="BU82" s="60"/>
      <c r="BV82" s="60"/>
      <c r="BW82" s="60"/>
      <c r="BX82" s="60"/>
      <c r="BY82" s="60"/>
      <c r="BZ82" s="61"/>
    </row>
    <row r="83" spans="1:78" x14ac:dyDescent="0.2">
      <c r="C83" s="12"/>
    </row>
    <row r="84" spans="1:78" hidden="1" x14ac:dyDescent="0.2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2">
      <c r="B85" s="13"/>
      <c r="C85" s="13"/>
      <c r="D85" s="13"/>
      <c r="E85" s="13" t="str">
        <f>データ!AH6</f>
        <v>【108.24】</v>
      </c>
      <c r="F85" s="13" t="str">
        <f>データ!AS6</f>
        <v>【1.50】</v>
      </c>
      <c r="G85" s="13" t="str">
        <f>データ!BD6</f>
        <v>【243.36】</v>
      </c>
      <c r="H85" s="13" t="str">
        <f>データ!BO6</f>
        <v>【265.93】</v>
      </c>
      <c r="I85" s="13" t="str">
        <f>データ!BZ6</f>
        <v>【97.82】</v>
      </c>
      <c r="J85" s="13" t="str">
        <f>データ!CK6</f>
        <v>【177.56】</v>
      </c>
      <c r="K85" s="13" t="str">
        <f>データ!CV6</f>
        <v>【59.81】</v>
      </c>
      <c r="L85" s="13" t="str">
        <f>データ!DG6</f>
        <v>【89.42】</v>
      </c>
      <c r="M85" s="13" t="str">
        <f>データ!DR6</f>
        <v>【52.02】</v>
      </c>
      <c r="N85" s="13" t="str">
        <f>データ!EC6</f>
        <v>【25.37】</v>
      </c>
      <c r="O85" s="13" t="str">
        <f>データ!EN6</f>
        <v>【0.62】</v>
      </c>
    </row>
  </sheetData>
  <sheetProtection algorithmName="SHA-512" hashValue="+Usm4MuvJ6FAbERXZsUcPtb51yGrEjwZ8M6MhuIJ2gjXQReqvlH7ahXVakYYaUmPtXEB/qkJwk3uay2o3iHrXA==" saltValue="RgloADnOD1WXVlpP6jm/PQ==" spinCount="100000" sheet="1" objects="1" scenarios="1" formatCells="0" formatColumns="0" formatRows="0"/>
  <mergeCells count="48">
    <mergeCell ref="BL64:BZ65"/>
    <mergeCell ref="AT10:BA10"/>
    <mergeCell ref="BL16:BZ44"/>
    <mergeCell ref="BL45:BZ46"/>
    <mergeCell ref="BL47:BZ63"/>
    <mergeCell ref="B60:BJ61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9:H9"/>
    <mergeCell ref="I9:O9"/>
    <mergeCell ref="P9:V9"/>
    <mergeCell ref="W9:AC9"/>
    <mergeCell ref="AL9:AS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4" x14ac:dyDescent="0.2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2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2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82" t="s">
        <v>50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4"/>
      <c r="X3" s="88" t="s">
        <v>51</v>
      </c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 t="s">
        <v>52</v>
      </c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</row>
    <row r="4" spans="1:144" x14ac:dyDescent="0.2">
      <c r="A4" s="15" t="s">
        <v>53</v>
      </c>
      <c r="B4" s="17"/>
      <c r="C4" s="17"/>
      <c r="D4" s="17"/>
      <c r="E4" s="17"/>
      <c r="F4" s="17"/>
      <c r="G4" s="17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7"/>
      <c r="X4" s="81" t="s">
        <v>54</v>
      </c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 t="s">
        <v>55</v>
      </c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 t="s">
        <v>56</v>
      </c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 t="s">
        <v>57</v>
      </c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 t="s">
        <v>58</v>
      </c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 t="s">
        <v>59</v>
      </c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 t="s">
        <v>60</v>
      </c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 t="s">
        <v>61</v>
      </c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 t="s">
        <v>62</v>
      </c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 t="s">
        <v>63</v>
      </c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 t="s">
        <v>64</v>
      </c>
      <c r="EE4" s="81"/>
      <c r="EF4" s="81"/>
      <c r="EG4" s="81"/>
      <c r="EH4" s="81"/>
      <c r="EI4" s="81"/>
      <c r="EJ4" s="81"/>
      <c r="EK4" s="81"/>
      <c r="EL4" s="81"/>
      <c r="EM4" s="81"/>
      <c r="EN4" s="81"/>
    </row>
    <row r="5" spans="1:144" x14ac:dyDescent="0.2">
      <c r="A5" s="15" t="s">
        <v>65</v>
      </c>
      <c r="B5" s="18"/>
      <c r="C5" s="18"/>
      <c r="D5" s="18"/>
      <c r="E5" s="18"/>
      <c r="F5" s="18"/>
      <c r="G5" s="18"/>
      <c r="H5" s="19" t="s">
        <v>66</v>
      </c>
      <c r="I5" s="19" t="s">
        <v>67</v>
      </c>
      <c r="J5" s="19" t="s">
        <v>68</v>
      </c>
      <c r="K5" s="19" t="s">
        <v>69</v>
      </c>
      <c r="L5" s="19" t="s">
        <v>70</v>
      </c>
      <c r="M5" s="19" t="s">
        <v>5</v>
      </c>
      <c r="N5" s="19" t="s">
        <v>71</v>
      </c>
      <c r="O5" s="19" t="s">
        <v>72</v>
      </c>
      <c r="P5" s="19" t="s">
        <v>73</v>
      </c>
      <c r="Q5" s="19" t="s">
        <v>74</v>
      </c>
      <c r="R5" s="19" t="s">
        <v>75</v>
      </c>
      <c r="S5" s="19" t="s">
        <v>76</v>
      </c>
      <c r="T5" s="19" t="s">
        <v>77</v>
      </c>
      <c r="U5" s="19" t="s">
        <v>78</v>
      </c>
      <c r="V5" s="19" t="s">
        <v>79</v>
      </c>
      <c r="W5" s="19" t="s">
        <v>80</v>
      </c>
      <c r="X5" s="19" t="s">
        <v>81</v>
      </c>
      <c r="Y5" s="19" t="s">
        <v>82</v>
      </c>
      <c r="Z5" s="19" t="s">
        <v>83</v>
      </c>
      <c r="AA5" s="19" t="s">
        <v>84</v>
      </c>
      <c r="AB5" s="19" t="s">
        <v>85</v>
      </c>
      <c r="AC5" s="19" t="s">
        <v>86</v>
      </c>
      <c r="AD5" s="19" t="s">
        <v>87</v>
      </c>
      <c r="AE5" s="19" t="s">
        <v>88</v>
      </c>
      <c r="AF5" s="19" t="s">
        <v>89</v>
      </c>
      <c r="AG5" s="19" t="s">
        <v>90</v>
      </c>
      <c r="AH5" s="19" t="s">
        <v>29</v>
      </c>
      <c r="AI5" s="19" t="s">
        <v>81</v>
      </c>
      <c r="AJ5" s="19" t="s">
        <v>82</v>
      </c>
      <c r="AK5" s="19" t="s">
        <v>83</v>
      </c>
      <c r="AL5" s="19" t="s">
        <v>84</v>
      </c>
      <c r="AM5" s="19" t="s">
        <v>85</v>
      </c>
      <c r="AN5" s="19" t="s">
        <v>86</v>
      </c>
      <c r="AO5" s="19" t="s">
        <v>87</v>
      </c>
      <c r="AP5" s="19" t="s">
        <v>88</v>
      </c>
      <c r="AQ5" s="19" t="s">
        <v>89</v>
      </c>
      <c r="AR5" s="19" t="s">
        <v>90</v>
      </c>
      <c r="AS5" s="19" t="s">
        <v>91</v>
      </c>
      <c r="AT5" s="19" t="s">
        <v>81</v>
      </c>
      <c r="AU5" s="19" t="s">
        <v>82</v>
      </c>
      <c r="AV5" s="19" t="s">
        <v>83</v>
      </c>
      <c r="AW5" s="19" t="s">
        <v>84</v>
      </c>
      <c r="AX5" s="19" t="s">
        <v>85</v>
      </c>
      <c r="AY5" s="19" t="s">
        <v>86</v>
      </c>
      <c r="AZ5" s="19" t="s">
        <v>87</v>
      </c>
      <c r="BA5" s="19" t="s">
        <v>88</v>
      </c>
      <c r="BB5" s="19" t="s">
        <v>89</v>
      </c>
      <c r="BC5" s="19" t="s">
        <v>90</v>
      </c>
      <c r="BD5" s="19" t="s">
        <v>91</v>
      </c>
      <c r="BE5" s="19" t="s">
        <v>81</v>
      </c>
      <c r="BF5" s="19" t="s">
        <v>82</v>
      </c>
      <c r="BG5" s="19" t="s">
        <v>83</v>
      </c>
      <c r="BH5" s="19" t="s">
        <v>84</v>
      </c>
      <c r="BI5" s="19" t="s">
        <v>85</v>
      </c>
      <c r="BJ5" s="19" t="s">
        <v>86</v>
      </c>
      <c r="BK5" s="19" t="s">
        <v>87</v>
      </c>
      <c r="BL5" s="19" t="s">
        <v>88</v>
      </c>
      <c r="BM5" s="19" t="s">
        <v>89</v>
      </c>
      <c r="BN5" s="19" t="s">
        <v>90</v>
      </c>
      <c r="BO5" s="19" t="s">
        <v>91</v>
      </c>
      <c r="BP5" s="19" t="s">
        <v>81</v>
      </c>
      <c r="BQ5" s="19" t="s">
        <v>82</v>
      </c>
      <c r="BR5" s="19" t="s">
        <v>83</v>
      </c>
      <c r="BS5" s="19" t="s">
        <v>84</v>
      </c>
      <c r="BT5" s="19" t="s">
        <v>85</v>
      </c>
      <c r="BU5" s="19" t="s">
        <v>86</v>
      </c>
      <c r="BV5" s="19" t="s">
        <v>87</v>
      </c>
      <c r="BW5" s="19" t="s">
        <v>88</v>
      </c>
      <c r="BX5" s="19" t="s">
        <v>89</v>
      </c>
      <c r="BY5" s="19" t="s">
        <v>90</v>
      </c>
      <c r="BZ5" s="19" t="s">
        <v>91</v>
      </c>
      <c r="CA5" s="19" t="s">
        <v>81</v>
      </c>
      <c r="CB5" s="19" t="s">
        <v>82</v>
      </c>
      <c r="CC5" s="19" t="s">
        <v>83</v>
      </c>
      <c r="CD5" s="19" t="s">
        <v>84</v>
      </c>
      <c r="CE5" s="19" t="s">
        <v>85</v>
      </c>
      <c r="CF5" s="19" t="s">
        <v>86</v>
      </c>
      <c r="CG5" s="19" t="s">
        <v>87</v>
      </c>
      <c r="CH5" s="19" t="s">
        <v>88</v>
      </c>
      <c r="CI5" s="19" t="s">
        <v>89</v>
      </c>
      <c r="CJ5" s="19" t="s">
        <v>90</v>
      </c>
      <c r="CK5" s="19" t="s">
        <v>91</v>
      </c>
      <c r="CL5" s="19" t="s">
        <v>81</v>
      </c>
      <c r="CM5" s="19" t="s">
        <v>82</v>
      </c>
      <c r="CN5" s="19" t="s">
        <v>83</v>
      </c>
      <c r="CO5" s="19" t="s">
        <v>84</v>
      </c>
      <c r="CP5" s="19" t="s">
        <v>85</v>
      </c>
      <c r="CQ5" s="19" t="s">
        <v>86</v>
      </c>
      <c r="CR5" s="19" t="s">
        <v>87</v>
      </c>
      <c r="CS5" s="19" t="s">
        <v>88</v>
      </c>
      <c r="CT5" s="19" t="s">
        <v>89</v>
      </c>
      <c r="CU5" s="19" t="s">
        <v>90</v>
      </c>
      <c r="CV5" s="19" t="s">
        <v>91</v>
      </c>
      <c r="CW5" s="19" t="s">
        <v>81</v>
      </c>
      <c r="CX5" s="19" t="s">
        <v>82</v>
      </c>
      <c r="CY5" s="19" t="s">
        <v>83</v>
      </c>
      <c r="CZ5" s="19" t="s">
        <v>84</v>
      </c>
      <c r="DA5" s="19" t="s">
        <v>85</v>
      </c>
      <c r="DB5" s="19" t="s">
        <v>86</v>
      </c>
      <c r="DC5" s="19" t="s">
        <v>87</v>
      </c>
      <c r="DD5" s="19" t="s">
        <v>88</v>
      </c>
      <c r="DE5" s="19" t="s">
        <v>89</v>
      </c>
      <c r="DF5" s="19" t="s">
        <v>90</v>
      </c>
      <c r="DG5" s="19" t="s">
        <v>91</v>
      </c>
      <c r="DH5" s="19" t="s">
        <v>81</v>
      </c>
      <c r="DI5" s="19" t="s">
        <v>82</v>
      </c>
      <c r="DJ5" s="19" t="s">
        <v>83</v>
      </c>
      <c r="DK5" s="19" t="s">
        <v>84</v>
      </c>
      <c r="DL5" s="19" t="s">
        <v>85</v>
      </c>
      <c r="DM5" s="19" t="s">
        <v>86</v>
      </c>
      <c r="DN5" s="19" t="s">
        <v>87</v>
      </c>
      <c r="DO5" s="19" t="s">
        <v>88</v>
      </c>
      <c r="DP5" s="19" t="s">
        <v>89</v>
      </c>
      <c r="DQ5" s="19" t="s">
        <v>90</v>
      </c>
      <c r="DR5" s="19" t="s">
        <v>91</v>
      </c>
      <c r="DS5" s="19" t="s">
        <v>81</v>
      </c>
      <c r="DT5" s="19" t="s">
        <v>82</v>
      </c>
      <c r="DU5" s="19" t="s">
        <v>83</v>
      </c>
      <c r="DV5" s="19" t="s">
        <v>84</v>
      </c>
      <c r="DW5" s="19" t="s">
        <v>85</v>
      </c>
      <c r="DX5" s="19" t="s">
        <v>86</v>
      </c>
      <c r="DY5" s="19" t="s">
        <v>87</v>
      </c>
      <c r="DZ5" s="19" t="s">
        <v>88</v>
      </c>
      <c r="EA5" s="19" t="s">
        <v>89</v>
      </c>
      <c r="EB5" s="19" t="s">
        <v>90</v>
      </c>
      <c r="EC5" s="19" t="s">
        <v>91</v>
      </c>
      <c r="ED5" s="19" t="s">
        <v>81</v>
      </c>
      <c r="EE5" s="19" t="s">
        <v>82</v>
      </c>
      <c r="EF5" s="19" t="s">
        <v>83</v>
      </c>
      <c r="EG5" s="19" t="s">
        <v>84</v>
      </c>
      <c r="EH5" s="19" t="s">
        <v>85</v>
      </c>
      <c r="EI5" s="19" t="s">
        <v>86</v>
      </c>
      <c r="EJ5" s="19" t="s">
        <v>87</v>
      </c>
      <c r="EK5" s="19" t="s">
        <v>88</v>
      </c>
      <c r="EL5" s="19" t="s">
        <v>89</v>
      </c>
      <c r="EM5" s="19" t="s">
        <v>90</v>
      </c>
      <c r="EN5" s="19" t="s">
        <v>91</v>
      </c>
    </row>
    <row r="6" spans="1:144" s="23" customFormat="1" x14ac:dyDescent="0.2">
      <c r="A6" s="15" t="s">
        <v>92</v>
      </c>
      <c r="B6" s="20">
        <f>B7</f>
        <v>2023</v>
      </c>
      <c r="C6" s="20">
        <f t="shared" ref="C6:W6" si="3">C7</f>
        <v>243035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1</v>
      </c>
      <c r="H6" s="20" t="str">
        <f t="shared" si="3"/>
        <v>三重県　木曽岬町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末端給水事業</v>
      </c>
      <c r="L6" s="20" t="str">
        <f t="shared" si="3"/>
        <v>A8</v>
      </c>
      <c r="M6" s="20" t="str">
        <f t="shared" si="3"/>
        <v>非設置</v>
      </c>
      <c r="N6" s="21" t="str">
        <f t="shared" si="3"/>
        <v>-</v>
      </c>
      <c r="O6" s="21">
        <f t="shared" si="3"/>
        <v>98.62</v>
      </c>
      <c r="P6" s="21">
        <f t="shared" si="3"/>
        <v>100</v>
      </c>
      <c r="Q6" s="21">
        <f t="shared" si="3"/>
        <v>2750</v>
      </c>
      <c r="R6" s="21">
        <f t="shared" si="3"/>
        <v>5939</v>
      </c>
      <c r="S6" s="21">
        <f t="shared" si="3"/>
        <v>121.72</v>
      </c>
      <c r="T6" s="21">
        <f t="shared" si="3"/>
        <v>48.79</v>
      </c>
      <c r="U6" s="21">
        <f t="shared" si="3"/>
        <v>5929</v>
      </c>
      <c r="V6" s="21">
        <f t="shared" si="3"/>
        <v>15.74</v>
      </c>
      <c r="W6" s="21">
        <f t="shared" si="3"/>
        <v>376.68</v>
      </c>
      <c r="X6" s="22">
        <f>IF(X7="",NA(),X7)</f>
        <v>98.84</v>
      </c>
      <c r="Y6" s="22">
        <f t="shared" ref="Y6:AG6" si="4">IF(Y7="",NA(),Y7)</f>
        <v>101.53</v>
      </c>
      <c r="Z6" s="22">
        <f t="shared" si="4"/>
        <v>101.1</v>
      </c>
      <c r="AA6" s="22">
        <f t="shared" si="4"/>
        <v>92.15</v>
      </c>
      <c r="AB6" s="22">
        <f t="shared" si="4"/>
        <v>94.01</v>
      </c>
      <c r="AC6" s="22">
        <f t="shared" si="4"/>
        <v>104.35</v>
      </c>
      <c r="AD6" s="22">
        <f t="shared" si="4"/>
        <v>105.34</v>
      </c>
      <c r="AE6" s="22">
        <f t="shared" si="4"/>
        <v>105.77</v>
      </c>
      <c r="AF6" s="22">
        <f t="shared" si="4"/>
        <v>104.82</v>
      </c>
      <c r="AG6" s="22">
        <f t="shared" si="4"/>
        <v>106.46</v>
      </c>
      <c r="AH6" s="21" t="str">
        <f>IF(AH7="","",IF(AH7="-","【-】","【"&amp;SUBSTITUTE(TEXT(AH7,"#,##0.00"),"-","△")&amp;"】"))</f>
        <v>【108.24】</v>
      </c>
      <c r="AI6" s="22">
        <f>IF(AI7="",NA(),AI7)</f>
        <v>2.1</v>
      </c>
      <c r="AJ6" s="21">
        <f t="shared" ref="AJ6:AR6" si="5">IF(AJ7="",NA(),AJ7)</f>
        <v>0</v>
      </c>
      <c r="AK6" s="21">
        <f t="shared" si="5"/>
        <v>0</v>
      </c>
      <c r="AL6" s="22">
        <f t="shared" si="5"/>
        <v>2.81</v>
      </c>
      <c r="AM6" s="22">
        <f t="shared" si="5"/>
        <v>8.74</v>
      </c>
      <c r="AN6" s="22">
        <f t="shared" si="5"/>
        <v>21.69</v>
      </c>
      <c r="AO6" s="22">
        <f t="shared" si="5"/>
        <v>24.04</v>
      </c>
      <c r="AP6" s="22">
        <f t="shared" si="5"/>
        <v>28.03</v>
      </c>
      <c r="AQ6" s="22">
        <f t="shared" si="5"/>
        <v>26.73</v>
      </c>
      <c r="AR6" s="22">
        <f t="shared" si="5"/>
        <v>27.85</v>
      </c>
      <c r="AS6" s="21" t="str">
        <f>IF(AS7="","",IF(AS7="-","【-】","【"&amp;SUBSTITUTE(TEXT(AS7,"#,##0.00"),"-","△")&amp;"】"))</f>
        <v>【1.50】</v>
      </c>
      <c r="AT6" s="22">
        <f>IF(AT7="",NA(),AT7)</f>
        <v>649.02</v>
      </c>
      <c r="AU6" s="22">
        <f t="shared" ref="AU6:BC6" si="6">IF(AU7="",NA(),AU7)</f>
        <v>322.77</v>
      </c>
      <c r="AV6" s="22">
        <f t="shared" si="6"/>
        <v>226.79</v>
      </c>
      <c r="AW6" s="22">
        <f t="shared" si="6"/>
        <v>5951.67</v>
      </c>
      <c r="AX6" s="22">
        <f t="shared" si="6"/>
        <v>3464.1</v>
      </c>
      <c r="AY6" s="22">
        <f t="shared" si="6"/>
        <v>301.04000000000002</v>
      </c>
      <c r="AZ6" s="22">
        <f t="shared" si="6"/>
        <v>305.08</v>
      </c>
      <c r="BA6" s="22">
        <f t="shared" si="6"/>
        <v>305.33999999999997</v>
      </c>
      <c r="BB6" s="22">
        <f t="shared" si="6"/>
        <v>310.01</v>
      </c>
      <c r="BC6" s="22">
        <f t="shared" si="6"/>
        <v>311.12</v>
      </c>
      <c r="BD6" s="21" t="str">
        <f>IF(BD7="","",IF(BD7="-","【-】","【"&amp;SUBSTITUTE(TEXT(BD7,"#,##0.00"),"-","△")&amp;"】"))</f>
        <v>【243.36】</v>
      </c>
      <c r="BE6" s="21">
        <f>IF(BE7="",NA(),BE7)</f>
        <v>0</v>
      </c>
      <c r="BF6" s="21">
        <f t="shared" ref="BF6:BN6" si="7">IF(BF7="",NA(),BF7)</f>
        <v>0</v>
      </c>
      <c r="BG6" s="21">
        <f t="shared" si="7"/>
        <v>0</v>
      </c>
      <c r="BH6" s="21">
        <f t="shared" si="7"/>
        <v>0</v>
      </c>
      <c r="BI6" s="21">
        <f t="shared" si="7"/>
        <v>0</v>
      </c>
      <c r="BJ6" s="22">
        <f t="shared" si="7"/>
        <v>551.62</v>
      </c>
      <c r="BK6" s="22">
        <f t="shared" si="7"/>
        <v>585.59</v>
      </c>
      <c r="BL6" s="22">
        <f t="shared" si="7"/>
        <v>561.34</v>
      </c>
      <c r="BM6" s="22">
        <f t="shared" si="7"/>
        <v>538.33000000000004</v>
      </c>
      <c r="BN6" s="22">
        <f t="shared" si="7"/>
        <v>515.14</v>
      </c>
      <c r="BO6" s="21" t="str">
        <f>IF(BO7="","",IF(BO7="-","【-】","【"&amp;SUBSTITUTE(TEXT(BO7,"#,##0.00"),"-","△")&amp;"】"))</f>
        <v>【265.93】</v>
      </c>
      <c r="BP6" s="22">
        <f>IF(BP7="",NA(),BP7)</f>
        <v>96.67</v>
      </c>
      <c r="BQ6" s="22">
        <f t="shared" ref="BQ6:BY6" si="8">IF(BQ7="",NA(),BQ7)</f>
        <v>91.04</v>
      </c>
      <c r="BR6" s="22">
        <f t="shared" si="8"/>
        <v>101.48</v>
      </c>
      <c r="BS6" s="22">
        <f t="shared" si="8"/>
        <v>80.760000000000005</v>
      </c>
      <c r="BT6" s="22">
        <f t="shared" si="8"/>
        <v>81.239999999999995</v>
      </c>
      <c r="BU6" s="22">
        <f t="shared" si="8"/>
        <v>87.11</v>
      </c>
      <c r="BV6" s="22">
        <f t="shared" si="8"/>
        <v>82.78</v>
      </c>
      <c r="BW6" s="22">
        <f t="shared" si="8"/>
        <v>84.82</v>
      </c>
      <c r="BX6" s="22">
        <f t="shared" si="8"/>
        <v>82.29</v>
      </c>
      <c r="BY6" s="22">
        <f t="shared" si="8"/>
        <v>84.16</v>
      </c>
      <c r="BZ6" s="21" t="str">
        <f>IF(BZ7="","",IF(BZ7="-","【-】","【"&amp;SUBSTITUTE(TEXT(BZ7,"#,##0.00"),"-","△")&amp;"】"))</f>
        <v>【97.82】</v>
      </c>
      <c r="CA6" s="22">
        <f>IF(CA7="",NA(),CA7)</f>
        <v>178.51</v>
      </c>
      <c r="CB6" s="22">
        <f t="shared" ref="CB6:CJ6" si="9">IF(CB7="",NA(),CB7)</f>
        <v>172.78</v>
      </c>
      <c r="CC6" s="22">
        <f t="shared" si="9"/>
        <v>170.3</v>
      </c>
      <c r="CD6" s="22">
        <f t="shared" si="9"/>
        <v>194.23</v>
      </c>
      <c r="CE6" s="22">
        <f t="shared" si="9"/>
        <v>186.47</v>
      </c>
      <c r="CF6" s="22">
        <f t="shared" si="9"/>
        <v>223.98</v>
      </c>
      <c r="CG6" s="22">
        <f t="shared" si="9"/>
        <v>225.09</v>
      </c>
      <c r="CH6" s="22">
        <f t="shared" si="9"/>
        <v>224.82</v>
      </c>
      <c r="CI6" s="22">
        <f t="shared" si="9"/>
        <v>230.85</v>
      </c>
      <c r="CJ6" s="22">
        <f t="shared" si="9"/>
        <v>230.21</v>
      </c>
      <c r="CK6" s="21" t="str">
        <f>IF(CK7="","",IF(CK7="-","【-】","【"&amp;SUBSTITUTE(TEXT(CK7,"#,##0.00"),"-","△")&amp;"】"))</f>
        <v>【177.56】</v>
      </c>
      <c r="CL6" s="22">
        <f>IF(CL7="",NA(),CL7)</f>
        <v>54.45</v>
      </c>
      <c r="CM6" s="22">
        <f t="shared" ref="CM6:CU6" si="10">IF(CM7="",NA(),CM7)</f>
        <v>56.18</v>
      </c>
      <c r="CN6" s="22">
        <f t="shared" si="10"/>
        <v>55.7</v>
      </c>
      <c r="CO6" s="22">
        <f t="shared" si="10"/>
        <v>52.99</v>
      </c>
      <c r="CP6" s="22">
        <f t="shared" si="10"/>
        <v>54.48</v>
      </c>
      <c r="CQ6" s="22">
        <f t="shared" si="10"/>
        <v>49.64</v>
      </c>
      <c r="CR6" s="22">
        <f t="shared" si="10"/>
        <v>49.38</v>
      </c>
      <c r="CS6" s="22">
        <f t="shared" si="10"/>
        <v>50.09</v>
      </c>
      <c r="CT6" s="22">
        <f t="shared" si="10"/>
        <v>50.1</v>
      </c>
      <c r="CU6" s="22">
        <f t="shared" si="10"/>
        <v>49.76</v>
      </c>
      <c r="CV6" s="21" t="str">
        <f>IF(CV7="","",IF(CV7="-","【-】","【"&amp;SUBSTITUTE(TEXT(CV7,"#,##0.00"),"-","△")&amp;"】"))</f>
        <v>【59.81】</v>
      </c>
      <c r="CW6" s="22">
        <f>IF(CW7="",NA(),CW7)</f>
        <v>91.86</v>
      </c>
      <c r="CX6" s="22">
        <f t="shared" ref="CX6:DF6" si="11">IF(CX7="",NA(),CX7)</f>
        <v>93.47</v>
      </c>
      <c r="CY6" s="22">
        <f t="shared" si="11"/>
        <v>93.78</v>
      </c>
      <c r="CZ6" s="22">
        <f t="shared" si="11"/>
        <v>93.07</v>
      </c>
      <c r="DA6" s="22">
        <f t="shared" si="11"/>
        <v>91.8</v>
      </c>
      <c r="DB6" s="22">
        <f t="shared" si="11"/>
        <v>78.09</v>
      </c>
      <c r="DC6" s="22">
        <f t="shared" si="11"/>
        <v>78.010000000000005</v>
      </c>
      <c r="DD6" s="22">
        <f t="shared" si="11"/>
        <v>77.599999999999994</v>
      </c>
      <c r="DE6" s="22">
        <f t="shared" si="11"/>
        <v>77.3</v>
      </c>
      <c r="DF6" s="22">
        <f t="shared" si="11"/>
        <v>76.64</v>
      </c>
      <c r="DG6" s="21" t="str">
        <f>IF(DG7="","",IF(DG7="-","【-】","【"&amp;SUBSTITUTE(TEXT(DG7,"#,##0.00"),"-","△")&amp;"】"))</f>
        <v>【89.42】</v>
      </c>
      <c r="DH6" s="22">
        <f>IF(DH7="",NA(),DH7)</f>
        <v>69.98</v>
      </c>
      <c r="DI6" s="22">
        <f t="shared" ref="DI6:DQ6" si="12">IF(DI7="",NA(),DI7)</f>
        <v>70.91</v>
      </c>
      <c r="DJ6" s="22">
        <f t="shared" si="12"/>
        <v>71.61</v>
      </c>
      <c r="DK6" s="22">
        <f t="shared" si="12"/>
        <v>47.53</v>
      </c>
      <c r="DL6" s="22">
        <f t="shared" si="12"/>
        <v>49.48</v>
      </c>
      <c r="DM6" s="22">
        <f t="shared" si="12"/>
        <v>47.31</v>
      </c>
      <c r="DN6" s="22">
        <f t="shared" si="12"/>
        <v>47.5</v>
      </c>
      <c r="DO6" s="22">
        <f t="shared" si="12"/>
        <v>48.41</v>
      </c>
      <c r="DP6" s="22">
        <f t="shared" si="12"/>
        <v>50.02</v>
      </c>
      <c r="DQ6" s="22">
        <f t="shared" si="12"/>
        <v>51.38</v>
      </c>
      <c r="DR6" s="21" t="str">
        <f>IF(DR7="","",IF(DR7="-","【-】","【"&amp;SUBSTITUTE(TEXT(DR7,"#,##0.00"),"-","△")&amp;"】"))</f>
        <v>【52.02】</v>
      </c>
      <c r="DS6" s="22">
        <f>IF(DS7="",NA(),DS7)</f>
        <v>18.27</v>
      </c>
      <c r="DT6" s="22">
        <f t="shared" ref="DT6:EB6" si="13">IF(DT7="",NA(),DT7)</f>
        <v>21.49</v>
      </c>
      <c r="DU6" s="22">
        <f t="shared" si="13"/>
        <v>22.22</v>
      </c>
      <c r="DV6" s="22">
        <f t="shared" si="13"/>
        <v>22.23</v>
      </c>
      <c r="DW6" s="22">
        <f t="shared" si="13"/>
        <v>22.26</v>
      </c>
      <c r="DX6" s="22">
        <f t="shared" si="13"/>
        <v>16.77</v>
      </c>
      <c r="DY6" s="22">
        <f t="shared" si="13"/>
        <v>17.399999999999999</v>
      </c>
      <c r="DZ6" s="22">
        <f t="shared" si="13"/>
        <v>18.64</v>
      </c>
      <c r="EA6" s="22">
        <f t="shared" si="13"/>
        <v>19.510000000000002</v>
      </c>
      <c r="EB6" s="22">
        <f t="shared" si="13"/>
        <v>21.6</v>
      </c>
      <c r="EC6" s="21" t="str">
        <f>IF(EC7="","",IF(EC7="-","【-】","【"&amp;SUBSTITUTE(TEXT(EC7,"#,##0.00"),"-","△")&amp;"】"))</f>
        <v>【25.37】</v>
      </c>
      <c r="ED6" s="22">
        <f>IF(ED7="",NA(),ED7)</f>
        <v>1.21</v>
      </c>
      <c r="EE6" s="22">
        <f t="shared" ref="EE6:EM6" si="14">IF(EE7="",NA(),EE7)</f>
        <v>0.06</v>
      </c>
      <c r="EF6" s="22">
        <f t="shared" si="14"/>
        <v>0.18</v>
      </c>
      <c r="EG6" s="22">
        <f t="shared" si="14"/>
        <v>0.56999999999999995</v>
      </c>
      <c r="EH6" s="22">
        <f t="shared" si="14"/>
        <v>0.56999999999999995</v>
      </c>
      <c r="EI6" s="22">
        <f t="shared" si="14"/>
        <v>0.47</v>
      </c>
      <c r="EJ6" s="22">
        <f t="shared" si="14"/>
        <v>0.4</v>
      </c>
      <c r="EK6" s="22">
        <f t="shared" si="14"/>
        <v>0.36</v>
      </c>
      <c r="EL6" s="22">
        <f t="shared" si="14"/>
        <v>0.56999999999999995</v>
      </c>
      <c r="EM6" s="22">
        <f t="shared" si="14"/>
        <v>0.56000000000000005</v>
      </c>
      <c r="EN6" s="21" t="str">
        <f>IF(EN7="","",IF(EN7="-","【-】","【"&amp;SUBSTITUTE(TEXT(EN7,"#,##0.00"),"-","△")&amp;"】"))</f>
        <v>【0.62】</v>
      </c>
    </row>
    <row r="7" spans="1:144" s="23" customFormat="1" x14ac:dyDescent="0.2">
      <c r="A7" s="15"/>
      <c r="B7" s="24">
        <v>2023</v>
      </c>
      <c r="C7" s="24">
        <v>243035</v>
      </c>
      <c r="D7" s="24">
        <v>46</v>
      </c>
      <c r="E7" s="24">
        <v>1</v>
      </c>
      <c r="F7" s="24">
        <v>0</v>
      </c>
      <c r="G7" s="24">
        <v>1</v>
      </c>
      <c r="H7" s="24" t="s">
        <v>93</v>
      </c>
      <c r="I7" s="24" t="s">
        <v>94</v>
      </c>
      <c r="J7" s="24" t="s">
        <v>95</v>
      </c>
      <c r="K7" s="24" t="s">
        <v>96</v>
      </c>
      <c r="L7" s="24" t="s">
        <v>97</v>
      </c>
      <c r="M7" s="24" t="s">
        <v>98</v>
      </c>
      <c r="N7" s="25" t="s">
        <v>99</v>
      </c>
      <c r="O7" s="25">
        <v>98.62</v>
      </c>
      <c r="P7" s="25">
        <v>100</v>
      </c>
      <c r="Q7" s="25">
        <v>2750</v>
      </c>
      <c r="R7" s="25">
        <v>5939</v>
      </c>
      <c r="S7" s="25">
        <v>121.72</v>
      </c>
      <c r="T7" s="25">
        <v>48.79</v>
      </c>
      <c r="U7" s="25">
        <v>5929</v>
      </c>
      <c r="V7" s="25">
        <v>15.74</v>
      </c>
      <c r="W7" s="25">
        <v>376.68</v>
      </c>
      <c r="X7" s="25">
        <v>98.84</v>
      </c>
      <c r="Y7" s="25">
        <v>101.53</v>
      </c>
      <c r="Z7" s="25">
        <v>101.1</v>
      </c>
      <c r="AA7" s="25">
        <v>92.15</v>
      </c>
      <c r="AB7" s="25">
        <v>94.01</v>
      </c>
      <c r="AC7" s="25">
        <v>104.35</v>
      </c>
      <c r="AD7" s="25">
        <v>105.34</v>
      </c>
      <c r="AE7" s="25">
        <v>105.77</v>
      </c>
      <c r="AF7" s="25">
        <v>104.82</v>
      </c>
      <c r="AG7" s="25">
        <v>106.46</v>
      </c>
      <c r="AH7" s="25">
        <v>108.24</v>
      </c>
      <c r="AI7" s="25">
        <v>2.1</v>
      </c>
      <c r="AJ7" s="25">
        <v>0</v>
      </c>
      <c r="AK7" s="25">
        <v>0</v>
      </c>
      <c r="AL7" s="25">
        <v>2.81</v>
      </c>
      <c r="AM7" s="25">
        <v>8.74</v>
      </c>
      <c r="AN7" s="25">
        <v>21.69</v>
      </c>
      <c r="AO7" s="25">
        <v>24.04</v>
      </c>
      <c r="AP7" s="25">
        <v>28.03</v>
      </c>
      <c r="AQ7" s="25">
        <v>26.73</v>
      </c>
      <c r="AR7" s="25">
        <v>27.85</v>
      </c>
      <c r="AS7" s="25">
        <v>1.5</v>
      </c>
      <c r="AT7" s="25">
        <v>649.02</v>
      </c>
      <c r="AU7" s="25">
        <v>322.77</v>
      </c>
      <c r="AV7" s="25">
        <v>226.79</v>
      </c>
      <c r="AW7" s="25">
        <v>5951.67</v>
      </c>
      <c r="AX7" s="25">
        <v>3464.1</v>
      </c>
      <c r="AY7" s="25">
        <v>301.04000000000002</v>
      </c>
      <c r="AZ7" s="25">
        <v>305.08</v>
      </c>
      <c r="BA7" s="25">
        <v>305.33999999999997</v>
      </c>
      <c r="BB7" s="25">
        <v>310.01</v>
      </c>
      <c r="BC7" s="25">
        <v>311.12</v>
      </c>
      <c r="BD7" s="25">
        <v>243.36</v>
      </c>
      <c r="BE7" s="25">
        <v>0</v>
      </c>
      <c r="BF7" s="25">
        <v>0</v>
      </c>
      <c r="BG7" s="25">
        <v>0</v>
      </c>
      <c r="BH7" s="25">
        <v>0</v>
      </c>
      <c r="BI7" s="25">
        <v>0</v>
      </c>
      <c r="BJ7" s="25">
        <v>551.62</v>
      </c>
      <c r="BK7" s="25">
        <v>585.59</v>
      </c>
      <c r="BL7" s="25">
        <v>561.34</v>
      </c>
      <c r="BM7" s="25">
        <v>538.33000000000004</v>
      </c>
      <c r="BN7" s="25">
        <v>515.14</v>
      </c>
      <c r="BO7" s="25">
        <v>265.93</v>
      </c>
      <c r="BP7" s="25">
        <v>96.67</v>
      </c>
      <c r="BQ7" s="25">
        <v>91.04</v>
      </c>
      <c r="BR7" s="25">
        <v>101.48</v>
      </c>
      <c r="BS7" s="25">
        <v>80.760000000000005</v>
      </c>
      <c r="BT7" s="25">
        <v>81.239999999999995</v>
      </c>
      <c r="BU7" s="25">
        <v>87.11</v>
      </c>
      <c r="BV7" s="25">
        <v>82.78</v>
      </c>
      <c r="BW7" s="25">
        <v>84.82</v>
      </c>
      <c r="BX7" s="25">
        <v>82.29</v>
      </c>
      <c r="BY7" s="25">
        <v>84.16</v>
      </c>
      <c r="BZ7" s="25">
        <v>97.82</v>
      </c>
      <c r="CA7" s="25">
        <v>178.51</v>
      </c>
      <c r="CB7" s="25">
        <v>172.78</v>
      </c>
      <c r="CC7" s="25">
        <v>170.3</v>
      </c>
      <c r="CD7" s="25">
        <v>194.23</v>
      </c>
      <c r="CE7" s="25">
        <v>186.47</v>
      </c>
      <c r="CF7" s="25">
        <v>223.98</v>
      </c>
      <c r="CG7" s="25">
        <v>225.09</v>
      </c>
      <c r="CH7" s="25">
        <v>224.82</v>
      </c>
      <c r="CI7" s="25">
        <v>230.85</v>
      </c>
      <c r="CJ7" s="25">
        <v>230.21</v>
      </c>
      <c r="CK7" s="25">
        <v>177.56</v>
      </c>
      <c r="CL7" s="25">
        <v>54.45</v>
      </c>
      <c r="CM7" s="25">
        <v>56.18</v>
      </c>
      <c r="CN7" s="25">
        <v>55.7</v>
      </c>
      <c r="CO7" s="25">
        <v>52.99</v>
      </c>
      <c r="CP7" s="25">
        <v>54.48</v>
      </c>
      <c r="CQ7" s="25">
        <v>49.64</v>
      </c>
      <c r="CR7" s="25">
        <v>49.38</v>
      </c>
      <c r="CS7" s="25">
        <v>50.09</v>
      </c>
      <c r="CT7" s="25">
        <v>50.1</v>
      </c>
      <c r="CU7" s="25">
        <v>49.76</v>
      </c>
      <c r="CV7" s="25">
        <v>59.81</v>
      </c>
      <c r="CW7" s="25">
        <v>91.86</v>
      </c>
      <c r="CX7" s="25">
        <v>93.47</v>
      </c>
      <c r="CY7" s="25">
        <v>93.78</v>
      </c>
      <c r="CZ7" s="25">
        <v>93.07</v>
      </c>
      <c r="DA7" s="25">
        <v>91.8</v>
      </c>
      <c r="DB7" s="25">
        <v>78.09</v>
      </c>
      <c r="DC7" s="25">
        <v>78.010000000000005</v>
      </c>
      <c r="DD7" s="25">
        <v>77.599999999999994</v>
      </c>
      <c r="DE7" s="25">
        <v>77.3</v>
      </c>
      <c r="DF7" s="25">
        <v>76.64</v>
      </c>
      <c r="DG7" s="25">
        <v>89.42</v>
      </c>
      <c r="DH7" s="25">
        <v>69.98</v>
      </c>
      <c r="DI7" s="25">
        <v>70.91</v>
      </c>
      <c r="DJ7" s="25">
        <v>71.61</v>
      </c>
      <c r="DK7" s="25">
        <v>47.53</v>
      </c>
      <c r="DL7" s="25">
        <v>49.48</v>
      </c>
      <c r="DM7" s="25">
        <v>47.31</v>
      </c>
      <c r="DN7" s="25">
        <v>47.5</v>
      </c>
      <c r="DO7" s="25">
        <v>48.41</v>
      </c>
      <c r="DP7" s="25">
        <v>50.02</v>
      </c>
      <c r="DQ7" s="25">
        <v>51.38</v>
      </c>
      <c r="DR7" s="25">
        <v>52.02</v>
      </c>
      <c r="DS7" s="25">
        <v>18.27</v>
      </c>
      <c r="DT7" s="25">
        <v>21.49</v>
      </c>
      <c r="DU7" s="25">
        <v>22.22</v>
      </c>
      <c r="DV7" s="25">
        <v>22.23</v>
      </c>
      <c r="DW7" s="25">
        <v>22.26</v>
      </c>
      <c r="DX7" s="25">
        <v>16.77</v>
      </c>
      <c r="DY7" s="25">
        <v>17.399999999999999</v>
      </c>
      <c r="DZ7" s="25">
        <v>18.64</v>
      </c>
      <c r="EA7" s="25">
        <v>19.510000000000002</v>
      </c>
      <c r="EB7" s="25">
        <v>21.6</v>
      </c>
      <c r="EC7" s="25">
        <v>25.37</v>
      </c>
      <c r="ED7" s="25">
        <v>1.21</v>
      </c>
      <c r="EE7" s="25">
        <v>0.06</v>
      </c>
      <c r="EF7" s="25">
        <v>0.18</v>
      </c>
      <c r="EG7" s="25">
        <v>0.56999999999999995</v>
      </c>
      <c r="EH7" s="25">
        <v>0.56999999999999995</v>
      </c>
      <c r="EI7" s="25">
        <v>0.47</v>
      </c>
      <c r="EJ7" s="25">
        <v>0.4</v>
      </c>
      <c r="EK7" s="25">
        <v>0.36</v>
      </c>
      <c r="EL7" s="25">
        <v>0.56999999999999995</v>
      </c>
      <c r="EM7" s="25">
        <v>0.56000000000000005</v>
      </c>
      <c r="EN7" s="25">
        <v>0.62</v>
      </c>
    </row>
    <row r="8" spans="1:144" x14ac:dyDescent="0.2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 x14ac:dyDescent="0.2">
      <c r="A9" s="28"/>
      <c r="B9" s="28" t="s">
        <v>100</v>
      </c>
      <c r="C9" s="28" t="s">
        <v>101</v>
      </c>
      <c r="D9" s="28" t="s">
        <v>102</v>
      </c>
      <c r="E9" s="28" t="s">
        <v>103</v>
      </c>
      <c r="F9" s="28" t="s">
        <v>104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2">
      <c r="A10" s="28" t="s">
        <v>44</v>
      </c>
      <c r="B10" s="29">
        <f>DATEVALUE($B7-B11&amp;"/1/"&amp;B12)</f>
        <v>36892</v>
      </c>
      <c r="C10" s="29">
        <f t="shared" ref="C10:F10" si="15">DATEVALUE($B7-C11&amp;"/1/"&amp;C12)</f>
        <v>37257</v>
      </c>
      <c r="D10" s="29">
        <f t="shared" si="15"/>
        <v>37622</v>
      </c>
      <c r="E10" s="29">
        <f t="shared" si="15"/>
        <v>37987</v>
      </c>
      <c r="F10" s="29">
        <f t="shared" si="15"/>
        <v>38353</v>
      </c>
    </row>
    <row r="11" spans="1:144" x14ac:dyDescent="0.2">
      <c r="B11">
        <v>22</v>
      </c>
      <c r="C11">
        <v>21</v>
      </c>
      <c r="D11">
        <v>20</v>
      </c>
      <c r="E11">
        <v>19</v>
      </c>
      <c r="F11">
        <v>18</v>
      </c>
      <c r="G11" t="s">
        <v>105</v>
      </c>
    </row>
    <row r="12" spans="1:144" x14ac:dyDescent="0.2">
      <c r="B12">
        <v>1</v>
      </c>
      <c r="C12">
        <v>1</v>
      </c>
      <c r="D12">
        <v>1</v>
      </c>
      <c r="E12">
        <v>1</v>
      </c>
      <c r="F12">
        <v>1</v>
      </c>
      <c r="G12" t="s">
        <v>106</v>
      </c>
    </row>
    <row r="13" spans="1:144" x14ac:dyDescent="0.2">
      <c r="B13" t="s">
        <v>107</v>
      </c>
      <c r="C13" t="s">
        <v>107</v>
      </c>
      <c r="D13" t="s">
        <v>107</v>
      </c>
      <c r="E13" t="s">
        <v>108</v>
      </c>
      <c r="F13" t="s">
        <v>107</v>
      </c>
      <c r="G13" t="s">
        <v>109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