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FC85513B-6923-483C-8139-8A26DA7192F4}" xr6:coauthVersionLast="47" xr6:coauthVersionMax="47" xr10:uidLastSave="{00000000-0000-0000-0000-000000000000}"/>
  <workbookProtection workbookAlgorithmName="SHA-512" workbookHashValue="xanoscCldwTcPpdUl45kLqZa9aACdEtXr2VjWBSSd51fHi7qOAuzEzlEFCm1Sg/zCCf7w/vaJuCO46KCr/5izg==" workbookSaltValue="RlxCNyo0FDqqzskqb4LL0w=="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LH31" i="4" s="1"/>
  <c r="DM7" i="5"/>
  <c r="KO31" i="4" s="1"/>
  <c r="DL7" i="5"/>
  <c r="DK7" i="5"/>
  <c r="JC31" i="4" s="1"/>
  <c r="DI7" i="5"/>
  <c r="MI78" i="4" s="1"/>
  <c r="DH7" i="5"/>
  <c r="LT78" i="4" s="1"/>
  <c r="DG7" i="5"/>
  <c r="DF7" i="5"/>
  <c r="DE7" i="5"/>
  <c r="DD7" i="5"/>
  <c r="MI77" i="4" s="1"/>
  <c r="DC7" i="5"/>
  <c r="LT77" i="4" s="1"/>
  <c r="DB7" i="5"/>
  <c r="LE77" i="4" s="1"/>
  <c r="DA7" i="5"/>
  <c r="KP77" i="4" s="1"/>
  <c r="CZ7" i="5"/>
  <c r="KA77" i="4" s="1"/>
  <c r="CN7" i="5"/>
  <c r="CV76" i="4" s="1"/>
  <c r="CM7" i="5"/>
  <c r="CV67" i="4" s="1"/>
  <c r="BZ7" i="5"/>
  <c r="MA53" i="4" s="1"/>
  <c r="BY7" i="5"/>
  <c r="LH53" i="4" s="1"/>
  <c r="BX7" i="5"/>
  <c r="KO53" i="4" s="1"/>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HJ31" i="4" s="1"/>
  <c r="AM7" i="5"/>
  <c r="GQ31" i="4" s="1"/>
  <c r="AL7" i="5"/>
  <c r="FX31" i="4" s="1"/>
  <c r="AK7" i="5"/>
  <c r="FE31" i="4" s="1"/>
  <c r="AJ7" i="5"/>
  <c r="AH7" i="5"/>
  <c r="AG7" i="5"/>
  <c r="BZ32" i="4" s="1"/>
  <c r="AF7" i="5"/>
  <c r="BG32" i="4" s="1"/>
  <c r="AE7" i="5"/>
  <c r="AN32" i="4" s="1"/>
  <c r="AD7" i="5"/>
  <c r="U32" i="4" s="1"/>
  <c r="AC7" i="5"/>
  <c r="CS31" i="4" s="1"/>
  <c r="AB7" i="5"/>
  <c r="AA7" i="5"/>
  <c r="BG31" i="4" s="1"/>
  <c r="Z7" i="5"/>
  <c r="AN31" i="4" s="1"/>
  <c r="Y7" i="5"/>
  <c r="U31" i="4" s="1"/>
  <c r="X7" i="5"/>
  <c r="LJ10" i="4" s="1"/>
  <c r="W7" i="5"/>
  <c r="V7" i="5"/>
  <c r="HX10" i="4" s="1"/>
  <c r="U7" i="5"/>
  <c r="LJ8" i="4" s="1"/>
  <c r="T7" i="5"/>
  <c r="JQ8" i="4" s="1"/>
  <c r="S7" i="5"/>
  <c r="R7" i="5"/>
  <c r="Q7" i="5"/>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B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IT77" i="4"/>
  <c r="IE77" i="4"/>
  <c r="HP77" i="4"/>
  <c r="HA77" i="4"/>
  <c r="GL77" i="4"/>
  <c r="BZ77" i="4"/>
  <c r="BK77" i="4"/>
  <c r="AV77" i="4"/>
  <c r="AG77" i="4"/>
  <c r="R77" i="4"/>
  <c r="JV53" i="4"/>
  <c r="CS53" i="4"/>
  <c r="BZ53" i="4"/>
  <c r="AN53" i="4"/>
  <c r="U53" i="4"/>
  <c r="MA52" i="4"/>
  <c r="HJ52" i="4"/>
  <c r="GQ52" i="4"/>
  <c r="FX52" i="4"/>
  <c r="FE52" i="4"/>
  <c r="EL52" i="4"/>
  <c r="BG52" i="4"/>
  <c r="LH32" i="4"/>
  <c r="KO32" i="4"/>
  <c r="GQ32" i="4"/>
  <c r="CS32" i="4"/>
  <c r="JV31" i="4"/>
  <c r="EL31" i="4"/>
  <c r="BZ31" i="4"/>
  <c r="JQ10" i="4"/>
  <c r="DU10" i="4"/>
  <c r="CF10" i="4"/>
  <c r="HX8" i="4"/>
  <c r="AQ8" i="4"/>
  <c r="B6" i="4"/>
  <c r="GL76" i="4" l="1"/>
  <c r="U51" i="4"/>
  <c r="EL30" i="4"/>
  <c r="U30" i="4"/>
  <c r="R76" i="4"/>
  <c r="JC51" i="4"/>
  <c r="KA76" i="4"/>
  <c r="EL51" i="4"/>
  <c r="JC30" i="4"/>
  <c r="C11" i="5"/>
  <c r="E11" i="5"/>
  <c r="F11" i="5"/>
  <c r="D11" i="5"/>
  <c r="IT76" i="4" l="1"/>
  <c r="CS51" i="4"/>
  <c r="HJ30" i="4"/>
  <c r="CS30" i="4"/>
  <c r="BZ76" i="4"/>
  <c r="MA51" i="4"/>
  <c r="MI76" i="4"/>
  <c r="HJ51" i="4"/>
  <c r="MA30" i="4"/>
  <c r="BZ30" i="4"/>
  <c r="LT76" i="4"/>
  <c r="GQ51" i="4"/>
  <c r="LH30" i="4"/>
  <c r="IE76" i="4"/>
  <c r="BZ51" i="4"/>
  <c r="GQ30" i="4"/>
  <c r="BK76" i="4"/>
  <c r="LH51" i="4"/>
  <c r="AN30" i="4"/>
  <c r="AG76" i="4"/>
  <c r="JV51" i="4"/>
  <c r="KP76" i="4"/>
  <c r="FE51" i="4"/>
  <c r="JV30" i="4"/>
  <c r="HA76" i="4"/>
  <c r="AN51" i="4"/>
  <c r="FE30" i="4"/>
  <c r="AV76" i="4"/>
  <c r="KO51" i="4"/>
  <c r="LE76" i="4"/>
  <c r="FX51" i="4"/>
  <c r="KO30" i="4"/>
  <c r="HP76" i="4"/>
  <c r="BG51" i="4"/>
  <c r="FX30" i="4"/>
  <c r="BG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<sst xmlns="http://schemas.openxmlformats.org/spreadsheetml/2006/main" count="278" uniqueCount="138">
  <si>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</si>
  <si>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</si>
  <si>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</si>
  <si>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</si>
  <si>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</si>
  <si>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</si>
  <si>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</si>
  <si>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</si>
  <si>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</si>
  <si>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</si>
  <si>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</si>
  <si>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</si>
  <si>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</si>
  <si>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</si>
  <si>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</si>
  <si>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</si>
  <si>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</si>
  <si>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</si>
  <si>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</si>
  <si>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</si>
  <si>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</si>
  <si>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</si>
  <si>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</si>
  <si>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</si>
  <si>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</si>
  <si>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</si>
  <si>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</si>
  <si>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</si>
  <si>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</si>
  <si>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</si>
  <si>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</si>
  <si>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</si>
  <si>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</si>
  <si>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</si>
  <si>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</si>
  <si>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</si>
  <si>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</si>
  <si>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</si>
  <si>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</si>
  <si>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</si>
  <si>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</si>
  <si>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</si>
  <si>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</si>
  <si>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</si>
  <si>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</si>
  <si>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</si>
  <si>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</si>
  <si>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</si>
  <si>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</si>
  <si>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</si>
  <si>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</si>
  <si>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</si>
  <si>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</si>
  <si>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</si>
  <si>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</si>
  <si>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</si>
  <si>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</si>
  <si>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</si>
  <si>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</si>
  <si>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</si>
  <si>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</si>
  <si>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</si>
  <si>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</si>
  <si>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</si>
  <si>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</si>
  <si>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</si>
  <si>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</si>
  <si>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</si>
  <si>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</si>
  <si>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</si>
  <si>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</si>
  <si>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</si>
  <si>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</si>
  <si>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</si>
  <si>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</si>
  <si>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</si>
  <si>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</si>
  <si>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</si>
  <si>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</si>
  <si>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</si>
  <si>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</si>
  <si>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</si>
  <si>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</si>
  <si>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</si>
  <si>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</si>
  <si>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</si>
  <si>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</si>
  <si>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</si>
  <si>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</si>
  <si>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</si>
  <si>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</si>
  <si>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</si>
  <si>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</si>
  <si>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</si>
  <si>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</si>
  <si>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</si>
  <si>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</si>
  <si>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</si>
  <si>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</si>
  <si>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</si>
  <si>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</si>
  <si>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</si>
  <si>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当該値(N-1)</t>
    <phoneticPr fontId="5"/>
  </si>
  <si>
    <t>当該値(N)</t>
    <phoneticPr fontId="5"/>
  </si>
  <si>
    <t>当該値(N-4)</t>
    <phoneticPr fontId="5"/>
  </si>
  <si>
    <t>当該値(N-1)</t>
    <phoneticPr fontId="5"/>
  </si>
  <si>
    <t>当該値(N-3)</t>
    <phoneticPr fontId="5"/>
  </si>
  <si>
    <t>当該値(N-1)</t>
    <phoneticPr fontId="5"/>
  </si>
  <si>
    <t>当該値(N-4)</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</si>
  <si>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</si>
  <si>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</si>
  <si>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</si>
  <si>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</si>
  <si>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</si>
  <si>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</si>
  <si>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</si>
  <si>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</si>
  <si>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</si>
  <si>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市営柘植駅駐車場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</si>
  <si>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</si>
  <si>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</si>
  <si>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</si>
  <si>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</si>
  <si>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</si>
  <si>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</si>
  <si>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</si>
  <si>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</si>
  <si>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</si>
  <si>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</si>
  <si>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</si>
  <si>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</si>
  <si>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</si>
  <si>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</si>
  <si>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</si>
  <si>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</si>
  <si>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鉄道駅利用者を対象とした駐車場である性質と当該施設周辺の類似施設が限られていることから、継続的な利用が見込める。新型コロナウイルス感染症の影響で鉄道駅利用者が減少し、現在は徐々に利用者は回復しているが、引き続き稼働率は低い水準となっている。</t>
    <rPh sb="1" eb="3">
      <t>テツドウ</t>
    </rPh>
    <rPh sb="3" eb="4">
      <t>エキ</t>
    </rPh>
    <rPh sb="4" eb="7">
      <t>リヨウシャ</t>
    </rPh>
    <rPh sb="8" eb="10">
      <t>タイショウ</t>
    </rPh>
    <rPh sb="13" eb="16">
      <t>チュウシャジョウ</t>
    </rPh>
    <rPh sb="19" eb="21">
      <t>セイシツ</t>
    </rPh>
    <rPh sb="22" eb="24">
      <t>トウガイ</t>
    </rPh>
    <rPh sb="24" eb="26">
      <t>シセツ</t>
    </rPh>
    <rPh sb="26" eb="28">
      <t>シュウヘン</t>
    </rPh>
    <rPh sb="29" eb="31">
      <t>ルイジ</t>
    </rPh>
    <rPh sb="31" eb="33">
      <t>シセツ</t>
    </rPh>
    <rPh sb="34" eb="35">
      <t>カギ</t>
    </rPh>
    <rPh sb="45" eb="48">
      <t>ケイゾクテキ</t>
    </rPh>
    <rPh sb="49" eb="51">
      <t>リヨウ</t>
    </rPh>
    <rPh sb="52" eb="54">
      <t>ミコ</t>
    </rPh>
    <rPh sb="57" eb="59">
      <t>シンガタ</t>
    </rPh>
    <rPh sb="66" eb="69">
      <t>カンセンショウ</t>
    </rPh>
    <rPh sb="70" eb="72">
      <t>エイキョウ</t>
    </rPh>
    <rPh sb="73" eb="75">
      <t>テツドウ</t>
    </rPh>
    <rPh sb="75" eb="76">
      <t>エキ</t>
    </rPh>
    <rPh sb="76" eb="79">
      <t>リヨウシャ</t>
    </rPh>
    <rPh sb="80" eb="82">
      <t>ゲンショウ</t>
    </rPh>
    <rPh sb="84" eb="86">
      <t>ゲンザイ</t>
    </rPh>
    <rPh sb="87" eb="89">
      <t>ジョジョ</t>
    </rPh>
    <rPh sb="90" eb="93">
      <t>リヨウシャ</t>
    </rPh>
    <rPh sb="94" eb="96">
      <t>カイフク</t>
    </rPh>
    <rPh sb="102" eb="103">
      <t>ヒ</t>
    </rPh>
    <rPh sb="104" eb="105">
      <t>ツヅ</t>
    </rPh>
    <rPh sb="106" eb="108">
      <t>カドウ</t>
    </rPh>
    <rPh sb="108" eb="109">
      <t>リツ</t>
    </rPh>
    <rPh sb="110" eb="111">
      <t>ヒク</t>
    </rPh>
    <rPh sb="112" eb="114">
      <t>スイジュン</t>
    </rPh>
    <phoneticPr fontId="5"/>
  </si>
  <si>
    <t>　これまで地域団体のボランティア的協力による安価な運営、有形固定資産の減価償却を終えており設備維持並びに更新に係る経費が低いことなどから売上高ＧＯＰ比率・ＥＢＩＴＤＡが安定的で、料金収入をもって維持管理費を賄えてきた。
　新型コロナウイルス感染症の影響で使用料収入が大幅に減少したが、令和４年度には一般会計からの繰入れが必要ない水準まで回復した。依然使用料収入や収益的収支比率は低い状態であるが、若干の改善は見られる。</t>
    <rPh sb="5" eb="7">
      <t>チイキ</t>
    </rPh>
    <rPh sb="7" eb="9">
      <t>ダンタイ</t>
    </rPh>
    <rPh sb="16" eb="17">
      <t>テキ</t>
    </rPh>
    <rPh sb="17" eb="19">
      <t>キョウリョク</t>
    </rPh>
    <rPh sb="22" eb="24">
      <t>アンカ</t>
    </rPh>
    <rPh sb="25" eb="27">
      <t>ウンエイ</t>
    </rPh>
    <rPh sb="28" eb="30">
      <t>ユウケイ</t>
    </rPh>
    <rPh sb="30" eb="32">
      <t>コテイ</t>
    </rPh>
    <rPh sb="32" eb="34">
      <t>シサン</t>
    </rPh>
    <rPh sb="35" eb="37">
      <t>ゲンカ</t>
    </rPh>
    <rPh sb="37" eb="39">
      <t>ショウキャク</t>
    </rPh>
    <rPh sb="40" eb="41">
      <t>オ</t>
    </rPh>
    <rPh sb="45" eb="47">
      <t>セツビ</t>
    </rPh>
    <rPh sb="47" eb="49">
      <t>イジ</t>
    </rPh>
    <rPh sb="49" eb="50">
      <t>ナラ</t>
    </rPh>
    <rPh sb="52" eb="54">
      <t>コウシン</t>
    </rPh>
    <rPh sb="55" eb="56">
      <t>カカ</t>
    </rPh>
    <rPh sb="57" eb="59">
      <t>ケイヒ</t>
    </rPh>
    <rPh sb="60" eb="61">
      <t>ヒク</t>
    </rPh>
    <rPh sb="68" eb="70">
      <t>ウリアゲ</t>
    </rPh>
    <rPh sb="70" eb="71">
      <t>ダカ</t>
    </rPh>
    <rPh sb="74" eb="76">
      <t>ヒリツ</t>
    </rPh>
    <rPh sb="84" eb="87">
      <t>アンテイテキ</t>
    </rPh>
    <rPh sb="89" eb="91">
      <t>リョウキン</t>
    </rPh>
    <rPh sb="91" eb="93">
      <t>シュウニュウ</t>
    </rPh>
    <rPh sb="97" eb="99">
      <t>イジ</t>
    </rPh>
    <rPh sb="99" eb="102">
      <t>カンリヒ</t>
    </rPh>
    <rPh sb="103" eb="104">
      <t>マカナ</t>
    </rPh>
    <rPh sb="111" eb="113">
      <t>シンガタ</t>
    </rPh>
    <rPh sb="120" eb="123">
      <t>カンセンショウ</t>
    </rPh>
    <rPh sb="124" eb="126">
      <t>エイキョウ</t>
    </rPh>
    <rPh sb="127" eb="129">
      <t>シヨウ</t>
    </rPh>
    <rPh sb="129" eb="130">
      <t>リョウ</t>
    </rPh>
    <rPh sb="130" eb="132">
      <t>シュウニュウ</t>
    </rPh>
    <rPh sb="133" eb="135">
      <t>オオハバ</t>
    </rPh>
    <rPh sb="136" eb="138">
      <t>ゲンショウ</t>
    </rPh>
    <rPh sb="142" eb="144">
      <t>レイワ</t>
    </rPh>
    <rPh sb="145" eb="147">
      <t>ネンド</t>
    </rPh>
    <rPh sb="149" eb="151">
      <t>イッパン</t>
    </rPh>
    <rPh sb="151" eb="153">
      <t>カイケイ</t>
    </rPh>
    <rPh sb="156" eb="158">
      <t>クリイレ</t>
    </rPh>
    <rPh sb="160" eb="162">
      <t>ヒツヨウ</t>
    </rPh>
    <rPh sb="164" eb="166">
      <t>スイジュン</t>
    </rPh>
    <rPh sb="168" eb="170">
      <t>カイフク</t>
    </rPh>
    <rPh sb="173" eb="175">
      <t>イゼン</t>
    </rPh>
    <rPh sb="175" eb="178">
      <t>シヨウリョウ</t>
    </rPh>
    <rPh sb="178" eb="180">
      <t>シュウニュウ</t>
    </rPh>
    <rPh sb="181" eb="184">
      <t>シュウエキテキ</t>
    </rPh>
    <rPh sb="184" eb="186">
      <t>シュウシ</t>
    </rPh>
    <rPh sb="186" eb="188">
      <t>ヒリツ</t>
    </rPh>
    <rPh sb="189" eb="190">
      <t>ヒク</t>
    </rPh>
    <rPh sb="191" eb="193">
      <t>ジョウタイ</t>
    </rPh>
    <rPh sb="198" eb="200">
      <t>ジャッカン</t>
    </rPh>
    <rPh sb="201" eb="203">
      <t>カイゼン</t>
    </rPh>
    <rPh sb="204" eb="205">
      <t>ミ</t>
    </rPh>
    <phoneticPr fontId="5"/>
  </si>
  <si>
    <t>　ＪＲ柘植駅の無人化を防ぐ目的で地域団体によって安価で管理を行っている事により経費は抑えられているが、使用料収入の減少の影響で収益的収支が悪化している。
　当該施設単体では施設設置目的に適う鉄道駅駐車場として継続的な運営が見込めるが、運営は駅利用者に左右される面があり、公共交通利用促進・地域振興の観点から将来的には他の駅も含めた全体で駐車場のあり方を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39" eb="41">
      <t>ケイヒ</t>
    </rPh>
    <rPh sb="42" eb="43">
      <t>オサ</t>
    </rPh>
    <rPh sb="51" eb="53">
      <t>シヨウ</t>
    </rPh>
    <rPh sb="53" eb="54">
      <t>リョウ</t>
    </rPh>
    <rPh sb="54" eb="56">
      <t>シュウニュウ</t>
    </rPh>
    <rPh sb="57" eb="59">
      <t>ゲンショウ</t>
    </rPh>
    <rPh sb="60" eb="62">
      <t>エイキョウ</t>
    </rPh>
    <rPh sb="63" eb="65">
      <t>シュウエキ</t>
    </rPh>
    <rPh sb="65" eb="66">
      <t>テキ</t>
    </rPh>
    <rPh sb="66" eb="68">
      <t>シュウシ</t>
    </rPh>
    <rPh sb="69" eb="71">
      <t>アッカ</t>
    </rPh>
    <rPh sb="78" eb="80">
      <t>トウガイ</t>
    </rPh>
    <rPh sb="80" eb="82">
      <t>シセツ</t>
    </rPh>
    <rPh sb="82" eb="84">
      <t>タンタイ</t>
    </rPh>
    <rPh sb="86" eb="88">
      <t>シセツ</t>
    </rPh>
    <rPh sb="88" eb="90">
      <t>セッチ</t>
    </rPh>
    <rPh sb="90" eb="92">
      <t>モクテキ</t>
    </rPh>
    <rPh sb="93" eb="94">
      <t>カナ</t>
    </rPh>
    <rPh sb="95" eb="97">
      <t>テツドウ</t>
    </rPh>
    <rPh sb="97" eb="98">
      <t>エキ</t>
    </rPh>
    <rPh sb="98" eb="101">
      <t>チュウシャジョウ</t>
    </rPh>
    <rPh sb="104" eb="107">
      <t>ケイゾクテキ</t>
    </rPh>
    <rPh sb="108" eb="110">
      <t>ウンエイ</t>
    </rPh>
    <rPh sb="111" eb="113">
      <t>ミコ</t>
    </rPh>
    <rPh sb="117" eb="119">
      <t>ウンエイ</t>
    </rPh>
    <rPh sb="120" eb="121">
      <t>エキ</t>
    </rPh>
    <rPh sb="121" eb="124">
      <t>リヨウシャ</t>
    </rPh>
    <rPh sb="125" eb="127">
      <t>サユウ</t>
    </rPh>
    <rPh sb="130" eb="131">
      <t>メン</t>
    </rPh>
    <rPh sb="135" eb="137">
      <t>コウキョウ</t>
    </rPh>
    <rPh sb="137" eb="139">
      <t>コウツウ</t>
    </rPh>
    <rPh sb="139" eb="141">
      <t>リヨウ</t>
    </rPh>
    <rPh sb="141" eb="143">
      <t>ソクシン</t>
    </rPh>
    <rPh sb="144" eb="146">
      <t>チイキ</t>
    </rPh>
    <rPh sb="146" eb="148">
      <t>シンコウ</t>
    </rPh>
    <rPh sb="149" eb="151">
      <t>カンテン</t>
    </rPh>
    <rPh sb="153" eb="156">
      <t>ショウライテキ</t>
    </rPh>
    <rPh sb="158" eb="159">
      <t>タ</t>
    </rPh>
    <rPh sb="160" eb="161">
      <t>エキ</t>
    </rPh>
    <rPh sb="162" eb="163">
      <t>フク</t>
    </rPh>
    <rPh sb="165" eb="167">
      <t>ゼンタイ</t>
    </rPh>
    <rPh sb="168" eb="171">
      <t>チュウシャジョウ</t>
    </rPh>
    <rPh sb="174" eb="175">
      <t>カタ</t>
    </rPh>
    <rPh sb="176" eb="177">
      <t>カンガ</t>
    </rPh>
    <rPh sb="181" eb="1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</si>
</sst>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126.8</c:v>
                </c:pt>
                <c:pt idx="1">
                  <c:v>51.3</c:v>
                </c:pt>
                <c:pt idx="2">
                  <c:v>62.2</c:v>
                </c:pt>
                <c:pt idx="3">
                  <c:v>68.2</c:v>
                </c:pt>
                <c:pt idx="4">
                  <c:v>72.7</c:v>
                </c:pt>
              </c:numCache>
            </c:numRef>
          </c:val>
          <c:extLst>
            <c:ext xmlns:c16="http://schemas.microsoft.com/office/drawing/2014/chart" uri="{C3380CC4-5D6E-409C-BE32-E72D297353CC}">
              <c16:uniqueId val="{00000000-244E-4797-A515-434486BE2C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44E-4797-A515-434486BE2C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08-41A0-8EDB-BDA42562C2C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C08-41A0-8EDB-BDA42562C2C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6BD-4283-A065-8BF2C262AF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6BD-4283-A065-8BF2C262AF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851-4944-8C03-BF2FCC94707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851-4944-8C03-BF2FCC94707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6.1</c:v>
                </c:pt>
                <c:pt idx="2">
                  <c:v>11</c:v>
                </c:pt>
                <c:pt idx="3">
                  <c:v>0</c:v>
                </c:pt>
                <c:pt idx="4">
                  <c:v>0</c:v>
                </c:pt>
              </c:numCache>
            </c:numRef>
          </c:val>
          <c:extLst>
            <c:ext xmlns:c16="http://schemas.microsoft.com/office/drawing/2014/chart" uri="{C3380CC4-5D6E-409C-BE32-E72D297353CC}">
              <c16:uniqueId val="{00000000-21F2-4DD1-B115-4222351869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1F2-4DD1-B115-4222351869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20</c:v>
                </c:pt>
                <c:pt idx="2">
                  <c:v>32</c:v>
                </c:pt>
                <c:pt idx="3">
                  <c:v>0</c:v>
                </c:pt>
                <c:pt idx="4">
                  <c:v>0</c:v>
                </c:pt>
              </c:numCache>
            </c:numRef>
          </c:val>
          <c:extLst>
            <c:ext xmlns:c16="http://schemas.microsoft.com/office/drawing/2014/chart" uri="{C3380CC4-5D6E-409C-BE32-E72D297353CC}">
              <c16:uniqueId val="{00000000-590C-4880-858B-C56D2EF95D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90C-4880-858B-C56D2EF95D4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c:v>
                </c:pt>
                <c:pt idx="1">
                  <c:v>40.4</c:v>
                </c:pt>
                <c:pt idx="2">
                  <c:v>42.1</c:v>
                </c:pt>
                <c:pt idx="3">
                  <c:v>47.4</c:v>
                </c:pt>
                <c:pt idx="4">
                  <c:v>52.6</c:v>
                </c:pt>
              </c:numCache>
            </c:numRef>
          </c:val>
          <c:extLst>
            <c:ext xmlns:c16="http://schemas.microsoft.com/office/drawing/2014/chart" uri="{C3380CC4-5D6E-409C-BE32-E72D297353CC}">
              <c16:uniqueId val="{00000000-37D1-4E42-81A6-84459A1E192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7D1-4E42-81A6-84459A1E192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23.3</c:v>
                </c:pt>
                <c:pt idx="1">
                  <c:v>-119.6</c:v>
                </c:pt>
                <c:pt idx="2">
                  <c:v>-95.2</c:v>
                </c:pt>
                <c:pt idx="3">
                  <c:v>-46.7</c:v>
                </c:pt>
                <c:pt idx="4">
                  <c:v>-36.299999999999997</c:v>
                </c:pt>
              </c:numCache>
            </c:numRef>
          </c:val>
          <c:extLst>
            <c:ext xmlns:c16="http://schemas.microsoft.com/office/drawing/2014/chart" uri="{C3380CC4-5D6E-409C-BE32-E72D297353CC}">
              <c16:uniqueId val="{00000000-043B-4A00-B6A2-5ECAA95940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043B-4A00-B6A2-5ECAA95940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703</c:v>
                </c:pt>
                <c:pt idx="1">
                  <c:v>-1477</c:v>
                </c:pt>
                <c:pt idx="2">
                  <c:v>-1258</c:v>
                </c:pt>
                <c:pt idx="3">
                  <c:v>-834</c:v>
                </c:pt>
                <c:pt idx="4">
                  <c:v>-748</c:v>
                </c:pt>
              </c:numCache>
            </c:numRef>
          </c:val>
          <c:extLst>
            <c:ext xmlns:c16="http://schemas.microsoft.com/office/drawing/2014/chart" uri="{C3380CC4-5D6E-409C-BE32-E72D297353CC}">
              <c16:uniqueId val="{00000000-58D1-407A-8F14-859689832A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8D1-407A-8F14-859689832A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市営柘植駅駐車場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126.8</v>
      </c>
      <c r="V31" s="113"/>
      <c r="W31" s="113"/>
      <c r="X31" s="113"/>
      <c r="Y31" s="113"/>
      <c r="Z31" s="113"/>
      <c r="AA31" s="113"/>
      <c r="AB31" s="113"/>
      <c r="AC31" s="113"/>
      <c r="AD31" s="113"/>
      <c r="AE31" s="113"/>
      <c r="AF31" s="113"/>
      <c r="AG31" s="113"/>
      <c r="AH31" s="113"/>
      <c r="AI31" s="113"/>
      <c r="AJ31" s="113"/>
      <c r="AK31" s="113"/>
      <c r="AL31" s="113"/>
      <c r="AM31" s="113"/>
      <c r="AN31" s="113">
        <f>データ!Z7</f>
        <v>51.3</v>
      </c>
      <c r="AO31" s="113"/>
      <c r="AP31" s="113"/>
      <c r="AQ31" s="113"/>
      <c r="AR31" s="113"/>
      <c r="AS31" s="113"/>
      <c r="AT31" s="113"/>
      <c r="AU31" s="113"/>
      <c r="AV31" s="113"/>
      <c r="AW31" s="113"/>
      <c r="AX31" s="113"/>
      <c r="AY31" s="113"/>
      <c r="AZ31" s="113"/>
      <c r="BA31" s="113"/>
      <c r="BB31" s="113"/>
      <c r="BC31" s="113"/>
      <c r="BD31" s="113"/>
      <c r="BE31" s="113"/>
      <c r="BF31" s="113"/>
      <c r="BG31" s="113">
        <f>データ!AA7</f>
        <v>62.2</v>
      </c>
      <c r="BH31" s="113"/>
      <c r="BI31" s="113"/>
      <c r="BJ31" s="113"/>
      <c r="BK31" s="113"/>
      <c r="BL31" s="113"/>
      <c r="BM31" s="113"/>
      <c r="BN31" s="113"/>
      <c r="BO31" s="113"/>
      <c r="BP31" s="113"/>
      <c r="BQ31" s="113"/>
      <c r="BR31" s="113"/>
      <c r="BS31" s="113"/>
      <c r="BT31" s="113"/>
      <c r="BU31" s="113"/>
      <c r="BV31" s="113"/>
      <c r="BW31" s="113"/>
      <c r="BX31" s="113"/>
      <c r="BY31" s="113"/>
      <c r="BZ31" s="113">
        <f>データ!AB7</f>
        <v>68.2</v>
      </c>
      <c r="CA31" s="113"/>
      <c r="CB31" s="113"/>
      <c r="CC31" s="113"/>
      <c r="CD31" s="113"/>
      <c r="CE31" s="113"/>
      <c r="CF31" s="113"/>
      <c r="CG31" s="113"/>
      <c r="CH31" s="113"/>
      <c r="CI31" s="113"/>
      <c r="CJ31" s="113"/>
      <c r="CK31" s="113"/>
      <c r="CL31" s="113"/>
      <c r="CM31" s="113"/>
      <c r="CN31" s="113"/>
      <c r="CO31" s="113"/>
      <c r="CP31" s="113"/>
      <c r="CQ31" s="113"/>
      <c r="CR31" s="113"/>
      <c r="CS31" s="113">
        <f>データ!AC7</f>
        <v>72.7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6.1</v>
      </c>
      <c r="FF31" s="113"/>
      <c r="FG31" s="113"/>
      <c r="FH31" s="113"/>
      <c r="FI31" s="113"/>
      <c r="FJ31" s="113"/>
      <c r="FK31" s="113"/>
      <c r="FL31" s="113"/>
      <c r="FM31" s="113"/>
      <c r="FN31" s="113"/>
      <c r="FO31" s="113"/>
      <c r="FP31" s="113"/>
      <c r="FQ31" s="113"/>
      <c r="FR31" s="113"/>
      <c r="FS31" s="113"/>
      <c r="FT31" s="113"/>
      <c r="FU31" s="113"/>
      <c r="FV31" s="113"/>
      <c r="FW31" s="113"/>
      <c r="FX31" s="113">
        <f>データ!AL7</f>
        <v>11</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86</v>
      </c>
      <c r="JD31" s="115"/>
      <c r="JE31" s="115"/>
      <c r="JF31" s="115"/>
      <c r="JG31" s="115"/>
      <c r="JH31" s="115"/>
      <c r="JI31" s="115"/>
      <c r="JJ31" s="115"/>
      <c r="JK31" s="115"/>
      <c r="JL31" s="115"/>
      <c r="JM31" s="115"/>
      <c r="JN31" s="115"/>
      <c r="JO31" s="115"/>
      <c r="JP31" s="115"/>
      <c r="JQ31" s="115"/>
      <c r="JR31" s="115"/>
      <c r="JS31" s="115"/>
      <c r="JT31" s="115"/>
      <c r="JU31" s="116"/>
      <c r="JV31" s="114">
        <f>データ!DL7</f>
        <v>40.4</v>
      </c>
      <c r="JW31" s="115"/>
      <c r="JX31" s="115"/>
      <c r="JY31" s="115"/>
      <c r="JZ31" s="115"/>
      <c r="KA31" s="115"/>
      <c r="KB31" s="115"/>
      <c r="KC31" s="115"/>
      <c r="KD31" s="115"/>
      <c r="KE31" s="115"/>
      <c r="KF31" s="115"/>
      <c r="KG31" s="115"/>
      <c r="KH31" s="115"/>
      <c r="KI31" s="115"/>
      <c r="KJ31" s="115"/>
      <c r="KK31" s="115"/>
      <c r="KL31" s="115"/>
      <c r="KM31" s="115"/>
      <c r="KN31" s="116"/>
      <c r="KO31" s="114">
        <f>データ!DM7</f>
        <v>42.1</v>
      </c>
      <c r="KP31" s="115"/>
      <c r="KQ31" s="115"/>
      <c r="KR31" s="115"/>
      <c r="KS31" s="115"/>
      <c r="KT31" s="115"/>
      <c r="KU31" s="115"/>
      <c r="KV31" s="115"/>
      <c r="KW31" s="115"/>
      <c r="KX31" s="115"/>
      <c r="KY31" s="115"/>
      <c r="KZ31" s="115"/>
      <c r="LA31" s="115"/>
      <c r="LB31" s="115"/>
      <c r="LC31" s="115"/>
      <c r="LD31" s="115"/>
      <c r="LE31" s="115"/>
      <c r="LF31" s="115"/>
      <c r="LG31" s="116"/>
      <c r="LH31" s="114">
        <f>データ!DN7</f>
        <v>47.4</v>
      </c>
      <c r="LI31" s="115"/>
      <c r="LJ31" s="115"/>
      <c r="LK31" s="115"/>
      <c r="LL31" s="115"/>
      <c r="LM31" s="115"/>
      <c r="LN31" s="115"/>
      <c r="LO31" s="115"/>
      <c r="LP31" s="115"/>
      <c r="LQ31" s="115"/>
      <c r="LR31" s="115"/>
      <c r="LS31" s="115"/>
      <c r="LT31" s="115"/>
      <c r="LU31" s="115"/>
      <c r="LV31" s="115"/>
      <c r="LW31" s="115"/>
      <c r="LX31" s="115"/>
      <c r="LY31" s="115"/>
      <c r="LZ31" s="116"/>
      <c r="MA31" s="114">
        <f>データ!DO7</f>
        <v>52.6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20</v>
      </c>
      <c r="AO52" s="120"/>
      <c r="AP52" s="120"/>
      <c r="AQ52" s="120"/>
      <c r="AR52" s="120"/>
      <c r="AS52" s="120"/>
      <c r="AT52" s="120"/>
      <c r="AU52" s="120"/>
      <c r="AV52" s="120"/>
      <c r="AW52" s="120"/>
      <c r="AX52" s="120"/>
      <c r="AY52" s="120"/>
      <c r="AZ52" s="120"/>
      <c r="BA52" s="120"/>
      <c r="BB52" s="120"/>
      <c r="BC52" s="120"/>
      <c r="BD52" s="120"/>
      <c r="BE52" s="120"/>
      <c r="BF52" s="120"/>
      <c r="BG52" s="120">
        <f>データ!AW7</f>
        <v>32</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23.3</v>
      </c>
      <c r="EM52" s="113"/>
      <c r="EN52" s="113"/>
      <c r="EO52" s="113"/>
      <c r="EP52" s="113"/>
      <c r="EQ52" s="113"/>
      <c r="ER52" s="113"/>
      <c r="ES52" s="113"/>
      <c r="ET52" s="113"/>
      <c r="EU52" s="113"/>
      <c r="EV52" s="113"/>
      <c r="EW52" s="113"/>
      <c r="EX52" s="113"/>
      <c r="EY52" s="113"/>
      <c r="EZ52" s="113"/>
      <c r="FA52" s="113"/>
      <c r="FB52" s="113"/>
      <c r="FC52" s="113"/>
      <c r="FD52" s="113"/>
      <c r="FE52" s="113">
        <f>データ!BG7</f>
        <v>-119.6</v>
      </c>
      <c r="FF52" s="113"/>
      <c r="FG52" s="113"/>
      <c r="FH52" s="113"/>
      <c r="FI52" s="113"/>
      <c r="FJ52" s="113"/>
      <c r="FK52" s="113"/>
      <c r="FL52" s="113"/>
      <c r="FM52" s="113"/>
      <c r="FN52" s="113"/>
      <c r="FO52" s="113"/>
      <c r="FP52" s="113"/>
      <c r="FQ52" s="113"/>
      <c r="FR52" s="113"/>
      <c r="FS52" s="113"/>
      <c r="FT52" s="113"/>
      <c r="FU52" s="113"/>
      <c r="FV52" s="113"/>
      <c r="FW52" s="113"/>
      <c r="FX52" s="113">
        <f>データ!BH7</f>
        <v>-95.2</v>
      </c>
      <c r="FY52" s="113"/>
      <c r="FZ52" s="113"/>
      <c r="GA52" s="113"/>
      <c r="GB52" s="113"/>
      <c r="GC52" s="113"/>
      <c r="GD52" s="113"/>
      <c r="GE52" s="113"/>
      <c r="GF52" s="113"/>
      <c r="GG52" s="113"/>
      <c r="GH52" s="113"/>
      <c r="GI52" s="113"/>
      <c r="GJ52" s="113"/>
      <c r="GK52" s="113"/>
      <c r="GL52" s="113"/>
      <c r="GM52" s="113"/>
      <c r="GN52" s="113"/>
      <c r="GO52" s="113"/>
      <c r="GP52" s="113"/>
      <c r="GQ52" s="113">
        <f>データ!BI7</f>
        <v>-46.7</v>
      </c>
      <c r="GR52" s="113"/>
      <c r="GS52" s="113"/>
      <c r="GT52" s="113"/>
      <c r="GU52" s="113"/>
      <c r="GV52" s="113"/>
      <c r="GW52" s="113"/>
      <c r="GX52" s="113"/>
      <c r="GY52" s="113"/>
      <c r="GZ52" s="113"/>
      <c r="HA52" s="113"/>
      <c r="HB52" s="113"/>
      <c r="HC52" s="113"/>
      <c r="HD52" s="113"/>
      <c r="HE52" s="113"/>
      <c r="HF52" s="113"/>
      <c r="HG52" s="113"/>
      <c r="HH52" s="113"/>
      <c r="HI52" s="113"/>
      <c r="HJ52" s="113">
        <f>データ!BJ7</f>
        <v>-36.299999999999997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703</v>
      </c>
      <c r="JD52" s="120"/>
      <c r="JE52" s="120"/>
      <c r="JF52" s="120"/>
      <c r="JG52" s="120"/>
      <c r="JH52" s="120"/>
      <c r="JI52" s="120"/>
      <c r="JJ52" s="120"/>
      <c r="JK52" s="120"/>
      <c r="JL52" s="120"/>
      <c r="JM52" s="120"/>
      <c r="JN52" s="120"/>
      <c r="JO52" s="120"/>
      <c r="JP52" s="120"/>
      <c r="JQ52" s="120"/>
      <c r="JR52" s="120"/>
      <c r="JS52" s="120"/>
      <c r="JT52" s="120"/>
      <c r="JU52" s="120"/>
      <c r="JV52" s="120">
        <f>データ!BR7</f>
        <v>-1477</v>
      </c>
      <c r="JW52" s="120"/>
      <c r="JX52" s="120"/>
      <c r="JY52" s="120"/>
      <c r="JZ52" s="120"/>
      <c r="KA52" s="120"/>
      <c r="KB52" s="120"/>
      <c r="KC52" s="120"/>
      <c r="KD52" s="120"/>
      <c r="KE52" s="120"/>
      <c r="KF52" s="120"/>
      <c r="KG52" s="120"/>
      <c r="KH52" s="120"/>
      <c r="KI52" s="120"/>
      <c r="KJ52" s="120"/>
      <c r="KK52" s="120"/>
      <c r="KL52" s="120"/>
      <c r="KM52" s="120"/>
      <c r="KN52" s="120"/>
      <c r="KO52" s="120">
        <f>データ!BS7</f>
        <v>-1258</v>
      </c>
      <c r="KP52" s="120"/>
      <c r="KQ52" s="120"/>
      <c r="KR52" s="120"/>
      <c r="KS52" s="120"/>
      <c r="KT52" s="120"/>
      <c r="KU52" s="120"/>
      <c r="KV52" s="120"/>
      <c r="KW52" s="120"/>
      <c r="KX52" s="120"/>
      <c r="KY52" s="120"/>
      <c r="KZ52" s="120"/>
      <c r="LA52" s="120"/>
      <c r="LB52" s="120"/>
      <c r="LC52" s="120"/>
      <c r="LD52" s="120"/>
      <c r="LE52" s="120"/>
      <c r="LF52" s="120"/>
      <c r="LG52" s="120"/>
      <c r="LH52" s="120">
        <f>データ!BT7</f>
        <v>-834</v>
      </c>
      <c r="LI52" s="120"/>
      <c r="LJ52" s="120"/>
      <c r="LK52" s="120"/>
      <c r="LL52" s="120"/>
      <c r="LM52" s="120"/>
      <c r="LN52" s="120"/>
      <c r="LO52" s="120"/>
      <c r="LP52" s="120"/>
      <c r="LQ52" s="120"/>
      <c r="LR52" s="120"/>
      <c r="LS52" s="120"/>
      <c r="LT52" s="120"/>
      <c r="LU52" s="120"/>
      <c r="LV52" s="120"/>
      <c r="LW52" s="120"/>
      <c r="LX52" s="120"/>
      <c r="LY52" s="120"/>
      <c r="LZ52" s="120"/>
      <c r="MA52" s="120">
        <f>データ!BU7</f>
        <v>-748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6265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repmbPNxkYyKHQQJN+SZ5f2ttDCNrJwuIRXcrs+/23Xwu9fjXz3V1UCqJs4JELbuAxXGh+QZ66hBEK9fPIvVA==" saltValue="RqsS0MXN+xf1PB0CSj+h+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90</v>
      </c>
      <c r="AW5" s="47" t="s">
        <v>91</v>
      </c>
      <c r="AX5" s="47" t="s">
        <v>102</v>
      </c>
      <c r="AY5" s="47" t="s">
        <v>103</v>
      </c>
      <c r="AZ5" s="47" t="s">
        <v>94</v>
      </c>
      <c r="BA5" s="47" t="s">
        <v>95</v>
      </c>
      <c r="BB5" s="47" t="s">
        <v>96</v>
      </c>
      <c r="BC5" s="47" t="s">
        <v>97</v>
      </c>
      <c r="BD5" s="47" t="s">
        <v>98</v>
      </c>
      <c r="BE5" s="47" t="s">
        <v>99</v>
      </c>
      <c r="BF5" s="47" t="s">
        <v>104</v>
      </c>
      <c r="BG5" s="47" t="s">
        <v>90</v>
      </c>
      <c r="BH5" s="47" t="s">
        <v>91</v>
      </c>
      <c r="BI5" s="47" t="s">
        <v>105</v>
      </c>
      <c r="BJ5" s="47" t="s">
        <v>93</v>
      </c>
      <c r="BK5" s="47" t="s">
        <v>94</v>
      </c>
      <c r="BL5" s="47" t="s">
        <v>95</v>
      </c>
      <c r="BM5" s="47" t="s">
        <v>96</v>
      </c>
      <c r="BN5" s="47" t="s">
        <v>97</v>
      </c>
      <c r="BO5" s="47" t="s">
        <v>98</v>
      </c>
      <c r="BP5" s="47" t="s">
        <v>99</v>
      </c>
      <c r="BQ5" s="47" t="s">
        <v>100</v>
      </c>
      <c r="BR5" s="47" t="s">
        <v>90</v>
      </c>
      <c r="BS5" s="47" t="s">
        <v>91</v>
      </c>
      <c r="BT5" s="47" t="s">
        <v>102</v>
      </c>
      <c r="BU5" s="47" t="s">
        <v>93</v>
      </c>
      <c r="BV5" s="47" t="s">
        <v>94</v>
      </c>
      <c r="BW5" s="47" t="s">
        <v>95</v>
      </c>
      <c r="BX5" s="47" t="s">
        <v>96</v>
      </c>
      <c r="BY5" s="47" t="s">
        <v>97</v>
      </c>
      <c r="BZ5" s="47" t="s">
        <v>98</v>
      </c>
      <c r="CA5" s="47" t="s">
        <v>99</v>
      </c>
      <c r="CB5" s="47" t="s">
        <v>100</v>
      </c>
      <c r="CC5" s="47" t="s">
        <v>106</v>
      </c>
      <c r="CD5" s="47" t="s">
        <v>91</v>
      </c>
      <c r="CE5" s="47" t="s">
        <v>102</v>
      </c>
      <c r="CF5" s="47" t="s">
        <v>93</v>
      </c>
      <c r="CG5" s="47" t="s">
        <v>94</v>
      </c>
      <c r="CH5" s="47" t="s">
        <v>95</v>
      </c>
      <c r="CI5" s="47" t="s">
        <v>96</v>
      </c>
      <c r="CJ5" s="47" t="s">
        <v>97</v>
      </c>
      <c r="CK5" s="47" t="s">
        <v>98</v>
      </c>
      <c r="CL5" s="47" t="s">
        <v>99</v>
      </c>
      <c r="CM5" s="145"/>
      <c r="CN5" s="145"/>
      <c r="CO5" s="47" t="s">
        <v>100</v>
      </c>
      <c r="CP5" s="47" t="s">
        <v>106</v>
      </c>
      <c r="CQ5" s="47" t="s">
        <v>91</v>
      </c>
      <c r="CR5" s="47" t="s">
        <v>107</v>
      </c>
      <c r="CS5" s="47" t="s">
        <v>93</v>
      </c>
      <c r="CT5" s="47" t="s">
        <v>94</v>
      </c>
      <c r="CU5" s="47" t="s">
        <v>95</v>
      </c>
      <c r="CV5" s="47" t="s">
        <v>96</v>
      </c>
      <c r="CW5" s="47" t="s">
        <v>97</v>
      </c>
      <c r="CX5" s="47" t="s">
        <v>98</v>
      </c>
      <c r="CY5" s="47" t="s">
        <v>99</v>
      </c>
      <c r="CZ5" s="47" t="s">
        <v>108</v>
      </c>
      <c r="DA5" s="47" t="s">
        <v>90</v>
      </c>
      <c r="DB5" s="47" t="s">
        <v>91</v>
      </c>
      <c r="DC5" s="47" t="s">
        <v>102</v>
      </c>
      <c r="DD5" s="47" t="s">
        <v>93</v>
      </c>
      <c r="DE5" s="47" t="s">
        <v>94</v>
      </c>
      <c r="DF5" s="47" t="s">
        <v>95</v>
      </c>
      <c r="DG5" s="47" t="s">
        <v>96</v>
      </c>
      <c r="DH5" s="47" t="s">
        <v>97</v>
      </c>
      <c r="DI5" s="47" t="s">
        <v>98</v>
      </c>
      <c r="DJ5" s="47" t="s">
        <v>35</v>
      </c>
      <c r="DK5" s="47" t="s">
        <v>109</v>
      </c>
      <c r="DL5" s="47" t="s">
        <v>110</v>
      </c>
      <c r="DM5" s="47" t="s">
        <v>111</v>
      </c>
      <c r="DN5" s="47" t="s">
        <v>102</v>
      </c>
      <c r="DO5" s="47" t="s">
        <v>93</v>
      </c>
      <c r="DP5" s="47" t="s">
        <v>94</v>
      </c>
      <c r="DQ5" s="47" t="s">
        <v>95</v>
      </c>
      <c r="DR5" s="47" t="s">
        <v>96</v>
      </c>
      <c r="DS5" s="47" t="s">
        <v>97</v>
      </c>
      <c r="DT5" s="47" t="s">
        <v>98</v>
      </c>
      <c r="DU5" s="47" t="s">
        <v>99</v>
      </c>
    </row>
    <row r="6" spans="1:125" s="54" customFormat="1" x14ac:dyDescent="0.2">
      <c r="A6" s="37" t="s">
        <v>112</v>
      </c>
      <c r="B6" s="48">
        <f>B8</f>
        <v>2023</v>
      </c>
      <c r="C6" s="48">
        <f t="shared" ref="C6:X6" si="1">C8</f>
        <v>242161</v>
      </c>
      <c r="D6" s="48">
        <f t="shared" si="1"/>
        <v>47</v>
      </c>
      <c r="E6" s="48">
        <f t="shared" si="1"/>
        <v>14</v>
      </c>
      <c r="F6" s="48">
        <f t="shared" si="1"/>
        <v>0</v>
      </c>
      <c r="G6" s="48">
        <f t="shared" si="1"/>
        <v>4</v>
      </c>
      <c r="H6" s="48" t="str">
        <f>SUBSTITUTE(H8,"　","")</f>
        <v>三重県伊賀市</v>
      </c>
      <c r="I6" s="48" t="str">
        <f t="shared" si="1"/>
        <v>市営柘植駅駐車場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32</v>
      </c>
      <c r="S6" s="50" t="str">
        <f t="shared" si="1"/>
        <v>駅</v>
      </c>
      <c r="T6" s="50" t="str">
        <f t="shared" si="1"/>
        <v>無</v>
      </c>
      <c r="U6" s="51">
        <f t="shared" si="1"/>
        <v>928</v>
      </c>
      <c r="V6" s="51">
        <f t="shared" si="1"/>
        <v>57</v>
      </c>
      <c r="W6" s="51">
        <f t="shared" si="1"/>
        <v>30</v>
      </c>
      <c r="X6" s="50" t="str">
        <f t="shared" si="1"/>
        <v>無</v>
      </c>
      <c r="Y6" s="52">
        <f>IF(Y8="-",NA(),Y8)</f>
        <v>126.8</v>
      </c>
      <c r="Z6" s="52">
        <f t="shared" ref="Z6:AH6" si="2">IF(Z8="-",NA(),Z8)</f>
        <v>51.3</v>
      </c>
      <c r="AA6" s="52">
        <f t="shared" si="2"/>
        <v>62.2</v>
      </c>
      <c r="AB6" s="52">
        <f t="shared" si="2"/>
        <v>68.2</v>
      </c>
      <c r="AC6" s="52">
        <f t="shared" si="2"/>
        <v>72.7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6.1</v>
      </c>
      <c r="AL6" s="52">
        <f t="shared" si="3"/>
        <v>11</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20</v>
      </c>
      <c r="AW6" s="53">
        <f t="shared" si="4"/>
        <v>32</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23.3</v>
      </c>
      <c r="BG6" s="52">
        <f t="shared" ref="BG6:BO6" si="5">IF(BG8="-",NA(),BG8)</f>
        <v>-119.6</v>
      </c>
      <c r="BH6" s="52">
        <f t="shared" si="5"/>
        <v>-95.2</v>
      </c>
      <c r="BI6" s="52">
        <f t="shared" si="5"/>
        <v>-46.7</v>
      </c>
      <c r="BJ6" s="52">
        <f t="shared" si="5"/>
        <v>-36.299999999999997</v>
      </c>
      <c r="BK6" s="52">
        <f t="shared" si="5"/>
        <v>33.6</v>
      </c>
      <c r="BL6" s="52">
        <f t="shared" si="5"/>
        <v>-122.5</v>
      </c>
      <c r="BM6" s="52">
        <f t="shared" si="5"/>
        <v>8.5</v>
      </c>
      <c r="BN6" s="52">
        <f t="shared" si="5"/>
        <v>26.6</v>
      </c>
      <c r="BO6" s="52">
        <f t="shared" si="5"/>
        <v>36.5</v>
      </c>
      <c r="BP6" s="49" t="str">
        <f>IF(BP8="-","",IF(BP8="-","【-】","【"&amp;SUBSTITUTE(TEXT(BP8,"#,##0.0"),"-","△")&amp;"】"))</f>
        <v>【△55.6】</v>
      </c>
      <c r="BQ6" s="53">
        <f>IF(BQ8="-",NA(),BQ8)</f>
        <v>703</v>
      </c>
      <c r="BR6" s="53">
        <f t="shared" ref="BR6:BZ6" si="6">IF(BR8="-",NA(),BR8)</f>
        <v>-1477</v>
      </c>
      <c r="BS6" s="53">
        <f t="shared" si="6"/>
        <v>-1258</v>
      </c>
      <c r="BT6" s="53">
        <f t="shared" si="6"/>
        <v>-834</v>
      </c>
      <c r="BU6" s="53">
        <f t="shared" si="6"/>
        <v>-748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6265</v>
      </c>
      <c r="CN6" s="51">
        <f t="shared" si="7"/>
        <v>1000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86</v>
      </c>
      <c r="DL6" s="52">
        <f t="shared" ref="DL6:DT6" si="9">IF(DL8="-",NA(),DL8)</f>
        <v>40.4</v>
      </c>
      <c r="DM6" s="52">
        <f t="shared" si="9"/>
        <v>42.1</v>
      </c>
      <c r="DN6" s="52">
        <f t="shared" si="9"/>
        <v>47.4</v>
      </c>
      <c r="DO6" s="52">
        <f t="shared" si="9"/>
        <v>52.6</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115</v>
      </c>
      <c r="B7" s="48">
        <f t="shared" ref="B7:X7" si="10">B8</f>
        <v>2023</v>
      </c>
      <c r="C7" s="48">
        <f t="shared" si="10"/>
        <v>242161</v>
      </c>
      <c r="D7" s="48">
        <f t="shared" si="10"/>
        <v>47</v>
      </c>
      <c r="E7" s="48">
        <f t="shared" si="10"/>
        <v>14</v>
      </c>
      <c r="F7" s="48">
        <f t="shared" si="10"/>
        <v>0</v>
      </c>
      <c r="G7" s="48">
        <f t="shared" si="10"/>
        <v>4</v>
      </c>
      <c r="H7" s="48" t="str">
        <f t="shared" si="10"/>
        <v>三重県　伊賀市</v>
      </c>
      <c r="I7" s="48" t="str">
        <f t="shared" si="10"/>
        <v>市営柘植駅駐車場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32</v>
      </c>
      <c r="S7" s="50" t="str">
        <f t="shared" si="10"/>
        <v>駅</v>
      </c>
      <c r="T7" s="50" t="str">
        <f t="shared" si="10"/>
        <v>無</v>
      </c>
      <c r="U7" s="51">
        <f t="shared" si="10"/>
        <v>928</v>
      </c>
      <c r="V7" s="51">
        <f t="shared" si="10"/>
        <v>57</v>
      </c>
      <c r="W7" s="51">
        <f t="shared" si="10"/>
        <v>30</v>
      </c>
      <c r="X7" s="50" t="str">
        <f t="shared" si="10"/>
        <v>無</v>
      </c>
      <c r="Y7" s="52">
        <f>Y8</f>
        <v>126.8</v>
      </c>
      <c r="Z7" s="52">
        <f t="shared" ref="Z7:AH7" si="11">Z8</f>
        <v>51.3</v>
      </c>
      <c r="AA7" s="52">
        <f t="shared" si="11"/>
        <v>62.2</v>
      </c>
      <c r="AB7" s="52">
        <f t="shared" si="11"/>
        <v>68.2</v>
      </c>
      <c r="AC7" s="52">
        <f t="shared" si="11"/>
        <v>72.7</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6.1</v>
      </c>
      <c r="AL7" s="52">
        <f t="shared" si="12"/>
        <v>11</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20</v>
      </c>
      <c r="AW7" s="53">
        <f t="shared" si="13"/>
        <v>32</v>
      </c>
      <c r="AX7" s="53">
        <f t="shared" si="13"/>
        <v>0</v>
      </c>
      <c r="AY7" s="53">
        <f t="shared" si="13"/>
        <v>0</v>
      </c>
      <c r="AZ7" s="53">
        <f t="shared" si="13"/>
        <v>15</v>
      </c>
      <c r="BA7" s="53">
        <f t="shared" si="13"/>
        <v>407</v>
      </c>
      <c r="BB7" s="53">
        <f t="shared" si="13"/>
        <v>166</v>
      </c>
      <c r="BC7" s="53">
        <f t="shared" si="13"/>
        <v>18</v>
      </c>
      <c r="BD7" s="53">
        <f t="shared" si="13"/>
        <v>18</v>
      </c>
      <c r="BE7" s="51"/>
      <c r="BF7" s="52">
        <f>BF8</f>
        <v>23.3</v>
      </c>
      <c r="BG7" s="52">
        <f t="shared" ref="BG7:BO7" si="14">BG8</f>
        <v>-119.6</v>
      </c>
      <c r="BH7" s="52">
        <f t="shared" si="14"/>
        <v>-95.2</v>
      </c>
      <c r="BI7" s="52">
        <f t="shared" si="14"/>
        <v>-46.7</v>
      </c>
      <c r="BJ7" s="52">
        <f t="shared" si="14"/>
        <v>-36.299999999999997</v>
      </c>
      <c r="BK7" s="52">
        <f t="shared" si="14"/>
        <v>33.6</v>
      </c>
      <c r="BL7" s="52">
        <f t="shared" si="14"/>
        <v>-122.5</v>
      </c>
      <c r="BM7" s="52">
        <f t="shared" si="14"/>
        <v>8.5</v>
      </c>
      <c r="BN7" s="52">
        <f t="shared" si="14"/>
        <v>26.6</v>
      </c>
      <c r="BO7" s="52">
        <f t="shared" si="14"/>
        <v>36.5</v>
      </c>
      <c r="BP7" s="49"/>
      <c r="BQ7" s="53">
        <f>BQ8</f>
        <v>703</v>
      </c>
      <c r="BR7" s="53">
        <f t="shared" ref="BR7:BZ7" si="15">BR8</f>
        <v>-1477</v>
      </c>
      <c r="BS7" s="53">
        <f t="shared" si="15"/>
        <v>-1258</v>
      </c>
      <c r="BT7" s="53">
        <f t="shared" si="15"/>
        <v>-834</v>
      </c>
      <c r="BU7" s="53">
        <f t="shared" si="15"/>
        <v>-748</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114</v>
      </c>
      <c r="CL7" s="49"/>
      <c r="CM7" s="51">
        <f>CM8</f>
        <v>6265</v>
      </c>
      <c r="CN7" s="51">
        <f>CN8</f>
        <v>1000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86</v>
      </c>
      <c r="DL7" s="52">
        <f t="shared" ref="DL7:DT7" si="17">DL8</f>
        <v>40.4</v>
      </c>
      <c r="DM7" s="52">
        <f t="shared" si="17"/>
        <v>42.1</v>
      </c>
      <c r="DN7" s="52">
        <f t="shared" si="17"/>
        <v>47.4</v>
      </c>
      <c r="DO7" s="52">
        <f t="shared" si="17"/>
        <v>52.6</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4</v>
      </c>
      <c r="H8" s="55" t="s">
        <v>117</v>
      </c>
      <c r="I8" s="55" t="s">
        <v>118</v>
      </c>
      <c r="J8" s="55" t="s">
        <v>119</v>
      </c>
      <c r="K8" s="55" t="s">
        <v>120</v>
      </c>
      <c r="L8" s="55" t="s">
        <v>121</v>
      </c>
      <c r="M8" s="55" t="s">
        <v>122</v>
      </c>
      <c r="N8" s="55" t="s">
        <v>123</v>
      </c>
      <c r="O8" s="56" t="s">
        <v>124</v>
      </c>
      <c r="P8" s="57" t="s">
        <v>125</v>
      </c>
      <c r="Q8" s="57" t="s">
        <v>126</v>
      </c>
      <c r="R8" s="58">
        <v>32</v>
      </c>
      <c r="S8" s="57" t="s">
        <v>127</v>
      </c>
      <c r="T8" s="57" t="s">
        <v>128</v>
      </c>
      <c r="U8" s="58">
        <v>928</v>
      </c>
      <c r="V8" s="58">
        <v>57</v>
      </c>
      <c r="W8" s="58">
        <v>30</v>
      </c>
      <c r="X8" s="57" t="s">
        <v>128</v>
      </c>
      <c r="Y8" s="59">
        <v>126.8</v>
      </c>
      <c r="Z8" s="59">
        <v>51.3</v>
      </c>
      <c r="AA8" s="59">
        <v>62.2</v>
      </c>
      <c r="AB8" s="59">
        <v>68.2</v>
      </c>
      <c r="AC8" s="59">
        <v>72.7</v>
      </c>
      <c r="AD8" s="59">
        <v>754.2</v>
      </c>
      <c r="AE8" s="59">
        <v>383.4</v>
      </c>
      <c r="AF8" s="59">
        <v>338.4</v>
      </c>
      <c r="AG8" s="59">
        <v>1268.9000000000001</v>
      </c>
      <c r="AH8" s="59">
        <v>2085.8000000000002</v>
      </c>
      <c r="AI8" s="56">
        <v>1905.8</v>
      </c>
      <c r="AJ8" s="59">
        <v>0</v>
      </c>
      <c r="AK8" s="59">
        <v>6.1</v>
      </c>
      <c r="AL8" s="59">
        <v>11</v>
      </c>
      <c r="AM8" s="59">
        <v>0</v>
      </c>
      <c r="AN8" s="59">
        <v>0</v>
      </c>
      <c r="AO8" s="59">
        <v>2</v>
      </c>
      <c r="AP8" s="59">
        <v>10.199999999999999</v>
      </c>
      <c r="AQ8" s="59">
        <v>5.0999999999999996</v>
      </c>
      <c r="AR8" s="59">
        <v>1.9</v>
      </c>
      <c r="AS8" s="59">
        <v>3</v>
      </c>
      <c r="AT8" s="56">
        <v>3.9</v>
      </c>
      <c r="AU8" s="60">
        <v>0</v>
      </c>
      <c r="AV8" s="60">
        <v>20</v>
      </c>
      <c r="AW8" s="60">
        <v>32</v>
      </c>
      <c r="AX8" s="60">
        <v>0</v>
      </c>
      <c r="AY8" s="60">
        <v>0</v>
      </c>
      <c r="AZ8" s="60">
        <v>15</v>
      </c>
      <c r="BA8" s="60">
        <v>407</v>
      </c>
      <c r="BB8" s="60">
        <v>166</v>
      </c>
      <c r="BC8" s="60">
        <v>18</v>
      </c>
      <c r="BD8" s="60">
        <v>18</v>
      </c>
      <c r="BE8" s="60">
        <v>127</v>
      </c>
      <c r="BF8" s="59">
        <v>23.3</v>
      </c>
      <c r="BG8" s="59">
        <v>-119.6</v>
      </c>
      <c r="BH8" s="59">
        <v>-95.2</v>
      </c>
      <c r="BI8" s="59">
        <v>-46.7</v>
      </c>
      <c r="BJ8" s="59">
        <v>-36.299999999999997</v>
      </c>
      <c r="BK8" s="59">
        <v>33.6</v>
      </c>
      <c r="BL8" s="59">
        <v>-122.5</v>
      </c>
      <c r="BM8" s="59">
        <v>8.5</v>
      </c>
      <c r="BN8" s="59">
        <v>26.6</v>
      </c>
      <c r="BO8" s="59">
        <v>36.5</v>
      </c>
      <c r="BP8" s="56">
        <v>-55.6</v>
      </c>
      <c r="BQ8" s="60">
        <v>703</v>
      </c>
      <c r="BR8" s="60">
        <v>-1477</v>
      </c>
      <c r="BS8" s="60">
        <v>-1258</v>
      </c>
      <c r="BT8" s="61">
        <v>-834</v>
      </c>
      <c r="BU8" s="61">
        <v>-748</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6265</v>
      </c>
      <c r="CN8" s="58">
        <v>1000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86</v>
      </c>
      <c r="DL8" s="59">
        <v>40.4</v>
      </c>
      <c r="DM8" s="59">
        <v>42.1</v>
      </c>
      <c r="DN8" s="59">
        <v>47.4</v>
      </c>
      <c r="DO8" s="59">
        <v>52.6</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