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14_伊賀市\"/>
    </mc:Choice>
  </mc:AlternateContent>
  <xr:revisionPtr revIDLastSave="0" documentId="13_ncr:1_{BA366A37-44A4-4546-91E3-4B0336202F80}" xr6:coauthVersionLast="47" xr6:coauthVersionMax="47" xr10:uidLastSave="{00000000-0000-0000-0000-000000000000}"/>
  <workbookProtection workbookAlgorithmName="SHA-512" workbookHashValue="5GR5ndO1T/AIUd2xUKV1+wNYb1AxNJrlwxSyUnukoD8zSMR2kg0v6eppYt6zZKOA5cYfjCKPtHPU7Ne2SWXoYg==" workbookSaltValue="cqCAk7Gbk3xkVIGQp0DIsw=="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AD10" i="4" s="1"/>
  <c r="Q6" i="5"/>
  <c r="W10" i="4" s="1"/>
  <c r="P6" i="5"/>
  <c r="P10" i="4" s="1"/>
  <c r="O6" i="5"/>
  <c r="I10" i="4" s="1"/>
  <c r="N6" i="5"/>
  <c r="B10" i="4" s="1"/>
  <c r="M6" i="5"/>
  <c r="AD8" i="4" s="1"/>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5" i="4"/>
  <c r="BB10" i="4"/>
  <c r="AT10" i="4"/>
  <c r="W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<sst xmlns="http://schemas.openxmlformats.org/spreadsheetml/2006/main" count="231" uniqueCount="115">
  <si>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</si>
  <si>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</si>
  <si>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</si>
  <si>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</si>
  <si>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</si>
  <si>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</si>
  <si>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</si>
  <si>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</si>
  <si>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</si>
  <si>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</si>
  <si>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</si>
  <si>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</si>
  <si>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</si>
  <si>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</si>
  <si>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</si>
  <si>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</si>
  <si>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</si>
  <si>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</si>
  <si>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</si>
  <si>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</si>
  <si>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</si>
  <si>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</si>
  <si>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</si>
  <si>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</si>
  <si>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</si>
  <si>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</si>
  <si>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</si>
  <si>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</si>
  <si>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</si>
  <si>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</si>
  <si>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</si>
  <si>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</si>
  <si>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</si>
  <si>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</si>
  <si>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</si>
  <si>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</si>
  <si>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</si>
  <si>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</si>
  <si>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</si>
  <si>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</si>
  <si>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</si>
  <si>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</si>
  <si>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</si>
  <si>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</si>
  <si>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</si>
  <si>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</si>
  <si>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</si>
  <si>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</si>
  <si>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</si>
  <si>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</si>
  <si>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</si>
  <si>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</si>
  <si>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</si>
  <si>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</si>
  <si>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</si>
  <si>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</si>
  <si>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</si>
  <si>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</si>
  <si>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</si>
  <si>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</si>
  <si>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</si>
  <si>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</si>
  <si>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</si>
  <si>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</si>
  <si>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</si>
  <si>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</si>
  <si>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</si>
  <si>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</si>
  <si>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</si>
  <si>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</si>
  <si>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</si>
  <si>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</si>
  <si>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</si>
  <si>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</si>
  <si>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</si>
  <si>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</si>
  <si>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</si>
  <si>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</si>
  <si>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</si>
  <si>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</si>
  <si>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</si>
  <si>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</si>
  <si>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</si>
  <si>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</si>
  <si>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</si>
  <si>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</si>
  <si>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</si>
  <si>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</si>
  <si>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</si>
  <si>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</si>
  <si>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</si>
  <si>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</si>
  <si>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</si>
  <si>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</si>
  <si>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</si>
  <si>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伊賀市</t>
  </si>
  <si>
    <t>法適用</t>
  </si>
  <si>
    <t>下水道事業</t>
  </si>
  <si>
    <t>公共下水道</t>
  </si>
  <si>
    <t>Cc2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</si>
  <si>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</si>
  <si>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</si>
  <si>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</si>
  <si>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</si>
  <si>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</si>
  <si>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</si>
  <si>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</si>
  <si>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</si>
  <si>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</si>
  <si>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</si>
  <si>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</si>
  <si>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</si>
  <si>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当該事業は上野新都市（ゆめが丘地区）のみの事業であり、産業用地内の事業所等の汚水処理に係る使用料収入があること等から、経営指標上は類似団体と比べて比較的良好な状態であるが、産業汚水用を除く一般用に限ると経営は厳しい状況である。
　こうした状況に加え、今後、施設の老朽化に伴う改築更新に多額の経費が必要となること等により、経営はさらに困難になっていくと予想される。
　このため、安定的な事業運営に向けた経営基盤強化と財政マネジメント向上のため、伊賀市下水道事業経営戦略に基づく老朽化施設の計画的な改築更新や使用料の改定など、収入・支出の両面からの取り組みを引き続き進めていく。</t>
    <rPh sb="87" eb="89">
      <t>サンギョウ</t>
    </rPh>
    <rPh sb="89" eb="91">
      <t>オスイ</t>
    </rPh>
    <rPh sb="91" eb="92">
      <t>ヨウ</t>
    </rPh>
    <rPh sb="93" eb="94">
      <t>ノゾ</t>
    </rPh>
    <rPh sb="238" eb="241">
      <t>ロウキュウカ</t>
    </rPh>
    <rPh sb="241" eb="243">
      <t>シセツ</t>
    </rPh>
    <rPh sb="244" eb="247">
      <t>ケイカクテキ</t>
    </rPh>
    <rPh sb="248" eb="250">
      <t>カイチク</t>
    </rPh>
    <rPh sb="250" eb="252">
      <t>コウシン</t>
    </rPh>
    <rPh sb="253" eb="256">
      <t>シヨウリョウ</t>
    </rPh>
    <rPh sb="257" eb="259">
      <t>カイテイ</t>
    </rPh>
    <rPh sb="278" eb="279">
      <t>ヒ</t>
    </rPh>
    <rPh sb="280" eb="281">
      <t>ツヅ</t>
    </rPh>
    <phoneticPr fontId="4"/>
  </si>
  <si>
    <t>　現状では法定耐用年数（50年）を超えた老朽化管渠がないため、改修のみの実施となっているが、処理区の供用開始から27年が経過しており、資産の老朽化度合を示す有形固定資産減価償却率は類似団体平均値より高い値となっている。
　今後、本格的な施設の改修や更新の時期を迎えるため、ストックマネジメント計画に基づき、計画的に施設の改築更新を行っていく必要がある。</t>
    <rPh sb="14" eb="15">
      <t>ネン</t>
    </rPh>
    <rPh sb="46" eb="48">
      <t>ショリ</t>
    </rPh>
    <rPh sb="48" eb="49">
      <t>ク</t>
    </rPh>
    <rPh sb="50" eb="52">
      <t>キョウヨウ</t>
    </rPh>
    <rPh sb="52" eb="54">
      <t>カイシ</t>
    </rPh>
    <rPh sb="58" eb="59">
      <t>ネン</t>
    </rPh>
    <rPh sb="60" eb="62">
      <t>ケイカ</t>
    </rPh>
    <rPh sb="99" eb="100">
      <t>タカ</t>
    </rPh>
    <rPh sb="111" eb="113">
      <t>コンゴ</t>
    </rPh>
    <rPh sb="153" eb="156">
      <t>ケイカクテキ</t>
    </rPh>
    <phoneticPr fontId="4"/>
  </si>
  <si>
    <t>　令和５年２月に下水道使用料を改定し、令和５年度より従量制を本格導入したことによって、前年度と比較して経常収支比率が増加し、単年度収支としても黒字となった。
　今後は、老朽化施設の改築更新費等、経費の増加が見込まれていることから、その財源確保が課題である。
　企業債残高対事業規模比率については、当初整備時の企業債償還が順次完了していることから類似団体平均値を大きく下回っているが、供用開始から27年が経過しており、今後、改築更新の本格化に伴う企業債発行の増加が見込まれる。
　経費回収率については、下水道使用料の改定に伴う使用料収入の増加によって、前年度より改善した。使用料収入は翌年度以降増加することが見込まれるものの、物価高騰等による経常経費の増加が見込まれるため、経費削減に資する対策が必要である。
　施設利用率については、令和４年度において晴天時現在処理能力が見直されたため低下した。このことに加え令和５年度では晴天時一日平均処理水量が前年度より減少したため、低下した。隣接する処理区との統廃合を含めた施設運営の効率化を進めていく必要がある。
　水洗化率については、100％を維持しており適正である。</t>
    <rPh sb="1" eb="3">
      <t>レイワ</t>
    </rPh>
    <rPh sb="4" eb="5">
      <t>ネン</t>
    </rPh>
    <rPh sb="6" eb="7">
      <t>ガツ</t>
    </rPh>
    <rPh sb="8" eb="11">
      <t>ゲスイドウ</t>
    </rPh>
    <rPh sb="11" eb="14">
      <t>シヨウリョウ</t>
    </rPh>
    <rPh sb="15" eb="17">
      <t>カイテイ</t>
    </rPh>
    <rPh sb="19" eb="21">
      <t>レイワ</t>
    </rPh>
    <rPh sb="22" eb="24">
      <t>ネンド</t>
    </rPh>
    <rPh sb="26" eb="29">
      <t>ジュウリョウセイ</t>
    </rPh>
    <rPh sb="30" eb="34">
      <t>ホンカクドウニュウ</t>
    </rPh>
    <rPh sb="43" eb="46">
      <t>ゼンネンド</t>
    </rPh>
    <rPh sb="47" eb="49">
      <t>ヒカク</t>
    </rPh>
    <rPh sb="58" eb="60">
      <t>ゾウカ</t>
    </rPh>
    <rPh sb="191" eb="193">
      <t>キョウヨウ</t>
    </rPh>
    <rPh sb="193" eb="195">
      <t>カイシ</t>
    </rPh>
    <rPh sb="199" eb="200">
      <t>ネン</t>
    </rPh>
    <rPh sb="201" eb="203">
      <t>ケイカ</t>
    </rPh>
    <rPh sb="268" eb="270">
      <t>ゾウカ</t>
    </rPh>
    <rPh sb="275" eb="278">
      <t>ゼンネンド</t>
    </rPh>
    <rPh sb="280" eb="282">
      <t>カイゼン</t>
    </rPh>
    <rPh sb="285" eb="288">
      <t>シヨウリョウ</t>
    </rPh>
    <rPh sb="288" eb="290">
      <t>シュウニュウ</t>
    </rPh>
    <rPh sb="291" eb="294">
      <t>ヨクネンド</t>
    </rPh>
    <rPh sb="294" eb="296">
      <t>イコウ</t>
    </rPh>
    <rPh sb="303" eb="304">
      <t>ミ</t>
    </rPh>
    <rPh sb="304" eb="305">
      <t>コ</t>
    </rPh>
    <rPh sb="341" eb="342">
      <t>シ</t>
    </rPh>
    <rPh sb="366" eb="368">
      <t>レイワ</t>
    </rPh>
    <rPh sb="369" eb="371">
      <t>ネンド</t>
    </rPh>
    <rPh sb="385" eb="387">
      <t>ミナオ</t>
    </rPh>
    <rPh sb="392" eb="394">
      <t>テイカ</t>
    </rPh>
    <rPh sb="402" eb="403">
      <t>クワ</t>
    </rPh>
    <rPh sb="404" eb="406">
      <t>レイワ</t>
    </rPh>
    <rPh sb="407" eb="409">
      <t>ネンド</t>
    </rPh>
    <rPh sb="423" eb="426">
      <t>ゼンネンド</t>
    </rPh>
    <rPh sb="428" eb="430">
      <t>ゲンショウ</t>
    </rPh>
    <rPh sb="435" eb="437">
      <t>テイカ</t>
    </rPh>
    <rPh sb="440" eb="442">
      <t>リンセツ</t>
    </rPh>
    <rPh sb="444" eb="446">
      <t>ショリ</t>
    </rPh>
    <rPh sb="446" eb="447">
      <t>ク</t>
    </rPh>
    <rPh sb="449" eb="452">
      <t>トウハイゴウ</t>
    </rPh>
    <rPh sb="453" eb="454">
      <t>フク</t>
    </rPh>
    <rPh sb="456" eb="458">
      <t>シセツ</t>
    </rPh>
    <rPh sb="458" eb="460">
      <t>ウンエイ</t>
    </rPh>
    <rPh sb="461" eb="464">
      <t>コウリツカ</t>
    </rPh>
    <rPh sb="465" eb="466">
      <t>スス</t>
    </rPh>
    <rPh sb="470" eb="47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</si>
</sst>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D0-4733-A77B-847EA3B8DD5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1.65</c:v>
                </c:pt>
                <c:pt idx="2">
                  <c:v>0.14000000000000001</c:v>
                </c:pt>
                <c:pt idx="3">
                  <c:v>0.08</c:v>
                </c:pt>
                <c:pt idx="4">
                  <c:v>0.57999999999999996</c:v>
                </c:pt>
              </c:numCache>
            </c:numRef>
          </c:val>
          <c:smooth val="0"/>
          <c:extLst>
            <c:ext xmlns:c16="http://schemas.microsoft.com/office/drawing/2014/chart" uri="{C3380CC4-5D6E-409C-BE32-E72D297353CC}">
              <c16:uniqueId val="{00000001-7CD0-4733-A77B-847EA3B8DD5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62.26</c:v>
                </c:pt>
                <c:pt idx="1">
                  <c:v>59.57</c:v>
                </c:pt>
                <c:pt idx="2">
                  <c:v>59.57</c:v>
                </c:pt>
                <c:pt idx="3">
                  <c:v>40.28</c:v>
                </c:pt>
                <c:pt idx="4">
                  <c:v>33.04</c:v>
                </c:pt>
              </c:numCache>
            </c:numRef>
          </c:val>
          <c:extLst>
            <c:ext xmlns:c16="http://schemas.microsoft.com/office/drawing/2014/chart" uri="{C3380CC4-5D6E-409C-BE32-E72D297353CC}">
              <c16:uniqueId val="{00000000-D403-4F8B-9026-5CE3F08C8F7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50.94</c:v>
                </c:pt>
                <c:pt idx="1">
                  <c:v>50.53</c:v>
                </c:pt>
                <c:pt idx="2">
                  <c:v>51.42</c:v>
                </c:pt>
                <c:pt idx="3">
                  <c:v>48.95</c:v>
                </c:pt>
                <c:pt idx="4">
                  <c:v>49.28</c:v>
                </c:pt>
              </c:numCache>
            </c:numRef>
          </c:val>
          <c:smooth val="0"/>
          <c:extLst>
            <c:ext xmlns:c16="http://schemas.microsoft.com/office/drawing/2014/chart" uri="{C3380CC4-5D6E-409C-BE32-E72D297353CC}">
              <c16:uniqueId val="{00000001-D403-4F8B-9026-5CE3F08C8F7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9C1-4E28-9CC2-24B1D121F13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82.55</c:v>
                </c:pt>
                <c:pt idx="1">
                  <c:v>82.08</c:v>
                </c:pt>
                <c:pt idx="2">
                  <c:v>81.34</c:v>
                </c:pt>
                <c:pt idx="3">
                  <c:v>81.14</c:v>
                </c:pt>
                <c:pt idx="4">
                  <c:v>79.7</c:v>
                </c:pt>
              </c:numCache>
            </c:numRef>
          </c:val>
          <c:smooth val="0"/>
          <c:extLst>
            <c:ext xmlns:c16="http://schemas.microsoft.com/office/drawing/2014/chart" uri="{C3380CC4-5D6E-409C-BE32-E72D297353CC}">
              <c16:uniqueId val="{00000001-39C1-4E28-9CC2-24B1D121F13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107.76</c:v>
                </c:pt>
                <c:pt idx="1">
                  <c:v>105.26</c:v>
                </c:pt>
                <c:pt idx="2">
                  <c:v>108.43</c:v>
                </c:pt>
                <c:pt idx="3">
                  <c:v>98.33</c:v>
                </c:pt>
                <c:pt idx="4">
                  <c:v>106.91</c:v>
                </c:pt>
              </c:numCache>
            </c:numRef>
          </c:val>
          <c:extLst>
            <c:ext xmlns:c16="http://schemas.microsoft.com/office/drawing/2014/chart" uri="{C3380CC4-5D6E-409C-BE32-E72D297353CC}">
              <c16:uniqueId val="{00000000-5652-4CB1-9E26-76471E679BE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106.57</c:v>
                </c:pt>
                <c:pt idx="1">
                  <c:v>107.21</c:v>
                </c:pt>
                <c:pt idx="2">
                  <c:v>107.08</c:v>
                </c:pt>
                <c:pt idx="3">
                  <c:v>106.08</c:v>
                </c:pt>
                <c:pt idx="4">
                  <c:v>106.87</c:v>
                </c:pt>
              </c:numCache>
            </c:numRef>
          </c:val>
          <c:smooth val="0"/>
          <c:extLst>
            <c:ext xmlns:c16="http://schemas.microsoft.com/office/drawing/2014/chart" uri="{C3380CC4-5D6E-409C-BE32-E72D297353CC}">
              <c16:uniqueId val="{00000001-5652-4CB1-9E26-76471E679BE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12.97</c:v>
                </c:pt>
                <c:pt idx="1">
                  <c:v>16.329999999999998</c:v>
                </c:pt>
                <c:pt idx="2">
                  <c:v>18.760000000000002</c:v>
                </c:pt>
                <c:pt idx="3">
                  <c:v>22.9</c:v>
                </c:pt>
                <c:pt idx="4">
                  <c:v>26.95</c:v>
                </c:pt>
              </c:numCache>
            </c:numRef>
          </c:val>
          <c:extLst>
            <c:ext xmlns:c16="http://schemas.microsoft.com/office/drawing/2014/chart" uri="{C3380CC4-5D6E-409C-BE32-E72D297353CC}">
              <c16:uniqueId val="{00000000-406F-42D4-A165-8322E544D77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15.85</c:v>
                </c:pt>
                <c:pt idx="1">
                  <c:v>12.7</c:v>
                </c:pt>
                <c:pt idx="2">
                  <c:v>14.65</c:v>
                </c:pt>
                <c:pt idx="3">
                  <c:v>16.11</c:v>
                </c:pt>
                <c:pt idx="4">
                  <c:v>17.05</c:v>
                </c:pt>
              </c:numCache>
            </c:numRef>
          </c:val>
          <c:smooth val="0"/>
          <c:extLst>
            <c:ext xmlns:c16="http://schemas.microsoft.com/office/drawing/2014/chart" uri="{C3380CC4-5D6E-409C-BE32-E72D297353CC}">
              <c16:uniqueId val="{00000001-406F-42D4-A165-8322E544D77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26-4A7A-9E81-944029F236B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0.1</c:v>
                </c:pt>
                <c:pt idx="3" formatCode="#,##0.00;&quot;△&quot;#,##0.00;&quot;-&quot;">
                  <c:v>0.17</c:v>
                </c:pt>
                <c:pt idx="4" formatCode="#,##0.00;&quot;△&quot;#,##0.00;&quot;-&quot;">
                  <c:v>0.22</c:v>
                </c:pt>
              </c:numCache>
            </c:numRef>
          </c:val>
          <c:smooth val="0"/>
          <c:extLst>
            <c:ext xmlns:c16="http://schemas.microsoft.com/office/drawing/2014/chart" uri="{C3380CC4-5D6E-409C-BE32-E72D297353CC}">
              <c16:uniqueId val="{00000001-C726-4A7A-9E81-944029F236B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36-405E-9B30-CD2EF466C9B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53.44</c:v>
                </c:pt>
                <c:pt idx="1">
                  <c:v>43.71</c:v>
                </c:pt>
                <c:pt idx="2">
                  <c:v>45.94</c:v>
                </c:pt>
                <c:pt idx="3">
                  <c:v>29.34</c:v>
                </c:pt>
                <c:pt idx="4">
                  <c:v>21.73</c:v>
                </c:pt>
              </c:numCache>
            </c:numRef>
          </c:val>
          <c:smooth val="0"/>
          <c:extLst>
            <c:ext xmlns:c16="http://schemas.microsoft.com/office/drawing/2014/chart" uri="{C3380CC4-5D6E-409C-BE32-E72D297353CC}">
              <c16:uniqueId val="{00000001-3836-405E-9B30-CD2EF466C9B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1110.0999999999999</c:v>
                </c:pt>
                <c:pt idx="1">
                  <c:v>572.26</c:v>
                </c:pt>
                <c:pt idx="2">
                  <c:v>570.04999999999995</c:v>
                </c:pt>
                <c:pt idx="3">
                  <c:v>1251.21</c:v>
                </c:pt>
                <c:pt idx="4">
                  <c:v>479.05</c:v>
                </c:pt>
              </c:numCache>
            </c:numRef>
          </c:val>
          <c:extLst>
            <c:ext xmlns:c16="http://schemas.microsoft.com/office/drawing/2014/chart" uri="{C3380CC4-5D6E-409C-BE32-E72D297353CC}">
              <c16:uniqueId val="{00000000-85B9-40F2-BD1E-C5922D52097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47.03</c:v>
                </c:pt>
                <c:pt idx="1">
                  <c:v>40.67</c:v>
                </c:pt>
                <c:pt idx="2">
                  <c:v>47.7</c:v>
                </c:pt>
                <c:pt idx="3">
                  <c:v>50.59</c:v>
                </c:pt>
                <c:pt idx="4">
                  <c:v>62.37</c:v>
                </c:pt>
              </c:numCache>
            </c:numRef>
          </c:val>
          <c:smooth val="0"/>
          <c:extLst>
            <c:ext xmlns:c16="http://schemas.microsoft.com/office/drawing/2014/chart" uri="{C3380CC4-5D6E-409C-BE32-E72D297353CC}">
              <c16:uniqueId val="{00000001-85B9-40F2-BD1E-C5922D52097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31.08</c:v>
                </c:pt>
                <c:pt idx="1">
                  <c:v>40.44</c:v>
                </c:pt>
                <c:pt idx="2">
                  <c:v>63.4</c:v>
                </c:pt>
                <c:pt idx="3">
                  <c:v>59.33</c:v>
                </c:pt>
                <c:pt idx="4">
                  <c:v>51.97</c:v>
                </c:pt>
              </c:numCache>
            </c:numRef>
          </c:val>
          <c:extLst>
            <c:ext xmlns:c16="http://schemas.microsoft.com/office/drawing/2014/chart" uri="{C3380CC4-5D6E-409C-BE32-E72D297353CC}">
              <c16:uniqueId val="{00000000-FB61-45B7-999F-ACF934F2E25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1001.3</c:v>
                </c:pt>
                <c:pt idx="1">
                  <c:v>1050.51</c:v>
                </c:pt>
                <c:pt idx="2">
                  <c:v>1102.01</c:v>
                </c:pt>
                <c:pt idx="3">
                  <c:v>987.36</c:v>
                </c:pt>
                <c:pt idx="4">
                  <c:v>1042.77</c:v>
                </c:pt>
              </c:numCache>
            </c:numRef>
          </c:val>
          <c:smooth val="0"/>
          <c:extLst>
            <c:ext xmlns:c16="http://schemas.microsoft.com/office/drawing/2014/chart" uri="{C3380CC4-5D6E-409C-BE32-E72D297353CC}">
              <c16:uniqueId val="{00000001-FB61-45B7-999F-ACF934F2E25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96.12</c:v>
                </c:pt>
                <c:pt idx="1">
                  <c:v>96.36</c:v>
                </c:pt>
                <c:pt idx="2">
                  <c:v>116.24</c:v>
                </c:pt>
                <c:pt idx="3">
                  <c:v>89.27</c:v>
                </c:pt>
                <c:pt idx="4">
                  <c:v>114.34</c:v>
                </c:pt>
              </c:numCache>
            </c:numRef>
          </c:val>
          <c:extLst>
            <c:ext xmlns:c16="http://schemas.microsoft.com/office/drawing/2014/chart" uri="{C3380CC4-5D6E-409C-BE32-E72D297353CC}">
              <c16:uniqueId val="{00000000-E8CF-4075-864E-808F70B3B72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81.88</c:v>
                </c:pt>
                <c:pt idx="1">
                  <c:v>82.65</c:v>
                </c:pt>
                <c:pt idx="2">
                  <c:v>82.55</c:v>
                </c:pt>
                <c:pt idx="3">
                  <c:v>83.55</c:v>
                </c:pt>
                <c:pt idx="4">
                  <c:v>84.48</c:v>
                </c:pt>
              </c:numCache>
            </c:numRef>
          </c:val>
          <c:smooth val="0"/>
          <c:extLst>
            <c:ext xmlns:c16="http://schemas.microsoft.com/office/drawing/2014/chart" uri="{C3380CC4-5D6E-409C-BE32-E72D297353CC}">
              <c16:uniqueId val="{00000001-E8CF-4075-864E-808F70B3B72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127.71</c:v>
                </c:pt>
                <c:pt idx="1">
                  <c:v>137.01</c:v>
                </c:pt>
                <c:pt idx="2">
                  <c:v>98.61</c:v>
                </c:pt>
                <c:pt idx="3">
                  <c:v>122.45</c:v>
                </c:pt>
                <c:pt idx="4">
                  <c:v>105.67</c:v>
                </c:pt>
              </c:numCache>
            </c:numRef>
          </c:val>
          <c:extLst>
            <c:ext xmlns:c16="http://schemas.microsoft.com/office/drawing/2014/chart" uri="{C3380CC4-5D6E-409C-BE32-E72D297353CC}">
              <c16:uniqueId val="{00000000-347C-4647-9DDF-16A04011562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187.55</c:v>
                </c:pt>
                <c:pt idx="1">
                  <c:v>186.3</c:v>
                </c:pt>
                <c:pt idx="2">
                  <c:v>188.38</c:v>
                </c:pt>
                <c:pt idx="3">
                  <c:v>185.98</c:v>
                </c:pt>
                <c:pt idx="4">
                  <c:v>187.11</c:v>
                </c:pt>
              </c:numCache>
            </c:numRef>
          </c:val>
          <c:smooth val="0"/>
          <c:extLst>
            <c:ext xmlns:c16="http://schemas.microsoft.com/office/drawing/2014/chart" uri="{C3380CC4-5D6E-409C-BE32-E72D297353CC}">
              <c16:uniqueId val="{00000001-347C-4647-9DDF-16A04011562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三重県　伊賀市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Cc2</v>
      </c>
      <c r="X8" s="64"/>
      <c r="Y8" s="64"/>
      <c r="Z8" s="64"/>
      <c r="AA8" s="64"/>
      <c r="AB8" s="64"/>
      <c r="AC8" s="64"/>
      <c r="AD8" s="65" t="str">
        <f>データ!$M$6</f>
        <v>自治体職員</v>
      </c>
      <c r="AE8" s="65"/>
      <c r="AF8" s="65"/>
      <c r="AG8" s="65"/>
      <c r="AH8" s="65"/>
      <c r="AI8" s="65"/>
      <c r="AJ8" s="65"/>
      <c r="AK8" s="3"/>
      <c r="AL8" s="45">
        <f>データ!S6</f>
        <v>85989</v>
      </c>
      <c r="AM8" s="45"/>
      <c r="AN8" s="45"/>
      <c r="AO8" s="45"/>
      <c r="AP8" s="45"/>
      <c r="AQ8" s="45"/>
      <c r="AR8" s="45"/>
      <c r="AS8" s="45"/>
      <c r="AT8" s="44">
        <f>データ!T6</f>
        <v>558.23</v>
      </c>
      <c r="AU8" s="44"/>
      <c r="AV8" s="44"/>
      <c r="AW8" s="44"/>
      <c r="AX8" s="44"/>
      <c r="AY8" s="44"/>
      <c r="AZ8" s="44"/>
      <c r="BA8" s="44"/>
      <c r="BB8" s="44">
        <f>データ!U6</f>
        <v>154.04</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95.05</v>
      </c>
      <c r="J10" s="44"/>
      <c r="K10" s="44"/>
      <c r="L10" s="44"/>
      <c r="M10" s="44"/>
      <c r="N10" s="44"/>
      <c r="O10" s="44"/>
      <c r="P10" s="44">
        <f>データ!P6</f>
        <v>5.54</v>
      </c>
      <c r="Q10" s="44"/>
      <c r="R10" s="44"/>
      <c r="S10" s="44"/>
      <c r="T10" s="44"/>
      <c r="U10" s="44"/>
      <c r="V10" s="44"/>
      <c r="W10" s="44">
        <f>データ!Q6</f>
        <v>88.69</v>
      </c>
      <c r="X10" s="44"/>
      <c r="Y10" s="44"/>
      <c r="Z10" s="44"/>
      <c r="AA10" s="44"/>
      <c r="AB10" s="44"/>
      <c r="AC10" s="44"/>
      <c r="AD10" s="45">
        <f>データ!R6</f>
        <v>5170</v>
      </c>
      <c r="AE10" s="45"/>
      <c r="AF10" s="45"/>
      <c r="AG10" s="45"/>
      <c r="AH10" s="45"/>
      <c r="AI10" s="45"/>
      <c r="AJ10" s="45"/>
      <c r="AK10" s="2"/>
      <c r="AL10" s="45">
        <f>データ!V6</f>
        <v>4730</v>
      </c>
      <c r="AM10" s="45"/>
      <c r="AN10" s="45"/>
      <c r="AO10" s="45"/>
      <c r="AP10" s="45"/>
      <c r="AQ10" s="45"/>
      <c r="AR10" s="45"/>
      <c r="AS10" s="45"/>
      <c r="AT10" s="44">
        <f>データ!W6</f>
        <v>1.61</v>
      </c>
      <c r="AU10" s="44"/>
      <c r="AV10" s="44"/>
      <c r="AW10" s="44"/>
      <c r="AX10" s="44"/>
      <c r="AY10" s="44"/>
      <c r="AZ10" s="44"/>
      <c r="BA10" s="44"/>
      <c r="BB10" s="44">
        <f>データ!X6</f>
        <v>2937.89</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112</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ZJ9lNvOJHwnt09RIkSLpwp5Xn36LP6WP196vNE3rn5GhGCLu68R2onSLiHLzseeZomFAktGvEd0v3sTANpS95w==" saltValue="hj36OqwtU3WupXB0HY3c8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242161</v>
      </c>
      <c r="D6" s="19">
        <f t="shared" si="3"/>
        <v>46</v>
      </c>
      <c r="E6" s="19">
        <f t="shared" si="3"/>
        <v>17</v>
      </c>
      <c r="F6" s="19">
        <f t="shared" si="3"/>
        <v>1</v>
      </c>
      <c r="G6" s="19">
        <f t="shared" si="3"/>
        <v>0</v>
      </c>
      <c r="H6" s="19" t="str">
        <f t="shared" si="3"/>
        <v>三重県　伊賀市</v>
      </c>
      <c r="I6" s="19" t="str">
        <f t="shared" si="3"/>
        <v>法適用</v>
      </c>
      <c r="J6" s="19" t="str">
        <f t="shared" si="3"/>
        <v>下水道事業</v>
      </c>
      <c r="K6" s="19" t="str">
        <f t="shared" si="3"/>
        <v>公共下水道</v>
      </c>
      <c r="L6" s="19" t="str">
        <f t="shared" si="3"/>
        <v>Cc2</v>
      </c>
      <c r="M6" s="19" t="str">
        <f t="shared" si="3"/>
        <v>自治体職員</v>
      </c>
      <c r="N6" s="20" t="str">
        <f t="shared" si="3"/>
        <v>-</v>
      </c>
      <c r="O6" s="20">
        <f t="shared" si="3"/>
        <v>95.05</v>
      </c>
      <c r="P6" s="20">
        <f t="shared" si="3"/>
        <v>5.54</v>
      </c>
      <c r="Q6" s="20">
        <f t="shared" si="3"/>
        <v>88.69</v>
      </c>
      <c r="R6" s="20">
        <f t="shared" si="3"/>
        <v>5170</v>
      </c>
      <c r="S6" s="20">
        <f t="shared" si="3"/>
        <v>85989</v>
      </c>
      <c r="T6" s="20">
        <f t="shared" si="3"/>
        <v>558.23</v>
      </c>
      <c r="U6" s="20">
        <f t="shared" si="3"/>
        <v>154.04</v>
      </c>
      <c r="V6" s="20">
        <f t="shared" si="3"/>
        <v>4730</v>
      </c>
      <c r="W6" s="20">
        <f t="shared" si="3"/>
        <v>1.61</v>
      </c>
      <c r="X6" s="20">
        <f t="shared" si="3"/>
        <v>2937.89</v>
      </c>
      <c r="Y6" s="21">
        <f>IF(Y7="",NA(),Y7)</f>
        <v>107.76</v>
      </c>
      <c r="Z6" s="21">
        <f t="shared" ref="Z6:AH6" si="4">IF(Z7="",NA(),Z7)</f>
        <v>105.26</v>
      </c>
      <c r="AA6" s="21">
        <f t="shared" si="4"/>
        <v>108.43</v>
      </c>
      <c r="AB6" s="21">
        <f t="shared" si="4"/>
        <v>98.33</v>
      </c>
      <c r="AC6" s="21">
        <f t="shared" si="4"/>
        <v>106.91</v>
      </c>
      <c r="AD6" s="21">
        <f t="shared" si="4"/>
        <v>106.57</v>
      </c>
      <c r="AE6" s="21">
        <f t="shared" si="4"/>
        <v>107.21</v>
      </c>
      <c r="AF6" s="21">
        <f t="shared" si="4"/>
        <v>107.08</v>
      </c>
      <c r="AG6" s="21">
        <f t="shared" si="4"/>
        <v>106.08</v>
      </c>
      <c r="AH6" s="21">
        <f t="shared" si="4"/>
        <v>106.87</v>
      </c>
      <c r="AI6" s="20" t="str">
        <f>IF(AI7="","",IF(AI7="-","【-】","【"&amp;SUBSTITUTE(TEXT(AI7,"#,##0.00"),"-","△")&amp;"】"))</f>
        <v>【105.91】</v>
      </c>
      <c r="AJ6" s="20">
        <f>IF(AJ7="",NA(),AJ7)</f>
        <v>0</v>
      </c>
      <c r="AK6" s="20">
        <f t="shared" ref="AK6:AS6" si="5">IF(AK7="",NA(),AK7)</f>
        <v>0</v>
      </c>
      <c r="AL6" s="20">
        <f t="shared" si="5"/>
        <v>0</v>
      </c>
      <c r="AM6" s="20">
        <f t="shared" si="5"/>
        <v>0</v>
      </c>
      <c r="AN6" s="20">
        <f t="shared" si="5"/>
        <v>0</v>
      </c>
      <c r="AO6" s="21">
        <f t="shared" si="5"/>
        <v>53.44</v>
      </c>
      <c r="AP6" s="21">
        <f t="shared" si="5"/>
        <v>43.71</v>
      </c>
      <c r="AQ6" s="21">
        <f t="shared" si="5"/>
        <v>45.94</v>
      </c>
      <c r="AR6" s="21">
        <f t="shared" si="5"/>
        <v>29.34</v>
      </c>
      <c r="AS6" s="21">
        <f t="shared" si="5"/>
        <v>21.73</v>
      </c>
      <c r="AT6" s="20" t="str">
        <f>IF(AT7="","",IF(AT7="-","【-】","【"&amp;SUBSTITUTE(TEXT(AT7,"#,##0.00"),"-","△")&amp;"】"))</f>
        <v>【3.03】</v>
      </c>
      <c r="AU6" s="21">
        <f>IF(AU7="",NA(),AU7)</f>
        <v>1110.0999999999999</v>
      </c>
      <c r="AV6" s="21">
        <f t="shared" ref="AV6:BD6" si="6">IF(AV7="",NA(),AV7)</f>
        <v>572.26</v>
      </c>
      <c r="AW6" s="21">
        <f t="shared" si="6"/>
        <v>570.04999999999995</v>
      </c>
      <c r="AX6" s="21">
        <f t="shared" si="6"/>
        <v>1251.21</v>
      </c>
      <c r="AY6" s="21">
        <f t="shared" si="6"/>
        <v>479.05</v>
      </c>
      <c r="AZ6" s="21">
        <f t="shared" si="6"/>
        <v>47.03</v>
      </c>
      <c r="BA6" s="21">
        <f t="shared" si="6"/>
        <v>40.67</v>
      </c>
      <c r="BB6" s="21">
        <f t="shared" si="6"/>
        <v>47.7</v>
      </c>
      <c r="BC6" s="21">
        <f t="shared" si="6"/>
        <v>50.59</v>
      </c>
      <c r="BD6" s="21">
        <f t="shared" si="6"/>
        <v>62.37</v>
      </c>
      <c r="BE6" s="20" t="str">
        <f>IF(BE7="","",IF(BE7="-","【-】","【"&amp;SUBSTITUTE(TEXT(BE7,"#,##0.00"),"-","△")&amp;"】"))</f>
        <v>【78.43】</v>
      </c>
      <c r="BF6" s="21">
        <f>IF(BF7="",NA(),BF7)</f>
        <v>31.08</v>
      </c>
      <c r="BG6" s="21">
        <f t="shared" ref="BG6:BO6" si="7">IF(BG7="",NA(),BG7)</f>
        <v>40.44</v>
      </c>
      <c r="BH6" s="21">
        <f t="shared" si="7"/>
        <v>63.4</v>
      </c>
      <c r="BI6" s="21">
        <f t="shared" si="7"/>
        <v>59.33</v>
      </c>
      <c r="BJ6" s="21">
        <f t="shared" si="7"/>
        <v>51.97</v>
      </c>
      <c r="BK6" s="21">
        <f t="shared" si="7"/>
        <v>1001.3</v>
      </c>
      <c r="BL6" s="21">
        <f t="shared" si="7"/>
        <v>1050.51</v>
      </c>
      <c r="BM6" s="21">
        <f t="shared" si="7"/>
        <v>1102.01</v>
      </c>
      <c r="BN6" s="21">
        <f t="shared" si="7"/>
        <v>987.36</v>
      </c>
      <c r="BO6" s="21">
        <f t="shared" si="7"/>
        <v>1042.77</v>
      </c>
      <c r="BP6" s="20" t="str">
        <f>IF(BP7="","",IF(BP7="-","【-】","【"&amp;SUBSTITUTE(TEXT(BP7,"#,##0.00"),"-","△")&amp;"】"))</f>
        <v>【630.82】</v>
      </c>
      <c r="BQ6" s="21">
        <f>IF(BQ7="",NA(),BQ7)</f>
        <v>96.12</v>
      </c>
      <c r="BR6" s="21">
        <f t="shared" ref="BR6:BZ6" si="8">IF(BR7="",NA(),BR7)</f>
        <v>96.36</v>
      </c>
      <c r="BS6" s="21">
        <f t="shared" si="8"/>
        <v>116.24</v>
      </c>
      <c r="BT6" s="21">
        <f t="shared" si="8"/>
        <v>89.27</v>
      </c>
      <c r="BU6" s="21">
        <f t="shared" si="8"/>
        <v>114.34</v>
      </c>
      <c r="BV6" s="21">
        <f t="shared" si="8"/>
        <v>81.88</v>
      </c>
      <c r="BW6" s="21">
        <f t="shared" si="8"/>
        <v>82.65</v>
      </c>
      <c r="BX6" s="21">
        <f t="shared" si="8"/>
        <v>82.55</v>
      </c>
      <c r="BY6" s="21">
        <f t="shared" si="8"/>
        <v>83.55</v>
      </c>
      <c r="BZ6" s="21">
        <f t="shared" si="8"/>
        <v>84.48</v>
      </c>
      <c r="CA6" s="20" t="str">
        <f>IF(CA7="","",IF(CA7="-","【-】","【"&amp;SUBSTITUTE(TEXT(CA7,"#,##0.00"),"-","△")&amp;"】"))</f>
        <v>【97.81】</v>
      </c>
      <c r="CB6" s="21">
        <f>IF(CB7="",NA(),CB7)</f>
        <v>127.71</v>
      </c>
      <c r="CC6" s="21">
        <f t="shared" ref="CC6:CK6" si="9">IF(CC7="",NA(),CC7)</f>
        <v>137.01</v>
      </c>
      <c r="CD6" s="21">
        <f t="shared" si="9"/>
        <v>98.61</v>
      </c>
      <c r="CE6" s="21">
        <f t="shared" si="9"/>
        <v>122.45</v>
      </c>
      <c r="CF6" s="21">
        <f t="shared" si="9"/>
        <v>105.67</v>
      </c>
      <c r="CG6" s="21">
        <f t="shared" si="9"/>
        <v>187.55</v>
      </c>
      <c r="CH6" s="21">
        <f t="shared" si="9"/>
        <v>186.3</v>
      </c>
      <c r="CI6" s="21">
        <f t="shared" si="9"/>
        <v>188.38</v>
      </c>
      <c r="CJ6" s="21">
        <f t="shared" si="9"/>
        <v>185.98</v>
      </c>
      <c r="CK6" s="21">
        <f t="shared" si="9"/>
        <v>187.11</v>
      </c>
      <c r="CL6" s="20" t="str">
        <f>IF(CL7="","",IF(CL7="-","【-】","【"&amp;SUBSTITUTE(TEXT(CL7,"#,##0.00"),"-","△")&amp;"】"))</f>
        <v>【138.75】</v>
      </c>
      <c r="CM6" s="21">
        <f>IF(CM7="",NA(),CM7)</f>
        <v>62.26</v>
      </c>
      <c r="CN6" s="21">
        <f t="shared" ref="CN6:CV6" si="10">IF(CN7="",NA(),CN7)</f>
        <v>59.57</v>
      </c>
      <c r="CO6" s="21">
        <f t="shared" si="10"/>
        <v>59.57</v>
      </c>
      <c r="CP6" s="21">
        <f t="shared" si="10"/>
        <v>40.28</v>
      </c>
      <c r="CQ6" s="21">
        <f t="shared" si="10"/>
        <v>33.04</v>
      </c>
      <c r="CR6" s="21">
        <f t="shared" si="10"/>
        <v>50.94</v>
      </c>
      <c r="CS6" s="21">
        <f t="shared" si="10"/>
        <v>50.53</v>
      </c>
      <c r="CT6" s="21">
        <f t="shared" si="10"/>
        <v>51.42</v>
      </c>
      <c r="CU6" s="21">
        <f t="shared" si="10"/>
        <v>48.95</v>
      </c>
      <c r="CV6" s="21">
        <f t="shared" si="10"/>
        <v>49.28</v>
      </c>
      <c r="CW6" s="20" t="str">
        <f>IF(CW7="","",IF(CW7="-","【-】","【"&amp;SUBSTITUTE(TEXT(CW7,"#,##0.00"),"-","△")&amp;"】"))</f>
        <v>【58.94】</v>
      </c>
      <c r="CX6" s="21">
        <f>IF(CX7="",NA(),CX7)</f>
        <v>100</v>
      </c>
      <c r="CY6" s="21">
        <f t="shared" ref="CY6:DG6" si="11">IF(CY7="",NA(),CY7)</f>
        <v>100</v>
      </c>
      <c r="CZ6" s="21">
        <f t="shared" si="11"/>
        <v>100</v>
      </c>
      <c r="DA6" s="21">
        <f t="shared" si="11"/>
        <v>100</v>
      </c>
      <c r="DB6" s="21">
        <f t="shared" si="11"/>
        <v>100</v>
      </c>
      <c r="DC6" s="21">
        <f t="shared" si="11"/>
        <v>82.55</v>
      </c>
      <c r="DD6" s="21">
        <f t="shared" si="11"/>
        <v>82.08</v>
      </c>
      <c r="DE6" s="21">
        <f t="shared" si="11"/>
        <v>81.34</v>
      </c>
      <c r="DF6" s="21">
        <f t="shared" si="11"/>
        <v>81.14</v>
      </c>
      <c r="DG6" s="21">
        <f t="shared" si="11"/>
        <v>79.7</v>
      </c>
      <c r="DH6" s="20" t="str">
        <f>IF(DH7="","",IF(DH7="-","【-】","【"&amp;SUBSTITUTE(TEXT(DH7,"#,##0.00"),"-","△")&amp;"】"))</f>
        <v>【95.91】</v>
      </c>
      <c r="DI6" s="21">
        <f>IF(DI7="",NA(),DI7)</f>
        <v>12.97</v>
      </c>
      <c r="DJ6" s="21">
        <f t="shared" ref="DJ6:DR6" si="12">IF(DJ7="",NA(),DJ7)</f>
        <v>16.329999999999998</v>
      </c>
      <c r="DK6" s="21">
        <f t="shared" si="12"/>
        <v>18.760000000000002</v>
      </c>
      <c r="DL6" s="21">
        <f t="shared" si="12"/>
        <v>22.9</v>
      </c>
      <c r="DM6" s="21">
        <f t="shared" si="12"/>
        <v>26.95</v>
      </c>
      <c r="DN6" s="21">
        <f t="shared" si="12"/>
        <v>15.85</v>
      </c>
      <c r="DO6" s="21">
        <f t="shared" si="12"/>
        <v>12.7</v>
      </c>
      <c r="DP6" s="21">
        <f t="shared" si="12"/>
        <v>14.65</v>
      </c>
      <c r="DQ6" s="21">
        <f t="shared" si="12"/>
        <v>16.11</v>
      </c>
      <c r="DR6" s="21">
        <f t="shared" si="12"/>
        <v>17.05</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0">
        <f t="shared" si="13"/>
        <v>0</v>
      </c>
      <c r="EA6" s="21">
        <f t="shared" si="13"/>
        <v>0.1</v>
      </c>
      <c r="EB6" s="21">
        <f t="shared" si="13"/>
        <v>0.17</v>
      </c>
      <c r="EC6" s="21">
        <f t="shared" si="13"/>
        <v>0.22</v>
      </c>
      <c r="ED6" s="20" t="str">
        <f>IF(ED7="","",IF(ED7="-","【-】","【"&amp;SUBSTITUTE(TEXT(ED7,"#,##0.00"),"-","△")&amp;"】"))</f>
        <v>【8.68】</v>
      </c>
      <c r="EE6" s="20">
        <f>IF(EE7="",NA(),EE7)</f>
        <v>0</v>
      </c>
      <c r="EF6" s="20">
        <f t="shared" ref="EF6:EN6" si="14">IF(EF7="",NA(),EF7)</f>
        <v>0</v>
      </c>
      <c r="EG6" s="20">
        <f t="shared" si="14"/>
        <v>0</v>
      </c>
      <c r="EH6" s="20">
        <f t="shared" si="14"/>
        <v>0</v>
      </c>
      <c r="EI6" s="20">
        <f t="shared" si="14"/>
        <v>0</v>
      </c>
      <c r="EJ6" s="21">
        <f t="shared" si="14"/>
        <v>0.15</v>
      </c>
      <c r="EK6" s="21">
        <f t="shared" si="14"/>
        <v>1.65</v>
      </c>
      <c r="EL6" s="21">
        <f t="shared" si="14"/>
        <v>0.14000000000000001</v>
      </c>
      <c r="EM6" s="21">
        <f t="shared" si="14"/>
        <v>0.08</v>
      </c>
      <c r="EN6" s="21">
        <f t="shared" si="14"/>
        <v>0.57999999999999996</v>
      </c>
      <c r="EO6" s="20" t="str">
        <f>IF(EO7="","",IF(EO7="-","【-】","【"&amp;SUBSTITUTE(TEXT(EO7,"#,##0.00"),"-","△")&amp;"】"))</f>
        <v>【0.22】</v>
      </c>
    </row>
    <row r="7" spans="1:148" s="22" customFormat="1" x14ac:dyDescent="0.2">
      <c r="A7" s="14"/>
      <c r="B7" s="23">
        <v>2023</v>
      </c>
      <c r="C7" s="23">
        <v>242161</v>
      </c>
      <c r="D7" s="23">
        <v>46</v>
      </c>
      <c r="E7" s="23">
        <v>17</v>
      </c>
      <c r="F7" s="23">
        <v>1</v>
      </c>
      <c r="G7" s="23">
        <v>0</v>
      </c>
      <c r="H7" s="23" t="s">
        <v>95</v>
      </c>
      <c r="I7" s="23" t="s">
        <v>96</v>
      </c>
      <c r="J7" s="23" t="s">
        <v>97</v>
      </c>
      <c r="K7" s="23" t="s">
        <v>98</v>
      </c>
      <c r="L7" s="23" t="s">
        <v>99</v>
      </c>
      <c r="M7" s="23" t="s">
        <v>100</v>
      </c>
      <c r="N7" s="24" t="s">
        <v>101</v>
      </c>
      <c r="O7" s="24">
        <v>95.05</v>
      </c>
      <c r="P7" s="24">
        <v>5.54</v>
      </c>
      <c r="Q7" s="24">
        <v>88.69</v>
      </c>
      <c r="R7" s="24">
        <v>5170</v>
      </c>
      <c r="S7" s="24">
        <v>85989</v>
      </c>
      <c r="T7" s="24">
        <v>558.23</v>
      </c>
      <c r="U7" s="24">
        <v>154.04</v>
      </c>
      <c r="V7" s="24">
        <v>4730</v>
      </c>
      <c r="W7" s="24">
        <v>1.61</v>
      </c>
      <c r="X7" s="24">
        <v>2937.89</v>
      </c>
      <c r="Y7" s="24">
        <v>107.76</v>
      </c>
      <c r="Z7" s="24">
        <v>105.26</v>
      </c>
      <c r="AA7" s="24">
        <v>108.43</v>
      </c>
      <c r="AB7" s="24">
        <v>98.33</v>
      </c>
      <c r="AC7" s="24">
        <v>106.91</v>
      </c>
      <c r="AD7" s="24">
        <v>106.57</v>
      </c>
      <c r="AE7" s="24">
        <v>107.21</v>
      </c>
      <c r="AF7" s="24">
        <v>107.08</v>
      </c>
      <c r="AG7" s="24">
        <v>106.08</v>
      </c>
      <c r="AH7" s="24">
        <v>106.87</v>
      </c>
      <c r="AI7" s="24">
        <v>105.91</v>
      </c>
      <c r="AJ7" s="24">
        <v>0</v>
      </c>
      <c r="AK7" s="24">
        <v>0</v>
      </c>
      <c r="AL7" s="24">
        <v>0</v>
      </c>
      <c r="AM7" s="24">
        <v>0</v>
      </c>
      <c r="AN7" s="24">
        <v>0</v>
      </c>
      <c r="AO7" s="24">
        <v>53.44</v>
      </c>
      <c r="AP7" s="24">
        <v>43.71</v>
      </c>
      <c r="AQ7" s="24">
        <v>45.94</v>
      </c>
      <c r="AR7" s="24">
        <v>29.34</v>
      </c>
      <c r="AS7" s="24">
        <v>21.73</v>
      </c>
      <c r="AT7" s="24">
        <v>3.03</v>
      </c>
      <c r="AU7" s="24">
        <v>1110.0999999999999</v>
      </c>
      <c r="AV7" s="24">
        <v>572.26</v>
      </c>
      <c r="AW7" s="24">
        <v>570.04999999999995</v>
      </c>
      <c r="AX7" s="24">
        <v>1251.21</v>
      </c>
      <c r="AY7" s="24">
        <v>479.05</v>
      </c>
      <c r="AZ7" s="24">
        <v>47.03</v>
      </c>
      <c r="BA7" s="24">
        <v>40.67</v>
      </c>
      <c r="BB7" s="24">
        <v>47.7</v>
      </c>
      <c r="BC7" s="24">
        <v>50.59</v>
      </c>
      <c r="BD7" s="24">
        <v>62.37</v>
      </c>
      <c r="BE7" s="24">
        <v>78.430000000000007</v>
      </c>
      <c r="BF7" s="24">
        <v>31.08</v>
      </c>
      <c r="BG7" s="24">
        <v>40.44</v>
      </c>
      <c r="BH7" s="24">
        <v>63.4</v>
      </c>
      <c r="BI7" s="24">
        <v>59.33</v>
      </c>
      <c r="BJ7" s="24">
        <v>51.97</v>
      </c>
      <c r="BK7" s="24">
        <v>1001.3</v>
      </c>
      <c r="BL7" s="24">
        <v>1050.51</v>
      </c>
      <c r="BM7" s="24">
        <v>1102.01</v>
      </c>
      <c r="BN7" s="24">
        <v>987.36</v>
      </c>
      <c r="BO7" s="24">
        <v>1042.77</v>
      </c>
      <c r="BP7" s="24">
        <v>630.82000000000005</v>
      </c>
      <c r="BQ7" s="24">
        <v>96.12</v>
      </c>
      <c r="BR7" s="24">
        <v>96.36</v>
      </c>
      <c r="BS7" s="24">
        <v>116.24</v>
      </c>
      <c r="BT7" s="24">
        <v>89.27</v>
      </c>
      <c r="BU7" s="24">
        <v>114.34</v>
      </c>
      <c r="BV7" s="24">
        <v>81.88</v>
      </c>
      <c r="BW7" s="24">
        <v>82.65</v>
      </c>
      <c r="BX7" s="24">
        <v>82.55</v>
      </c>
      <c r="BY7" s="24">
        <v>83.55</v>
      </c>
      <c r="BZ7" s="24">
        <v>84.48</v>
      </c>
      <c r="CA7" s="24">
        <v>97.81</v>
      </c>
      <c r="CB7" s="24">
        <v>127.71</v>
      </c>
      <c r="CC7" s="24">
        <v>137.01</v>
      </c>
      <c r="CD7" s="24">
        <v>98.61</v>
      </c>
      <c r="CE7" s="24">
        <v>122.45</v>
      </c>
      <c r="CF7" s="24">
        <v>105.67</v>
      </c>
      <c r="CG7" s="24">
        <v>187.55</v>
      </c>
      <c r="CH7" s="24">
        <v>186.3</v>
      </c>
      <c r="CI7" s="24">
        <v>188.38</v>
      </c>
      <c r="CJ7" s="24">
        <v>185.98</v>
      </c>
      <c r="CK7" s="24">
        <v>187.11</v>
      </c>
      <c r="CL7" s="24">
        <v>138.75</v>
      </c>
      <c r="CM7" s="24">
        <v>62.26</v>
      </c>
      <c r="CN7" s="24">
        <v>59.57</v>
      </c>
      <c r="CO7" s="24">
        <v>59.57</v>
      </c>
      <c r="CP7" s="24">
        <v>40.28</v>
      </c>
      <c r="CQ7" s="24">
        <v>33.04</v>
      </c>
      <c r="CR7" s="24">
        <v>50.94</v>
      </c>
      <c r="CS7" s="24">
        <v>50.53</v>
      </c>
      <c r="CT7" s="24">
        <v>51.42</v>
      </c>
      <c r="CU7" s="24">
        <v>48.95</v>
      </c>
      <c r="CV7" s="24">
        <v>49.28</v>
      </c>
      <c r="CW7" s="24">
        <v>58.94</v>
      </c>
      <c r="CX7" s="24">
        <v>100</v>
      </c>
      <c r="CY7" s="24">
        <v>100</v>
      </c>
      <c r="CZ7" s="24">
        <v>100</v>
      </c>
      <c r="DA7" s="24">
        <v>100</v>
      </c>
      <c r="DB7" s="24">
        <v>100</v>
      </c>
      <c r="DC7" s="24">
        <v>82.55</v>
      </c>
      <c r="DD7" s="24">
        <v>82.08</v>
      </c>
      <c r="DE7" s="24">
        <v>81.34</v>
      </c>
      <c r="DF7" s="24">
        <v>81.14</v>
      </c>
      <c r="DG7" s="24">
        <v>79.7</v>
      </c>
      <c r="DH7" s="24">
        <v>95.91</v>
      </c>
      <c r="DI7" s="24">
        <v>12.97</v>
      </c>
      <c r="DJ7" s="24">
        <v>16.329999999999998</v>
      </c>
      <c r="DK7" s="24">
        <v>18.760000000000002</v>
      </c>
      <c r="DL7" s="24">
        <v>22.9</v>
      </c>
      <c r="DM7" s="24">
        <v>26.95</v>
      </c>
      <c r="DN7" s="24">
        <v>15.85</v>
      </c>
      <c r="DO7" s="24">
        <v>12.7</v>
      </c>
      <c r="DP7" s="24">
        <v>14.65</v>
      </c>
      <c r="DQ7" s="24">
        <v>16.11</v>
      </c>
      <c r="DR7" s="24">
        <v>17.05</v>
      </c>
      <c r="DS7" s="24">
        <v>41.09</v>
      </c>
      <c r="DT7" s="24">
        <v>0</v>
      </c>
      <c r="DU7" s="24">
        <v>0</v>
      </c>
      <c r="DV7" s="24">
        <v>0</v>
      </c>
      <c r="DW7" s="24">
        <v>0</v>
      </c>
      <c r="DX7" s="24">
        <v>0</v>
      </c>
      <c r="DY7" s="24">
        <v>0</v>
      </c>
      <c r="DZ7" s="24">
        <v>0</v>
      </c>
      <c r="EA7" s="24">
        <v>0.1</v>
      </c>
      <c r="EB7" s="24">
        <v>0.17</v>
      </c>
      <c r="EC7" s="24">
        <v>0.22</v>
      </c>
      <c r="ED7" s="24">
        <v>8.68</v>
      </c>
      <c r="EE7" s="24">
        <v>0</v>
      </c>
      <c r="EF7" s="24">
        <v>0</v>
      </c>
      <c r="EG7" s="24">
        <v>0</v>
      </c>
      <c r="EH7" s="24">
        <v>0</v>
      </c>
      <c r="EI7" s="24">
        <v>0</v>
      </c>
      <c r="EJ7" s="24">
        <v>0.15</v>
      </c>
      <c r="EK7" s="24">
        <v>1.65</v>
      </c>
      <c r="EL7" s="24">
        <v>0.14000000000000001</v>
      </c>
      <c r="EM7" s="24">
        <v>0.08</v>
      </c>
      <c r="EN7" s="24">
        <v>0.57999999999999996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110</v>
      </c>
      <c r="D13" t="s">
        <v>110</v>
      </c>
      <c r="E13" t="s">
        <v>109</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