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ml.chart+xml" PartName="/xl/charts/chart12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drawingml.chartshapes+xml" PartName="/xl/drawings/drawing3.xml"/>
  <Override ContentType="application/vnd.openxmlformats-officedocument.drawingml.chartshapes+xml" PartName="/xl/drawings/drawing4.xml"/>
  <Override ContentType="application/vnd.openxmlformats-officedocument.drawingml.chartshapes+xml" PartName="/xl/drawings/drawing5.xml"/>
  <Override ContentType="application/vnd.openxmlformats-officedocument.drawingml.chartshapes+xml" PartName="/xl/drawings/drawing6.xml"/>
  <Override ContentType="application/vnd.openxmlformats-officedocument.drawingml.chartshapes+xml" PartName="/xl/drawings/drawing7.xml"/>
  <Override ContentType="application/vnd.openxmlformats-officedocument.drawingml.chartshapes+xml" PartName="/xl/drawings/drawing8.xml"/>
  <Override ContentType="application/vnd.openxmlformats-officedocument.drawingml.chartshapes+xml" PartName="/xl/drawings/drawing9.xml"/>
  <Override ContentType="application/vnd.openxmlformats-officedocument.drawingml.chartshapes+xml" PartName="/xl/drawings/drawing10.xml"/>
  <Override ContentType="application/vnd.openxmlformats-officedocument.drawingml.chartshapes+xml" PartName="/xl/drawings/drawing11.xml"/>
  <Override ContentType="application/vnd.openxmlformats-officedocument.drawingml.chartshapes+xml" PartName="/xl/drawings/drawing12.xml"/>
  <Override ContentType="application/vnd.openxmlformats-officedocument.drawingml.chartshapes+xml" PartName="/xl/drawings/drawing1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s210078\e財政第２班\22_公営企業決算\R05公営企業決算統計\11_経営比較分析表\06_HP公開用\14_伊賀市\"/>
    </mc:Choice>
  </mc:AlternateContent>
  <xr:revisionPtr revIDLastSave="0" documentId="13_ncr:1_{95926ED6-61DC-4065-9A8D-D10C164F9148}" xr6:coauthVersionLast="47" xr6:coauthVersionMax="47" xr10:uidLastSave="{00000000-0000-0000-0000-000000000000}"/>
  <workbookProtection workbookAlgorithmName="SHA-512" workbookHashValue="tZdDC5yTbGofyrxAMtc7PJcNGAmNBPVf7dANw3UyuOeUHWvWZTk/n5p8F8lsopwcIxuI3eWO/S4En/CLAimndA==" workbookSaltValue="xm+HKIsk6hh+6yqaW9RqdA==" workbookSpinCount="100000" lockStructure="1"/>
  <bookViews>
    <workbookView xWindow="-108" yWindow="-108" windowWidth="23256" windowHeight="13896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MO79" i="4" s="1"/>
  <c r="FC7" i="5"/>
  <c r="LZ79" i="4" s="1"/>
  <c r="FB7" i="5"/>
  <c r="LK79" i="4" s="1"/>
  <c r="FA7" i="5"/>
  <c r="EZ7" i="5"/>
  <c r="KG79" i="4" s="1"/>
  <c r="EX7" i="5"/>
  <c r="JB80" i="4" s="1"/>
  <c r="EW7" i="5"/>
  <c r="IM80" i="4" s="1"/>
  <c r="EV7" i="5"/>
  <c r="EU7" i="5"/>
  <c r="ET7" i="5"/>
  <c r="ES7" i="5"/>
  <c r="ER7" i="5"/>
  <c r="EQ7" i="5"/>
  <c r="EP7" i="5"/>
  <c r="EO7" i="5"/>
  <c r="EM7" i="5"/>
  <c r="EL7" i="5"/>
  <c r="EK7" i="5"/>
  <c r="EK80" i="4" s="1"/>
  <c r="EJ7" i="5"/>
  <c r="DV80" i="4" s="1"/>
  <c r="EI7" i="5"/>
  <c r="EH7" i="5"/>
  <c r="EG7" i="5"/>
  <c r="EZ79" i="4" s="1"/>
  <c r="EF7" i="5"/>
  <c r="EE7" i="5"/>
  <c r="DV79" i="4" s="1"/>
  <c r="ED7" i="5"/>
  <c r="DG79" i="4" s="1"/>
  <c r="EB7" i="5"/>
  <c r="BX80" i="4" s="1"/>
  <c r="EA7" i="5"/>
  <c r="DZ7" i="5"/>
  <c r="DY7" i="5"/>
  <c r="AE80" i="4" s="1"/>
  <c r="DX7" i="5"/>
  <c r="P80" i="4" s="1"/>
  <c r="DW7" i="5"/>
  <c r="BX79" i="4" s="1"/>
  <c r="DV7" i="5"/>
  <c r="DU7" i="5"/>
  <c r="DT7" i="5"/>
  <c r="DS7" i="5"/>
  <c r="DQ7" i="5"/>
  <c r="DP7" i="5"/>
  <c r="DO7" i="5"/>
  <c r="DN7" i="5"/>
  <c r="DM7" i="5"/>
  <c r="DL7" i="5"/>
  <c r="MN55" i="4" s="1"/>
  <c r="DK7" i="5"/>
  <c r="LY55" i="4" s="1"/>
  <c r="DJ7" i="5"/>
  <c r="LJ55" i="4" s="1"/>
  <c r="DI7" i="5"/>
  <c r="DH7" i="5"/>
  <c r="DF7" i="5"/>
  <c r="DE7" i="5"/>
  <c r="IK56" i="4" s="1"/>
  <c r="DD7" i="5"/>
  <c r="HV56" i="4" s="1"/>
  <c r="DC7" i="5"/>
  <c r="HG56" i="4" s="1"/>
  <c r="DB7" i="5"/>
  <c r="GR56" i="4" s="1"/>
  <c r="DA7" i="5"/>
  <c r="CZ7" i="5"/>
  <c r="CY7" i="5"/>
  <c r="CX7" i="5"/>
  <c r="CW7" i="5"/>
  <c r="CU7" i="5"/>
  <c r="CT7" i="5"/>
  <c r="CS7" i="5"/>
  <c r="CR7" i="5"/>
  <c r="CQ7" i="5"/>
  <c r="CP7" i="5"/>
  <c r="FL55" i="4" s="1"/>
  <c r="CO7" i="5"/>
  <c r="EW55" i="4" s="1"/>
  <c r="CN7" i="5"/>
  <c r="EH55" i="4" s="1"/>
  <c r="CM7" i="5"/>
  <c r="CL7" i="5"/>
  <c r="DD55" i="4" s="1"/>
  <c r="CJ7" i="5"/>
  <c r="BX56" i="4" s="1"/>
  <c r="CI7" i="5"/>
  <c r="CH7" i="5"/>
  <c r="CG7" i="5"/>
  <c r="CF7" i="5"/>
  <c r="P56" i="4" s="1"/>
  <c r="CE7" i="5"/>
  <c r="CD7" i="5"/>
  <c r="CC7" i="5"/>
  <c r="CB7" i="5"/>
  <c r="CA7" i="5"/>
  <c r="P55" i="4" s="1"/>
  <c r="BY7" i="5"/>
  <c r="BX7" i="5"/>
  <c r="BW7" i="5"/>
  <c r="BV7" i="5"/>
  <c r="KU34" i="4" s="1"/>
  <c r="BU7" i="5"/>
  <c r="BT7" i="5"/>
  <c r="BS7" i="5"/>
  <c r="BR7" i="5"/>
  <c r="BQ7" i="5"/>
  <c r="BP7" i="5"/>
  <c r="BN7" i="5"/>
  <c r="IZ34" i="4" s="1"/>
  <c r="BM7" i="5"/>
  <c r="IK34" i="4" s="1"/>
  <c r="BL7" i="5"/>
  <c r="BK7" i="5"/>
  <c r="HG34" i="4" s="1"/>
  <c r="BJ7" i="5"/>
  <c r="GR34" i="4" s="1"/>
  <c r="BI7" i="5"/>
  <c r="IZ33" i="4" s="1"/>
  <c r="BH7" i="5"/>
  <c r="BG7" i="5"/>
  <c r="BF7" i="5"/>
  <c r="BE7" i="5"/>
  <c r="BC7" i="5"/>
  <c r="BB7" i="5"/>
  <c r="BA7" i="5"/>
  <c r="AZ7" i="5"/>
  <c r="AY7" i="5"/>
  <c r="AX7" i="5"/>
  <c r="FL33" i="4" s="1"/>
  <c r="AW7" i="5"/>
  <c r="EW33" i="4" s="1"/>
  <c r="AV7" i="5"/>
  <c r="EH33" i="4" s="1"/>
  <c r="AU7" i="5"/>
  <c r="AT7" i="5"/>
  <c r="AR7" i="5"/>
  <c r="BX34" i="4" s="1"/>
  <c r="AQ7" i="5"/>
  <c r="AP7" i="5"/>
  <c r="AT34" i="4" s="1"/>
  <c r="AO7" i="5"/>
  <c r="AE34" i="4" s="1"/>
  <c r="AN7" i="5"/>
  <c r="P34" i="4" s="1"/>
  <c r="AM7" i="5"/>
  <c r="BX33" i="4" s="1"/>
  <c r="AL7" i="5"/>
  <c r="AK7" i="5"/>
  <c r="AJ7" i="5"/>
  <c r="AE33" i="4" s="1"/>
  <c r="AI7" i="5"/>
  <c r="P33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K90" i="4" s="1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E90" i="4" s="1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ID12" i="4" s="1"/>
  <c r="AE6" i="5"/>
  <c r="LP10" i="4" s="1"/>
  <c r="AD6" i="5"/>
  <c r="JW10" i="4" s="1"/>
  <c r="AC6" i="5"/>
  <c r="ID10" i="4" s="1"/>
  <c r="AB6" i="5"/>
  <c r="AA6" i="5"/>
  <c r="Z6" i="5"/>
  <c r="ID8" i="4" s="1"/>
  <c r="Y6" i="5"/>
  <c r="FZ12" i="4" s="1"/>
  <c r="X6" i="5"/>
  <c r="EG12" i="4" s="1"/>
  <c r="W6" i="5"/>
  <c r="CN12" i="4" s="1"/>
  <c r="V6" i="5"/>
  <c r="AU12" i="4" s="1"/>
  <c r="U6" i="5"/>
  <c r="B12" i="4" s="1"/>
  <c r="T6" i="5"/>
  <c r="FZ10" i="4" s="1"/>
  <c r="S6" i="5"/>
  <c r="EG10" i="4" s="1"/>
  <c r="R6" i="5"/>
  <c r="CN10" i="4" s="1"/>
  <c r="Q6" i="5"/>
  <c r="AU10" i="4" s="1"/>
  <c r="P6" i="5"/>
  <c r="B10" i="4" s="1"/>
  <c r="O6" i="5"/>
  <c r="N6" i="5"/>
  <c r="M6" i="5"/>
  <c r="L6" i="5"/>
  <c r="AU8" i="4" s="1"/>
  <c r="K6" i="5"/>
  <c r="B8" i="4" s="1"/>
  <c r="H6" i="5"/>
  <c r="B6" i="4" s="1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I90" i="4"/>
  <c r="H90" i="4"/>
  <c r="G90" i="4"/>
  <c r="C90" i="4"/>
  <c r="MO80" i="4"/>
  <c r="LZ80" i="4"/>
  <c r="LK80" i="4"/>
  <c r="KV80" i="4"/>
  <c r="KG80" i="4"/>
  <c r="HX80" i="4"/>
  <c r="HI80" i="4"/>
  <c r="GT80" i="4"/>
  <c r="FO80" i="4"/>
  <c r="EZ80" i="4"/>
  <c r="DG80" i="4"/>
  <c r="BI80" i="4"/>
  <c r="AT80" i="4"/>
  <c r="KV79" i="4"/>
  <c r="JB79" i="4"/>
  <c r="IM79" i="4"/>
  <c r="HX79" i="4"/>
  <c r="HI79" i="4"/>
  <c r="GT79" i="4"/>
  <c r="FO79" i="4"/>
  <c r="EK79" i="4"/>
  <c r="BI79" i="4"/>
  <c r="AT79" i="4"/>
  <c r="AE79" i="4"/>
  <c r="P79" i="4"/>
  <c r="MN56" i="4"/>
  <c r="LY56" i="4"/>
  <c r="LJ56" i="4"/>
  <c r="KU56" i="4"/>
  <c r="KF56" i="4"/>
  <c r="IZ56" i="4"/>
  <c r="FL56" i="4"/>
  <c r="EW56" i="4"/>
  <c r="EH56" i="4"/>
  <c r="DS56" i="4"/>
  <c r="DD56" i="4"/>
  <c r="BI56" i="4"/>
  <c r="AT56" i="4"/>
  <c r="AE56" i="4"/>
  <c r="KU55" i="4"/>
  <c r="KF55" i="4"/>
  <c r="IZ55" i="4"/>
  <c r="IK55" i="4"/>
  <c r="HV55" i="4"/>
  <c r="HG55" i="4"/>
  <c r="GR55" i="4"/>
  <c r="DS55" i="4"/>
  <c r="BX55" i="4"/>
  <c r="BI55" i="4"/>
  <c r="AT55" i="4"/>
  <c r="AE55" i="4"/>
  <c r="MN34" i="4"/>
  <c r="LY34" i="4"/>
  <c r="LJ34" i="4"/>
  <c r="KF34" i="4"/>
  <c r="HV34" i="4"/>
  <c r="FL34" i="4"/>
  <c r="EW34" i="4"/>
  <c r="EH34" i="4"/>
  <c r="DS34" i="4"/>
  <c r="DD34" i="4"/>
  <c r="BI34" i="4"/>
  <c r="MN33" i="4"/>
  <c r="LY33" i="4"/>
  <c r="LJ33" i="4"/>
  <c r="KU33" i="4"/>
  <c r="KF33" i="4"/>
  <c r="IK33" i="4"/>
  <c r="HV33" i="4"/>
  <c r="HG33" i="4"/>
  <c r="GR33" i="4"/>
  <c r="DS33" i="4"/>
  <c r="DD33" i="4"/>
  <c r="BI33" i="4"/>
  <c r="AT33" i="4"/>
  <c r="LP12" i="4"/>
  <c r="JW12" i="4"/>
  <c r="LP8" i="4"/>
  <c r="JW8" i="4"/>
  <c r="FZ8" i="4"/>
  <c r="EG8" i="4"/>
  <c r="CN8" i="4"/>
  <c r="IZ32" i="4" l="1"/>
  <c r="FO78" i="4"/>
  <c r="FL54" i="4"/>
  <c r="FL32" i="4"/>
  <c r="MO78" i="4"/>
  <c r="MN54" i="4"/>
  <c r="MN32" i="4"/>
  <c r="JB78" i="4"/>
  <c r="IZ54" i="4"/>
  <c r="BX78" i="4"/>
  <c r="BX54" i="4"/>
  <c r="BX32" i="4"/>
  <c r="C11" i="5"/>
  <c r="D11" i="5"/>
  <c r="E11" i="5"/>
  <c r="B11" i="5"/>
  <c r="AE78" i="4" l="1"/>
  <c r="AE54" i="4"/>
  <c r="AE32" i="4"/>
  <c r="HI78" i="4"/>
  <c r="HG54" i="4"/>
  <c r="DV78" i="4"/>
  <c r="KV78" i="4"/>
  <c r="KU54" i="4"/>
  <c r="KU32" i="4"/>
  <c r="HG32" i="4"/>
  <c r="DS54" i="4"/>
  <c r="DS32" i="4"/>
  <c r="DG78" i="4"/>
  <c r="DD54" i="4"/>
  <c r="DD32" i="4"/>
  <c r="P78" i="4"/>
  <c r="P54" i="4"/>
  <c r="P32" i="4"/>
  <c r="KG78" i="4"/>
  <c r="KF54" i="4"/>
  <c r="KF32" i="4"/>
  <c r="GT78" i="4"/>
  <c r="GR54" i="4"/>
  <c r="GR32" i="4"/>
  <c r="IM78" i="4"/>
  <c r="IK54" i="4"/>
  <c r="IK32" i="4"/>
  <c r="BI78" i="4"/>
  <c r="LY32" i="4"/>
  <c r="EZ78" i="4"/>
  <c r="EW54" i="4"/>
  <c r="EW32" i="4"/>
  <c r="BI54" i="4"/>
  <c r="BI32" i="4"/>
  <c r="LY54" i="4"/>
  <c r="LZ78" i="4"/>
  <c r="LK78" i="4"/>
  <c r="LJ54" i="4"/>
  <c r="LJ32" i="4"/>
  <c r="EH32" i="4"/>
  <c r="AT54" i="4"/>
  <c r="AT32" i="4"/>
  <c r="HX78" i="4"/>
  <c r="HV54" i="4"/>
  <c r="HV32" i="4"/>
  <c r="EK78" i="4"/>
  <c r="AT78" i="4"/>
  <c r="EH54" i="4"/>
</calcChain>
</file>

<file path=xl/sharedStrings.xml><?xml version="1.0" encoding="utf-8"?>
<sst xmlns="http://schemas.openxmlformats.org/spreadsheetml/2006/main" count="342" uniqueCount="186">
  <si>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</si>
  <si>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</si>
  <si>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</si>
  <si>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</si>
  <si>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</si>
  <si>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</si>
  <si>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</si>
  <si>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</si>
  <si>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</si>
  <si>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</si>
  <si>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</si>
  <si>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</si>
  <si>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</si>
  <si>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</si>
  <si>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</si>
  <si>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</si>
  <si>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</si>
  <si>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</si>
  <si>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</si>
  <si>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</si>
  <si>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</si>
  <si>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</si>
  <si>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</si>
  <si>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</si>
  <si>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</si>
  <si>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</si>
  <si>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</si>
  <si>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</si>
  <si>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</si>
  <si>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</si>
  <si>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</si>
  <si>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</si>
  <si>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</si>
  <si>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</si>
  <si>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経営強化に係る主な取組（直近の実施時期）</t>
    <rPh sb="0" eb="2">
      <t>ケイエイ</t>
    </rPh>
    <rPh sb="2" eb="4">
      <t>キョウカ</t>
    </rPh>
    <rPh sb="5" eb="6">
      <t>カカ</t>
    </rPh>
    <rPh sb="7" eb="8">
      <t>オモ</t>
    </rPh>
    <rPh sb="9" eb="11">
      <t>トリクミ</t>
    </rPh>
    <rPh sb="12" eb="14">
      <t>チョッキン</t>
    </rPh>
    <rPh sb="15" eb="17">
      <t>ジッシ</t>
    </rPh>
    <rPh sb="17" eb="19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</si>
  <si>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</si>
  <si>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</si>
  <si>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</si>
  <si>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</si>
  <si>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</si>
  <si>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</si>
  <si>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</si>
  <si>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</si>
  <si>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</si>
  <si>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</si>
  <si>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</si>
  <si>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</si>
  <si>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</si>
  <si>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</si>
  <si>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</si>
  <si>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</si>
  <si>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</si>
  <si>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</si>
  <si>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</si>
  <si>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</si>
  <si>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</si>
  <si>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</si>
  <si>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</si>
  <si>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</si>
  <si>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</si>
  <si>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</si>
  <si>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</si>
  <si>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</si>
  <si>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</si>
  <si>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</si>
  <si>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</si>
  <si>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</si>
  <si>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</si>
  <si>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</si>
  <si>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</si>
  <si>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</si>
  <si>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</si>
  <si>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</si>
  <si>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</si>
  <si>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</si>
  <si>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</si>
  <si>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</si>
  <si>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</si>
  <si>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</si>
  <si>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</si>
  <si>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</si>
  <si>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</si>
  <si>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</si>
  <si>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</si>
  <si>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</si>
  <si>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</si>
  <si>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令和7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</si>
  <si>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</si>
  <si>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</si>
  <si>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</si>
  <si>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</si>
  <si>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</si>
  <si>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</si>
  <si>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</si>
  <si>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</si>
  <si>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</si>
  <si>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</si>
  <si>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</si>
  <si>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</si>
  <si>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</si>
  <si>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</si>
  <si>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</si>
  <si>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</si>
  <si>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</si>
  <si>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</si>
  <si>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</si>
  <si>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</si>
  <si>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</si>
  <si>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</si>
  <si>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</si>
  <si>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</si>
  <si>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</si>
  <si>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</si>
  <si>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</si>
  <si>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</si>
  <si>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</si>
  <si>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</si>
  <si>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</si>
  <si>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</si>
  <si>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</si>
  <si>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</si>
  <si>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</si>
  <si>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</si>
  <si>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</si>
  <si>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</si>
  <si>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</si>
  <si>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</si>
  <si>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</si>
  <si>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</si>
  <si>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</si>
  <si>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</si>
  <si>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</si>
  <si>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</si>
  <si>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</si>
  <si>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</si>
  <si>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</si>
  <si>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</si>
  <si>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</si>
  <si>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</si>
  <si>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</si>
  <si>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</si>
  <si>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</si>
  <si>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</si>
  <si>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</si>
  <si>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</si>
  <si>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</si>
  <si>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</si>
  <si>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</si>
  <si>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</si>
  <si>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</si>
  <si>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</si>
  <si>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</si>
  <si>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</si>
  <si>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</si>
  <si>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</si>
  <si>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</si>
  <si>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</si>
  <si>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</si>
  <si>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当該値(N-1)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</si>
  <si>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</si>
  <si>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</si>
  <si>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</si>
  <si>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</si>
  <si>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三重県</t>
  </si>
  <si>
    <t>伊賀市</t>
  </si>
  <si>
    <t>伊賀市立上野総合市民病院</t>
  </si>
  <si>
    <t>当然財務</t>
  </si>
  <si>
    <t>病院事業</t>
  </si>
  <si>
    <t>一般病院</t>
  </si>
  <si>
    <t>200床以上～300床未満</t>
  </si>
  <si>
    <t>非設置</t>
  </si>
  <si>
    <t>直営</t>
  </si>
  <si>
    <t>対象</t>
  </si>
  <si>
    <t>ド 透 訓</t>
  </si>
  <si>
    <t>救 臨 災 地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</si>
  <si>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</si>
  <si>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</si>
  <si>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</si>
  <si>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</si>
  <si>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</si>
  <si>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</si>
  <si>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</si>
  <si>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救急告示病院・災害拠点病院・病院群輪番制病院等の指定を受けており、伊賀地域における災害時医療・二次救急医療の一端を担っているほか、地域医療支援病院として開業医と密に連携し、地域医療を支えている。</t>
    <phoneticPr fontId="5"/>
  </si>
  <si>
    <t>　有形固定資産については、病院本館建物の老朽化により、平均値を大きく上回っており、施設全体の老朽化が顕著となっている。
　また、医療器械備品については、高額医療機器の耐用年数が近づいていることから、減価償却率が増加し、平均値を上回った。</t>
    <rPh sb="13" eb="15">
      <t>ビョウイン</t>
    </rPh>
    <rPh sb="27" eb="30">
      <t>ヘイキンチ</t>
    </rPh>
    <rPh sb="50" eb="52">
      <t>ケンチョ</t>
    </rPh>
    <rPh sb="64" eb="70">
      <t>イリョウキカイビヒン</t>
    </rPh>
    <rPh sb="76" eb="82">
      <t>コウガクイリョウキキ</t>
    </rPh>
    <rPh sb="83" eb="87">
      <t>タイヨウネンスウ</t>
    </rPh>
    <rPh sb="88" eb="89">
      <t>チカ</t>
    </rPh>
    <rPh sb="99" eb="104">
      <t>ゲンカショウキャクリツ</t>
    </rPh>
    <rPh sb="105" eb="107">
      <t>ゾウカ</t>
    </rPh>
    <rPh sb="109" eb="112">
      <t>ヘイキンチ</t>
    </rPh>
    <rPh sb="113" eb="115">
      <t>ウワマワ</t>
    </rPh>
    <phoneticPr fontId="5"/>
  </si>
  <si>
    <t>　昨年度と比較し患者数が増加したことや、ＤＰＣ係数の上昇等により、医業収益は増加したものの、それ以上に人件費が増加したため、医業収支比率は１００％に達することができなかった。
　また、新型コロナウイルス感染症が５類に移行したことにより、新型コロナウイルス感染症関係の補助金が減額になったため、経常収支比率についても１００％に達することができなかった。</t>
    <rPh sb="38" eb="40">
      <t>ゾウカ</t>
    </rPh>
    <rPh sb="48" eb="50">
      <t>イジョウ</t>
    </rPh>
    <rPh sb="51" eb="54">
      <t>ジンケンヒ</t>
    </rPh>
    <rPh sb="55" eb="57">
      <t>ゾウカ</t>
    </rPh>
    <rPh sb="74" eb="75">
      <t>タッ</t>
    </rPh>
    <rPh sb="92" eb="94">
      <t>シンガタ</t>
    </rPh>
    <rPh sb="101" eb="104">
      <t>カンセンショウ</t>
    </rPh>
    <rPh sb="106" eb="107">
      <t>ルイ</t>
    </rPh>
    <rPh sb="108" eb="110">
      <t>イコウ</t>
    </rPh>
    <rPh sb="118" eb="120">
      <t>シンガタ</t>
    </rPh>
    <rPh sb="127" eb="132">
      <t>カンセンショウカンケイ</t>
    </rPh>
    <rPh sb="133" eb="136">
      <t>ホジョキン</t>
    </rPh>
    <rPh sb="137" eb="139">
      <t>ゲンガク</t>
    </rPh>
    <rPh sb="146" eb="150">
      <t>ケイジョウシュウシ</t>
    </rPh>
    <rPh sb="150" eb="152">
      <t>ヒリツ</t>
    </rPh>
    <rPh sb="162" eb="163">
      <t>タッ</t>
    </rPh>
    <phoneticPr fontId="5"/>
  </si>
  <si>
    <t>　新型コロナウイルス感染症が５類に移行したことにより、病床利用率が上昇し、入院収益は増加している。　
　しかし、医療体制確保のための医師・看護師等の確保や人事院勧告による人件費の増加により、職員給与費対医業収益比率が増加傾向にあるため、今後も更なる診療収益の増収に努め、経営の安定化を図る必要がある。
　有形固定資産については、施設設備の老朽化が顕著で、当面は有形固定資産減価償却率等の数値改善は見込めないものの、今後も計画的な修繕の実施に加え、大規模修繕への備えが必要な状況である。</t>
    <rPh sb="1" eb="3">
      <t>シンガタ</t>
    </rPh>
    <rPh sb="10" eb="13">
      <t>カンセンショウ</t>
    </rPh>
    <rPh sb="15" eb="16">
      <t>ルイ</t>
    </rPh>
    <rPh sb="17" eb="19">
      <t>イコウ</t>
    </rPh>
    <rPh sb="27" eb="32">
      <t>ビョウショウリヨウリツ</t>
    </rPh>
    <rPh sb="33" eb="35">
      <t>ジョウショウ</t>
    </rPh>
    <rPh sb="37" eb="41">
      <t>ニュウインシュウエキ</t>
    </rPh>
    <rPh sb="42" eb="44">
      <t>ゾウカ</t>
    </rPh>
    <rPh sb="60" eb="62">
      <t>カクホ</t>
    </rPh>
    <rPh sb="69" eb="72">
      <t>カンゴシ</t>
    </rPh>
    <rPh sb="72" eb="73">
      <t>トウ</t>
    </rPh>
    <rPh sb="74" eb="76">
      <t>カクホ</t>
    </rPh>
    <rPh sb="77" eb="82">
      <t>ジンジインカンコク</t>
    </rPh>
    <rPh sb="85" eb="88">
      <t>ジンケンヒ</t>
    </rPh>
    <rPh sb="89" eb="91">
      <t>ゾウカ</t>
    </rPh>
    <rPh sb="110" eb="112">
      <t>ケイコウ</t>
    </rPh>
    <rPh sb="124" eb="126">
      <t>シンリョウ</t>
    </rPh>
    <rPh sb="126" eb="128">
      <t>シュウエキ</t>
    </rPh>
    <rPh sb="135" eb="137">
      <t>ケイエイ</t>
    </rPh>
    <rPh sb="177" eb="179">
      <t>トウメン</t>
    </rPh>
    <rPh sb="180" eb="182">
      <t>ユウケイ</t>
    </rPh>
    <rPh sb="182" eb="184">
      <t>コテイ</t>
    </rPh>
    <rPh sb="184" eb="186">
      <t>シサン</t>
    </rPh>
    <rPh sb="186" eb="188">
      <t>ゲンカ</t>
    </rPh>
    <rPh sb="188" eb="190">
      <t>ショウキャク</t>
    </rPh>
    <rPh sb="190" eb="191">
      <t>リツ</t>
    </rPh>
    <rPh sb="191" eb="192">
      <t>トウ</t>
    </rPh>
    <rPh sb="217" eb="219">
      <t>ジッシ</t>
    </rPh>
    <rPh sb="236" eb="238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</si>
</sst>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11" xfId="0" applyFont="1" applyFill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Fill="1" applyBorder="1" applyAlignment="1" applyProtection="1">
      <alignment horizontal="left" vertical="top" wrapText="1" shrinkToFit="1"/>
      <protection locked="0"/>
    </xf>
    <xf numFmtId="0" fontId="6" fillId="0" borderId="0" xfId="0" applyFont="1" applyFill="1" applyAlignment="1" applyProtection="1">
      <alignment horizontal="left" vertical="top" wrapText="1" shrinkToFit="1"/>
      <protection locked="0"/>
    </xf>
    <xf numFmtId="0" fontId="6" fillId="0" borderId="9" xfId="0" applyFont="1" applyFill="1" applyBorder="1" applyAlignment="1" applyProtection="1">
      <alignment horizontal="left" vertical="top" wrapText="1" shrinkToFit="1"/>
      <protection locked="0"/>
    </xf>
    <xf numFmtId="0" fontId="6" fillId="0" borderId="10" xfId="0" applyFont="1" applyFill="1" applyBorder="1" applyAlignment="1" applyProtection="1">
      <alignment horizontal="left" vertical="top" wrapText="1" shrinkToFit="1"/>
      <protection locked="0"/>
    </xf>
    <xf numFmtId="0" fontId="6" fillId="0" borderId="1" xfId="0" applyFont="1" applyFill="1" applyBorder="1" applyAlignment="1" applyProtection="1">
      <alignment horizontal="left" vertical="top" wrapText="1" shrinkToFit="1"/>
      <protection locked="0"/>
    </xf>
    <xf numFmtId="0" fontId="6" fillId="0" borderId="11" xfId="0" applyFont="1" applyFill="1" applyBorder="1" applyAlignment="1" applyProtection="1">
      <alignment horizontal="left" vertical="top" wrapText="1" shrinkToFit="1"/>
      <protection locked="0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chartUserShapes"/></Relationships>
</file>

<file path=xl/charts/_rels/chart10.xml.rels><?xml version="1.0" encoding="UTF-8" standalone="yes"?><Relationships xmlns="http://schemas.openxmlformats.org/package/2006/relationships"><Relationship Id="rId1" Target="../drawings/drawing11.xml" Type="http://schemas.openxmlformats.org/officeDocument/2006/relationships/chartUserShapes"/></Relationships>
</file>

<file path=xl/charts/_rels/chart11.xml.rels><?xml version="1.0" encoding="UTF-8" standalone="yes"?><Relationships xmlns="http://schemas.openxmlformats.org/package/2006/relationships"><Relationship Id="rId1" Target="../drawings/drawing12.xml" Type="http://schemas.openxmlformats.org/officeDocument/2006/relationships/chartUserShapes"/></Relationships>
</file>

<file path=xl/charts/_rels/chart12.xml.rels><?xml version="1.0" encoding="UTF-8" standalone="yes"?><Relationships xmlns="http://schemas.openxmlformats.org/package/2006/relationships"><Relationship Id="rId1" Target="../drawings/drawing13.xml" Type="http://schemas.openxmlformats.org/officeDocument/2006/relationships/chartUserShapes"/></Relationships>
</file>

<file path=xl/charts/_rels/chart2.xml.rels><?xml version="1.0" encoding="UTF-8" standalone="yes"?><Relationships xmlns="http://schemas.openxmlformats.org/package/2006/relationships"><Relationship Id="rId1" Target="../drawings/drawing3.xml" Type="http://schemas.openxmlformats.org/officeDocument/2006/relationships/chartUserShapes"/></Relationships>
</file>

<file path=xl/charts/_rels/chart3.xml.rels><?xml version="1.0" encoding="UTF-8" standalone="yes"?><Relationships xmlns="http://schemas.openxmlformats.org/package/2006/relationships"><Relationship Id="rId1" Target="../drawings/drawing4.xml" Type="http://schemas.openxmlformats.org/officeDocument/2006/relationships/chartUserShapes"/></Relationships>
</file>

<file path=xl/charts/_rels/chart4.xml.rels><?xml version="1.0" encoding="UTF-8" standalone="yes"?><Relationships xmlns="http://schemas.openxmlformats.org/package/2006/relationships"><Relationship Id="rId1" Target="../drawings/drawing5.xml" Type="http://schemas.openxmlformats.org/officeDocument/2006/relationships/chartUserShapes"/></Relationships>
</file>

<file path=xl/charts/_rels/chart5.xml.rels><?xml version="1.0" encoding="UTF-8" standalone="yes"?><Relationships xmlns="http://schemas.openxmlformats.org/package/2006/relationships"><Relationship Id="rId1" Target="../drawings/drawing6.xml" Type="http://schemas.openxmlformats.org/officeDocument/2006/relationships/chartUserShapes"/></Relationships>
</file>

<file path=xl/charts/_rels/chart6.xml.rels><?xml version="1.0" encoding="UTF-8" standalone="yes"?><Relationships xmlns="http://schemas.openxmlformats.org/package/2006/relationships"><Relationship Id="rId1" Target="../drawings/drawing7.xml" Type="http://schemas.openxmlformats.org/officeDocument/2006/relationships/chartUserShapes"/></Relationships>
</file>

<file path=xl/charts/_rels/chart7.xml.rels><?xml version="1.0" encoding="UTF-8" standalone="yes"?><Relationships xmlns="http://schemas.openxmlformats.org/package/2006/relationships"><Relationship Id="rId1" Target="../drawings/drawing8.xml" Type="http://schemas.openxmlformats.org/officeDocument/2006/relationships/chartUserShapes"/></Relationships>
</file>

<file path=xl/charts/_rels/chart8.xml.rels><?xml version="1.0" encoding="UTF-8" standalone="yes"?><Relationships xmlns="http://schemas.openxmlformats.org/package/2006/relationships"><Relationship Id="rId1" Target="../drawings/drawing9.xml" Type="http://schemas.openxmlformats.org/officeDocument/2006/relationships/chartUserShapes"/></Relationships>
</file>

<file path=xl/charts/_rels/chart9.xml.rels><?xml version="1.0" encoding="UTF-8" standalone="yes"?><Relationships xmlns="http://schemas.openxmlformats.org/package/2006/relationships"><Relationship Id="rId1" Target="../drawings/drawing10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69.8</c:v>
                </c:pt>
                <c:pt idx="1">
                  <c:v>61</c:v>
                </c:pt>
                <c:pt idx="2">
                  <c:v>60.6</c:v>
                </c:pt>
                <c:pt idx="3">
                  <c:v>60.5</c:v>
                </c:pt>
                <c:pt idx="4">
                  <c:v>63.9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18-48A4-897F-2DDE9DBF5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72.900000000000006</c:v>
                </c:pt>
                <c:pt idx="1">
                  <c:v>64.5</c:v>
                </c:pt>
                <c:pt idx="2">
                  <c:v>63.8</c:v>
                </c:pt>
                <c:pt idx="3">
                  <c:v>63.4</c:v>
                </c:pt>
                <c:pt idx="4">
                  <c:v>66.7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18-48A4-897F-2DDE9DBF5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14753</c:v>
                </c:pt>
                <c:pt idx="1">
                  <c:v>15361</c:v>
                </c:pt>
                <c:pt idx="2">
                  <c:v>13160</c:v>
                </c:pt>
                <c:pt idx="3">
                  <c:v>13311</c:v>
                </c:pt>
                <c:pt idx="4">
                  <c:v>13515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C-417F-A90E-C48318C26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12970</c:v>
                </c:pt>
                <c:pt idx="1">
                  <c:v>13767</c:v>
                </c:pt>
                <c:pt idx="2">
                  <c:v>14046</c:v>
                </c:pt>
                <c:pt idx="3">
                  <c:v>14550</c:v>
                </c:pt>
                <c:pt idx="4">
                  <c:v>14823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2C-417F-A90E-C48318C26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38175</c:v>
                </c:pt>
                <c:pt idx="1">
                  <c:v>42776</c:v>
                </c:pt>
                <c:pt idx="2">
                  <c:v>44956</c:v>
                </c:pt>
                <c:pt idx="3">
                  <c:v>46389</c:v>
                </c:pt>
                <c:pt idx="4">
                  <c:v>46311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F-4410-8ECA-27ECB782A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48807</c:v>
                </c:pt>
                <c:pt idx="1">
                  <c:v>51594</c:v>
                </c:pt>
                <c:pt idx="2">
                  <c:v>53805</c:v>
                </c:pt>
                <c:pt idx="3">
                  <c:v>56563</c:v>
                </c:pt>
                <c:pt idx="4">
                  <c:v>56401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DF-4410-8ECA-27ECB782A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15.1</c:v>
                </c:pt>
                <c:pt idx="1">
                  <c:v>10.3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4A-439E-BBAC-FCC9245EA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81.900000000000006</c:v>
                </c:pt>
                <c:pt idx="1">
                  <c:v>91.6</c:v>
                </c:pt>
                <c:pt idx="2">
                  <c:v>100.1</c:v>
                </c:pt>
                <c:pt idx="3">
                  <c:v>94.9</c:v>
                </c:pt>
                <c:pt idx="4">
                  <c:v>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4A-439E-BBAC-FCC9245EA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100.4</c:v>
                </c:pt>
                <c:pt idx="1">
                  <c:v>91.8</c:v>
                </c:pt>
                <c:pt idx="2">
                  <c:v>92.4</c:v>
                </c:pt>
                <c:pt idx="3">
                  <c:v>89.1</c:v>
                </c:pt>
                <c:pt idx="4">
                  <c:v>89.4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3-4858-AF6E-568050B85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83</c:v>
                </c:pt>
                <c:pt idx="1">
                  <c:v>77.599999999999994</c:v>
                </c:pt>
                <c:pt idx="2">
                  <c:v>79.2</c:v>
                </c:pt>
                <c:pt idx="3">
                  <c:v>78.400000000000006</c:v>
                </c:pt>
                <c:pt idx="4">
                  <c:v>78.2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D3-4858-AF6E-568050B85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105.3</c:v>
                </c:pt>
                <c:pt idx="1">
                  <c:v>96.7</c:v>
                </c:pt>
                <c:pt idx="2">
                  <c:v>97.2</c:v>
                </c:pt>
                <c:pt idx="3">
                  <c:v>93.8</c:v>
                </c:pt>
                <c:pt idx="4">
                  <c:v>93.7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8D-46A9-A7E6-12BBC24B3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86</c:v>
                </c:pt>
                <c:pt idx="1">
                  <c:v>80.7</c:v>
                </c:pt>
                <c:pt idx="2">
                  <c:v>82.3</c:v>
                </c:pt>
                <c:pt idx="3">
                  <c:v>81.5</c:v>
                </c:pt>
                <c:pt idx="4">
                  <c:v>81.400000000000006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8D-46A9-A7E6-12BBC24B3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107.1</c:v>
                </c:pt>
                <c:pt idx="1">
                  <c:v>103.9</c:v>
                </c:pt>
                <c:pt idx="2">
                  <c:v>108.5</c:v>
                </c:pt>
                <c:pt idx="3">
                  <c:v>105.3</c:v>
                </c:pt>
                <c:pt idx="4">
                  <c:v>97.8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A3-44DC-8B8C-0B6195A82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96.9</c:v>
                </c:pt>
                <c:pt idx="1">
                  <c:v>101.8</c:v>
                </c:pt>
                <c:pt idx="2">
                  <c:v>106.2</c:v>
                </c:pt>
                <c:pt idx="3">
                  <c:v>103.5</c:v>
                </c:pt>
                <c:pt idx="4">
                  <c:v>93.8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A3-44DC-8B8C-0B6195A82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70.7</c:v>
                </c:pt>
                <c:pt idx="1">
                  <c:v>69.099999999999994</c:v>
                </c:pt>
                <c:pt idx="2">
                  <c:v>70.3</c:v>
                </c:pt>
                <c:pt idx="3">
                  <c:v>72.3</c:v>
                </c:pt>
                <c:pt idx="4">
                  <c:v>73.7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77-4B2F-ADBA-3D04C3883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50.8</c:v>
                </c:pt>
                <c:pt idx="1">
                  <c:v>51.4</c:v>
                </c:pt>
                <c:pt idx="2">
                  <c:v>51.9</c:v>
                </c:pt>
                <c:pt idx="3">
                  <c:v>53.8</c:v>
                </c:pt>
                <c:pt idx="4">
                  <c:v>55.3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77-4B2F-ADBA-3D04C3883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70.2</c:v>
                </c:pt>
                <c:pt idx="1">
                  <c:v>64.5</c:v>
                </c:pt>
                <c:pt idx="2">
                  <c:v>67.099999999999994</c:v>
                </c:pt>
                <c:pt idx="3">
                  <c:v>70.3</c:v>
                </c:pt>
                <c:pt idx="4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D-4470-AE3E-AAAF915E9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72.599999999999994</c:v>
                </c:pt>
                <c:pt idx="1">
                  <c:v>71.900000000000006</c:v>
                </c:pt>
                <c:pt idx="2">
                  <c:v>71.2</c:v>
                </c:pt>
                <c:pt idx="3">
                  <c:v>71.8</c:v>
                </c:pt>
                <c:pt idx="4">
                  <c:v>71.400000000000006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DD-4470-AE3E-AAAF915E9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26507157</c:v>
                </c:pt>
                <c:pt idx="1">
                  <c:v>26309555</c:v>
                </c:pt>
                <c:pt idx="2">
                  <c:v>26610680</c:v>
                </c:pt>
                <c:pt idx="3">
                  <c:v>26932210</c:v>
                </c:pt>
                <c:pt idx="4">
                  <c:v>27053046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D-421F-AC52-0CBD89FB2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44436827</c:v>
                </c:pt>
                <c:pt idx="1">
                  <c:v>45896030</c:v>
                </c:pt>
                <c:pt idx="2">
                  <c:v>47415042</c:v>
                </c:pt>
                <c:pt idx="3">
                  <c:v>47985814</c:v>
                </c:pt>
                <c:pt idx="4">
                  <c:v>49654543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7D-421F-AC52-0CBD89FB2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17.7</c:v>
                </c:pt>
                <c:pt idx="1">
                  <c:v>17.600000000000001</c:v>
                </c:pt>
                <c:pt idx="2">
                  <c:v>17.100000000000001</c:v>
                </c:pt>
                <c:pt idx="3">
                  <c:v>18</c:v>
                </c:pt>
                <c:pt idx="4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2-473E-9A59-FB1BD989A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20.5</c:v>
                </c:pt>
                <c:pt idx="1">
                  <c:v>20.2</c:v>
                </c:pt>
                <c:pt idx="2">
                  <c:v>20.2</c:v>
                </c:pt>
                <c:pt idx="3">
                  <c:v>21.1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D2-473E-9A59-FB1BD989A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49.7</c:v>
                </c:pt>
                <c:pt idx="1">
                  <c:v>56.1</c:v>
                </c:pt>
                <c:pt idx="2">
                  <c:v>56.2</c:v>
                </c:pt>
                <c:pt idx="3">
                  <c:v>58.4</c:v>
                </c:pt>
                <c:pt idx="4">
                  <c:v>59.3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C2-46FC-BE0F-AD86F63CB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59.9</c:v>
                </c:pt>
                <c:pt idx="1">
                  <c:v>63.4</c:v>
                </c:pt>
                <c:pt idx="2">
                  <c:v>61.3</c:v>
                </c:pt>
                <c:pt idx="3">
                  <c:v>61.4</c:v>
                </c:pt>
                <c:pt idx="4">
                  <c:v>63.4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C2-46FC-BE0F-AD86F63CB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10" Target="../charts/chart10.xml" Type="http://schemas.openxmlformats.org/officeDocument/2006/relationships/chart"/><Relationship Id="rId11" Target="../charts/chart11.xml" Type="http://schemas.openxmlformats.org/officeDocument/2006/relationships/chart"/><Relationship Id="rId12" Target="../charts/chart12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Relationship Id="rId4" Target="../charts/chart4.xml" Type="http://schemas.openxmlformats.org/officeDocument/2006/relationships/chart"/><Relationship Id="rId5" Target="../charts/chart5.xml" Type="http://schemas.openxmlformats.org/officeDocument/2006/relationships/chart"/><Relationship Id="rId6" Target="../charts/chart6.xml" Type="http://schemas.openxmlformats.org/officeDocument/2006/relationships/chart"/><Relationship Id="rId7" Target="../charts/chart7.xml" Type="http://schemas.openxmlformats.org/officeDocument/2006/relationships/chart"/><Relationship Id="rId8" Target="../charts/chart8.xml" Type="http://schemas.openxmlformats.org/officeDocument/2006/relationships/chart"/><Relationship Id="rId9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【18,236】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【62,428】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【70.4】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【50,999,060】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zoomScaleNormal="100" zoomScaleSheetLayoutView="70" workbookViewId="0"/>
  </sheetViews>
  <sheetFormatPr defaultColWidth="2.6640625" defaultRowHeight="13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4.109375" customWidth="1"/>
    <col min="393" max="393" width="6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4"/>
      <c r="LG2" s="64"/>
      <c r="LH2" s="64"/>
      <c r="LI2" s="64"/>
      <c r="LJ2" s="64"/>
      <c r="LK2" s="64"/>
      <c r="LL2" s="64"/>
      <c r="LM2" s="64"/>
      <c r="LN2" s="64"/>
      <c r="LO2" s="64"/>
      <c r="LP2" s="64"/>
      <c r="LQ2" s="64"/>
      <c r="LR2" s="64"/>
      <c r="LS2" s="64"/>
      <c r="LT2" s="64"/>
      <c r="LU2" s="64"/>
      <c r="LV2" s="64"/>
      <c r="LW2" s="64"/>
      <c r="LX2" s="64"/>
      <c r="LY2" s="64"/>
      <c r="LZ2" s="64"/>
      <c r="MA2" s="64"/>
      <c r="MB2" s="64"/>
      <c r="MC2" s="64"/>
      <c r="MD2" s="64"/>
      <c r="ME2" s="64"/>
      <c r="MF2" s="64"/>
      <c r="MG2" s="64"/>
      <c r="MH2" s="64"/>
      <c r="MI2" s="64"/>
      <c r="MJ2" s="64"/>
      <c r="MK2" s="64"/>
      <c r="ML2" s="64"/>
      <c r="MM2" s="64"/>
      <c r="MN2" s="64"/>
      <c r="MO2" s="64"/>
      <c r="MP2" s="64"/>
      <c r="MQ2" s="64"/>
      <c r="MR2" s="64"/>
      <c r="MS2" s="64"/>
      <c r="MT2" s="64"/>
      <c r="MU2" s="64"/>
      <c r="MV2" s="64"/>
      <c r="MW2" s="64"/>
      <c r="MX2" s="64"/>
      <c r="MY2" s="64"/>
      <c r="MZ2" s="64"/>
      <c r="NA2" s="64"/>
      <c r="NB2" s="64"/>
      <c r="NC2" s="64"/>
      <c r="ND2" s="64"/>
      <c r="NE2" s="64"/>
      <c r="NF2" s="64"/>
      <c r="NG2" s="64"/>
      <c r="NH2" s="64"/>
      <c r="NI2" s="64"/>
      <c r="NJ2" s="64"/>
      <c r="NK2" s="64"/>
      <c r="NL2" s="64"/>
      <c r="NM2" s="64"/>
      <c r="NN2" s="64"/>
      <c r="NO2" s="64"/>
      <c r="NP2" s="64"/>
      <c r="NQ2" s="64"/>
      <c r="NR2" s="64"/>
      <c r="NS2" s="64"/>
      <c r="NT2" s="64"/>
      <c r="NU2" s="64"/>
      <c r="NV2" s="64"/>
      <c r="NW2" s="64"/>
      <c r="NX2" s="64"/>
    </row>
    <row r="3" spans="1:388" ht="9.75" customHeight="1">
      <c r="A3" s="2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</row>
    <row r="4" spans="1:388" ht="9.75" customHeight="1">
      <c r="A4" s="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65" t="str">
        <f>データ!H6</f>
        <v>三重県伊賀市　伊賀市立上野総合市民病院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66" t="s">
        <v>1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8"/>
      <c r="AU7" s="66" t="s">
        <v>2</v>
      </c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8"/>
      <c r="CN7" s="66" t="s">
        <v>3</v>
      </c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8"/>
      <c r="EG7" s="66" t="s">
        <v>4</v>
      </c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8"/>
      <c r="FZ7" s="66" t="s">
        <v>5</v>
      </c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8"/>
      <c r="ID7" s="66" t="s">
        <v>6</v>
      </c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8"/>
      <c r="JW7" s="66" t="s">
        <v>7</v>
      </c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8"/>
      <c r="LP7" s="66" t="s">
        <v>8</v>
      </c>
      <c r="LQ7" s="67"/>
      <c r="LR7" s="67"/>
      <c r="LS7" s="67"/>
      <c r="LT7" s="67"/>
      <c r="LU7" s="67"/>
      <c r="LV7" s="67"/>
      <c r="LW7" s="67"/>
      <c r="LX7" s="67"/>
      <c r="LY7" s="67"/>
      <c r="LZ7" s="67"/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8"/>
      <c r="NI7" s="3"/>
      <c r="NJ7" s="69" t="s">
        <v>9</v>
      </c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1"/>
      <c r="NX7" s="3"/>
    </row>
    <row r="8" spans="1:388" ht="18.75" customHeight="1">
      <c r="A8" s="2"/>
      <c r="B8" s="78" t="str">
        <f>データ!K6</f>
        <v>当然財務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80"/>
      <c r="AU8" s="78" t="str">
        <f>データ!L6</f>
        <v>病院事業</v>
      </c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80"/>
      <c r="CN8" s="78" t="str">
        <f>データ!M6</f>
        <v>一般病院</v>
      </c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80"/>
      <c r="EG8" s="78" t="str">
        <f>データ!N6</f>
        <v>200床以上～300床未満</v>
      </c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80"/>
      <c r="FZ8" s="78" t="str">
        <f>データ!O7</f>
        <v>非設置</v>
      </c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80"/>
      <c r="ID8" s="81">
        <f>データ!Z6</f>
        <v>241</v>
      </c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3"/>
      <c r="JW8" s="81">
        <f>データ!AA6</f>
        <v>40</v>
      </c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3"/>
      <c r="LP8" s="81" t="str">
        <f>データ!AB6</f>
        <v>-</v>
      </c>
      <c r="LQ8" s="82"/>
      <c r="LR8" s="82"/>
      <c r="LS8" s="82"/>
      <c r="LT8" s="82"/>
      <c r="LU8" s="82"/>
      <c r="LV8" s="82"/>
      <c r="LW8" s="82"/>
      <c r="LX8" s="82"/>
      <c r="LY8" s="82"/>
      <c r="LZ8" s="82"/>
      <c r="MA8" s="82"/>
      <c r="MB8" s="82"/>
      <c r="MC8" s="82"/>
      <c r="MD8" s="82"/>
      <c r="ME8" s="82"/>
      <c r="MF8" s="82"/>
      <c r="MG8" s="82"/>
      <c r="MH8" s="82"/>
      <c r="MI8" s="82"/>
      <c r="MJ8" s="82"/>
      <c r="MK8" s="82"/>
      <c r="ML8" s="82"/>
      <c r="MM8" s="82"/>
      <c r="MN8" s="82"/>
      <c r="MO8" s="82"/>
      <c r="MP8" s="82"/>
      <c r="MQ8" s="82"/>
      <c r="MR8" s="82"/>
      <c r="MS8" s="82"/>
      <c r="MT8" s="82"/>
      <c r="MU8" s="82"/>
      <c r="MV8" s="82"/>
      <c r="MW8" s="82"/>
      <c r="MX8" s="82"/>
      <c r="MY8" s="82"/>
      <c r="MZ8" s="82"/>
      <c r="NA8" s="82"/>
      <c r="NB8" s="82"/>
      <c r="NC8" s="82"/>
      <c r="ND8" s="82"/>
      <c r="NE8" s="82"/>
      <c r="NF8" s="82"/>
      <c r="NG8" s="82"/>
      <c r="NH8" s="83"/>
      <c r="NI8" s="3"/>
      <c r="NJ8" s="84" t="s">
        <v>10</v>
      </c>
      <c r="NK8" s="85"/>
      <c r="NL8" s="72" t="s">
        <v>11</v>
      </c>
      <c r="NM8" s="72"/>
      <c r="NN8" s="72"/>
      <c r="NO8" s="72"/>
      <c r="NP8" s="72"/>
      <c r="NQ8" s="72"/>
      <c r="NR8" s="72"/>
      <c r="NS8" s="72"/>
      <c r="NT8" s="72"/>
      <c r="NU8" s="72"/>
      <c r="NV8" s="72"/>
      <c r="NW8" s="73"/>
      <c r="NX8" s="3"/>
    </row>
    <row r="9" spans="1:388" ht="18.75" customHeight="1">
      <c r="A9" s="2"/>
      <c r="B9" s="66" t="s">
        <v>12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8"/>
      <c r="AU9" s="66" t="s">
        <v>13</v>
      </c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8"/>
      <c r="CN9" s="66" t="s">
        <v>14</v>
      </c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8"/>
      <c r="EG9" s="66" t="s">
        <v>15</v>
      </c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8"/>
      <c r="FZ9" s="66" t="s">
        <v>16</v>
      </c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8"/>
      <c r="ID9" s="66" t="s">
        <v>17</v>
      </c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8"/>
      <c r="JW9" s="66" t="s">
        <v>18</v>
      </c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8"/>
      <c r="LP9" s="66" t="s">
        <v>19</v>
      </c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8"/>
      <c r="NI9" s="3"/>
      <c r="NJ9" s="74" t="s">
        <v>20</v>
      </c>
      <c r="NK9" s="75"/>
      <c r="NL9" s="76" t="s">
        <v>21</v>
      </c>
      <c r="NM9" s="76"/>
      <c r="NN9" s="76"/>
      <c r="NO9" s="76"/>
      <c r="NP9" s="76"/>
      <c r="NQ9" s="76"/>
      <c r="NR9" s="76"/>
      <c r="NS9" s="76"/>
      <c r="NT9" s="76"/>
      <c r="NU9" s="76"/>
      <c r="NV9" s="76"/>
      <c r="NW9" s="77"/>
      <c r="NX9" s="3"/>
    </row>
    <row r="10" spans="1:388" ht="18.75" customHeight="1">
      <c r="A10" s="2"/>
      <c r="B10" s="78" t="str">
        <f>データ!P6</f>
        <v>直営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80"/>
      <c r="AU10" s="81">
        <f>データ!Q6</f>
        <v>22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3"/>
      <c r="CN10" s="78" t="str">
        <f>データ!R6</f>
        <v>対象</v>
      </c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80"/>
      <c r="EG10" s="78" t="str">
        <f>データ!S6</f>
        <v>ド 透 訓</v>
      </c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80"/>
      <c r="FZ10" s="78" t="str">
        <f>データ!T6</f>
        <v>救 臨 災 地 輪</v>
      </c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80"/>
      <c r="ID10" s="81" t="str">
        <f>データ!AC6</f>
        <v>-</v>
      </c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  <c r="JC10" s="82"/>
      <c r="JD10" s="82"/>
      <c r="JE10" s="82"/>
      <c r="JF10" s="82"/>
      <c r="JG10" s="82"/>
      <c r="JH10" s="82"/>
      <c r="JI10" s="82"/>
      <c r="JJ10" s="82"/>
      <c r="JK10" s="82"/>
      <c r="JL10" s="82"/>
      <c r="JM10" s="82"/>
      <c r="JN10" s="82"/>
      <c r="JO10" s="82"/>
      <c r="JP10" s="82"/>
      <c r="JQ10" s="82"/>
      <c r="JR10" s="82"/>
      <c r="JS10" s="82"/>
      <c r="JT10" s="82"/>
      <c r="JU10" s="82"/>
      <c r="JV10" s="83"/>
      <c r="JW10" s="81" t="str">
        <f>データ!AD6</f>
        <v>-</v>
      </c>
      <c r="JX10" s="82"/>
      <c r="JY10" s="82"/>
      <c r="JZ10" s="82"/>
      <c r="KA10" s="82"/>
      <c r="KB10" s="82"/>
      <c r="KC10" s="82"/>
      <c r="KD10" s="82"/>
      <c r="KE10" s="82"/>
      <c r="KF10" s="82"/>
      <c r="KG10" s="82"/>
      <c r="KH10" s="82"/>
      <c r="KI10" s="82"/>
      <c r="KJ10" s="82"/>
      <c r="KK10" s="82"/>
      <c r="KL10" s="82"/>
      <c r="KM10" s="82"/>
      <c r="KN10" s="82"/>
      <c r="KO10" s="82"/>
      <c r="KP10" s="82"/>
      <c r="KQ10" s="82"/>
      <c r="KR10" s="82"/>
      <c r="KS10" s="82"/>
      <c r="KT10" s="82"/>
      <c r="KU10" s="82"/>
      <c r="KV10" s="82"/>
      <c r="KW10" s="82"/>
      <c r="KX10" s="82"/>
      <c r="KY10" s="82"/>
      <c r="KZ10" s="82"/>
      <c r="LA10" s="82"/>
      <c r="LB10" s="82"/>
      <c r="LC10" s="82"/>
      <c r="LD10" s="82"/>
      <c r="LE10" s="82"/>
      <c r="LF10" s="82"/>
      <c r="LG10" s="82"/>
      <c r="LH10" s="82"/>
      <c r="LI10" s="82"/>
      <c r="LJ10" s="82"/>
      <c r="LK10" s="82"/>
      <c r="LL10" s="82"/>
      <c r="LM10" s="82"/>
      <c r="LN10" s="82"/>
      <c r="LO10" s="83"/>
      <c r="LP10" s="81">
        <f>データ!AE6</f>
        <v>281</v>
      </c>
      <c r="LQ10" s="82"/>
      <c r="LR10" s="82"/>
      <c r="LS10" s="82"/>
      <c r="LT10" s="82"/>
      <c r="LU10" s="82"/>
      <c r="LV10" s="82"/>
      <c r="LW10" s="82"/>
      <c r="LX10" s="82"/>
      <c r="LY10" s="82"/>
      <c r="LZ10" s="82"/>
      <c r="MA10" s="82"/>
      <c r="MB10" s="82"/>
      <c r="MC10" s="82"/>
      <c r="MD10" s="82"/>
      <c r="ME10" s="82"/>
      <c r="MF10" s="82"/>
      <c r="MG10" s="82"/>
      <c r="MH10" s="82"/>
      <c r="MI10" s="82"/>
      <c r="MJ10" s="82"/>
      <c r="MK10" s="82"/>
      <c r="ML10" s="82"/>
      <c r="MM10" s="82"/>
      <c r="MN10" s="82"/>
      <c r="MO10" s="82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83"/>
      <c r="NI10" s="2"/>
      <c r="NJ10" s="88" t="s">
        <v>22</v>
      </c>
      <c r="NK10" s="89"/>
      <c r="NL10" s="86" t="s">
        <v>23</v>
      </c>
      <c r="NM10" s="86"/>
      <c r="NN10" s="86"/>
      <c r="NO10" s="86"/>
      <c r="NP10" s="86"/>
      <c r="NQ10" s="86"/>
      <c r="NR10" s="86"/>
      <c r="NS10" s="86"/>
      <c r="NT10" s="86"/>
      <c r="NU10" s="86"/>
      <c r="NV10" s="86"/>
      <c r="NW10" s="87"/>
      <c r="NX10" s="3"/>
    </row>
    <row r="11" spans="1:388" ht="18.75" customHeight="1">
      <c r="A11" s="2"/>
      <c r="B11" s="66" t="s">
        <v>24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8"/>
      <c r="AU11" s="66" t="s">
        <v>25</v>
      </c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8"/>
      <c r="CN11" s="66" t="s">
        <v>26</v>
      </c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8"/>
      <c r="EG11" s="66" t="s">
        <v>27</v>
      </c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8"/>
      <c r="FZ11" s="66" t="s">
        <v>28</v>
      </c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8"/>
      <c r="ID11" s="66" t="s">
        <v>29</v>
      </c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8"/>
      <c r="JW11" s="66" t="s">
        <v>30</v>
      </c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8"/>
      <c r="LP11" s="66" t="s">
        <v>31</v>
      </c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8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1">
        <f>データ!U6</f>
        <v>85989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3"/>
      <c r="AU12" s="81">
        <f>データ!V6</f>
        <v>15528</v>
      </c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3"/>
      <c r="CN12" s="78" t="str">
        <f>データ!W6</f>
        <v>-</v>
      </c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80"/>
      <c r="EG12" s="78" t="str">
        <f>データ!X6</f>
        <v>第２種該当</v>
      </c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80"/>
      <c r="FZ12" s="78" t="str">
        <f>データ!Y6</f>
        <v>１０：１</v>
      </c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80"/>
      <c r="ID12" s="81">
        <f>データ!AF6</f>
        <v>179</v>
      </c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  <c r="IV12" s="82"/>
      <c r="IW12" s="82"/>
      <c r="IX12" s="82"/>
      <c r="IY12" s="82"/>
      <c r="IZ12" s="82"/>
      <c r="JA12" s="82"/>
      <c r="JB12" s="82"/>
      <c r="JC12" s="82"/>
      <c r="JD12" s="82"/>
      <c r="JE12" s="82"/>
      <c r="JF12" s="82"/>
      <c r="JG12" s="82"/>
      <c r="JH12" s="82"/>
      <c r="JI12" s="82"/>
      <c r="JJ12" s="82"/>
      <c r="JK12" s="82"/>
      <c r="JL12" s="82"/>
      <c r="JM12" s="82"/>
      <c r="JN12" s="82"/>
      <c r="JO12" s="82"/>
      <c r="JP12" s="82"/>
      <c r="JQ12" s="82"/>
      <c r="JR12" s="82"/>
      <c r="JS12" s="82"/>
      <c r="JT12" s="82"/>
      <c r="JU12" s="82"/>
      <c r="JV12" s="83"/>
      <c r="JW12" s="81">
        <f>データ!AG6</f>
        <v>40</v>
      </c>
      <c r="JX12" s="82"/>
      <c r="JY12" s="82"/>
      <c r="JZ12" s="82"/>
      <c r="KA12" s="82"/>
      <c r="KB12" s="82"/>
      <c r="KC12" s="82"/>
      <c r="KD12" s="82"/>
      <c r="KE12" s="82"/>
      <c r="KF12" s="82"/>
      <c r="KG12" s="82"/>
      <c r="KH12" s="82"/>
      <c r="KI12" s="82"/>
      <c r="KJ12" s="82"/>
      <c r="KK12" s="82"/>
      <c r="KL12" s="82"/>
      <c r="KM12" s="82"/>
      <c r="KN12" s="82"/>
      <c r="KO12" s="82"/>
      <c r="KP12" s="82"/>
      <c r="KQ12" s="82"/>
      <c r="KR12" s="82"/>
      <c r="KS12" s="82"/>
      <c r="KT12" s="82"/>
      <c r="KU12" s="82"/>
      <c r="KV12" s="82"/>
      <c r="KW12" s="82"/>
      <c r="KX12" s="82"/>
      <c r="KY12" s="82"/>
      <c r="KZ12" s="82"/>
      <c r="LA12" s="82"/>
      <c r="LB12" s="82"/>
      <c r="LC12" s="82"/>
      <c r="LD12" s="82"/>
      <c r="LE12" s="82"/>
      <c r="LF12" s="82"/>
      <c r="LG12" s="82"/>
      <c r="LH12" s="82"/>
      <c r="LI12" s="82"/>
      <c r="LJ12" s="82"/>
      <c r="LK12" s="82"/>
      <c r="LL12" s="82"/>
      <c r="LM12" s="82"/>
      <c r="LN12" s="82"/>
      <c r="LO12" s="83"/>
      <c r="LP12" s="81">
        <f>データ!AH6</f>
        <v>219</v>
      </c>
      <c r="LQ12" s="82"/>
      <c r="LR12" s="82"/>
      <c r="LS12" s="82"/>
      <c r="LT12" s="82"/>
      <c r="LU12" s="82"/>
      <c r="LV12" s="82"/>
      <c r="LW12" s="82"/>
      <c r="LX12" s="82"/>
      <c r="LY12" s="82"/>
      <c r="LZ12" s="82"/>
      <c r="MA12" s="82"/>
      <c r="MB12" s="82"/>
      <c r="MC12" s="82"/>
      <c r="MD12" s="82"/>
      <c r="ME12" s="82"/>
      <c r="MF12" s="82"/>
      <c r="MG12" s="82"/>
      <c r="MH12" s="82"/>
      <c r="MI12" s="82"/>
      <c r="MJ12" s="82"/>
      <c r="MK12" s="82"/>
      <c r="ML12" s="82"/>
      <c r="MM12" s="82"/>
      <c r="MN12" s="82"/>
      <c r="MO12" s="82"/>
      <c r="MP12" s="82"/>
      <c r="MQ12" s="82"/>
      <c r="MR12" s="82"/>
      <c r="MS12" s="82"/>
      <c r="MT12" s="82"/>
      <c r="MU12" s="82"/>
      <c r="MV12" s="82"/>
      <c r="MW12" s="82"/>
      <c r="MX12" s="82"/>
      <c r="MY12" s="82"/>
      <c r="MZ12" s="82"/>
      <c r="NA12" s="82"/>
      <c r="NB12" s="82"/>
      <c r="NC12" s="82"/>
      <c r="ND12" s="82"/>
      <c r="NE12" s="82"/>
      <c r="NF12" s="82"/>
      <c r="NG12" s="82"/>
      <c r="NH12" s="83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8" t="s">
        <v>32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>
      <c r="A14" s="2"/>
      <c r="B14" s="98" t="s">
        <v>33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5"/>
      <c r="NJ14" s="99" t="s">
        <v>34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>
      <c r="A16" s="7"/>
      <c r="B16" s="8"/>
      <c r="C16" s="9"/>
      <c r="D16" s="9"/>
      <c r="E16" s="9"/>
      <c r="F16" s="100" t="s">
        <v>35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9"/>
      <c r="NF16" s="9"/>
      <c r="NG16" s="9"/>
      <c r="NH16" s="10"/>
      <c r="NI16" s="2"/>
      <c r="NJ16" s="102" t="s">
        <v>36</v>
      </c>
      <c r="NK16" s="103"/>
      <c r="NL16" s="103"/>
      <c r="NM16" s="103"/>
      <c r="NN16" s="104"/>
      <c r="NO16" s="105" t="s">
        <v>37</v>
      </c>
      <c r="NP16" s="106"/>
      <c r="NQ16" s="106"/>
      <c r="NR16" s="106"/>
      <c r="NS16" s="107"/>
      <c r="NT16" s="105" t="s">
        <v>38</v>
      </c>
      <c r="NU16" s="106"/>
      <c r="NV16" s="106"/>
      <c r="NW16" s="106"/>
      <c r="NX16" s="107"/>
    </row>
    <row r="17" spans="1:393" ht="13.5" customHeight="1">
      <c r="A17" s="2"/>
      <c r="B17" s="11"/>
      <c r="C17" s="12"/>
      <c r="D17" s="12"/>
      <c r="E17" s="12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2"/>
      <c r="NF17" s="12"/>
      <c r="NG17" s="12"/>
      <c r="NH17" s="13"/>
      <c r="NI17" s="2"/>
      <c r="NJ17" s="111" t="s">
        <v>39</v>
      </c>
      <c r="NK17" s="112"/>
      <c r="NL17" s="112"/>
      <c r="NM17" s="112"/>
      <c r="NN17" s="113"/>
      <c r="NO17" s="108"/>
      <c r="NP17" s="109"/>
      <c r="NQ17" s="109"/>
      <c r="NR17" s="109"/>
      <c r="NS17" s="110"/>
      <c r="NT17" s="108"/>
      <c r="NU17" s="109"/>
      <c r="NV17" s="109"/>
      <c r="NW17" s="109"/>
      <c r="NX17" s="110"/>
    </row>
    <row r="18" spans="1:393" ht="13.5" customHeight="1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90" t="s">
        <v>40</v>
      </c>
      <c r="NK18" s="91"/>
      <c r="NL18" s="91"/>
      <c r="NM18" s="94" t="s">
        <v>41</v>
      </c>
      <c r="NN18" s="95"/>
      <c r="NO18" s="90" t="s">
        <v>40</v>
      </c>
      <c r="NP18" s="91"/>
      <c r="NQ18" s="91"/>
      <c r="NR18" s="94" t="s">
        <v>41</v>
      </c>
      <c r="NS18" s="95"/>
      <c r="NT18" s="90" t="s">
        <v>40</v>
      </c>
      <c r="NU18" s="91"/>
      <c r="NV18" s="91"/>
      <c r="NW18" s="94" t="s">
        <v>41</v>
      </c>
      <c r="NX18" s="95"/>
      <c r="OC18" s="2" t="s">
        <v>42</v>
      </c>
    </row>
    <row r="19" spans="1:393" ht="13.5" customHeight="1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2"/>
      <c r="NK19" s="93"/>
      <c r="NL19" s="93"/>
      <c r="NM19" s="96"/>
      <c r="NN19" s="97"/>
      <c r="NO19" s="92"/>
      <c r="NP19" s="93"/>
      <c r="NQ19" s="93"/>
      <c r="NR19" s="96"/>
      <c r="NS19" s="97"/>
      <c r="NT19" s="92"/>
      <c r="NU19" s="93"/>
      <c r="NV19" s="93"/>
      <c r="NW19" s="96"/>
      <c r="NX19" s="97"/>
      <c r="OC19" s="16" t="s">
        <v>43</v>
      </c>
    </row>
    <row r="20" spans="1:393" ht="13.5" customHeight="1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9" t="s">
        <v>44</v>
      </c>
      <c r="NK20" s="99"/>
      <c r="NL20" s="99"/>
      <c r="NM20" s="99"/>
      <c r="NN20" s="99"/>
      <c r="NO20" s="99"/>
      <c r="NP20" s="99"/>
      <c r="NQ20" s="99"/>
      <c r="NR20" s="99"/>
      <c r="NS20" s="99"/>
      <c r="NT20" s="99"/>
      <c r="NU20" s="99"/>
      <c r="NV20" s="99"/>
      <c r="NW20" s="99"/>
      <c r="NX20" s="99"/>
      <c r="OC20" s="16" t="s">
        <v>45</v>
      </c>
    </row>
    <row r="21" spans="1:393" ht="13.5" customHeight="1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6" t="s">
        <v>46</v>
      </c>
    </row>
    <row r="22" spans="1:393" ht="13.5" customHeight="1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15" t="s">
        <v>182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6" t="s">
        <v>47</v>
      </c>
    </row>
    <row r="23" spans="1:393" ht="13.5" customHeight="1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6" t="s">
        <v>48</v>
      </c>
    </row>
    <row r="24" spans="1:393" ht="13.5" customHeight="1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6" t="s">
        <v>49</v>
      </c>
    </row>
    <row r="25" spans="1:393" ht="13.5" customHeight="1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6" t="s">
        <v>50</v>
      </c>
    </row>
    <row r="26" spans="1:393" ht="13.5" customHeight="1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6" t="s">
        <v>51</v>
      </c>
    </row>
    <row r="27" spans="1:393" ht="13.5" customHeight="1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6" t="s">
        <v>52</v>
      </c>
    </row>
    <row r="28" spans="1:393" ht="13.5" customHeight="1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6" t="s">
        <v>53</v>
      </c>
    </row>
    <row r="29" spans="1:393" ht="13.5" customHeight="1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6" t="s">
        <v>54</v>
      </c>
    </row>
    <row r="30" spans="1:393" ht="13.5" customHeight="1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6" t="s">
        <v>55</v>
      </c>
    </row>
    <row r="31" spans="1:393" ht="13.5" customHeight="1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6" t="s">
        <v>56</v>
      </c>
    </row>
    <row r="32" spans="1:393" ht="13.5" customHeight="1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24" t="str">
        <f>データ!$B$11</f>
        <v>R01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R02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R03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R04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R05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24" t="str">
        <f>データ!$B$11</f>
        <v>R01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R02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R03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R04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R05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24" t="str">
        <f>データ!$B$11</f>
        <v>R01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R02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R03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R04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R05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24" t="str">
        <f>データ!$B$11</f>
        <v>R01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R02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R03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R04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R05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2"/>
      <c r="NE32" s="2"/>
      <c r="NF32" s="2"/>
      <c r="NG32" s="2"/>
      <c r="NH32" s="15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6" t="s">
        <v>57</v>
      </c>
    </row>
    <row r="33" spans="1:393" ht="13.5" customHeight="1">
      <c r="A33" s="2"/>
      <c r="B33" s="14"/>
      <c r="D33" s="2"/>
      <c r="E33" s="2"/>
      <c r="F33" s="2"/>
      <c r="G33" s="127" t="s">
        <v>58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107.1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103.9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108.5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105.3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97.8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2"/>
      <c r="CP33" s="2"/>
      <c r="CQ33" s="2"/>
      <c r="CR33" s="2"/>
      <c r="CS33" s="2"/>
      <c r="CT33" s="2"/>
      <c r="CU33" s="127" t="s">
        <v>58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105.3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96.7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97.2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93.8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93.7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2"/>
      <c r="GB33" s="2"/>
      <c r="GC33" s="2"/>
      <c r="GD33" s="2"/>
      <c r="GE33" s="2"/>
      <c r="GF33" s="2"/>
      <c r="GG33" s="2"/>
      <c r="GH33" s="2"/>
      <c r="GI33" s="127" t="s">
        <v>58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100.4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91.8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92.4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89.1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89.4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2"/>
      <c r="JP33" s="2"/>
      <c r="JQ33" s="2"/>
      <c r="JR33" s="2"/>
      <c r="JS33" s="2"/>
      <c r="JT33" s="2"/>
      <c r="JU33" s="2"/>
      <c r="JV33" s="2"/>
      <c r="JW33" s="127" t="s">
        <v>58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69.8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61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60.6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60.5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63.9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2"/>
      <c r="NE33" s="2"/>
      <c r="NF33" s="2"/>
      <c r="NG33" s="2"/>
      <c r="NH33" s="15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6" t="s">
        <v>59</v>
      </c>
    </row>
    <row r="34" spans="1:393" ht="13.5" customHeight="1">
      <c r="A34" s="2"/>
      <c r="B34" s="14"/>
      <c r="D34" s="2"/>
      <c r="E34" s="2"/>
      <c r="F34" s="2"/>
      <c r="G34" s="127" t="s">
        <v>60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96.9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101.8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106.2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103.5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93.8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2"/>
      <c r="CP34" s="2"/>
      <c r="CQ34" s="2"/>
      <c r="CR34" s="2"/>
      <c r="CS34" s="2"/>
      <c r="CT34" s="2"/>
      <c r="CU34" s="127" t="s">
        <v>60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86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80.7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82.3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81.5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81.400000000000006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2"/>
      <c r="GB34" s="2"/>
      <c r="GC34" s="2"/>
      <c r="GD34" s="2"/>
      <c r="GE34" s="2"/>
      <c r="GF34" s="2"/>
      <c r="GG34" s="2"/>
      <c r="GH34" s="2"/>
      <c r="GI34" s="127" t="s">
        <v>60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83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77.599999999999994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79.2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78.400000000000006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78.2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2"/>
      <c r="JP34" s="2"/>
      <c r="JQ34" s="2"/>
      <c r="JR34" s="2"/>
      <c r="JS34" s="2"/>
      <c r="JT34" s="2"/>
      <c r="JU34" s="2"/>
      <c r="JV34" s="2"/>
      <c r="JW34" s="127" t="s">
        <v>60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72.900000000000006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64.5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63.8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63.4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66.7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2"/>
      <c r="NE34" s="2"/>
      <c r="NF34" s="2"/>
      <c r="NG34" s="2"/>
      <c r="NH34" s="15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6" t="s">
        <v>61</v>
      </c>
    </row>
    <row r="35" spans="1:393" ht="13.5" customHeight="1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9" t="s">
        <v>62</v>
      </c>
      <c r="NK35" s="99"/>
      <c r="NL35" s="99"/>
      <c r="NM35" s="99"/>
      <c r="NN35" s="99"/>
      <c r="NO35" s="99"/>
      <c r="NP35" s="99"/>
      <c r="NQ35" s="99"/>
      <c r="NR35" s="99"/>
      <c r="NS35" s="99"/>
      <c r="NT35" s="99"/>
      <c r="NU35" s="99"/>
      <c r="NV35" s="99"/>
      <c r="NW35" s="99"/>
      <c r="NX35" s="99"/>
      <c r="OC35" s="16" t="s">
        <v>63</v>
      </c>
    </row>
    <row r="36" spans="1:393" ht="13.5" customHeight="1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6" t="s">
        <v>64</v>
      </c>
    </row>
    <row r="37" spans="1:393" ht="13.5" customHeight="1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31" t="s">
        <v>65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6" t="s">
        <v>66</v>
      </c>
    </row>
    <row r="38" spans="1:393" ht="13.5" customHeight="1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6" t="s">
        <v>67</v>
      </c>
    </row>
    <row r="39" spans="1:393" ht="13.5" customHeight="1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37" t="s">
        <v>184</v>
      </c>
      <c r="NK39" s="138"/>
      <c r="NL39" s="138"/>
      <c r="NM39" s="138"/>
      <c r="NN39" s="138"/>
      <c r="NO39" s="138"/>
      <c r="NP39" s="138"/>
      <c r="NQ39" s="138"/>
      <c r="NR39" s="138"/>
      <c r="NS39" s="138"/>
      <c r="NT39" s="138"/>
      <c r="NU39" s="138"/>
      <c r="NV39" s="138"/>
      <c r="NW39" s="138"/>
      <c r="NX39" s="139"/>
      <c r="OC39" s="16" t="s">
        <v>68</v>
      </c>
    </row>
    <row r="40" spans="1:393" ht="13.5" customHeight="1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37"/>
      <c r="NK40" s="138"/>
      <c r="NL40" s="138"/>
      <c r="NM40" s="138"/>
      <c r="NN40" s="138"/>
      <c r="NO40" s="138"/>
      <c r="NP40" s="138"/>
      <c r="NQ40" s="138"/>
      <c r="NR40" s="138"/>
      <c r="NS40" s="138"/>
      <c r="NT40" s="138"/>
      <c r="NU40" s="138"/>
      <c r="NV40" s="138"/>
      <c r="NW40" s="138"/>
      <c r="NX40" s="139"/>
      <c r="OC40" s="16" t="s">
        <v>69</v>
      </c>
    </row>
    <row r="41" spans="1:393" ht="13.5" customHeight="1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37"/>
      <c r="NK41" s="138"/>
      <c r="NL41" s="138"/>
      <c r="NM41" s="138"/>
      <c r="NN41" s="138"/>
      <c r="NO41" s="138"/>
      <c r="NP41" s="138"/>
      <c r="NQ41" s="138"/>
      <c r="NR41" s="138"/>
      <c r="NS41" s="138"/>
      <c r="NT41" s="138"/>
      <c r="NU41" s="138"/>
      <c r="NV41" s="138"/>
      <c r="NW41" s="138"/>
      <c r="NX41" s="139"/>
      <c r="OC41" s="16" t="s">
        <v>70</v>
      </c>
    </row>
    <row r="42" spans="1:393" ht="13.5" customHeight="1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37"/>
      <c r="NK42" s="138"/>
      <c r="NL42" s="138"/>
      <c r="NM42" s="138"/>
      <c r="NN42" s="138"/>
      <c r="NO42" s="138"/>
      <c r="NP42" s="138"/>
      <c r="NQ42" s="138"/>
      <c r="NR42" s="138"/>
      <c r="NS42" s="138"/>
      <c r="NT42" s="138"/>
      <c r="NU42" s="138"/>
      <c r="NV42" s="138"/>
      <c r="NW42" s="138"/>
      <c r="NX42" s="139"/>
      <c r="OC42" s="16" t="s">
        <v>71</v>
      </c>
    </row>
    <row r="43" spans="1:393" ht="13.5" customHeight="1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37"/>
      <c r="NK43" s="138"/>
      <c r="NL43" s="138"/>
      <c r="NM43" s="138"/>
      <c r="NN43" s="138"/>
      <c r="NO43" s="138"/>
      <c r="NP43" s="138"/>
      <c r="NQ43" s="138"/>
      <c r="NR43" s="138"/>
      <c r="NS43" s="138"/>
      <c r="NT43" s="138"/>
      <c r="NU43" s="138"/>
      <c r="NV43" s="138"/>
      <c r="NW43" s="138"/>
      <c r="NX43" s="139"/>
      <c r="OC43" s="16" t="s">
        <v>72</v>
      </c>
    </row>
    <row r="44" spans="1:393" ht="13.5" customHeight="1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37"/>
      <c r="NK44" s="138"/>
      <c r="NL44" s="138"/>
      <c r="NM44" s="138"/>
      <c r="NN44" s="138"/>
      <c r="NO44" s="138"/>
      <c r="NP44" s="138"/>
      <c r="NQ44" s="138"/>
      <c r="NR44" s="138"/>
      <c r="NS44" s="138"/>
      <c r="NT44" s="138"/>
      <c r="NU44" s="138"/>
      <c r="NV44" s="138"/>
      <c r="NW44" s="138"/>
      <c r="NX44" s="139"/>
      <c r="OC44" s="16" t="s">
        <v>73</v>
      </c>
    </row>
    <row r="45" spans="1:393" ht="13.5" customHeight="1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37"/>
      <c r="NK45" s="138"/>
      <c r="NL45" s="138"/>
      <c r="NM45" s="138"/>
      <c r="NN45" s="138"/>
      <c r="NO45" s="138"/>
      <c r="NP45" s="138"/>
      <c r="NQ45" s="138"/>
      <c r="NR45" s="138"/>
      <c r="NS45" s="138"/>
      <c r="NT45" s="138"/>
      <c r="NU45" s="138"/>
      <c r="NV45" s="138"/>
      <c r="NW45" s="138"/>
      <c r="NX45" s="139"/>
      <c r="OC45" s="16" t="s">
        <v>74</v>
      </c>
    </row>
    <row r="46" spans="1:393" ht="13.5" customHeight="1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37"/>
      <c r="NK46" s="138"/>
      <c r="NL46" s="138"/>
      <c r="NM46" s="138"/>
      <c r="NN46" s="138"/>
      <c r="NO46" s="138"/>
      <c r="NP46" s="138"/>
      <c r="NQ46" s="138"/>
      <c r="NR46" s="138"/>
      <c r="NS46" s="138"/>
      <c r="NT46" s="138"/>
      <c r="NU46" s="138"/>
      <c r="NV46" s="138"/>
      <c r="NW46" s="138"/>
      <c r="NX46" s="139"/>
      <c r="OC46" s="16" t="s">
        <v>75</v>
      </c>
    </row>
    <row r="47" spans="1:393" ht="13.5" customHeight="1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37"/>
      <c r="NK47" s="138"/>
      <c r="NL47" s="138"/>
      <c r="NM47" s="138"/>
      <c r="NN47" s="138"/>
      <c r="NO47" s="138"/>
      <c r="NP47" s="138"/>
      <c r="NQ47" s="138"/>
      <c r="NR47" s="138"/>
      <c r="NS47" s="138"/>
      <c r="NT47" s="138"/>
      <c r="NU47" s="138"/>
      <c r="NV47" s="138"/>
      <c r="NW47" s="138"/>
      <c r="NX47" s="139"/>
      <c r="OC47" s="16" t="s">
        <v>76</v>
      </c>
    </row>
    <row r="48" spans="1:393" ht="13.5" customHeight="1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37"/>
      <c r="NK48" s="138"/>
      <c r="NL48" s="138"/>
      <c r="NM48" s="138"/>
      <c r="NN48" s="138"/>
      <c r="NO48" s="138"/>
      <c r="NP48" s="138"/>
      <c r="NQ48" s="138"/>
      <c r="NR48" s="138"/>
      <c r="NS48" s="138"/>
      <c r="NT48" s="138"/>
      <c r="NU48" s="138"/>
      <c r="NV48" s="138"/>
      <c r="NW48" s="138"/>
      <c r="NX48" s="139"/>
      <c r="OC48" s="16" t="s">
        <v>77</v>
      </c>
    </row>
    <row r="49" spans="1:393" ht="13.5" customHeight="1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37"/>
      <c r="NK49" s="138"/>
      <c r="NL49" s="138"/>
      <c r="NM49" s="138"/>
      <c r="NN49" s="138"/>
      <c r="NO49" s="138"/>
      <c r="NP49" s="138"/>
      <c r="NQ49" s="138"/>
      <c r="NR49" s="138"/>
      <c r="NS49" s="138"/>
      <c r="NT49" s="138"/>
      <c r="NU49" s="138"/>
      <c r="NV49" s="138"/>
      <c r="NW49" s="138"/>
      <c r="NX49" s="139"/>
      <c r="OC49" s="16" t="s">
        <v>78</v>
      </c>
    </row>
    <row r="50" spans="1:393" ht="13.5" customHeight="1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37"/>
      <c r="NK50" s="138"/>
      <c r="NL50" s="138"/>
      <c r="NM50" s="138"/>
      <c r="NN50" s="138"/>
      <c r="NO50" s="138"/>
      <c r="NP50" s="138"/>
      <c r="NQ50" s="138"/>
      <c r="NR50" s="138"/>
      <c r="NS50" s="138"/>
      <c r="NT50" s="138"/>
      <c r="NU50" s="138"/>
      <c r="NV50" s="138"/>
      <c r="NW50" s="138"/>
      <c r="NX50" s="139"/>
      <c r="OC50" s="16" t="s">
        <v>79</v>
      </c>
    </row>
    <row r="51" spans="1:393" ht="13.5" customHeight="1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40"/>
      <c r="NK51" s="141"/>
      <c r="NL51" s="141"/>
      <c r="NM51" s="141"/>
      <c r="NN51" s="141"/>
      <c r="NO51" s="141"/>
      <c r="NP51" s="141"/>
      <c r="NQ51" s="141"/>
      <c r="NR51" s="141"/>
      <c r="NS51" s="141"/>
      <c r="NT51" s="141"/>
      <c r="NU51" s="141"/>
      <c r="NV51" s="141"/>
      <c r="NW51" s="141"/>
      <c r="NX51" s="142"/>
      <c r="OC51" s="16" t="s">
        <v>80</v>
      </c>
    </row>
    <row r="52" spans="1:393" ht="13.5" customHeight="1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31" t="s">
        <v>81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6" t="s">
        <v>82</v>
      </c>
    </row>
    <row r="53" spans="1:393" ht="13.5" customHeight="1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6" t="s">
        <v>83</v>
      </c>
    </row>
    <row r="54" spans="1:393" ht="13.5" customHeight="1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24" t="str">
        <f>データ!$B$11</f>
        <v>R01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R02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R03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R04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R05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24" t="str">
        <f>データ!$B$11</f>
        <v>R01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R02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R03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R04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R05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24" t="str">
        <f>データ!$B$11</f>
        <v>R01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R02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R03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R04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R05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24" t="str">
        <f>データ!$B$11</f>
        <v>R01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R02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R03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R04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R05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2"/>
      <c r="ND54" s="2"/>
      <c r="NE54" s="2"/>
      <c r="NF54" s="2"/>
      <c r="NG54" s="2"/>
      <c r="NH54" s="15"/>
      <c r="NI54" s="2"/>
      <c r="NJ54" s="118" t="s">
        <v>183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  <c r="OC54" s="16" t="s">
        <v>84</v>
      </c>
    </row>
    <row r="55" spans="1:393" ht="13.5" customHeight="1">
      <c r="A55" s="2"/>
      <c r="B55" s="14"/>
      <c r="C55" s="2"/>
      <c r="D55" s="2"/>
      <c r="E55" s="2"/>
      <c r="F55" s="2"/>
      <c r="G55" s="127" t="s">
        <v>58</v>
      </c>
      <c r="H55" s="127"/>
      <c r="I55" s="127"/>
      <c r="J55" s="127"/>
      <c r="K55" s="127"/>
      <c r="L55" s="127"/>
      <c r="M55" s="127"/>
      <c r="N55" s="127"/>
      <c r="O55" s="127"/>
      <c r="P55" s="143">
        <f>データ!CA7</f>
        <v>38175</v>
      </c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5"/>
      <c r="AE55" s="143">
        <f>データ!CB7</f>
        <v>42776</v>
      </c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5"/>
      <c r="AT55" s="143">
        <f>データ!CC7</f>
        <v>44956</v>
      </c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4"/>
      <c r="BG55" s="144"/>
      <c r="BH55" s="145"/>
      <c r="BI55" s="143">
        <f>データ!CD7</f>
        <v>46389</v>
      </c>
      <c r="BJ55" s="144"/>
      <c r="BK55" s="144"/>
      <c r="BL55" s="144"/>
      <c r="BM55" s="144"/>
      <c r="BN55" s="144"/>
      <c r="BO55" s="144"/>
      <c r="BP55" s="144"/>
      <c r="BQ55" s="144"/>
      <c r="BR55" s="144"/>
      <c r="BS55" s="144"/>
      <c r="BT55" s="144"/>
      <c r="BU55" s="144"/>
      <c r="BV55" s="144"/>
      <c r="BW55" s="145"/>
      <c r="BX55" s="143">
        <f>データ!CE7</f>
        <v>46311</v>
      </c>
      <c r="BY55" s="144"/>
      <c r="BZ55" s="144"/>
      <c r="CA55" s="144"/>
      <c r="CB55" s="144"/>
      <c r="CC55" s="144"/>
      <c r="CD55" s="144"/>
      <c r="CE55" s="144"/>
      <c r="CF55" s="144"/>
      <c r="CG55" s="144"/>
      <c r="CH55" s="144"/>
      <c r="CI55" s="144"/>
      <c r="CJ55" s="144"/>
      <c r="CK55" s="144"/>
      <c r="CL55" s="145"/>
      <c r="CO55" s="2"/>
      <c r="CP55" s="2"/>
      <c r="CQ55" s="2"/>
      <c r="CR55" s="2"/>
      <c r="CS55" s="2"/>
      <c r="CT55" s="2"/>
      <c r="CU55" s="127" t="s">
        <v>58</v>
      </c>
      <c r="CV55" s="127"/>
      <c r="CW55" s="127"/>
      <c r="CX55" s="127"/>
      <c r="CY55" s="127"/>
      <c r="CZ55" s="127"/>
      <c r="DA55" s="127"/>
      <c r="DB55" s="127"/>
      <c r="DC55" s="127"/>
      <c r="DD55" s="143">
        <f>データ!CL7</f>
        <v>14753</v>
      </c>
      <c r="DE55" s="144"/>
      <c r="DF55" s="144"/>
      <c r="DG55" s="144"/>
      <c r="DH55" s="144"/>
      <c r="DI55" s="144"/>
      <c r="DJ55" s="144"/>
      <c r="DK55" s="144"/>
      <c r="DL55" s="144"/>
      <c r="DM55" s="144"/>
      <c r="DN55" s="144"/>
      <c r="DO55" s="144"/>
      <c r="DP55" s="144"/>
      <c r="DQ55" s="144"/>
      <c r="DR55" s="145"/>
      <c r="DS55" s="143">
        <f>データ!CM7</f>
        <v>15361</v>
      </c>
      <c r="DT55" s="144"/>
      <c r="DU55" s="144"/>
      <c r="DV55" s="144"/>
      <c r="DW55" s="144"/>
      <c r="DX55" s="144"/>
      <c r="DY55" s="144"/>
      <c r="DZ55" s="144"/>
      <c r="EA55" s="144"/>
      <c r="EB55" s="144"/>
      <c r="EC55" s="144"/>
      <c r="ED55" s="144"/>
      <c r="EE55" s="144"/>
      <c r="EF55" s="144"/>
      <c r="EG55" s="145"/>
      <c r="EH55" s="143">
        <f>データ!CN7</f>
        <v>13160</v>
      </c>
      <c r="EI55" s="144"/>
      <c r="EJ55" s="144"/>
      <c r="EK55" s="144"/>
      <c r="EL55" s="144"/>
      <c r="EM55" s="144"/>
      <c r="EN55" s="144"/>
      <c r="EO55" s="144"/>
      <c r="EP55" s="144"/>
      <c r="EQ55" s="144"/>
      <c r="ER55" s="144"/>
      <c r="ES55" s="144"/>
      <c r="ET55" s="144"/>
      <c r="EU55" s="144"/>
      <c r="EV55" s="145"/>
      <c r="EW55" s="143">
        <f>データ!CO7</f>
        <v>13311</v>
      </c>
      <c r="EX55" s="144"/>
      <c r="EY55" s="144"/>
      <c r="EZ55" s="144"/>
      <c r="FA55" s="144"/>
      <c r="FB55" s="144"/>
      <c r="FC55" s="144"/>
      <c r="FD55" s="144"/>
      <c r="FE55" s="144"/>
      <c r="FF55" s="144"/>
      <c r="FG55" s="144"/>
      <c r="FH55" s="144"/>
      <c r="FI55" s="144"/>
      <c r="FJ55" s="144"/>
      <c r="FK55" s="145"/>
      <c r="FL55" s="143">
        <f>データ!CP7</f>
        <v>13515</v>
      </c>
      <c r="FM55" s="144"/>
      <c r="FN55" s="144"/>
      <c r="FO55" s="144"/>
      <c r="FP55" s="144"/>
      <c r="FQ55" s="144"/>
      <c r="FR55" s="144"/>
      <c r="FS55" s="144"/>
      <c r="FT55" s="144"/>
      <c r="FU55" s="144"/>
      <c r="FV55" s="144"/>
      <c r="FW55" s="144"/>
      <c r="FX55" s="144"/>
      <c r="FY55" s="144"/>
      <c r="FZ55" s="145"/>
      <c r="GA55" s="2"/>
      <c r="GB55" s="2"/>
      <c r="GC55" s="2"/>
      <c r="GD55" s="2"/>
      <c r="GE55" s="2"/>
      <c r="GF55" s="2"/>
      <c r="GG55" s="2"/>
      <c r="GH55" s="2"/>
      <c r="GI55" s="127" t="s">
        <v>58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49.7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56.1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56.2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58.4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59.3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2"/>
      <c r="JP55" s="2"/>
      <c r="JQ55" s="2"/>
      <c r="JR55" s="2"/>
      <c r="JS55" s="2"/>
      <c r="JT55" s="2"/>
      <c r="JU55" s="2"/>
      <c r="JV55" s="2"/>
      <c r="JW55" s="127" t="s">
        <v>58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17.7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17.600000000000001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17.100000000000001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18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17.600000000000001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2"/>
      <c r="ND55" s="2"/>
      <c r="NE55" s="2"/>
      <c r="NF55" s="2"/>
      <c r="NG55" s="2"/>
      <c r="NH55" s="15"/>
      <c r="NI55" s="2"/>
      <c r="NJ55" s="118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  <c r="OC55" s="16" t="s">
        <v>85</v>
      </c>
    </row>
    <row r="56" spans="1:393" ht="13.5" customHeight="1">
      <c r="A56" s="2"/>
      <c r="B56" s="14"/>
      <c r="C56" s="2"/>
      <c r="D56" s="2"/>
      <c r="E56" s="2"/>
      <c r="F56" s="2"/>
      <c r="G56" s="127" t="s">
        <v>60</v>
      </c>
      <c r="H56" s="127"/>
      <c r="I56" s="127"/>
      <c r="J56" s="127"/>
      <c r="K56" s="127"/>
      <c r="L56" s="127"/>
      <c r="M56" s="127"/>
      <c r="N56" s="127"/>
      <c r="O56" s="127"/>
      <c r="P56" s="143">
        <f>データ!CF7</f>
        <v>48807</v>
      </c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5"/>
      <c r="AE56" s="143">
        <f>データ!CG7</f>
        <v>51594</v>
      </c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5"/>
      <c r="AT56" s="143">
        <f>データ!CH7</f>
        <v>53805</v>
      </c>
      <c r="AU56" s="144"/>
      <c r="AV56" s="144"/>
      <c r="AW56" s="144"/>
      <c r="AX56" s="144"/>
      <c r="AY56" s="144"/>
      <c r="AZ56" s="144"/>
      <c r="BA56" s="144"/>
      <c r="BB56" s="144"/>
      <c r="BC56" s="144"/>
      <c r="BD56" s="144"/>
      <c r="BE56" s="144"/>
      <c r="BF56" s="144"/>
      <c r="BG56" s="144"/>
      <c r="BH56" s="145"/>
      <c r="BI56" s="143">
        <f>データ!CI7</f>
        <v>56563</v>
      </c>
      <c r="BJ56" s="144"/>
      <c r="BK56" s="144"/>
      <c r="BL56" s="144"/>
      <c r="BM56" s="144"/>
      <c r="BN56" s="144"/>
      <c r="BO56" s="144"/>
      <c r="BP56" s="144"/>
      <c r="BQ56" s="144"/>
      <c r="BR56" s="144"/>
      <c r="BS56" s="144"/>
      <c r="BT56" s="144"/>
      <c r="BU56" s="144"/>
      <c r="BV56" s="144"/>
      <c r="BW56" s="145"/>
      <c r="BX56" s="143">
        <f>データ!CJ7</f>
        <v>56401</v>
      </c>
      <c r="BY56" s="144"/>
      <c r="BZ56" s="144"/>
      <c r="CA56" s="144"/>
      <c r="CB56" s="144"/>
      <c r="CC56" s="144"/>
      <c r="CD56" s="144"/>
      <c r="CE56" s="144"/>
      <c r="CF56" s="144"/>
      <c r="CG56" s="144"/>
      <c r="CH56" s="144"/>
      <c r="CI56" s="144"/>
      <c r="CJ56" s="144"/>
      <c r="CK56" s="144"/>
      <c r="CL56" s="145"/>
      <c r="CO56" s="2"/>
      <c r="CP56" s="2"/>
      <c r="CQ56" s="2"/>
      <c r="CR56" s="2"/>
      <c r="CS56" s="2"/>
      <c r="CT56" s="2"/>
      <c r="CU56" s="127" t="s">
        <v>60</v>
      </c>
      <c r="CV56" s="127"/>
      <c r="CW56" s="127"/>
      <c r="CX56" s="127"/>
      <c r="CY56" s="127"/>
      <c r="CZ56" s="127"/>
      <c r="DA56" s="127"/>
      <c r="DB56" s="127"/>
      <c r="DC56" s="127"/>
      <c r="DD56" s="143">
        <f>データ!CQ7</f>
        <v>12970</v>
      </c>
      <c r="DE56" s="144"/>
      <c r="DF56" s="144"/>
      <c r="DG56" s="144"/>
      <c r="DH56" s="144"/>
      <c r="DI56" s="144"/>
      <c r="DJ56" s="144"/>
      <c r="DK56" s="144"/>
      <c r="DL56" s="144"/>
      <c r="DM56" s="144"/>
      <c r="DN56" s="144"/>
      <c r="DO56" s="144"/>
      <c r="DP56" s="144"/>
      <c r="DQ56" s="144"/>
      <c r="DR56" s="145"/>
      <c r="DS56" s="143">
        <f>データ!CR7</f>
        <v>13767</v>
      </c>
      <c r="DT56" s="144"/>
      <c r="DU56" s="144"/>
      <c r="DV56" s="144"/>
      <c r="DW56" s="144"/>
      <c r="DX56" s="144"/>
      <c r="DY56" s="144"/>
      <c r="DZ56" s="144"/>
      <c r="EA56" s="144"/>
      <c r="EB56" s="144"/>
      <c r="EC56" s="144"/>
      <c r="ED56" s="144"/>
      <c r="EE56" s="144"/>
      <c r="EF56" s="144"/>
      <c r="EG56" s="145"/>
      <c r="EH56" s="143">
        <f>データ!CS7</f>
        <v>14046</v>
      </c>
      <c r="EI56" s="144"/>
      <c r="EJ56" s="144"/>
      <c r="EK56" s="144"/>
      <c r="EL56" s="144"/>
      <c r="EM56" s="144"/>
      <c r="EN56" s="144"/>
      <c r="EO56" s="144"/>
      <c r="EP56" s="144"/>
      <c r="EQ56" s="144"/>
      <c r="ER56" s="144"/>
      <c r="ES56" s="144"/>
      <c r="ET56" s="144"/>
      <c r="EU56" s="144"/>
      <c r="EV56" s="145"/>
      <c r="EW56" s="143">
        <f>データ!CT7</f>
        <v>14550</v>
      </c>
      <c r="EX56" s="144"/>
      <c r="EY56" s="144"/>
      <c r="EZ56" s="144"/>
      <c r="FA56" s="144"/>
      <c r="FB56" s="144"/>
      <c r="FC56" s="144"/>
      <c r="FD56" s="144"/>
      <c r="FE56" s="144"/>
      <c r="FF56" s="144"/>
      <c r="FG56" s="144"/>
      <c r="FH56" s="144"/>
      <c r="FI56" s="144"/>
      <c r="FJ56" s="144"/>
      <c r="FK56" s="145"/>
      <c r="FL56" s="143">
        <f>データ!CU7</f>
        <v>14823</v>
      </c>
      <c r="FM56" s="144"/>
      <c r="FN56" s="144"/>
      <c r="FO56" s="144"/>
      <c r="FP56" s="144"/>
      <c r="FQ56" s="144"/>
      <c r="FR56" s="144"/>
      <c r="FS56" s="144"/>
      <c r="FT56" s="144"/>
      <c r="FU56" s="144"/>
      <c r="FV56" s="144"/>
      <c r="FW56" s="144"/>
      <c r="FX56" s="144"/>
      <c r="FY56" s="144"/>
      <c r="FZ56" s="145"/>
      <c r="GA56" s="2"/>
      <c r="GB56" s="2"/>
      <c r="GC56" s="2"/>
      <c r="GD56" s="2"/>
      <c r="GE56" s="2"/>
      <c r="GF56" s="2"/>
      <c r="GG56" s="2"/>
      <c r="GH56" s="2"/>
      <c r="GI56" s="127" t="s">
        <v>60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59.9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63.4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61.3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61.4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63.4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2"/>
      <c r="JP56" s="2"/>
      <c r="JQ56" s="2"/>
      <c r="JR56" s="2"/>
      <c r="JS56" s="2"/>
      <c r="JT56" s="2"/>
      <c r="JU56" s="2"/>
      <c r="JV56" s="2"/>
      <c r="JW56" s="127" t="s">
        <v>60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20.5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20.2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20.2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21.1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22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2"/>
      <c r="ND56" s="2"/>
      <c r="NE56" s="2"/>
      <c r="NF56" s="2"/>
      <c r="NG56" s="2"/>
      <c r="NH56" s="15"/>
      <c r="NI56" s="2"/>
      <c r="NJ56" s="118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  <c r="OC56" s="16" t="s">
        <v>86</v>
      </c>
    </row>
    <row r="57" spans="1:393" ht="13.5" customHeight="1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18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3" ht="13.5" customHeight="1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18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3" ht="13.5" customHeight="1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18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3" ht="13.5" customHeight="1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18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3" ht="13.5" customHeight="1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118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3" ht="13.5" customHeight="1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100" t="s">
        <v>87</v>
      </c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100"/>
      <c r="NF62" s="12"/>
      <c r="NG62" s="12"/>
      <c r="NH62" s="13"/>
      <c r="NI62" s="2"/>
      <c r="NJ62" s="118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3" ht="13.5" customHeight="1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2"/>
      <c r="NG63" s="12"/>
      <c r="NH63" s="13"/>
      <c r="NI63" s="2"/>
      <c r="NJ63" s="118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3" ht="13.5" customHeight="1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18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18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31" t="s">
        <v>88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146" t="s">
        <v>185</v>
      </c>
      <c r="NK70" s="147"/>
      <c r="NL70" s="147"/>
      <c r="NM70" s="147"/>
      <c r="NN70" s="147"/>
      <c r="NO70" s="147"/>
      <c r="NP70" s="147"/>
      <c r="NQ70" s="147"/>
      <c r="NR70" s="147"/>
      <c r="NS70" s="147"/>
      <c r="NT70" s="147"/>
      <c r="NU70" s="147"/>
      <c r="NV70" s="147"/>
      <c r="NW70" s="147"/>
      <c r="NX70" s="148"/>
    </row>
    <row r="71" spans="1:388" ht="13.5" customHeight="1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146"/>
      <c r="NK71" s="147"/>
      <c r="NL71" s="147"/>
      <c r="NM71" s="147"/>
      <c r="NN71" s="147"/>
      <c r="NO71" s="147"/>
      <c r="NP71" s="147"/>
      <c r="NQ71" s="147"/>
      <c r="NR71" s="147"/>
      <c r="NS71" s="147"/>
      <c r="NT71" s="147"/>
      <c r="NU71" s="147"/>
      <c r="NV71" s="147"/>
      <c r="NW71" s="147"/>
      <c r="NX71" s="148"/>
    </row>
    <row r="72" spans="1:388" ht="13.5" customHeight="1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146"/>
      <c r="NK72" s="147"/>
      <c r="NL72" s="147"/>
      <c r="NM72" s="147"/>
      <c r="NN72" s="147"/>
      <c r="NO72" s="147"/>
      <c r="NP72" s="147"/>
      <c r="NQ72" s="147"/>
      <c r="NR72" s="147"/>
      <c r="NS72" s="147"/>
      <c r="NT72" s="147"/>
      <c r="NU72" s="147"/>
      <c r="NV72" s="147"/>
      <c r="NW72" s="147"/>
      <c r="NX72" s="148"/>
    </row>
    <row r="73" spans="1:388" ht="13.5" customHeight="1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46"/>
      <c r="NK73" s="147"/>
      <c r="NL73" s="147"/>
      <c r="NM73" s="147"/>
      <c r="NN73" s="147"/>
      <c r="NO73" s="147"/>
      <c r="NP73" s="147"/>
      <c r="NQ73" s="147"/>
      <c r="NR73" s="147"/>
      <c r="NS73" s="147"/>
      <c r="NT73" s="147"/>
      <c r="NU73" s="147"/>
      <c r="NV73" s="147"/>
      <c r="NW73" s="147"/>
      <c r="NX73" s="148"/>
    </row>
    <row r="74" spans="1:388" ht="13.5" customHeight="1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46"/>
      <c r="NK74" s="147"/>
      <c r="NL74" s="147"/>
      <c r="NM74" s="147"/>
      <c r="NN74" s="147"/>
      <c r="NO74" s="147"/>
      <c r="NP74" s="147"/>
      <c r="NQ74" s="147"/>
      <c r="NR74" s="147"/>
      <c r="NS74" s="147"/>
      <c r="NT74" s="147"/>
      <c r="NU74" s="147"/>
      <c r="NV74" s="147"/>
      <c r="NW74" s="147"/>
      <c r="NX74" s="148"/>
    </row>
    <row r="75" spans="1:388" ht="13.5" customHeight="1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46"/>
      <c r="NK75" s="147"/>
      <c r="NL75" s="147"/>
      <c r="NM75" s="147"/>
      <c r="NN75" s="147"/>
      <c r="NO75" s="147"/>
      <c r="NP75" s="147"/>
      <c r="NQ75" s="147"/>
      <c r="NR75" s="147"/>
      <c r="NS75" s="147"/>
      <c r="NT75" s="147"/>
      <c r="NU75" s="147"/>
      <c r="NV75" s="147"/>
      <c r="NW75" s="147"/>
      <c r="NX75" s="148"/>
    </row>
    <row r="76" spans="1:388" ht="13.5" customHeight="1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46"/>
      <c r="NK76" s="147"/>
      <c r="NL76" s="147"/>
      <c r="NM76" s="147"/>
      <c r="NN76" s="147"/>
      <c r="NO76" s="147"/>
      <c r="NP76" s="147"/>
      <c r="NQ76" s="147"/>
      <c r="NR76" s="147"/>
      <c r="NS76" s="147"/>
      <c r="NT76" s="147"/>
      <c r="NU76" s="147"/>
      <c r="NV76" s="147"/>
      <c r="NW76" s="147"/>
      <c r="NX76" s="148"/>
    </row>
    <row r="77" spans="1:388" ht="13.5" customHeight="1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46"/>
      <c r="NK77" s="147"/>
      <c r="NL77" s="147"/>
      <c r="NM77" s="147"/>
      <c r="NN77" s="147"/>
      <c r="NO77" s="147"/>
      <c r="NP77" s="147"/>
      <c r="NQ77" s="147"/>
      <c r="NR77" s="147"/>
      <c r="NS77" s="147"/>
      <c r="NT77" s="147"/>
      <c r="NU77" s="147"/>
      <c r="NV77" s="147"/>
      <c r="NW77" s="147"/>
      <c r="NX77" s="148"/>
    </row>
    <row r="78" spans="1:388" ht="13.5" customHeight="1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124" t="str">
        <f>データ!$B$11</f>
        <v>R01</v>
      </c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6"/>
      <c r="AE78" s="124" t="str">
        <f>データ!$C$11</f>
        <v>R02</v>
      </c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6"/>
      <c r="AT78" s="124" t="str">
        <f>データ!$D$11</f>
        <v>R03</v>
      </c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6"/>
      <c r="BI78" s="124" t="str">
        <f>データ!$E$11</f>
        <v>R04</v>
      </c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6"/>
      <c r="BX78" s="124" t="str">
        <f>データ!$F$11</f>
        <v>R05</v>
      </c>
      <c r="BY78" s="125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6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24" t="str">
        <f>データ!$B$11</f>
        <v>R01</v>
      </c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6"/>
      <c r="DV78" s="124" t="str">
        <f>データ!$C$11</f>
        <v>R02</v>
      </c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6"/>
      <c r="EK78" s="124" t="str">
        <f>データ!$D$11</f>
        <v>R03</v>
      </c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6"/>
      <c r="EZ78" s="124" t="str">
        <f>データ!$E$11</f>
        <v>R04</v>
      </c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6"/>
      <c r="FO78" s="124" t="str">
        <f>データ!$F$11</f>
        <v>R05</v>
      </c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125"/>
      <c r="GB78" s="125"/>
      <c r="GC78" s="126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24" t="str">
        <f>データ!$B$11</f>
        <v>R01</v>
      </c>
      <c r="GU78" s="125"/>
      <c r="GV78" s="125"/>
      <c r="GW78" s="125"/>
      <c r="GX78" s="125"/>
      <c r="GY78" s="125"/>
      <c r="GZ78" s="125"/>
      <c r="HA78" s="125"/>
      <c r="HB78" s="125"/>
      <c r="HC78" s="125"/>
      <c r="HD78" s="125"/>
      <c r="HE78" s="125"/>
      <c r="HF78" s="125"/>
      <c r="HG78" s="125"/>
      <c r="HH78" s="126"/>
      <c r="HI78" s="124" t="str">
        <f>データ!$C$11</f>
        <v>R02</v>
      </c>
      <c r="HJ78" s="125"/>
      <c r="HK78" s="125"/>
      <c r="HL78" s="125"/>
      <c r="HM78" s="125"/>
      <c r="HN78" s="125"/>
      <c r="HO78" s="125"/>
      <c r="HP78" s="125"/>
      <c r="HQ78" s="125"/>
      <c r="HR78" s="125"/>
      <c r="HS78" s="125"/>
      <c r="HT78" s="125"/>
      <c r="HU78" s="125"/>
      <c r="HV78" s="125"/>
      <c r="HW78" s="126"/>
      <c r="HX78" s="124" t="str">
        <f>データ!$D$11</f>
        <v>R03</v>
      </c>
      <c r="HY78" s="125"/>
      <c r="HZ78" s="125"/>
      <c r="IA78" s="125"/>
      <c r="IB78" s="125"/>
      <c r="IC78" s="125"/>
      <c r="ID78" s="125"/>
      <c r="IE78" s="125"/>
      <c r="IF78" s="125"/>
      <c r="IG78" s="125"/>
      <c r="IH78" s="125"/>
      <c r="II78" s="125"/>
      <c r="IJ78" s="125"/>
      <c r="IK78" s="125"/>
      <c r="IL78" s="126"/>
      <c r="IM78" s="124" t="str">
        <f>データ!$E$11</f>
        <v>R04</v>
      </c>
      <c r="IN78" s="125"/>
      <c r="IO78" s="125"/>
      <c r="IP78" s="125"/>
      <c r="IQ78" s="125"/>
      <c r="IR78" s="125"/>
      <c r="IS78" s="125"/>
      <c r="IT78" s="125"/>
      <c r="IU78" s="125"/>
      <c r="IV78" s="125"/>
      <c r="IW78" s="125"/>
      <c r="IX78" s="125"/>
      <c r="IY78" s="125"/>
      <c r="IZ78" s="125"/>
      <c r="JA78" s="126"/>
      <c r="JB78" s="124" t="str">
        <f>データ!$F$11</f>
        <v>R05</v>
      </c>
      <c r="JC78" s="125"/>
      <c r="JD78" s="125"/>
      <c r="JE78" s="125"/>
      <c r="JF78" s="125"/>
      <c r="JG78" s="125"/>
      <c r="JH78" s="125"/>
      <c r="JI78" s="125"/>
      <c r="JJ78" s="125"/>
      <c r="JK78" s="125"/>
      <c r="JL78" s="125"/>
      <c r="JM78" s="125"/>
      <c r="JN78" s="125"/>
      <c r="JO78" s="125"/>
      <c r="JP78" s="126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24" t="str">
        <f>データ!$B$11</f>
        <v>R01</v>
      </c>
      <c r="KH78" s="125"/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6"/>
      <c r="KV78" s="124" t="str">
        <f>データ!$C$11</f>
        <v>R02</v>
      </c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6"/>
      <c r="LK78" s="124" t="str">
        <f>データ!$D$11</f>
        <v>R03</v>
      </c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/>
      <c r="LY78" s="126"/>
      <c r="LZ78" s="124" t="str">
        <f>データ!$E$11</f>
        <v>R04</v>
      </c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/>
      <c r="MM78" s="125"/>
      <c r="MN78" s="126"/>
      <c r="MO78" s="124" t="str">
        <f>データ!$F$11</f>
        <v>R05</v>
      </c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125"/>
      <c r="NA78" s="125"/>
      <c r="NB78" s="125"/>
      <c r="NC78" s="126"/>
      <c r="ND78" s="2"/>
      <c r="NE78" s="2"/>
      <c r="NF78" s="2"/>
      <c r="NG78" s="21"/>
      <c r="NH78" s="15"/>
      <c r="NI78" s="2"/>
      <c r="NJ78" s="146"/>
      <c r="NK78" s="147"/>
      <c r="NL78" s="147"/>
      <c r="NM78" s="147"/>
      <c r="NN78" s="147"/>
      <c r="NO78" s="147"/>
      <c r="NP78" s="147"/>
      <c r="NQ78" s="147"/>
      <c r="NR78" s="147"/>
      <c r="NS78" s="147"/>
      <c r="NT78" s="147"/>
      <c r="NU78" s="147"/>
      <c r="NV78" s="147"/>
      <c r="NW78" s="147"/>
      <c r="NX78" s="148"/>
    </row>
    <row r="79" spans="1:388" ht="13.5" customHeight="1">
      <c r="A79" s="2"/>
      <c r="B79" s="14"/>
      <c r="C79" s="2"/>
      <c r="D79" s="2"/>
      <c r="E79" s="2"/>
      <c r="F79" s="2"/>
      <c r="G79" s="127" t="s">
        <v>58</v>
      </c>
      <c r="H79" s="127"/>
      <c r="I79" s="127"/>
      <c r="J79" s="127"/>
      <c r="K79" s="127"/>
      <c r="L79" s="127"/>
      <c r="M79" s="127"/>
      <c r="N79" s="127"/>
      <c r="O79" s="127"/>
      <c r="P79" s="128">
        <f>データ!DS7</f>
        <v>15.1</v>
      </c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30"/>
      <c r="AE79" s="128">
        <f>データ!DT7</f>
        <v>10.3</v>
      </c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30"/>
      <c r="AT79" s="128">
        <f>データ!DU7</f>
        <v>0</v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30"/>
      <c r="BI79" s="128">
        <f>データ!DV7</f>
        <v>0</v>
      </c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30"/>
      <c r="BX79" s="128">
        <f>データ!DW7</f>
        <v>0</v>
      </c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30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127" t="s">
        <v>58</v>
      </c>
      <c r="CY79" s="127"/>
      <c r="CZ79" s="127"/>
      <c r="DA79" s="127"/>
      <c r="DB79" s="127"/>
      <c r="DC79" s="127"/>
      <c r="DD79" s="127"/>
      <c r="DE79" s="127"/>
      <c r="DF79" s="127"/>
      <c r="DG79" s="128">
        <f>データ!ED7</f>
        <v>70.7</v>
      </c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30"/>
      <c r="DV79" s="128">
        <f>データ!EE7</f>
        <v>69.099999999999994</v>
      </c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30"/>
      <c r="EK79" s="128">
        <f>データ!EF7</f>
        <v>70.3</v>
      </c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30"/>
      <c r="EZ79" s="128">
        <f>データ!EG7</f>
        <v>72.3</v>
      </c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30"/>
      <c r="FO79" s="128">
        <f>データ!EH7</f>
        <v>73.7</v>
      </c>
      <c r="FP79" s="129"/>
      <c r="FQ79" s="129"/>
      <c r="FR79" s="129"/>
      <c r="FS79" s="129"/>
      <c r="FT79" s="129"/>
      <c r="FU79" s="129"/>
      <c r="FV79" s="129"/>
      <c r="FW79" s="129"/>
      <c r="FX79" s="129"/>
      <c r="FY79" s="129"/>
      <c r="FZ79" s="129"/>
      <c r="GA79" s="129"/>
      <c r="GB79" s="129"/>
      <c r="GC79" s="130"/>
      <c r="GD79" s="24"/>
      <c r="GE79" s="24"/>
      <c r="GF79" s="24"/>
      <c r="GG79" s="24"/>
      <c r="GH79" s="24"/>
      <c r="GI79" s="17"/>
      <c r="GJ79" s="17"/>
      <c r="GK79" s="127" t="s">
        <v>58</v>
      </c>
      <c r="GL79" s="127"/>
      <c r="GM79" s="127"/>
      <c r="GN79" s="127"/>
      <c r="GO79" s="127"/>
      <c r="GP79" s="127"/>
      <c r="GQ79" s="127"/>
      <c r="GR79" s="127"/>
      <c r="GS79" s="127"/>
      <c r="GT79" s="128">
        <f>データ!EO7</f>
        <v>70.2</v>
      </c>
      <c r="GU79" s="129"/>
      <c r="GV79" s="129"/>
      <c r="GW79" s="129"/>
      <c r="GX79" s="129"/>
      <c r="GY79" s="129"/>
      <c r="GZ79" s="129"/>
      <c r="HA79" s="129"/>
      <c r="HB79" s="129"/>
      <c r="HC79" s="129"/>
      <c r="HD79" s="129"/>
      <c r="HE79" s="129"/>
      <c r="HF79" s="129"/>
      <c r="HG79" s="129"/>
      <c r="HH79" s="130"/>
      <c r="HI79" s="128">
        <f>データ!EP7</f>
        <v>64.5</v>
      </c>
      <c r="HJ79" s="129"/>
      <c r="HK79" s="129"/>
      <c r="HL79" s="129"/>
      <c r="HM79" s="129"/>
      <c r="HN79" s="129"/>
      <c r="HO79" s="129"/>
      <c r="HP79" s="129"/>
      <c r="HQ79" s="129"/>
      <c r="HR79" s="129"/>
      <c r="HS79" s="129"/>
      <c r="HT79" s="129"/>
      <c r="HU79" s="129"/>
      <c r="HV79" s="129"/>
      <c r="HW79" s="130"/>
      <c r="HX79" s="128">
        <f>データ!EQ7</f>
        <v>67.099999999999994</v>
      </c>
      <c r="HY79" s="129"/>
      <c r="HZ79" s="129"/>
      <c r="IA79" s="129"/>
      <c r="IB79" s="129"/>
      <c r="IC79" s="129"/>
      <c r="ID79" s="129"/>
      <c r="IE79" s="129"/>
      <c r="IF79" s="129"/>
      <c r="IG79" s="129"/>
      <c r="IH79" s="129"/>
      <c r="II79" s="129"/>
      <c r="IJ79" s="129"/>
      <c r="IK79" s="129"/>
      <c r="IL79" s="130"/>
      <c r="IM79" s="128">
        <f>データ!ER7</f>
        <v>70.3</v>
      </c>
      <c r="IN79" s="129"/>
      <c r="IO79" s="129"/>
      <c r="IP79" s="129"/>
      <c r="IQ79" s="129"/>
      <c r="IR79" s="129"/>
      <c r="IS79" s="129"/>
      <c r="IT79" s="129"/>
      <c r="IU79" s="129"/>
      <c r="IV79" s="129"/>
      <c r="IW79" s="129"/>
      <c r="IX79" s="129"/>
      <c r="IY79" s="129"/>
      <c r="IZ79" s="129"/>
      <c r="JA79" s="130"/>
      <c r="JB79" s="128">
        <f>データ!ES7</f>
        <v>73</v>
      </c>
      <c r="JC79" s="129"/>
      <c r="JD79" s="129"/>
      <c r="JE79" s="129"/>
      <c r="JF79" s="129"/>
      <c r="JG79" s="129"/>
      <c r="JH79" s="129"/>
      <c r="JI79" s="129"/>
      <c r="JJ79" s="129"/>
      <c r="JK79" s="129"/>
      <c r="JL79" s="129"/>
      <c r="JM79" s="129"/>
      <c r="JN79" s="129"/>
      <c r="JO79" s="129"/>
      <c r="JP79" s="130"/>
      <c r="JQ79" s="26"/>
      <c r="JR79" s="26"/>
      <c r="JS79" s="26"/>
      <c r="JT79" s="26"/>
      <c r="JU79" s="26"/>
      <c r="JV79" s="26"/>
      <c r="JW79" s="17"/>
      <c r="JX79" s="127" t="s">
        <v>58</v>
      </c>
      <c r="JY79" s="127"/>
      <c r="JZ79" s="127"/>
      <c r="KA79" s="127"/>
      <c r="KB79" s="127"/>
      <c r="KC79" s="127"/>
      <c r="KD79" s="127"/>
      <c r="KE79" s="127"/>
      <c r="KF79" s="127"/>
      <c r="KG79" s="143">
        <f>データ!EZ7</f>
        <v>26507157</v>
      </c>
      <c r="KH79" s="144"/>
      <c r="KI79" s="144"/>
      <c r="KJ79" s="144"/>
      <c r="KK79" s="144"/>
      <c r="KL79" s="144"/>
      <c r="KM79" s="144"/>
      <c r="KN79" s="144"/>
      <c r="KO79" s="144"/>
      <c r="KP79" s="144"/>
      <c r="KQ79" s="144"/>
      <c r="KR79" s="144"/>
      <c r="KS79" s="144"/>
      <c r="KT79" s="144"/>
      <c r="KU79" s="145"/>
      <c r="KV79" s="143">
        <f>データ!FA7</f>
        <v>26309555</v>
      </c>
      <c r="KW79" s="144"/>
      <c r="KX79" s="144"/>
      <c r="KY79" s="144"/>
      <c r="KZ79" s="144"/>
      <c r="LA79" s="144"/>
      <c r="LB79" s="144"/>
      <c r="LC79" s="144"/>
      <c r="LD79" s="144"/>
      <c r="LE79" s="144"/>
      <c r="LF79" s="144"/>
      <c r="LG79" s="144"/>
      <c r="LH79" s="144"/>
      <c r="LI79" s="144"/>
      <c r="LJ79" s="145"/>
      <c r="LK79" s="143">
        <f>データ!FB7</f>
        <v>26610680</v>
      </c>
      <c r="LL79" s="144"/>
      <c r="LM79" s="144"/>
      <c r="LN79" s="144"/>
      <c r="LO79" s="144"/>
      <c r="LP79" s="144"/>
      <c r="LQ79" s="144"/>
      <c r="LR79" s="144"/>
      <c r="LS79" s="144"/>
      <c r="LT79" s="144"/>
      <c r="LU79" s="144"/>
      <c r="LV79" s="144"/>
      <c r="LW79" s="144"/>
      <c r="LX79" s="144"/>
      <c r="LY79" s="145"/>
      <c r="LZ79" s="143">
        <f>データ!FC7</f>
        <v>26932210</v>
      </c>
      <c r="MA79" s="144"/>
      <c r="MB79" s="144"/>
      <c r="MC79" s="144"/>
      <c r="MD79" s="144"/>
      <c r="ME79" s="144"/>
      <c r="MF79" s="144"/>
      <c r="MG79" s="144"/>
      <c r="MH79" s="144"/>
      <c r="MI79" s="144"/>
      <c r="MJ79" s="144"/>
      <c r="MK79" s="144"/>
      <c r="ML79" s="144"/>
      <c r="MM79" s="144"/>
      <c r="MN79" s="145"/>
      <c r="MO79" s="143">
        <f>データ!FD7</f>
        <v>27053046</v>
      </c>
      <c r="MP79" s="144"/>
      <c r="MQ79" s="144"/>
      <c r="MR79" s="144"/>
      <c r="MS79" s="144"/>
      <c r="MT79" s="144"/>
      <c r="MU79" s="144"/>
      <c r="MV79" s="144"/>
      <c r="MW79" s="144"/>
      <c r="MX79" s="144"/>
      <c r="MY79" s="144"/>
      <c r="MZ79" s="144"/>
      <c r="NA79" s="144"/>
      <c r="NB79" s="144"/>
      <c r="NC79" s="145"/>
      <c r="ND79" s="2"/>
      <c r="NE79" s="2"/>
      <c r="NF79" s="2"/>
      <c r="NG79" s="21"/>
      <c r="NH79" s="15"/>
      <c r="NI79" s="2"/>
      <c r="NJ79" s="146"/>
      <c r="NK79" s="147"/>
      <c r="NL79" s="147"/>
      <c r="NM79" s="147"/>
      <c r="NN79" s="147"/>
      <c r="NO79" s="147"/>
      <c r="NP79" s="147"/>
      <c r="NQ79" s="147"/>
      <c r="NR79" s="147"/>
      <c r="NS79" s="147"/>
      <c r="NT79" s="147"/>
      <c r="NU79" s="147"/>
      <c r="NV79" s="147"/>
      <c r="NW79" s="147"/>
      <c r="NX79" s="148"/>
    </row>
    <row r="80" spans="1:388" ht="13.5" customHeight="1">
      <c r="A80" s="2"/>
      <c r="B80" s="14"/>
      <c r="C80" s="2"/>
      <c r="D80" s="2"/>
      <c r="E80" s="2"/>
      <c r="F80" s="2"/>
      <c r="G80" s="127" t="s">
        <v>60</v>
      </c>
      <c r="H80" s="127"/>
      <c r="I80" s="127"/>
      <c r="J80" s="127"/>
      <c r="K80" s="127"/>
      <c r="L80" s="127"/>
      <c r="M80" s="127"/>
      <c r="N80" s="127"/>
      <c r="O80" s="127"/>
      <c r="P80" s="128">
        <f>データ!DX7</f>
        <v>81.900000000000006</v>
      </c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30"/>
      <c r="AE80" s="128">
        <f>データ!DY7</f>
        <v>91.6</v>
      </c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30"/>
      <c r="AT80" s="128">
        <f>データ!DZ7</f>
        <v>100.1</v>
      </c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30"/>
      <c r="BI80" s="128">
        <f>データ!EA7</f>
        <v>94.9</v>
      </c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30"/>
      <c r="BX80" s="128">
        <f>データ!EB7</f>
        <v>83.8</v>
      </c>
      <c r="BY80" s="129"/>
      <c r="BZ80" s="129"/>
      <c r="CA80" s="129"/>
      <c r="CB80" s="129"/>
      <c r="CC80" s="129"/>
      <c r="CD80" s="129"/>
      <c r="CE80" s="129"/>
      <c r="CF80" s="129"/>
      <c r="CG80" s="129"/>
      <c r="CH80" s="129"/>
      <c r="CI80" s="129"/>
      <c r="CJ80" s="129"/>
      <c r="CK80" s="129"/>
      <c r="CL80" s="130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127" t="s">
        <v>60</v>
      </c>
      <c r="CY80" s="127"/>
      <c r="CZ80" s="127"/>
      <c r="DA80" s="127"/>
      <c r="DB80" s="127"/>
      <c r="DC80" s="127"/>
      <c r="DD80" s="127"/>
      <c r="DE80" s="127"/>
      <c r="DF80" s="127"/>
      <c r="DG80" s="128">
        <f>データ!EI7</f>
        <v>50.8</v>
      </c>
      <c r="DH80" s="129"/>
      <c r="DI80" s="129"/>
      <c r="DJ80" s="129"/>
      <c r="DK80" s="129"/>
      <c r="DL80" s="129"/>
      <c r="DM80" s="129"/>
      <c r="DN80" s="129"/>
      <c r="DO80" s="129"/>
      <c r="DP80" s="129"/>
      <c r="DQ80" s="129"/>
      <c r="DR80" s="129"/>
      <c r="DS80" s="129"/>
      <c r="DT80" s="129"/>
      <c r="DU80" s="130"/>
      <c r="DV80" s="128">
        <f>データ!EJ7</f>
        <v>51.4</v>
      </c>
      <c r="DW80" s="129"/>
      <c r="DX80" s="129"/>
      <c r="DY80" s="129"/>
      <c r="DZ80" s="129"/>
      <c r="EA80" s="129"/>
      <c r="EB80" s="129"/>
      <c r="EC80" s="129"/>
      <c r="ED80" s="129"/>
      <c r="EE80" s="129"/>
      <c r="EF80" s="129"/>
      <c r="EG80" s="129"/>
      <c r="EH80" s="129"/>
      <c r="EI80" s="129"/>
      <c r="EJ80" s="130"/>
      <c r="EK80" s="128">
        <f>データ!EK7</f>
        <v>51.9</v>
      </c>
      <c r="EL80" s="129"/>
      <c r="EM80" s="129"/>
      <c r="EN80" s="129"/>
      <c r="EO80" s="129"/>
      <c r="EP80" s="129"/>
      <c r="EQ80" s="129"/>
      <c r="ER80" s="129"/>
      <c r="ES80" s="129"/>
      <c r="ET80" s="129"/>
      <c r="EU80" s="129"/>
      <c r="EV80" s="129"/>
      <c r="EW80" s="129"/>
      <c r="EX80" s="129"/>
      <c r="EY80" s="130"/>
      <c r="EZ80" s="128">
        <f>データ!EL7</f>
        <v>53.8</v>
      </c>
      <c r="FA80" s="129"/>
      <c r="FB80" s="129"/>
      <c r="FC80" s="129"/>
      <c r="FD80" s="129"/>
      <c r="FE80" s="129"/>
      <c r="FF80" s="129"/>
      <c r="FG80" s="129"/>
      <c r="FH80" s="129"/>
      <c r="FI80" s="129"/>
      <c r="FJ80" s="129"/>
      <c r="FK80" s="129"/>
      <c r="FL80" s="129"/>
      <c r="FM80" s="129"/>
      <c r="FN80" s="130"/>
      <c r="FO80" s="128">
        <f>データ!EM7</f>
        <v>55.3</v>
      </c>
      <c r="FP80" s="129"/>
      <c r="FQ80" s="129"/>
      <c r="FR80" s="129"/>
      <c r="FS80" s="129"/>
      <c r="FT80" s="129"/>
      <c r="FU80" s="129"/>
      <c r="FV80" s="129"/>
      <c r="FW80" s="129"/>
      <c r="FX80" s="129"/>
      <c r="FY80" s="129"/>
      <c r="FZ80" s="129"/>
      <c r="GA80" s="129"/>
      <c r="GB80" s="129"/>
      <c r="GC80" s="130"/>
      <c r="GD80" s="24"/>
      <c r="GE80" s="24"/>
      <c r="GF80" s="24"/>
      <c r="GG80" s="24"/>
      <c r="GH80" s="24"/>
      <c r="GI80" s="17"/>
      <c r="GJ80" s="17"/>
      <c r="GK80" s="127" t="s">
        <v>60</v>
      </c>
      <c r="GL80" s="127"/>
      <c r="GM80" s="127"/>
      <c r="GN80" s="127"/>
      <c r="GO80" s="127"/>
      <c r="GP80" s="127"/>
      <c r="GQ80" s="127"/>
      <c r="GR80" s="127"/>
      <c r="GS80" s="127"/>
      <c r="GT80" s="128">
        <f>データ!ET7</f>
        <v>72.599999999999994</v>
      </c>
      <c r="GU80" s="129"/>
      <c r="GV80" s="129"/>
      <c r="GW80" s="129"/>
      <c r="GX80" s="129"/>
      <c r="GY80" s="129"/>
      <c r="GZ80" s="129"/>
      <c r="HA80" s="129"/>
      <c r="HB80" s="129"/>
      <c r="HC80" s="129"/>
      <c r="HD80" s="129"/>
      <c r="HE80" s="129"/>
      <c r="HF80" s="129"/>
      <c r="HG80" s="129"/>
      <c r="HH80" s="130"/>
      <c r="HI80" s="128">
        <f>データ!EU7</f>
        <v>71.900000000000006</v>
      </c>
      <c r="HJ80" s="129"/>
      <c r="HK80" s="129"/>
      <c r="HL80" s="129"/>
      <c r="HM80" s="129"/>
      <c r="HN80" s="129"/>
      <c r="HO80" s="129"/>
      <c r="HP80" s="129"/>
      <c r="HQ80" s="129"/>
      <c r="HR80" s="129"/>
      <c r="HS80" s="129"/>
      <c r="HT80" s="129"/>
      <c r="HU80" s="129"/>
      <c r="HV80" s="129"/>
      <c r="HW80" s="130"/>
      <c r="HX80" s="128">
        <f>データ!EV7</f>
        <v>71.2</v>
      </c>
      <c r="HY80" s="129"/>
      <c r="HZ80" s="129"/>
      <c r="IA80" s="129"/>
      <c r="IB80" s="129"/>
      <c r="IC80" s="129"/>
      <c r="ID80" s="129"/>
      <c r="IE80" s="129"/>
      <c r="IF80" s="129"/>
      <c r="IG80" s="129"/>
      <c r="IH80" s="129"/>
      <c r="II80" s="129"/>
      <c r="IJ80" s="129"/>
      <c r="IK80" s="129"/>
      <c r="IL80" s="130"/>
      <c r="IM80" s="128">
        <f>データ!EW7</f>
        <v>71.8</v>
      </c>
      <c r="IN80" s="129"/>
      <c r="IO80" s="129"/>
      <c r="IP80" s="129"/>
      <c r="IQ80" s="129"/>
      <c r="IR80" s="129"/>
      <c r="IS80" s="129"/>
      <c r="IT80" s="129"/>
      <c r="IU80" s="129"/>
      <c r="IV80" s="129"/>
      <c r="IW80" s="129"/>
      <c r="IX80" s="129"/>
      <c r="IY80" s="129"/>
      <c r="IZ80" s="129"/>
      <c r="JA80" s="130"/>
      <c r="JB80" s="128">
        <f>データ!EX7</f>
        <v>71.400000000000006</v>
      </c>
      <c r="JC80" s="129"/>
      <c r="JD80" s="129"/>
      <c r="JE80" s="129"/>
      <c r="JF80" s="129"/>
      <c r="JG80" s="129"/>
      <c r="JH80" s="129"/>
      <c r="JI80" s="129"/>
      <c r="JJ80" s="129"/>
      <c r="JK80" s="129"/>
      <c r="JL80" s="129"/>
      <c r="JM80" s="129"/>
      <c r="JN80" s="129"/>
      <c r="JO80" s="129"/>
      <c r="JP80" s="130"/>
      <c r="JQ80" s="26"/>
      <c r="JR80" s="26"/>
      <c r="JS80" s="26"/>
      <c r="JT80" s="26"/>
      <c r="JU80" s="26"/>
      <c r="JV80" s="26"/>
      <c r="JW80" s="17"/>
      <c r="JX80" s="127" t="s">
        <v>60</v>
      </c>
      <c r="JY80" s="127"/>
      <c r="JZ80" s="127"/>
      <c r="KA80" s="127"/>
      <c r="KB80" s="127"/>
      <c r="KC80" s="127"/>
      <c r="KD80" s="127"/>
      <c r="KE80" s="127"/>
      <c r="KF80" s="127"/>
      <c r="KG80" s="143">
        <f>データ!FE7</f>
        <v>44436827</v>
      </c>
      <c r="KH80" s="144"/>
      <c r="KI80" s="144"/>
      <c r="KJ80" s="144"/>
      <c r="KK80" s="144"/>
      <c r="KL80" s="144"/>
      <c r="KM80" s="144"/>
      <c r="KN80" s="144"/>
      <c r="KO80" s="144"/>
      <c r="KP80" s="144"/>
      <c r="KQ80" s="144"/>
      <c r="KR80" s="144"/>
      <c r="KS80" s="144"/>
      <c r="KT80" s="144"/>
      <c r="KU80" s="145"/>
      <c r="KV80" s="143">
        <f>データ!FF7</f>
        <v>45896030</v>
      </c>
      <c r="KW80" s="144"/>
      <c r="KX80" s="144"/>
      <c r="KY80" s="144"/>
      <c r="KZ80" s="144"/>
      <c r="LA80" s="144"/>
      <c r="LB80" s="144"/>
      <c r="LC80" s="144"/>
      <c r="LD80" s="144"/>
      <c r="LE80" s="144"/>
      <c r="LF80" s="144"/>
      <c r="LG80" s="144"/>
      <c r="LH80" s="144"/>
      <c r="LI80" s="144"/>
      <c r="LJ80" s="145"/>
      <c r="LK80" s="143">
        <f>データ!FG7</f>
        <v>47415042</v>
      </c>
      <c r="LL80" s="144"/>
      <c r="LM80" s="144"/>
      <c r="LN80" s="144"/>
      <c r="LO80" s="144"/>
      <c r="LP80" s="144"/>
      <c r="LQ80" s="144"/>
      <c r="LR80" s="144"/>
      <c r="LS80" s="144"/>
      <c r="LT80" s="144"/>
      <c r="LU80" s="144"/>
      <c r="LV80" s="144"/>
      <c r="LW80" s="144"/>
      <c r="LX80" s="144"/>
      <c r="LY80" s="145"/>
      <c r="LZ80" s="143">
        <f>データ!FH7</f>
        <v>47985814</v>
      </c>
      <c r="MA80" s="144"/>
      <c r="MB80" s="144"/>
      <c r="MC80" s="144"/>
      <c r="MD80" s="144"/>
      <c r="ME80" s="144"/>
      <c r="MF80" s="144"/>
      <c r="MG80" s="144"/>
      <c r="MH80" s="144"/>
      <c r="MI80" s="144"/>
      <c r="MJ80" s="144"/>
      <c r="MK80" s="144"/>
      <c r="ML80" s="144"/>
      <c r="MM80" s="144"/>
      <c r="MN80" s="145"/>
      <c r="MO80" s="143">
        <f>データ!FI7</f>
        <v>49654543</v>
      </c>
      <c r="MP80" s="144"/>
      <c r="MQ80" s="144"/>
      <c r="MR80" s="144"/>
      <c r="MS80" s="144"/>
      <c r="MT80" s="144"/>
      <c r="MU80" s="144"/>
      <c r="MV80" s="144"/>
      <c r="MW80" s="144"/>
      <c r="MX80" s="144"/>
      <c r="MY80" s="144"/>
      <c r="MZ80" s="144"/>
      <c r="NA80" s="144"/>
      <c r="NB80" s="144"/>
      <c r="NC80" s="145"/>
      <c r="ND80" s="2"/>
      <c r="NE80" s="2"/>
      <c r="NF80" s="2"/>
      <c r="NG80" s="21"/>
      <c r="NH80" s="15"/>
      <c r="NI80" s="2"/>
      <c r="NJ80" s="146"/>
      <c r="NK80" s="147"/>
      <c r="NL80" s="147"/>
      <c r="NM80" s="147"/>
      <c r="NN80" s="147"/>
      <c r="NO80" s="147"/>
      <c r="NP80" s="147"/>
      <c r="NQ80" s="147"/>
      <c r="NR80" s="147"/>
      <c r="NS80" s="147"/>
      <c r="NT80" s="147"/>
      <c r="NU80" s="147"/>
      <c r="NV80" s="147"/>
      <c r="NW80" s="147"/>
      <c r="NX80" s="148"/>
    </row>
    <row r="81" spans="1:388" ht="13.5" customHeight="1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146"/>
      <c r="NK81" s="147"/>
      <c r="NL81" s="147"/>
      <c r="NM81" s="147"/>
      <c r="NN81" s="147"/>
      <c r="NO81" s="147"/>
      <c r="NP81" s="147"/>
      <c r="NQ81" s="147"/>
      <c r="NR81" s="147"/>
      <c r="NS81" s="147"/>
      <c r="NT81" s="147"/>
      <c r="NU81" s="147"/>
      <c r="NV81" s="147"/>
      <c r="NW81" s="147"/>
      <c r="NX81" s="148"/>
    </row>
    <row r="82" spans="1:388" ht="13.5" customHeight="1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46"/>
      <c r="NK82" s="147"/>
      <c r="NL82" s="147"/>
      <c r="NM82" s="147"/>
      <c r="NN82" s="147"/>
      <c r="NO82" s="147"/>
      <c r="NP82" s="147"/>
      <c r="NQ82" s="147"/>
      <c r="NR82" s="147"/>
      <c r="NS82" s="147"/>
      <c r="NT82" s="147"/>
      <c r="NU82" s="147"/>
      <c r="NV82" s="147"/>
      <c r="NW82" s="147"/>
      <c r="NX82" s="148"/>
    </row>
    <row r="83" spans="1:388" ht="13.5" customHeight="1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46"/>
      <c r="NK83" s="147"/>
      <c r="NL83" s="147"/>
      <c r="NM83" s="147"/>
      <c r="NN83" s="147"/>
      <c r="NO83" s="147"/>
      <c r="NP83" s="147"/>
      <c r="NQ83" s="147"/>
      <c r="NR83" s="147"/>
      <c r="NS83" s="147"/>
      <c r="NT83" s="147"/>
      <c r="NU83" s="147"/>
      <c r="NV83" s="147"/>
      <c r="NW83" s="147"/>
      <c r="NX83" s="148"/>
    </row>
    <row r="84" spans="1:388" ht="13.5" customHeight="1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149"/>
      <c r="NK84" s="150"/>
      <c r="NL84" s="150"/>
      <c r="NM84" s="150"/>
      <c r="NN84" s="150"/>
      <c r="NO84" s="150"/>
      <c r="NP84" s="150"/>
      <c r="NQ84" s="150"/>
      <c r="NR84" s="150"/>
      <c r="NS84" s="150"/>
      <c r="NT84" s="150"/>
      <c r="NU84" s="150"/>
      <c r="NV84" s="150"/>
      <c r="NW84" s="150"/>
      <c r="NX84" s="151"/>
    </row>
    <row r="85" spans="1:388">
      <c r="B85" s="152" t="s">
        <v>89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  <c r="BG85" s="152"/>
      <c r="BH85" s="152"/>
      <c r="BI85" s="152"/>
      <c r="BJ85" s="152"/>
      <c r="BK85" s="152"/>
      <c r="BL85" s="152"/>
      <c r="BM85" s="152"/>
      <c r="BN85" s="152"/>
      <c r="BO85" s="152"/>
      <c r="BP85" s="152"/>
      <c r="BQ85" s="152"/>
      <c r="BR85" s="152"/>
      <c r="BS85" s="152"/>
      <c r="BT85" s="152"/>
      <c r="BU85" s="152"/>
      <c r="BV85" s="152"/>
      <c r="BW85" s="152"/>
      <c r="BX85" s="152"/>
      <c r="BY85" s="152"/>
      <c r="BZ85" s="152"/>
      <c r="CA85" s="152"/>
      <c r="CB85" s="152"/>
      <c r="CC85" s="152"/>
      <c r="CD85" s="152"/>
      <c r="CE85" s="152"/>
      <c r="CF85" s="152"/>
      <c r="CG85" s="152"/>
      <c r="CH85" s="152"/>
      <c r="CI85" s="152"/>
      <c r="CJ85" s="152"/>
      <c r="CK85" s="152"/>
      <c r="CL85" s="152"/>
      <c r="CM85" s="152"/>
      <c r="CN85" s="152"/>
      <c r="CO85" s="152"/>
      <c r="CP85" s="152"/>
      <c r="CQ85" s="152"/>
      <c r="CR85" s="152"/>
      <c r="CS85" s="152"/>
      <c r="CT85" s="152"/>
      <c r="CU85" s="152"/>
      <c r="CV85" s="152"/>
      <c r="CW85" s="152"/>
      <c r="CX85" s="152"/>
      <c r="CY85" s="152"/>
      <c r="CZ85" s="152"/>
      <c r="DA85" s="152"/>
      <c r="DB85" s="152"/>
      <c r="DC85" s="152"/>
      <c r="DD85" s="152"/>
      <c r="DE85" s="152"/>
      <c r="DF85" s="152"/>
      <c r="DG85" s="152"/>
      <c r="DH85" s="152"/>
      <c r="DI85" s="152"/>
      <c r="DJ85" s="152"/>
      <c r="DK85" s="152"/>
      <c r="DL85" s="152"/>
      <c r="DM85" s="152"/>
      <c r="DN85" s="152"/>
      <c r="DO85" s="152"/>
      <c r="DP85" s="152"/>
      <c r="DQ85" s="152"/>
      <c r="DR85" s="152"/>
      <c r="DS85" s="152"/>
      <c r="DT85" s="152"/>
      <c r="DU85" s="152"/>
      <c r="DV85" s="152"/>
      <c r="DW85" s="152"/>
      <c r="DX85" s="152"/>
      <c r="DY85" s="152"/>
      <c r="DZ85" s="152"/>
      <c r="EA85" s="152"/>
      <c r="EB85" s="152"/>
      <c r="EC85" s="152"/>
      <c r="ED85" s="152"/>
      <c r="EE85" s="152"/>
      <c r="EF85" s="152"/>
      <c r="EG85" s="152"/>
      <c r="EH85" s="152"/>
      <c r="EI85" s="152"/>
      <c r="EJ85" s="152"/>
      <c r="EK85" s="152"/>
      <c r="EL85" s="152"/>
      <c r="EM85" s="152"/>
      <c r="EN85" s="152"/>
      <c r="EO85" s="152"/>
      <c r="EP85" s="152"/>
      <c r="EQ85" s="152"/>
      <c r="ER85" s="152"/>
      <c r="ES85" s="152"/>
      <c r="ET85" s="152"/>
      <c r="EU85" s="152"/>
      <c r="EV85" s="152"/>
      <c r="EW85" s="152"/>
      <c r="EX85" s="152"/>
      <c r="EY85" s="152"/>
      <c r="EZ85" s="152"/>
      <c r="FA85" s="152"/>
      <c r="FB85" s="152"/>
      <c r="FC85" s="152"/>
      <c r="FD85" s="152"/>
      <c r="FE85" s="152"/>
      <c r="FF85" s="152"/>
      <c r="FG85" s="152"/>
      <c r="FH85" s="152"/>
      <c r="FI85" s="152"/>
      <c r="FJ85" s="152"/>
      <c r="FK85" s="152"/>
      <c r="FL85" s="152"/>
      <c r="FM85" s="152"/>
      <c r="FN85" s="152"/>
      <c r="FO85" s="152"/>
      <c r="FP85" s="152"/>
      <c r="FQ85" s="152"/>
      <c r="FR85" s="152"/>
      <c r="FS85" s="152"/>
      <c r="FT85" s="152"/>
      <c r="FU85" s="152"/>
      <c r="FV85" s="152"/>
      <c r="FW85" s="152"/>
      <c r="FX85" s="152"/>
      <c r="FY85" s="152"/>
      <c r="FZ85" s="152"/>
      <c r="GA85" s="152"/>
      <c r="GB85" s="152"/>
      <c r="GC85" s="152"/>
      <c r="GD85" s="152"/>
      <c r="GE85" s="152"/>
      <c r="GF85" s="152"/>
      <c r="GG85" s="152"/>
      <c r="GH85" s="152"/>
      <c r="GI85" s="152"/>
      <c r="GJ85" s="152"/>
      <c r="GK85" s="152"/>
      <c r="GL85" s="152"/>
      <c r="GM85" s="152"/>
      <c r="GN85" s="152"/>
      <c r="GO85" s="152"/>
      <c r="GP85" s="152"/>
      <c r="GQ85" s="152"/>
      <c r="GR85" s="152"/>
      <c r="GS85" s="152"/>
      <c r="GT85" s="152"/>
      <c r="GU85" s="152"/>
      <c r="GV85" s="152"/>
      <c r="GW85" s="152"/>
      <c r="GX85" s="152"/>
      <c r="GY85" s="152"/>
      <c r="GZ85" s="152"/>
      <c r="HA85" s="152"/>
      <c r="HB85" s="152"/>
      <c r="HC85" s="152"/>
      <c r="HD85" s="152"/>
      <c r="HE85" s="152"/>
      <c r="HF85" s="152"/>
      <c r="HG85" s="152"/>
      <c r="HH85" s="152"/>
      <c r="HI85" s="152"/>
      <c r="HJ85" s="152"/>
      <c r="HK85" s="152"/>
      <c r="HL85" s="152"/>
      <c r="HM85" s="152"/>
      <c r="HN85" s="152"/>
      <c r="HO85" s="152"/>
      <c r="HP85" s="152"/>
      <c r="HQ85" s="152"/>
      <c r="HR85" s="152"/>
      <c r="HS85" s="152"/>
      <c r="HT85" s="152"/>
      <c r="HU85" s="152"/>
      <c r="HV85" s="152"/>
      <c r="HW85" s="152"/>
      <c r="HX85" s="152"/>
      <c r="HY85" s="152"/>
      <c r="HZ85" s="152"/>
      <c r="IA85" s="152"/>
      <c r="IB85" s="152"/>
      <c r="IC85" s="152"/>
      <c r="ID85" s="152"/>
      <c r="IE85" s="152"/>
      <c r="IF85" s="152"/>
      <c r="IG85" s="152"/>
      <c r="IH85" s="152"/>
      <c r="II85" s="152"/>
      <c r="IJ85" s="152"/>
      <c r="IK85" s="152"/>
      <c r="IL85" s="152"/>
      <c r="IM85" s="152"/>
      <c r="IN85" s="152"/>
      <c r="IO85" s="152"/>
      <c r="IP85" s="152"/>
      <c r="IQ85" s="152"/>
      <c r="IR85" s="152"/>
      <c r="IS85" s="152"/>
      <c r="IT85" s="152"/>
      <c r="IU85" s="152"/>
      <c r="IV85" s="152"/>
      <c r="IW85" s="152"/>
      <c r="IX85" s="152"/>
      <c r="IY85" s="152"/>
      <c r="IZ85" s="152"/>
      <c r="JA85" s="152"/>
      <c r="JB85" s="152"/>
      <c r="JC85" s="152"/>
      <c r="JD85" s="152"/>
      <c r="JE85" s="152"/>
      <c r="JF85" s="152"/>
      <c r="JG85" s="152"/>
      <c r="JH85" s="152"/>
      <c r="JI85" s="152"/>
      <c r="JJ85" s="152"/>
      <c r="JK85" s="152"/>
      <c r="JL85" s="152"/>
      <c r="JM85" s="152"/>
      <c r="JN85" s="152"/>
      <c r="JO85" s="152"/>
      <c r="JP85" s="152"/>
      <c r="JQ85" s="152"/>
      <c r="JR85" s="152"/>
      <c r="JS85" s="152"/>
      <c r="JT85" s="152"/>
      <c r="JU85" s="152"/>
      <c r="JV85" s="152"/>
      <c r="JW85" s="152"/>
      <c r="JX85" s="152"/>
      <c r="JY85" s="152"/>
      <c r="JZ85" s="152"/>
      <c r="KA85" s="152"/>
      <c r="KB85" s="152"/>
      <c r="KC85" s="152"/>
      <c r="KD85" s="152"/>
      <c r="KE85" s="152"/>
      <c r="KF85" s="152"/>
      <c r="KG85" s="152"/>
      <c r="KH85" s="152"/>
      <c r="KI85" s="152"/>
      <c r="KJ85" s="152"/>
      <c r="KK85" s="152"/>
      <c r="KL85" s="152"/>
      <c r="KM85" s="152"/>
      <c r="KN85" s="152"/>
      <c r="KO85" s="152"/>
      <c r="KP85" s="152"/>
      <c r="KQ85" s="152"/>
      <c r="KR85" s="152"/>
      <c r="KS85" s="152"/>
      <c r="KT85" s="152"/>
      <c r="KU85" s="152"/>
      <c r="KV85" s="152"/>
      <c r="KW85" s="152"/>
      <c r="KX85" s="152"/>
      <c r="KY85" s="152"/>
      <c r="KZ85" s="152"/>
      <c r="LA85" s="152"/>
      <c r="LB85" s="152"/>
      <c r="LC85" s="152"/>
      <c r="LD85" s="152"/>
      <c r="LE85" s="152"/>
      <c r="LF85" s="152"/>
      <c r="LG85" s="152"/>
      <c r="LH85" s="152"/>
      <c r="LI85" s="152"/>
      <c r="LJ85" s="152"/>
      <c r="LK85" s="152"/>
      <c r="LL85" s="152"/>
      <c r="LM85" s="152"/>
      <c r="LN85" s="152"/>
      <c r="LO85" s="152"/>
      <c r="LP85" s="152"/>
      <c r="LQ85" s="152"/>
      <c r="LR85" s="152"/>
      <c r="LS85" s="152"/>
      <c r="LT85" s="152"/>
      <c r="LU85" s="152"/>
      <c r="LV85" s="152"/>
      <c r="LW85" s="152"/>
      <c r="LX85" s="152"/>
      <c r="LY85" s="152"/>
      <c r="LZ85" s="152"/>
      <c r="MA85" s="152"/>
      <c r="MB85" s="152"/>
      <c r="MC85" s="152"/>
      <c r="MD85" s="152"/>
      <c r="ME85" s="152"/>
      <c r="MF85" s="152"/>
      <c r="MG85" s="152"/>
      <c r="MH85" s="152"/>
      <c r="MI85" s="152"/>
      <c r="MJ85" s="152"/>
      <c r="MK85" s="152"/>
      <c r="ML85" s="152"/>
      <c r="MM85" s="152"/>
      <c r="MN85" s="152"/>
      <c r="MO85" s="152"/>
      <c r="MP85" s="152"/>
      <c r="MQ85" s="152"/>
      <c r="MR85" s="152"/>
      <c r="MS85" s="152"/>
      <c r="MT85" s="152"/>
      <c r="MU85" s="152"/>
      <c r="MV85" s="152"/>
      <c r="MW85" s="152"/>
      <c r="MX85" s="152"/>
      <c r="MY85" s="152"/>
      <c r="MZ85" s="152"/>
      <c r="NA85" s="152"/>
      <c r="NB85" s="152"/>
      <c r="NC85" s="152"/>
      <c r="ND85" s="152"/>
      <c r="NE85" s="152"/>
      <c r="NF85" s="152"/>
      <c r="NG85" s="152"/>
      <c r="NH85" s="152"/>
    </row>
    <row r="86" spans="1:388">
      <c r="C86" s="2"/>
      <c r="BH86" s="2"/>
      <c r="GR86" s="2"/>
      <c r="IV86" s="2"/>
      <c r="LD86" s="2"/>
    </row>
    <row r="87" spans="1:388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>
      <c r="A89" s="30"/>
      <c r="B89" s="31" t="s">
        <v>90</v>
      </c>
      <c r="C89" s="31" t="s">
        <v>91</v>
      </c>
      <c r="D89" s="31" t="s">
        <v>92</v>
      </c>
      <c r="E89" s="31" t="s">
        <v>93</v>
      </c>
      <c r="F89" s="31" t="s">
        <v>94</v>
      </c>
      <c r="G89" s="31" t="s">
        <v>95</v>
      </c>
      <c r="H89" s="31" t="s">
        <v>96</v>
      </c>
      <c r="I89" s="31" t="s">
        <v>97</v>
      </c>
      <c r="J89" s="31" t="s">
        <v>90</v>
      </c>
      <c r="K89" s="31" t="s">
        <v>91</v>
      </c>
      <c r="L89" s="31" t="s">
        <v>92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>
      <c r="A90" s="30"/>
      <c r="B90" s="31" t="str">
        <f>データ!AS6</f>
        <v>【96.6】</v>
      </c>
      <c r="C90" s="31" t="str">
        <f>データ!BD6</f>
        <v>【86.6】</v>
      </c>
      <c r="D90" s="31" t="str">
        <f>データ!BO6</f>
        <v>【83.9】</v>
      </c>
      <c r="E90" s="31" t="str">
        <f>データ!BZ6</f>
        <v>【68.7】</v>
      </c>
      <c r="F90" s="31" t="str">
        <f>データ!CK6</f>
        <v>【62,428】</v>
      </c>
      <c r="G90" s="31" t="str">
        <f>データ!CV6</f>
        <v>【18,236】</v>
      </c>
      <c r="H90" s="31" t="str">
        <f>データ!DG6</f>
        <v>【56.1】</v>
      </c>
      <c r="I90" s="31" t="str">
        <f>データ!DR6</f>
        <v>【26.4】</v>
      </c>
      <c r="J90" s="31" t="str">
        <f>データ!EC6</f>
        <v>【54.5】</v>
      </c>
      <c r="K90" s="31" t="str">
        <f>データ!EN6</f>
        <v>【57.0】</v>
      </c>
      <c r="L90" s="31" t="str">
        <f>データ!EY6</f>
        <v>【70.4】</v>
      </c>
      <c r="M90" s="33" t="str">
        <f>データ!FJ6</f>
        <v>【50,999,060】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oQWARVEIyJa6YAADEYW765pE2kFNolykeeTUajI6BEBPEgBmRC7CY7lR9Dy56mmB4oqD01XzBSjqwv8Mp3euYw==" saltValue="4AYke7fu5HySZbSNXmkxhg==" spinCount="100000" sheet="1" objects="1" scenarios="1" formatCells="0" formatColumns="0" formatRows="0"/>
  <mergeCells count="286"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$OC$18:$OC$56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.2"/>
  <cols>
    <col min="1" max="1" width="14.6640625" customWidth="1"/>
    <col min="2" max="7" width="11.88671875" customWidth="1"/>
    <col min="8" max="10" width="15.88671875" bestFit="1" customWidth="1"/>
    <col min="11" max="165" width="11.88671875" customWidth="1"/>
    <col min="166" max="166" width="10.88671875" customWidth="1"/>
  </cols>
  <sheetData>
    <row r="1" spans="1:166">
      <c r="A1" t="s">
        <v>98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>
      <c r="A2" s="35" t="s">
        <v>99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2" customHeight="1">
      <c r="A3" s="35" t="s">
        <v>100</v>
      </c>
      <c r="B3" s="36" t="s">
        <v>101</v>
      </c>
      <c r="C3" s="36" t="s">
        <v>102</v>
      </c>
      <c r="D3" s="36" t="s">
        <v>103</v>
      </c>
      <c r="E3" s="36" t="s">
        <v>104</v>
      </c>
      <c r="F3" s="36" t="s">
        <v>105</v>
      </c>
      <c r="G3" s="36" t="s">
        <v>106</v>
      </c>
      <c r="H3" s="37" t="s">
        <v>107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108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109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>
      <c r="A4" s="35" t="s">
        <v>110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4" t="s">
        <v>111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57" t="s">
        <v>112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7" t="s">
        <v>113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114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115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7" t="s">
        <v>116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117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118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7" t="s">
        <v>119</v>
      </c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4" t="s">
        <v>120</v>
      </c>
      <c r="EE4" s="155"/>
      <c r="EF4" s="155"/>
      <c r="EG4" s="155"/>
      <c r="EH4" s="155"/>
      <c r="EI4" s="155"/>
      <c r="EJ4" s="155"/>
      <c r="EK4" s="155"/>
      <c r="EL4" s="155"/>
      <c r="EM4" s="155"/>
      <c r="EN4" s="156"/>
      <c r="EO4" s="153" t="s">
        <v>121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 t="s">
        <v>122</v>
      </c>
      <c r="FA4" s="153"/>
      <c r="FB4" s="153"/>
      <c r="FC4" s="153"/>
      <c r="FD4" s="153"/>
      <c r="FE4" s="153"/>
      <c r="FF4" s="153"/>
      <c r="FG4" s="153"/>
      <c r="FH4" s="153"/>
      <c r="FI4" s="153"/>
      <c r="FJ4" s="153"/>
    </row>
    <row r="5" spans="1:166">
      <c r="A5" s="35" t="s">
        <v>123</v>
      </c>
      <c r="B5" s="48"/>
      <c r="C5" s="48"/>
      <c r="D5" s="48"/>
      <c r="E5" s="48"/>
      <c r="F5" s="48"/>
      <c r="G5" s="48"/>
      <c r="H5" s="49" t="s">
        <v>124</v>
      </c>
      <c r="I5" s="49" t="s">
        <v>125</v>
      </c>
      <c r="J5" s="49" t="s">
        <v>126</v>
      </c>
      <c r="K5" s="49" t="s">
        <v>1</v>
      </c>
      <c r="L5" s="49" t="s">
        <v>2</v>
      </c>
      <c r="M5" s="49" t="s">
        <v>3</v>
      </c>
      <c r="N5" s="49" t="s">
        <v>127</v>
      </c>
      <c r="O5" s="49" t="s">
        <v>5</v>
      </c>
      <c r="P5" s="49" t="s">
        <v>128</v>
      </c>
      <c r="Q5" s="49" t="s">
        <v>129</v>
      </c>
      <c r="R5" s="49" t="s">
        <v>130</v>
      </c>
      <c r="S5" s="49" t="s">
        <v>131</v>
      </c>
      <c r="T5" s="49" t="s">
        <v>132</v>
      </c>
      <c r="U5" s="49" t="s">
        <v>133</v>
      </c>
      <c r="V5" s="49" t="s">
        <v>134</v>
      </c>
      <c r="W5" s="49" t="s">
        <v>135</v>
      </c>
      <c r="X5" s="49" t="s">
        <v>136</v>
      </c>
      <c r="Y5" s="49" t="s">
        <v>137</v>
      </c>
      <c r="Z5" s="49" t="s">
        <v>138</v>
      </c>
      <c r="AA5" s="49" t="s">
        <v>139</v>
      </c>
      <c r="AB5" s="49" t="s">
        <v>140</v>
      </c>
      <c r="AC5" s="49" t="s">
        <v>141</v>
      </c>
      <c r="AD5" s="49" t="s">
        <v>142</v>
      </c>
      <c r="AE5" s="49" t="s">
        <v>143</v>
      </c>
      <c r="AF5" s="49" t="s">
        <v>144</v>
      </c>
      <c r="AG5" s="49" t="s">
        <v>145</v>
      </c>
      <c r="AH5" s="49" t="s">
        <v>146</v>
      </c>
      <c r="AI5" s="49" t="s">
        <v>147</v>
      </c>
      <c r="AJ5" s="49" t="s">
        <v>148</v>
      </c>
      <c r="AK5" s="49" t="s">
        <v>149</v>
      </c>
      <c r="AL5" s="49" t="s">
        <v>150</v>
      </c>
      <c r="AM5" s="49" t="s">
        <v>151</v>
      </c>
      <c r="AN5" s="49" t="s">
        <v>152</v>
      </c>
      <c r="AO5" s="49" t="s">
        <v>153</v>
      </c>
      <c r="AP5" s="49" t="s">
        <v>154</v>
      </c>
      <c r="AQ5" s="49" t="s">
        <v>155</v>
      </c>
      <c r="AR5" s="49" t="s">
        <v>156</v>
      </c>
      <c r="AS5" s="49" t="s">
        <v>157</v>
      </c>
      <c r="AT5" s="49" t="s">
        <v>147</v>
      </c>
      <c r="AU5" s="49" t="s">
        <v>148</v>
      </c>
      <c r="AV5" s="49" t="s">
        <v>149</v>
      </c>
      <c r="AW5" s="49" t="s">
        <v>158</v>
      </c>
      <c r="AX5" s="49" t="s">
        <v>151</v>
      </c>
      <c r="AY5" s="49" t="s">
        <v>152</v>
      </c>
      <c r="AZ5" s="49" t="s">
        <v>153</v>
      </c>
      <c r="BA5" s="49" t="s">
        <v>154</v>
      </c>
      <c r="BB5" s="49" t="s">
        <v>155</v>
      </c>
      <c r="BC5" s="49" t="s">
        <v>156</v>
      </c>
      <c r="BD5" s="49" t="s">
        <v>157</v>
      </c>
      <c r="BE5" s="49" t="s">
        <v>147</v>
      </c>
      <c r="BF5" s="49" t="s">
        <v>148</v>
      </c>
      <c r="BG5" s="49" t="s">
        <v>149</v>
      </c>
      <c r="BH5" s="49" t="s">
        <v>150</v>
      </c>
      <c r="BI5" s="49" t="s">
        <v>151</v>
      </c>
      <c r="BJ5" s="49" t="s">
        <v>152</v>
      </c>
      <c r="BK5" s="49" t="s">
        <v>153</v>
      </c>
      <c r="BL5" s="49" t="s">
        <v>154</v>
      </c>
      <c r="BM5" s="49" t="s">
        <v>155</v>
      </c>
      <c r="BN5" s="49" t="s">
        <v>156</v>
      </c>
      <c r="BO5" s="49" t="s">
        <v>157</v>
      </c>
      <c r="BP5" s="49" t="s">
        <v>147</v>
      </c>
      <c r="BQ5" s="49" t="s">
        <v>148</v>
      </c>
      <c r="BR5" s="49" t="s">
        <v>149</v>
      </c>
      <c r="BS5" s="49" t="s">
        <v>150</v>
      </c>
      <c r="BT5" s="49" t="s">
        <v>151</v>
      </c>
      <c r="BU5" s="49" t="s">
        <v>152</v>
      </c>
      <c r="BV5" s="49" t="s">
        <v>153</v>
      </c>
      <c r="BW5" s="49" t="s">
        <v>154</v>
      </c>
      <c r="BX5" s="49" t="s">
        <v>155</v>
      </c>
      <c r="BY5" s="49" t="s">
        <v>156</v>
      </c>
      <c r="BZ5" s="49" t="s">
        <v>157</v>
      </c>
      <c r="CA5" s="49" t="s">
        <v>147</v>
      </c>
      <c r="CB5" s="49" t="s">
        <v>148</v>
      </c>
      <c r="CC5" s="49" t="s">
        <v>149</v>
      </c>
      <c r="CD5" s="49" t="s">
        <v>150</v>
      </c>
      <c r="CE5" s="49" t="s">
        <v>151</v>
      </c>
      <c r="CF5" s="49" t="s">
        <v>152</v>
      </c>
      <c r="CG5" s="49" t="s">
        <v>153</v>
      </c>
      <c r="CH5" s="49" t="s">
        <v>154</v>
      </c>
      <c r="CI5" s="49" t="s">
        <v>155</v>
      </c>
      <c r="CJ5" s="49" t="s">
        <v>156</v>
      </c>
      <c r="CK5" s="49" t="s">
        <v>157</v>
      </c>
      <c r="CL5" s="49" t="s">
        <v>147</v>
      </c>
      <c r="CM5" s="49" t="s">
        <v>148</v>
      </c>
      <c r="CN5" s="49" t="s">
        <v>149</v>
      </c>
      <c r="CO5" s="49" t="s">
        <v>150</v>
      </c>
      <c r="CP5" s="49" t="s">
        <v>151</v>
      </c>
      <c r="CQ5" s="49" t="s">
        <v>152</v>
      </c>
      <c r="CR5" s="49" t="s">
        <v>153</v>
      </c>
      <c r="CS5" s="49" t="s">
        <v>154</v>
      </c>
      <c r="CT5" s="49" t="s">
        <v>155</v>
      </c>
      <c r="CU5" s="49" t="s">
        <v>156</v>
      </c>
      <c r="CV5" s="49" t="s">
        <v>157</v>
      </c>
      <c r="CW5" s="49" t="s">
        <v>159</v>
      </c>
      <c r="CX5" s="49" t="s">
        <v>148</v>
      </c>
      <c r="CY5" s="49" t="s">
        <v>149</v>
      </c>
      <c r="CZ5" s="49" t="s">
        <v>150</v>
      </c>
      <c r="DA5" s="49" t="s">
        <v>151</v>
      </c>
      <c r="DB5" s="49" t="s">
        <v>152</v>
      </c>
      <c r="DC5" s="49" t="s">
        <v>153</v>
      </c>
      <c r="DD5" s="49" t="s">
        <v>154</v>
      </c>
      <c r="DE5" s="49" t="s">
        <v>155</v>
      </c>
      <c r="DF5" s="49" t="s">
        <v>156</v>
      </c>
      <c r="DG5" s="49" t="s">
        <v>157</v>
      </c>
      <c r="DH5" s="49" t="s">
        <v>147</v>
      </c>
      <c r="DI5" s="49" t="s">
        <v>148</v>
      </c>
      <c r="DJ5" s="49" t="s">
        <v>149</v>
      </c>
      <c r="DK5" s="49" t="s">
        <v>150</v>
      </c>
      <c r="DL5" s="49" t="s">
        <v>151</v>
      </c>
      <c r="DM5" s="49" t="s">
        <v>152</v>
      </c>
      <c r="DN5" s="49" t="s">
        <v>153</v>
      </c>
      <c r="DO5" s="49" t="s">
        <v>154</v>
      </c>
      <c r="DP5" s="49" t="s">
        <v>155</v>
      </c>
      <c r="DQ5" s="49" t="s">
        <v>156</v>
      </c>
      <c r="DR5" s="49" t="s">
        <v>157</v>
      </c>
      <c r="DS5" s="49" t="s">
        <v>159</v>
      </c>
      <c r="DT5" s="49" t="s">
        <v>148</v>
      </c>
      <c r="DU5" s="49" t="s">
        <v>149</v>
      </c>
      <c r="DV5" s="49" t="s">
        <v>150</v>
      </c>
      <c r="DW5" s="49" t="s">
        <v>151</v>
      </c>
      <c r="DX5" s="49" t="s">
        <v>152</v>
      </c>
      <c r="DY5" s="49" t="s">
        <v>153</v>
      </c>
      <c r="DZ5" s="49" t="s">
        <v>154</v>
      </c>
      <c r="EA5" s="49" t="s">
        <v>155</v>
      </c>
      <c r="EB5" s="49" t="s">
        <v>156</v>
      </c>
      <c r="EC5" s="49" t="s">
        <v>157</v>
      </c>
      <c r="ED5" s="49" t="s">
        <v>147</v>
      </c>
      <c r="EE5" s="49" t="s">
        <v>148</v>
      </c>
      <c r="EF5" s="49" t="s">
        <v>149</v>
      </c>
      <c r="EG5" s="49" t="s">
        <v>150</v>
      </c>
      <c r="EH5" s="49" t="s">
        <v>151</v>
      </c>
      <c r="EI5" s="49" t="s">
        <v>152</v>
      </c>
      <c r="EJ5" s="49" t="s">
        <v>153</v>
      </c>
      <c r="EK5" s="49" t="s">
        <v>154</v>
      </c>
      <c r="EL5" s="49" t="s">
        <v>155</v>
      </c>
      <c r="EM5" s="49" t="s">
        <v>156</v>
      </c>
      <c r="EN5" s="49" t="s">
        <v>157</v>
      </c>
      <c r="EO5" s="49" t="s">
        <v>147</v>
      </c>
      <c r="EP5" s="49" t="s">
        <v>148</v>
      </c>
      <c r="EQ5" s="49" t="s">
        <v>149</v>
      </c>
      <c r="ER5" s="49" t="s">
        <v>150</v>
      </c>
      <c r="ES5" s="49" t="s">
        <v>151</v>
      </c>
      <c r="ET5" s="49" t="s">
        <v>152</v>
      </c>
      <c r="EU5" s="49" t="s">
        <v>153</v>
      </c>
      <c r="EV5" s="49" t="s">
        <v>154</v>
      </c>
      <c r="EW5" s="49" t="s">
        <v>155</v>
      </c>
      <c r="EX5" s="49" t="s">
        <v>156</v>
      </c>
      <c r="EY5" s="49" t="s">
        <v>160</v>
      </c>
      <c r="EZ5" s="49" t="s">
        <v>147</v>
      </c>
      <c r="FA5" s="49" t="s">
        <v>148</v>
      </c>
      <c r="FB5" s="49" t="s">
        <v>149</v>
      </c>
      <c r="FC5" s="49" t="s">
        <v>150</v>
      </c>
      <c r="FD5" s="49" t="s">
        <v>151</v>
      </c>
      <c r="FE5" s="49" t="s">
        <v>152</v>
      </c>
      <c r="FF5" s="49" t="s">
        <v>153</v>
      </c>
      <c r="FG5" s="49" t="s">
        <v>154</v>
      </c>
      <c r="FH5" s="49" t="s">
        <v>155</v>
      </c>
      <c r="FI5" s="49" t="s">
        <v>156</v>
      </c>
      <c r="FJ5" s="49" t="s">
        <v>157</v>
      </c>
    </row>
    <row r="6" spans="1:166" s="54" customFormat="1">
      <c r="A6" s="35" t="s">
        <v>161</v>
      </c>
      <c r="B6" s="50">
        <f>B8</f>
        <v>2023</v>
      </c>
      <c r="C6" s="50">
        <f t="shared" ref="C6:M6" si="2">C8</f>
        <v>242161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</v>
      </c>
      <c r="H6" s="158" t="str">
        <f>IF(H8&lt;&gt;I8,H8,"")&amp;IF(I8&lt;&gt;J8,I8,"")&amp;"　"&amp;J8</f>
        <v>三重県伊賀市　伊賀市立上野総合市民病院</v>
      </c>
      <c r="I6" s="159"/>
      <c r="J6" s="160"/>
      <c r="K6" s="50" t="str">
        <f t="shared" si="2"/>
        <v>当然財務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200床以上～300床未満</v>
      </c>
      <c r="O6" s="50" t="str">
        <f>O8</f>
        <v>非設置</v>
      </c>
      <c r="P6" s="50" t="str">
        <f>P8</f>
        <v>直営</v>
      </c>
      <c r="Q6" s="51">
        <f t="shared" ref="Q6:AH6" si="3">Q8</f>
        <v>22</v>
      </c>
      <c r="R6" s="50" t="str">
        <f t="shared" si="3"/>
        <v>対象</v>
      </c>
      <c r="S6" s="50" t="str">
        <f t="shared" si="3"/>
        <v>ド 透 訓</v>
      </c>
      <c r="T6" s="50" t="str">
        <f t="shared" si="3"/>
        <v>救 臨 災 地 輪</v>
      </c>
      <c r="U6" s="51">
        <f>U8</f>
        <v>85989</v>
      </c>
      <c r="V6" s="51">
        <f>V8</f>
        <v>15528</v>
      </c>
      <c r="W6" s="50" t="str">
        <f>W8</f>
        <v>-</v>
      </c>
      <c r="X6" s="50" t="str">
        <f t="shared" ref="X6" si="4">X8</f>
        <v>第２種該当</v>
      </c>
      <c r="Y6" s="50" t="str">
        <f t="shared" si="3"/>
        <v>１０：１</v>
      </c>
      <c r="Z6" s="51">
        <f t="shared" si="3"/>
        <v>241</v>
      </c>
      <c r="AA6" s="51">
        <f t="shared" si="3"/>
        <v>40</v>
      </c>
      <c r="AB6" s="51" t="str">
        <f t="shared" si="3"/>
        <v>-</v>
      </c>
      <c r="AC6" s="51" t="str">
        <f t="shared" si="3"/>
        <v>-</v>
      </c>
      <c r="AD6" s="51" t="str">
        <f t="shared" si="3"/>
        <v>-</v>
      </c>
      <c r="AE6" s="51">
        <f t="shared" si="3"/>
        <v>281</v>
      </c>
      <c r="AF6" s="51">
        <f t="shared" si="3"/>
        <v>179</v>
      </c>
      <c r="AG6" s="51">
        <f t="shared" si="3"/>
        <v>40</v>
      </c>
      <c r="AH6" s="51">
        <f t="shared" si="3"/>
        <v>219</v>
      </c>
      <c r="AI6" s="52">
        <f>IF(AI8="-",NA(),AI8)</f>
        <v>107.1</v>
      </c>
      <c r="AJ6" s="52">
        <f t="shared" ref="AJ6:AR6" si="5">IF(AJ8="-",NA(),AJ8)</f>
        <v>103.9</v>
      </c>
      <c r="AK6" s="52">
        <f t="shared" si="5"/>
        <v>108.5</v>
      </c>
      <c r="AL6" s="52">
        <f t="shared" si="5"/>
        <v>105.3</v>
      </c>
      <c r="AM6" s="52">
        <f t="shared" si="5"/>
        <v>97.8</v>
      </c>
      <c r="AN6" s="52">
        <f t="shared" si="5"/>
        <v>96.9</v>
      </c>
      <c r="AO6" s="52">
        <f t="shared" si="5"/>
        <v>101.8</v>
      </c>
      <c r="AP6" s="52">
        <f t="shared" si="5"/>
        <v>106.2</v>
      </c>
      <c r="AQ6" s="52">
        <f t="shared" si="5"/>
        <v>103.5</v>
      </c>
      <c r="AR6" s="52">
        <f t="shared" si="5"/>
        <v>93.8</v>
      </c>
      <c r="AS6" s="52" t="str">
        <f>IF(AS8="-","【-】","【"&amp;SUBSTITUTE(TEXT(AS8,"#,##0.0"),"-","△")&amp;"】")</f>
        <v>【96.6】</v>
      </c>
      <c r="AT6" s="52">
        <f>IF(AT8="-",NA(),AT8)</f>
        <v>105.3</v>
      </c>
      <c r="AU6" s="52">
        <f t="shared" ref="AU6:BC6" si="6">IF(AU8="-",NA(),AU8)</f>
        <v>96.7</v>
      </c>
      <c r="AV6" s="52">
        <f t="shared" si="6"/>
        <v>97.2</v>
      </c>
      <c r="AW6" s="52">
        <f t="shared" si="6"/>
        <v>93.8</v>
      </c>
      <c r="AX6" s="52">
        <f t="shared" si="6"/>
        <v>93.7</v>
      </c>
      <c r="AY6" s="52">
        <f t="shared" si="6"/>
        <v>86</v>
      </c>
      <c r="AZ6" s="52">
        <f t="shared" si="6"/>
        <v>80.7</v>
      </c>
      <c r="BA6" s="52">
        <f t="shared" si="6"/>
        <v>82.3</v>
      </c>
      <c r="BB6" s="52">
        <f t="shared" si="6"/>
        <v>81.5</v>
      </c>
      <c r="BC6" s="52">
        <f t="shared" si="6"/>
        <v>81.400000000000006</v>
      </c>
      <c r="BD6" s="52" t="str">
        <f>IF(BD8="-","【-】","【"&amp;SUBSTITUTE(TEXT(BD8,"#,##0.0"),"-","△")&amp;"】")</f>
        <v>【86.6】</v>
      </c>
      <c r="BE6" s="52">
        <f>IF(BE8="-",NA(),BE8)</f>
        <v>100.4</v>
      </c>
      <c r="BF6" s="52">
        <f t="shared" ref="BF6:BN6" si="7">IF(BF8="-",NA(),BF8)</f>
        <v>91.8</v>
      </c>
      <c r="BG6" s="52">
        <f t="shared" si="7"/>
        <v>92.4</v>
      </c>
      <c r="BH6" s="52">
        <f t="shared" si="7"/>
        <v>89.1</v>
      </c>
      <c r="BI6" s="52">
        <f t="shared" si="7"/>
        <v>89.4</v>
      </c>
      <c r="BJ6" s="52">
        <f t="shared" si="7"/>
        <v>83</v>
      </c>
      <c r="BK6" s="52">
        <f t="shared" si="7"/>
        <v>77.599999999999994</v>
      </c>
      <c r="BL6" s="52">
        <f t="shared" si="7"/>
        <v>79.2</v>
      </c>
      <c r="BM6" s="52">
        <f t="shared" si="7"/>
        <v>78.400000000000006</v>
      </c>
      <c r="BN6" s="52">
        <f t="shared" si="7"/>
        <v>78.2</v>
      </c>
      <c r="BO6" s="52" t="str">
        <f>IF(BO8="-","【-】","【"&amp;SUBSTITUTE(TEXT(BO8,"#,##0.0"),"-","△")&amp;"】")</f>
        <v>【83.9】</v>
      </c>
      <c r="BP6" s="52">
        <f>IF(BP8="-",NA(),BP8)</f>
        <v>69.8</v>
      </c>
      <c r="BQ6" s="52">
        <f t="shared" ref="BQ6:BY6" si="8">IF(BQ8="-",NA(),BQ8)</f>
        <v>61</v>
      </c>
      <c r="BR6" s="52">
        <f t="shared" si="8"/>
        <v>60.6</v>
      </c>
      <c r="BS6" s="52">
        <f t="shared" si="8"/>
        <v>60.5</v>
      </c>
      <c r="BT6" s="52">
        <f t="shared" si="8"/>
        <v>63.9</v>
      </c>
      <c r="BU6" s="52">
        <f t="shared" si="8"/>
        <v>72.900000000000006</v>
      </c>
      <c r="BV6" s="52">
        <f t="shared" si="8"/>
        <v>64.5</v>
      </c>
      <c r="BW6" s="52">
        <f t="shared" si="8"/>
        <v>63.8</v>
      </c>
      <c r="BX6" s="52">
        <f t="shared" si="8"/>
        <v>63.4</v>
      </c>
      <c r="BY6" s="52">
        <f t="shared" si="8"/>
        <v>66.7</v>
      </c>
      <c r="BZ6" s="52" t="str">
        <f>IF(BZ8="-","【-】","【"&amp;SUBSTITUTE(TEXT(BZ8,"#,##0.0"),"-","△")&amp;"】")</f>
        <v>【68.7】</v>
      </c>
      <c r="CA6" s="53">
        <f>IF(CA8="-",NA(),CA8)</f>
        <v>38175</v>
      </c>
      <c r="CB6" s="53">
        <f t="shared" ref="CB6:CJ6" si="9">IF(CB8="-",NA(),CB8)</f>
        <v>42776</v>
      </c>
      <c r="CC6" s="53">
        <f t="shared" si="9"/>
        <v>44956</v>
      </c>
      <c r="CD6" s="53">
        <f t="shared" si="9"/>
        <v>46389</v>
      </c>
      <c r="CE6" s="53">
        <f t="shared" si="9"/>
        <v>46311</v>
      </c>
      <c r="CF6" s="53">
        <f t="shared" si="9"/>
        <v>48807</v>
      </c>
      <c r="CG6" s="53">
        <f t="shared" si="9"/>
        <v>51594</v>
      </c>
      <c r="CH6" s="53">
        <f t="shared" si="9"/>
        <v>53805</v>
      </c>
      <c r="CI6" s="53">
        <f t="shared" si="9"/>
        <v>56563</v>
      </c>
      <c r="CJ6" s="53">
        <f t="shared" si="9"/>
        <v>56401</v>
      </c>
      <c r="CK6" s="52" t="str">
        <f>IF(CK8="-","【-】","【"&amp;SUBSTITUTE(TEXT(CK8,"#,##0"),"-","△")&amp;"】")</f>
        <v>【62,428】</v>
      </c>
      <c r="CL6" s="53">
        <f>IF(CL8="-",NA(),CL8)</f>
        <v>14753</v>
      </c>
      <c r="CM6" s="53">
        <f t="shared" ref="CM6:CU6" si="10">IF(CM8="-",NA(),CM8)</f>
        <v>15361</v>
      </c>
      <c r="CN6" s="53">
        <f t="shared" si="10"/>
        <v>13160</v>
      </c>
      <c r="CO6" s="53">
        <f t="shared" si="10"/>
        <v>13311</v>
      </c>
      <c r="CP6" s="53">
        <f t="shared" si="10"/>
        <v>13515</v>
      </c>
      <c r="CQ6" s="53">
        <f t="shared" si="10"/>
        <v>12970</v>
      </c>
      <c r="CR6" s="53">
        <f t="shared" si="10"/>
        <v>13767</v>
      </c>
      <c r="CS6" s="53">
        <f t="shared" si="10"/>
        <v>14046</v>
      </c>
      <c r="CT6" s="53">
        <f t="shared" si="10"/>
        <v>14550</v>
      </c>
      <c r="CU6" s="53">
        <f t="shared" si="10"/>
        <v>14823</v>
      </c>
      <c r="CV6" s="52" t="str">
        <f>IF(CV8="-","【-】","【"&amp;SUBSTITUTE(TEXT(CV8,"#,##0"),"-","△")&amp;"】")</f>
        <v>【18,236】</v>
      </c>
      <c r="CW6" s="52">
        <f>IF(CW8="-",NA(),CW8)</f>
        <v>49.7</v>
      </c>
      <c r="CX6" s="52">
        <f t="shared" ref="CX6:DF6" si="11">IF(CX8="-",NA(),CX8)</f>
        <v>56.1</v>
      </c>
      <c r="CY6" s="52">
        <f t="shared" si="11"/>
        <v>56.2</v>
      </c>
      <c r="CZ6" s="52">
        <f t="shared" si="11"/>
        <v>58.4</v>
      </c>
      <c r="DA6" s="52">
        <f t="shared" si="11"/>
        <v>59.3</v>
      </c>
      <c r="DB6" s="52">
        <f t="shared" si="11"/>
        <v>59.9</v>
      </c>
      <c r="DC6" s="52">
        <f t="shared" si="11"/>
        <v>63.4</v>
      </c>
      <c r="DD6" s="52">
        <f t="shared" si="11"/>
        <v>61.3</v>
      </c>
      <c r="DE6" s="52">
        <f t="shared" si="11"/>
        <v>61.4</v>
      </c>
      <c r="DF6" s="52">
        <f t="shared" si="11"/>
        <v>63.4</v>
      </c>
      <c r="DG6" s="52" t="str">
        <f>IF(DG8="-","【-】","【"&amp;SUBSTITUTE(TEXT(DG8,"#,##0.0"),"-","△")&amp;"】")</f>
        <v>【56.1】</v>
      </c>
      <c r="DH6" s="52">
        <f>IF(DH8="-",NA(),DH8)</f>
        <v>17.7</v>
      </c>
      <c r="DI6" s="52">
        <f t="shared" ref="DI6:DQ6" si="12">IF(DI8="-",NA(),DI8)</f>
        <v>17.600000000000001</v>
      </c>
      <c r="DJ6" s="52">
        <f t="shared" si="12"/>
        <v>17.100000000000001</v>
      </c>
      <c r="DK6" s="52">
        <f t="shared" si="12"/>
        <v>18</v>
      </c>
      <c r="DL6" s="52">
        <f t="shared" si="12"/>
        <v>17.600000000000001</v>
      </c>
      <c r="DM6" s="52">
        <f t="shared" si="12"/>
        <v>20.5</v>
      </c>
      <c r="DN6" s="52">
        <f t="shared" si="12"/>
        <v>20.2</v>
      </c>
      <c r="DO6" s="52">
        <f t="shared" si="12"/>
        <v>20.2</v>
      </c>
      <c r="DP6" s="52">
        <f t="shared" si="12"/>
        <v>21.1</v>
      </c>
      <c r="DQ6" s="52">
        <f t="shared" si="12"/>
        <v>22</v>
      </c>
      <c r="DR6" s="52" t="str">
        <f>IF(DR8="-","【-】","【"&amp;SUBSTITUTE(TEXT(DR8,"#,##0.0"),"-","△")&amp;"】")</f>
        <v>【26.4】</v>
      </c>
      <c r="DS6" s="52">
        <f>IF(DS8="-",NA(),DS8)</f>
        <v>15.1</v>
      </c>
      <c r="DT6" s="52">
        <f t="shared" ref="DT6:EB6" si="13">IF(DT8="-",NA(),DT8)</f>
        <v>10.3</v>
      </c>
      <c r="DU6" s="52">
        <f t="shared" si="13"/>
        <v>0</v>
      </c>
      <c r="DV6" s="52">
        <f t="shared" si="13"/>
        <v>0</v>
      </c>
      <c r="DW6" s="52">
        <f t="shared" si="13"/>
        <v>0</v>
      </c>
      <c r="DX6" s="52">
        <f t="shared" si="13"/>
        <v>81.900000000000006</v>
      </c>
      <c r="DY6" s="52">
        <f t="shared" si="13"/>
        <v>91.6</v>
      </c>
      <c r="DZ6" s="52">
        <f t="shared" si="13"/>
        <v>100.1</v>
      </c>
      <c r="EA6" s="52">
        <f t="shared" si="13"/>
        <v>94.9</v>
      </c>
      <c r="EB6" s="52">
        <f t="shared" si="13"/>
        <v>83.8</v>
      </c>
      <c r="EC6" s="52" t="str">
        <f>IF(EC8="-","【-】","【"&amp;SUBSTITUTE(TEXT(EC8,"#,##0.0"),"-","△")&amp;"】")</f>
        <v>【54.5】</v>
      </c>
      <c r="ED6" s="52">
        <f>IF(ED8="-",NA(),ED8)</f>
        <v>70.7</v>
      </c>
      <c r="EE6" s="52">
        <f t="shared" ref="EE6:EM6" si="14">IF(EE8="-",NA(),EE8)</f>
        <v>69.099999999999994</v>
      </c>
      <c r="EF6" s="52">
        <f t="shared" si="14"/>
        <v>70.3</v>
      </c>
      <c r="EG6" s="52">
        <f t="shared" si="14"/>
        <v>72.3</v>
      </c>
      <c r="EH6" s="52">
        <f t="shared" si="14"/>
        <v>73.7</v>
      </c>
      <c r="EI6" s="52">
        <f t="shared" si="14"/>
        <v>50.8</v>
      </c>
      <c r="EJ6" s="52">
        <f t="shared" si="14"/>
        <v>51.4</v>
      </c>
      <c r="EK6" s="52">
        <f t="shared" si="14"/>
        <v>51.9</v>
      </c>
      <c r="EL6" s="52">
        <f t="shared" si="14"/>
        <v>53.8</v>
      </c>
      <c r="EM6" s="52">
        <f t="shared" si="14"/>
        <v>55.3</v>
      </c>
      <c r="EN6" s="52" t="str">
        <f>IF(EN8="-","【-】","【"&amp;SUBSTITUTE(TEXT(EN8,"#,##0.0"),"-","△")&amp;"】")</f>
        <v>【57.0】</v>
      </c>
      <c r="EO6" s="52">
        <f>IF(EO8="-",NA(),EO8)</f>
        <v>70.2</v>
      </c>
      <c r="EP6" s="52">
        <f t="shared" ref="EP6:EX6" si="15">IF(EP8="-",NA(),EP8)</f>
        <v>64.5</v>
      </c>
      <c r="EQ6" s="52">
        <f t="shared" si="15"/>
        <v>67.099999999999994</v>
      </c>
      <c r="ER6" s="52">
        <f t="shared" si="15"/>
        <v>70.3</v>
      </c>
      <c r="ES6" s="52">
        <f t="shared" si="15"/>
        <v>73</v>
      </c>
      <c r="ET6" s="52">
        <f t="shared" si="15"/>
        <v>72.599999999999994</v>
      </c>
      <c r="EU6" s="52">
        <f t="shared" si="15"/>
        <v>71.900000000000006</v>
      </c>
      <c r="EV6" s="52">
        <f t="shared" si="15"/>
        <v>71.2</v>
      </c>
      <c r="EW6" s="52">
        <f t="shared" si="15"/>
        <v>71.8</v>
      </c>
      <c r="EX6" s="52">
        <f t="shared" si="15"/>
        <v>71.400000000000006</v>
      </c>
      <c r="EY6" s="52" t="str">
        <f>IF(EY8="-","【-】","【"&amp;SUBSTITUTE(TEXT(EY8,"#,##0.0"),"-","△")&amp;"】")</f>
        <v>【70.4】</v>
      </c>
      <c r="EZ6" s="53">
        <f>IF(EZ8="-",NA(),EZ8)</f>
        <v>26507157</v>
      </c>
      <c r="FA6" s="53">
        <f t="shared" ref="FA6:FI6" si="16">IF(FA8="-",NA(),FA8)</f>
        <v>26309555</v>
      </c>
      <c r="FB6" s="53">
        <f t="shared" si="16"/>
        <v>26610680</v>
      </c>
      <c r="FC6" s="53">
        <f t="shared" si="16"/>
        <v>26932210</v>
      </c>
      <c r="FD6" s="53">
        <f t="shared" si="16"/>
        <v>27053046</v>
      </c>
      <c r="FE6" s="53">
        <f t="shared" si="16"/>
        <v>44436827</v>
      </c>
      <c r="FF6" s="53">
        <f t="shared" si="16"/>
        <v>45896030</v>
      </c>
      <c r="FG6" s="53">
        <f t="shared" si="16"/>
        <v>47415042</v>
      </c>
      <c r="FH6" s="53">
        <f t="shared" si="16"/>
        <v>47985814</v>
      </c>
      <c r="FI6" s="53">
        <f t="shared" si="16"/>
        <v>49654543</v>
      </c>
      <c r="FJ6" s="53" t="str">
        <f>IF(FJ8="-","【-】","【"&amp;SUBSTITUTE(TEXT(FJ8,"#,##0"),"-","△")&amp;"】")</f>
        <v>【50,999,060】</v>
      </c>
    </row>
    <row r="7" spans="1:166" s="54" customFormat="1">
      <c r="A7" s="35" t="s">
        <v>162</v>
      </c>
      <c r="B7" s="50">
        <f t="shared" ref="B7:AH7" si="17">B8</f>
        <v>2023</v>
      </c>
      <c r="C7" s="50">
        <f t="shared" si="17"/>
        <v>242161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1</v>
      </c>
      <c r="H7" s="50"/>
      <c r="I7" s="50"/>
      <c r="J7" s="50"/>
      <c r="K7" s="50" t="str">
        <f t="shared" si="17"/>
        <v>当然財務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200床以上～300床未満</v>
      </c>
      <c r="O7" s="50" t="str">
        <f>O8</f>
        <v>非設置</v>
      </c>
      <c r="P7" s="50" t="str">
        <f>P8</f>
        <v>直営</v>
      </c>
      <c r="Q7" s="51">
        <f t="shared" si="17"/>
        <v>22</v>
      </c>
      <c r="R7" s="50" t="str">
        <f t="shared" si="17"/>
        <v>対象</v>
      </c>
      <c r="S7" s="50" t="str">
        <f t="shared" si="17"/>
        <v>ド 透 訓</v>
      </c>
      <c r="T7" s="50" t="str">
        <f t="shared" si="17"/>
        <v>救 臨 災 地 輪</v>
      </c>
      <c r="U7" s="51">
        <f>U8</f>
        <v>85989</v>
      </c>
      <c r="V7" s="51">
        <f>V8</f>
        <v>15528</v>
      </c>
      <c r="W7" s="50" t="str">
        <f>W8</f>
        <v>-</v>
      </c>
      <c r="X7" s="50" t="str">
        <f t="shared" si="17"/>
        <v>第２種該当</v>
      </c>
      <c r="Y7" s="50" t="str">
        <f t="shared" si="17"/>
        <v>１０：１</v>
      </c>
      <c r="Z7" s="51">
        <f t="shared" si="17"/>
        <v>241</v>
      </c>
      <c r="AA7" s="51">
        <f t="shared" si="17"/>
        <v>40</v>
      </c>
      <c r="AB7" s="51" t="str">
        <f t="shared" si="17"/>
        <v>-</v>
      </c>
      <c r="AC7" s="51" t="str">
        <f t="shared" si="17"/>
        <v>-</v>
      </c>
      <c r="AD7" s="51" t="str">
        <f t="shared" si="17"/>
        <v>-</v>
      </c>
      <c r="AE7" s="51">
        <f t="shared" si="17"/>
        <v>281</v>
      </c>
      <c r="AF7" s="51">
        <f t="shared" si="17"/>
        <v>179</v>
      </c>
      <c r="AG7" s="51">
        <f t="shared" si="17"/>
        <v>40</v>
      </c>
      <c r="AH7" s="51">
        <f t="shared" si="17"/>
        <v>219</v>
      </c>
      <c r="AI7" s="52">
        <f>AI8</f>
        <v>107.1</v>
      </c>
      <c r="AJ7" s="52">
        <f t="shared" ref="AJ7:AR7" si="18">AJ8</f>
        <v>103.9</v>
      </c>
      <c r="AK7" s="52">
        <f t="shared" si="18"/>
        <v>108.5</v>
      </c>
      <c r="AL7" s="52">
        <f t="shared" si="18"/>
        <v>105.3</v>
      </c>
      <c r="AM7" s="52">
        <f t="shared" si="18"/>
        <v>97.8</v>
      </c>
      <c r="AN7" s="52">
        <f t="shared" si="18"/>
        <v>96.9</v>
      </c>
      <c r="AO7" s="52">
        <f t="shared" si="18"/>
        <v>101.8</v>
      </c>
      <c r="AP7" s="52">
        <f t="shared" si="18"/>
        <v>106.2</v>
      </c>
      <c r="AQ7" s="52">
        <f t="shared" si="18"/>
        <v>103.5</v>
      </c>
      <c r="AR7" s="52">
        <f t="shared" si="18"/>
        <v>93.8</v>
      </c>
      <c r="AS7" s="52"/>
      <c r="AT7" s="52">
        <f>AT8</f>
        <v>105.3</v>
      </c>
      <c r="AU7" s="52">
        <f t="shared" ref="AU7:BC7" si="19">AU8</f>
        <v>96.7</v>
      </c>
      <c r="AV7" s="52">
        <f t="shared" si="19"/>
        <v>97.2</v>
      </c>
      <c r="AW7" s="52">
        <f t="shared" si="19"/>
        <v>93.8</v>
      </c>
      <c r="AX7" s="52">
        <f t="shared" si="19"/>
        <v>93.7</v>
      </c>
      <c r="AY7" s="52">
        <f t="shared" si="19"/>
        <v>86</v>
      </c>
      <c r="AZ7" s="52">
        <f t="shared" si="19"/>
        <v>80.7</v>
      </c>
      <c r="BA7" s="52">
        <f t="shared" si="19"/>
        <v>82.3</v>
      </c>
      <c r="BB7" s="52">
        <f t="shared" si="19"/>
        <v>81.5</v>
      </c>
      <c r="BC7" s="52">
        <f t="shared" si="19"/>
        <v>81.400000000000006</v>
      </c>
      <c r="BD7" s="52"/>
      <c r="BE7" s="52">
        <f>BE8</f>
        <v>100.4</v>
      </c>
      <c r="BF7" s="52">
        <f t="shared" ref="BF7:BN7" si="20">BF8</f>
        <v>91.8</v>
      </c>
      <c r="BG7" s="52">
        <f t="shared" si="20"/>
        <v>92.4</v>
      </c>
      <c r="BH7" s="52">
        <f t="shared" si="20"/>
        <v>89.1</v>
      </c>
      <c r="BI7" s="52">
        <f t="shared" si="20"/>
        <v>89.4</v>
      </c>
      <c r="BJ7" s="52">
        <f t="shared" si="20"/>
        <v>83</v>
      </c>
      <c r="BK7" s="52">
        <f t="shared" si="20"/>
        <v>77.599999999999994</v>
      </c>
      <c r="BL7" s="52">
        <f t="shared" si="20"/>
        <v>79.2</v>
      </c>
      <c r="BM7" s="52">
        <f t="shared" si="20"/>
        <v>78.400000000000006</v>
      </c>
      <c r="BN7" s="52">
        <f t="shared" si="20"/>
        <v>78.2</v>
      </c>
      <c r="BO7" s="52"/>
      <c r="BP7" s="52">
        <f>BP8</f>
        <v>69.8</v>
      </c>
      <c r="BQ7" s="52">
        <f t="shared" ref="BQ7:BY7" si="21">BQ8</f>
        <v>61</v>
      </c>
      <c r="BR7" s="52">
        <f t="shared" si="21"/>
        <v>60.6</v>
      </c>
      <c r="BS7" s="52">
        <f t="shared" si="21"/>
        <v>60.5</v>
      </c>
      <c r="BT7" s="52">
        <f t="shared" si="21"/>
        <v>63.9</v>
      </c>
      <c r="BU7" s="52">
        <f t="shared" si="21"/>
        <v>72.900000000000006</v>
      </c>
      <c r="BV7" s="52">
        <f t="shared" si="21"/>
        <v>64.5</v>
      </c>
      <c r="BW7" s="52">
        <f t="shared" si="21"/>
        <v>63.8</v>
      </c>
      <c r="BX7" s="52">
        <f t="shared" si="21"/>
        <v>63.4</v>
      </c>
      <c r="BY7" s="52">
        <f t="shared" si="21"/>
        <v>66.7</v>
      </c>
      <c r="BZ7" s="52"/>
      <c r="CA7" s="53">
        <f>CA8</f>
        <v>38175</v>
      </c>
      <c r="CB7" s="53">
        <f t="shared" ref="CB7:CJ7" si="22">CB8</f>
        <v>42776</v>
      </c>
      <c r="CC7" s="53">
        <f t="shared" si="22"/>
        <v>44956</v>
      </c>
      <c r="CD7" s="53">
        <f t="shared" si="22"/>
        <v>46389</v>
      </c>
      <c r="CE7" s="53">
        <f t="shared" si="22"/>
        <v>46311</v>
      </c>
      <c r="CF7" s="53">
        <f t="shared" si="22"/>
        <v>48807</v>
      </c>
      <c r="CG7" s="53">
        <f t="shared" si="22"/>
        <v>51594</v>
      </c>
      <c r="CH7" s="53">
        <f t="shared" si="22"/>
        <v>53805</v>
      </c>
      <c r="CI7" s="53">
        <f t="shared" si="22"/>
        <v>56563</v>
      </c>
      <c r="CJ7" s="53">
        <f t="shared" si="22"/>
        <v>56401</v>
      </c>
      <c r="CK7" s="52"/>
      <c r="CL7" s="53">
        <f>CL8</f>
        <v>14753</v>
      </c>
      <c r="CM7" s="53">
        <f t="shared" ref="CM7:CU7" si="23">CM8</f>
        <v>15361</v>
      </c>
      <c r="CN7" s="53">
        <f t="shared" si="23"/>
        <v>13160</v>
      </c>
      <c r="CO7" s="53">
        <f t="shared" si="23"/>
        <v>13311</v>
      </c>
      <c r="CP7" s="53">
        <f t="shared" si="23"/>
        <v>13515</v>
      </c>
      <c r="CQ7" s="53">
        <f t="shared" si="23"/>
        <v>12970</v>
      </c>
      <c r="CR7" s="53">
        <f t="shared" si="23"/>
        <v>13767</v>
      </c>
      <c r="CS7" s="53">
        <f t="shared" si="23"/>
        <v>14046</v>
      </c>
      <c r="CT7" s="53">
        <f t="shared" si="23"/>
        <v>14550</v>
      </c>
      <c r="CU7" s="53">
        <f t="shared" si="23"/>
        <v>14823</v>
      </c>
      <c r="CV7" s="52"/>
      <c r="CW7" s="52">
        <f>CW8</f>
        <v>49.7</v>
      </c>
      <c r="CX7" s="52">
        <f t="shared" ref="CX7:DF7" si="24">CX8</f>
        <v>56.1</v>
      </c>
      <c r="CY7" s="52">
        <f t="shared" si="24"/>
        <v>56.2</v>
      </c>
      <c r="CZ7" s="52">
        <f t="shared" si="24"/>
        <v>58.4</v>
      </c>
      <c r="DA7" s="52">
        <f t="shared" si="24"/>
        <v>59.3</v>
      </c>
      <c r="DB7" s="52">
        <f t="shared" si="24"/>
        <v>59.9</v>
      </c>
      <c r="DC7" s="52">
        <f t="shared" si="24"/>
        <v>63.4</v>
      </c>
      <c r="DD7" s="52">
        <f t="shared" si="24"/>
        <v>61.3</v>
      </c>
      <c r="DE7" s="52">
        <f t="shared" si="24"/>
        <v>61.4</v>
      </c>
      <c r="DF7" s="52">
        <f t="shared" si="24"/>
        <v>63.4</v>
      </c>
      <c r="DG7" s="52"/>
      <c r="DH7" s="52">
        <f>DH8</f>
        <v>17.7</v>
      </c>
      <c r="DI7" s="52">
        <f t="shared" ref="DI7:DQ7" si="25">DI8</f>
        <v>17.600000000000001</v>
      </c>
      <c r="DJ7" s="52">
        <f t="shared" si="25"/>
        <v>17.100000000000001</v>
      </c>
      <c r="DK7" s="52">
        <f t="shared" si="25"/>
        <v>18</v>
      </c>
      <c r="DL7" s="52">
        <f t="shared" si="25"/>
        <v>17.600000000000001</v>
      </c>
      <c r="DM7" s="52">
        <f t="shared" si="25"/>
        <v>20.5</v>
      </c>
      <c r="DN7" s="52">
        <f t="shared" si="25"/>
        <v>20.2</v>
      </c>
      <c r="DO7" s="52">
        <f t="shared" si="25"/>
        <v>20.2</v>
      </c>
      <c r="DP7" s="52">
        <f t="shared" si="25"/>
        <v>21.1</v>
      </c>
      <c r="DQ7" s="52">
        <f t="shared" si="25"/>
        <v>22</v>
      </c>
      <c r="DR7" s="52"/>
      <c r="DS7" s="52">
        <f>DS8</f>
        <v>15.1</v>
      </c>
      <c r="DT7" s="52">
        <f t="shared" ref="DT7:EB7" si="26">DT8</f>
        <v>10.3</v>
      </c>
      <c r="DU7" s="52">
        <f t="shared" si="26"/>
        <v>0</v>
      </c>
      <c r="DV7" s="52">
        <f t="shared" si="26"/>
        <v>0</v>
      </c>
      <c r="DW7" s="52">
        <f t="shared" si="26"/>
        <v>0</v>
      </c>
      <c r="DX7" s="52">
        <f t="shared" si="26"/>
        <v>81.900000000000006</v>
      </c>
      <c r="DY7" s="52">
        <f t="shared" si="26"/>
        <v>91.6</v>
      </c>
      <c r="DZ7" s="52">
        <f t="shared" si="26"/>
        <v>100.1</v>
      </c>
      <c r="EA7" s="52">
        <f t="shared" si="26"/>
        <v>94.9</v>
      </c>
      <c r="EB7" s="52">
        <f t="shared" si="26"/>
        <v>83.8</v>
      </c>
      <c r="EC7" s="52"/>
      <c r="ED7" s="52">
        <f>ED8</f>
        <v>70.7</v>
      </c>
      <c r="EE7" s="52">
        <f t="shared" ref="EE7:EM7" si="27">EE8</f>
        <v>69.099999999999994</v>
      </c>
      <c r="EF7" s="52">
        <f t="shared" si="27"/>
        <v>70.3</v>
      </c>
      <c r="EG7" s="52">
        <f t="shared" si="27"/>
        <v>72.3</v>
      </c>
      <c r="EH7" s="52">
        <f t="shared" si="27"/>
        <v>73.7</v>
      </c>
      <c r="EI7" s="52">
        <f t="shared" si="27"/>
        <v>50.8</v>
      </c>
      <c r="EJ7" s="52">
        <f t="shared" si="27"/>
        <v>51.4</v>
      </c>
      <c r="EK7" s="52">
        <f t="shared" si="27"/>
        <v>51.9</v>
      </c>
      <c r="EL7" s="52">
        <f t="shared" si="27"/>
        <v>53.8</v>
      </c>
      <c r="EM7" s="52">
        <f t="shared" si="27"/>
        <v>55.3</v>
      </c>
      <c r="EN7" s="52"/>
      <c r="EO7" s="52">
        <f>EO8</f>
        <v>70.2</v>
      </c>
      <c r="EP7" s="52">
        <f t="shared" ref="EP7:EX7" si="28">EP8</f>
        <v>64.5</v>
      </c>
      <c r="EQ7" s="52">
        <f t="shared" si="28"/>
        <v>67.099999999999994</v>
      </c>
      <c r="ER7" s="52">
        <f t="shared" si="28"/>
        <v>70.3</v>
      </c>
      <c r="ES7" s="52">
        <f t="shared" si="28"/>
        <v>73</v>
      </c>
      <c r="ET7" s="52">
        <f t="shared" si="28"/>
        <v>72.599999999999994</v>
      </c>
      <c r="EU7" s="52">
        <f t="shared" si="28"/>
        <v>71.900000000000006</v>
      </c>
      <c r="EV7" s="52">
        <f t="shared" si="28"/>
        <v>71.2</v>
      </c>
      <c r="EW7" s="52">
        <f t="shared" si="28"/>
        <v>71.8</v>
      </c>
      <c r="EX7" s="52">
        <f t="shared" si="28"/>
        <v>71.400000000000006</v>
      </c>
      <c r="EY7" s="52"/>
      <c r="EZ7" s="53">
        <f>EZ8</f>
        <v>26507157</v>
      </c>
      <c r="FA7" s="53">
        <f t="shared" ref="FA7:FI7" si="29">FA8</f>
        <v>26309555</v>
      </c>
      <c r="FB7" s="53">
        <f t="shared" si="29"/>
        <v>26610680</v>
      </c>
      <c r="FC7" s="53">
        <f t="shared" si="29"/>
        <v>26932210</v>
      </c>
      <c r="FD7" s="53">
        <f t="shared" si="29"/>
        <v>27053046</v>
      </c>
      <c r="FE7" s="53">
        <f t="shared" si="29"/>
        <v>44436827</v>
      </c>
      <c r="FF7" s="53">
        <f t="shared" si="29"/>
        <v>45896030</v>
      </c>
      <c r="FG7" s="53">
        <f t="shared" si="29"/>
        <v>47415042</v>
      </c>
      <c r="FH7" s="53">
        <f t="shared" si="29"/>
        <v>47985814</v>
      </c>
      <c r="FI7" s="53">
        <f t="shared" si="29"/>
        <v>49654543</v>
      </c>
      <c r="FJ7" s="53"/>
    </row>
    <row r="8" spans="1:166" s="54" customFormat="1">
      <c r="A8" s="35"/>
      <c r="B8" s="55">
        <v>2023</v>
      </c>
      <c r="C8" s="55">
        <v>242161</v>
      </c>
      <c r="D8" s="55">
        <v>46</v>
      </c>
      <c r="E8" s="55">
        <v>6</v>
      </c>
      <c r="F8" s="55">
        <v>0</v>
      </c>
      <c r="G8" s="55">
        <v>1</v>
      </c>
      <c r="H8" s="55" t="s">
        <v>163</v>
      </c>
      <c r="I8" s="55" t="s">
        <v>164</v>
      </c>
      <c r="J8" s="55" t="s">
        <v>165</v>
      </c>
      <c r="K8" s="55" t="s">
        <v>166</v>
      </c>
      <c r="L8" s="55" t="s">
        <v>167</v>
      </c>
      <c r="M8" s="55" t="s">
        <v>168</v>
      </c>
      <c r="N8" s="55" t="s">
        <v>169</v>
      </c>
      <c r="O8" s="55" t="s">
        <v>170</v>
      </c>
      <c r="P8" s="55" t="s">
        <v>171</v>
      </c>
      <c r="Q8" s="56">
        <v>22</v>
      </c>
      <c r="R8" s="55" t="s">
        <v>172</v>
      </c>
      <c r="S8" s="55" t="s">
        <v>173</v>
      </c>
      <c r="T8" s="55" t="s">
        <v>174</v>
      </c>
      <c r="U8" s="56">
        <v>85989</v>
      </c>
      <c r="V8" s="56">
        <v>15528</v>
      </c>
      <c r="W8" s="55" t="s">
        <v>40</v>
      </c>
      <c r="X8" s="55" t="s">
        <v>175</v>
      </c>
      <c r="Y8" s="57" t="s">
        <v>176</v>
      </c>
      <c r="Z8" s="56">
        <v>241</v>
      </c>
      <c r="AA8" s="56">
        <v>40</v>
      </c>
      <c r="AB8" s="56" t="s">
        <v>40</v>
      </c>
      <c r="AC8" s="56" t="s">
        <v>40</v>
      </c>
      <c r="AD8" s="56" t="s">
        <v>40</v>
      </c>
      <c r="AE8" s="56">
        <v>281</v>
      </c>
      <c r="AF8" s="56">
        <v>179</v>
      </c>
      <c r="AG8" s="56">
        <v>40</v>
      </c>
      <c r="AH8" s="56">
        <v>219</v>
      </c>
      <c r="AI8" s="58">
        <v>107.1</v>
      </c>
      <c r="AJ8" s="58">
        <v>103.9</v>
      </c>
      <c r="AK8" s="58">
        <v>108.5</v>
      </c>
      <c r="AL8" s="58">
        <v>105.3</v>
      </c>
      <c r="AM8" s="58">
        <v>97.8</v>
      </c>
      <c r="AN8" s="58">
        <v>96.9</v>
      </c>
      <c r="AO8" s="58">
        <v>101.8</v>
      </c>
      <c r="AP8" s="58">
        <v>106.2</v>
      </c>
      <c r="AQ8" s="58">
        <v>103.5</v>
      </c>
      <c r="AR8" s="58">
        <v>93.8</v>
      </c>
      <c r="AS8" s="58">
        <v>96.6</v>
      </c>
      <c r="AT8" s="58">
        <v>105.3</v>
      </c>
      <c r="AU8" s="58">
        <v>96.7</v>
      </c>
      <c r="AV8" s="58">
        <v>97.2</v>
      </c>
      <c r="AW8" s="58">
        <v>93.8</v>
      </c>
      <c r="AX8" s="58">
        <v>93.7</v>
      </c>
      <c r="AY8" s="58">
        <v>86</v>
      </c>
      <c r="AZ8" s="58">
        <v>80.7</v>
      </c>
      <c r="BA8" s="58">
        <v>82.3</v>
      </c>
      <c r="BB8" s="58">
        <v>81.5</v>
      </c>
      <c r="BC8" s="58">
        <v>81.400000000000006</v>
      </c>
      <c r="BD8" s="58">
        <v>86.6</v>
      </c>
      <c r="BE8" s="59">
        <v>100.4</v>
      </c>
      <c r="BF8" s="59">
        <v>91.8</v>
      </c>
      <c r="BG8" s="59">
        <v>92.4</v>
      </c>
      <c r="BH8" s="59">
        <v>89.1</v>
      </c>
      <c r="BI8" s="59">
        <v>89.4</v>
      </c>
      <c r="BJ8" s="59">
        <v>83</v>
      </c>
      <c r="BK8" s="59">
        <v>77.599999999999994</v>
      </c>
      <c r="BL8" s="59">
        <v>79.2</v>
      </c>
      <c r="BM8" s="59">
        <v>78.400000000000006</v>
      </c>
      <c r="BN8" s="59">
        <v>78.2</v>
      </c>
      <c r="BO8" s="59">
        <v>83.9</v>
      </c>
      <c r="BP8" s="58">
        <v>69.8</v>
      </c>
      <c r="BQ8" s="58">
        <v>61</v>
      </c>
      <c r="BR8" s="58">
        <v>60.6</v>
      </c>
      <c r="BS8" s="58">
        <v>60.5</v>
      </c>
      <c r="BT8" s="58">
        <v>63.9</v>
      </c>
      <c r="BU8" s="58">
        <v>72.900000000000006</v>
      </c>
      <c r="BV8" s="58">
        <v>64.5</v>
      </c>
      <c r="BW8" s="58">
        <v>63.8</v>
      </c>
      <c r="BX8" s="58">
        <v>63.4</v>
      </c>
      <c r="BY8" s="58">
        <v>66.7</v>
      </c>
      <c r="BZ8" s="58">
        <v>68.7</v>
      </c>
      <c r="CA8" s="59">
        <v>38175</v>
      </c>
      <c r="CB8" s="59">
        <v>42776</v>
      </c>
      <c r="CC8" s="59">
        <v>44956</v>
      </c>
      <c r="CD8" s="59">
        <v>46389</v>
      </c>
      <c r="CE8" s="59">
        <v>46311</v>
      </c>
      <c r="CF8" s="59">
        <v>48807</v>
      </c>
      <c r="CG8" s="59">
        <v>51594</v>
      </c>
      <c r="CH8" s="59">
        <v>53805</v>
      </c>
      <c r="CI8" s="59">
        <v>56563</v>
      </c>
      <c r="CJ8" s="59">
        <v>56401</v>
      </c>
      <c r="CK8" s="58">
        <v>62428</v>
      </c>
      <c r="CL8" s="59">
        <v>14753</v>
      </c>
      <c r="CM8" s="59">
        <v>15361</v>
      </c>
      <c r="CN8" s="59">
        <v>13160</v>
      </c>
      <c r="CO8" s="59">
        <v>13311</v>
      </c>
      <c r="CP8" s="59">
        <v>13515</v>
      </c>
      <c r="CQ8" s="59">
        <v>12970</v>
      </c>
      <c r="CR8" s="59">
        <v>13767</v>
      </c>
      <c r="CS8" s="59">
        <v>14046</v>
      </c>
      <c r="CT8" s="59">
        <v>14550</v>
      </c>
      <c r="CU8" s="59">
        <v>14823</v>
      </c>
      <c r="CV8" s="58">
        <v>18236</v>
      </c>
      <c r="CW8" s="59">
        <v>49.7</v>
      </c>
      <c r="CX8" s="59">
        <v>56.1</v>
      </c>
      <c r="CY8" s="59">
        <v>56.2</v>
      </c>
      <c r="CZ8" s="59">
        <v>58.4</v>
      </c>
      <c r="DA8" s="59">
        <v>59.3</v>
      </c>
      <c r="DB8" s="59">
        <v>59.9</v>
      </c>
      <c r="DC8" s="59">
        <v>63.4</v>
      </c>
      <c r="DD8" s="59">
        <v>61.3</v>
      </c>
      <c r="DE8" s="59">
        <v>61.4</v>
      </c>
      <c r="DF8" s="59">
        <v>63.4</v>
      </c>
      <c r="DG8" s="59">
        <v>56.1</v>
      </c>
      <c r="DH8" s="59">
        <v>17.7</v>
      </c>
      <c r="DI8" s="59">
        <v>17.600000000000001</v>
      </c>
      <c r="DJ8" s="59">
        <v>17.100000000000001</v>
      </c>
      <c r="DK8" s="59">
        <v>18</v>
      </c>
      <c r="DL8" s="59">
        <v>17.600000000000001</v>
      </c>
      <c r="DM8" s="59">
        <v>20.5</v>
      </c>
      <c r="DN8" s="59">
        <v>20.2</v>
      </c>
      <c r="DO8" s="59">
        <v>20.2</v>
      </c>
      <c r="DP8" s="59">
        <v>21.1</v>
      </c>
      <c r="DQ8" s="59">
        <v>22</v>
      </c>
      <c r="DR8" s="59">
        <v>26.4</v>
      </c>
      <c r="DS8" s="59">
        <v>15.1</v>
      </c>
      <c r="DT8" s="59">
        <v>10.3</v>
      </c>
      <c r="DU8" s="59">
        <v>0</v>
      </c>
      <c r="DV8" s="59">
        <v>0</v>
      </c>
      <c r="DW8" s="59">
        <v>0</v>
      </c>
      <c r="DX8" s="59">
        <v>81.900000000000006</v>
      </c>
      <c r="DY8" s="59">
        <v>91.6</v>
      </c>
      <c r="DZ8" s="59">
        <v>100.1</v>
      </c>
      <c r="EA8" s="59">
        <v>94.9</v>
      </c>
      <c r="EB8" s="59">
        <v>83.8</v>
      </c>
      <c r="EC8" s="59">
        <v>54.5</v>
      </c>
      <c r="ED8" s="58">
        <v>70.7</v>
      </c>
      <c r="EE8" s="58">
        <v>69.099999999999994</v>
      </c>
      <c r="EF8" s="58">
        <v>70.3</v>
      </c>
      <c r="EG8" s="58">
        <v>72.3</v>
      </c>
      <c r="EH8" s="58">
        <v>73.7</v>
      </c>
      <c r="EI8" s="58">
        <v>50.8</v>
      </c>
      <c r="EJ8" s="58">
        <v>51.4</v>
      </c>
      <c r="EK8" s="58">
        <v>51.9</v>
      </c>
      <c r="EL8" s="58">
        <v>53.8</v>
      </c>
      <c r="EM8" s="58">
        <v>55.3</v>
      </c>
      <c r="EN8" s="58">
        <v>57</v>
      </c>
      <c r="EO8" s="58">
        <v>70.2</v>
      </c>
      <c r="EP8" s="58">
        <v>64.5</v>
      </c>
      <c r="EQ8" s="58">
        <v>67.099999999999994</v>
      </c>
      <c r="ER8" s="58">
        <v>70.3</v>
      </c>
      <c r="ES8" s="58">
        <v>73</v>
      </c>
      <c r="ET8" s="58">
        <v>72.599999999999994</v>
      </c>
      <c r="EU8" s="58">
        <v>71.900000000000006</v>
      </c>
      <c r="EV8" s="58">
        <v>71.2</v>
      </c>
      <c r="EW8" s="58">
        <v>71.8</v>
      </c>
      <c r="EX8" s="58">
        <v>71.400000000000006</v>
      </c>
      <c r="EY8" s="58">
        <v>70.400000000000006</v>
      </c>
      <c r="EZ8" s="59">
        <v>26507157</v>
      </c>
      <c r="FA8" s="59">
        <v>26309555</v>
      </c>
      <c r="FB8" s="59">
        <v>26610680</v>
      </c>
      <c r="FC8" s="59">
        <v>26932210</v>
      </c>
      <c r="FD8" s="59">
        <v>27053046</v>
      </c>
      <c r="FE8" s="59">
        <v>44436827</v>
      </c>
      <c r="FF8" s="59">
        <v>45896030</v>
      </c>
      <c r="FG8" s="59">
        <v>47415042</v>
      </c>
      <c r="FH8" s="59">
        <v>47985814</v>
      </c>
      <c r="FI8" s="59">
        <v>49654543</v>
      </c>
      <c r="FJ8" s="59">
        <v>50999060</v>
      </c>
    </row>
    <row r="9" spans="1:166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>
      <c r="A10" s="62"/>
      <c r="B10" s="62" t="s">
        <v>177</v>
      </c>
      <c r="C10" s="62" t="s">
        <v>178</v>
      </c>
      <c r="D10" s="62" t="s">
        <v>179</v>
      </c>
      <c r="E10" s="62" t="s">
        <v>180</v>
      </c>
      <c r="F10" s="62" t="s">
        <v>181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>
      <c r="A11" s="62" t="s">
        <v>41</v>
      </c>
      <c r="B11" s="63" t="str">
        <f>IF(VALUE($B$6)=0,"",IF(VALUE($B$6)&gt;2022,"R"&amp;TEXT(VALUE($B$6)-2022,"00"),"H"&amp;VALUE($B$6)-1992))</f>
        <v>R01</v>
      </c>
      <c r="C11" s="63" t="str">
        <f>IF(VALUE($B$6)=0,"",IF(VALUE($B$6)&gt;2021,"R"&amp;TEXT(VALUE($B$6)-2021,"00"),"H"&amp;VALUE($B$6)-1991))</f>
        <v>R02</v>
      </c>
      <c r="D11" s="63" t="str">
        <f>IF(VALUE($B$6)=0,"",IF(VALUE($B$6)&gt;2020,"R"&amp;TEXT(VALUE($B$6)-2020,"00"),"H"&amp;VALUE($B$6)-1990))</f>
        <v>R03</v>
      </c>
      <c r="E11" s="63" t="str">
        <f>IF(VALUE($B$6)=0,"",IF(VALUE($B$6)&gt;2019,"R"&amp;TEXT(VALUE($B$6)-2019,"00"),"H"&amp;VALUE($B$6)-1989))</f>
        <v>R04</v>
      </c>
      <c r="F11" s="63" t="str">
        <f>IF(VALUE($B$6)=0,"",IF(VALUE($B$6)&gt;2018,"R"&amp;TEXT(VALUE($B$6)-2018,"00"),"H"&amp;VALUE($B$6)-1988))</f>
        <v>R05</v>
      </c>
      <c r="BE11" s="60"/>
      <c r="BP11" s="60"/>
      <c r="CA11" s="60"/>
      <c r="CL11" s="60"/>
      <c r="CW11" s="60"/>
      <c r="DH11" s="60"/>
      <c r="DS11" s="60"/>
    </row>
  </sheetData>
  <mergeCells count="13">
    <mergeCell ref="H6:J6"/>
    <mergeCell ref="CW4:DG4"/>
    <mergeCell ref="DH4:DR4"/>
    <mergeCell ref="DS4:EC4"/>
    <mergeCell ref="ED4:EN4"/>
    <mergeCell ref="EO4:EY4"/>
    <mergeCell ref="EZ4:FJ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