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2_いなべ市\"/>
    </mc:Choice>
  </mc:AlternateContent>
  <xr:revisionPtr revIDLastSave="0" documentId="13_ncr:1_{32B02DE0-7C43-4047-AB74-62A793227DA3}" xr6:coauthVersionLast="47" xr6:coauthVersionMax="47" xr10:uidLastSave="{00000000-0000-0000-0000-000000000000}"/>
  <workbookProtection workbookAlgorithmName="SHA-512" workbookHashValue="P3tyjUOhVcYC9Mfft5h3GY22otXseUFrnEa6UyRiYwT20juj8Mf0DBOOy9aSDxchLLfbWow8GXBi+dLHsOir1A==" workbookSaltValue="rSoou2oMVbdpkwxatgdvn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AD10" i="4"/>
  <c r="AT8" i="4"/>
  <c r="AD8" i="4"/>
  <c r="P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<sst xmlns="http://schemas.openxmlformats.org/spreadsheetml/2006/main" count="236" uniqueCount="118">
  <si>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</si>
  <si>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</si>
  <si>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</si>
  <si>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</si>
  <si>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</si>
  <si>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</si>
  <si>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</si>
  <si>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</si>
  <si>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</si>
  <si>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</si>
  <si>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</si>
  <si>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</si>
  <si>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</si>
  <si>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</si>
  <si>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</si>
  <si>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</si>
  <si>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</si>
  <si>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</si>
  <si>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</si>
  <si>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</si>
  <si>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</si>
  <si>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</si>
  <si>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</si>
  <si>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</si>
  <si>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</si>
  <si>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</si>
  <si>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</si>
  <si>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</si>
  <si>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</si>
  <si>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</si>
  <si>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</si>
  <si>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</si>
  <si>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</si>
  <si>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</si>
  <si>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</si>
  <si>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</si>
  <si>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</si>
  <si>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</si>
  <si>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</si>
  <si>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</si>
  <si>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</si>
  <si>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</si>
  <si>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</si>
  <si>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</si>
  <si>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</si>
  <si>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</si>
  <si>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</si>
  <si>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</si>
  <si>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</si>
  <si>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</si>
  <si>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</si>
  <si>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</si>
  <si>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</si>
  <si>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</si>
  <si>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</si>
  <si>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</si>
  <si>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</si>
  <si>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</si>
  <si>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</si>
  <si>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</si>
  <si>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</si>
  <si>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</si>
  <si>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</si>
  <si>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</si>
  <si>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</si>
  <si>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</si>
  <si>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</si>
  <si>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</si>
  <si>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</si>
  <si>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</si>
  <si>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</si>
  <si>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</si>
  <si>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</si>
  <si>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</si>
  <si>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</si>
  <si>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</si>
  <si>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</si>
  <si>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</si>
  <si>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</si>
  <si>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</si>
  <si>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</si>
  <si>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</si>
  <si>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</si>
  <si>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</si>
  <si>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</si>
  <si>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</si>
  <si>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</si>
  <si>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</si>
  <si>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</si>
  <si>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</si>
  <si>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</si>
  <si>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</si>
  <si>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</si>
  <si>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</si>
  <si>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</si>
  <si>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</si>
  <si>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</si>
  <si>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</si>
  <si>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</si>
  <si>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</si>
  <si>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</si>
  <si>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</si>
  <si>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</si>
  <si>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</si>
  <si>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</si>
  <si>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</si>
  <si>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</si>
  <si>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</si>
  <si>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</si>
  <si>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</si>
  <si>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</si>
  <si>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</si>
  <si>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</si>
  <si>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</si>
  <si>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</si>
  <si>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経常収支比率は100％を超えており、また累積欠損金も生じていないことから、経営の健全性は保たれていると言えます。
　流動比率は、損益勘定留保資金の増により流動資産（現金・預金）が増加したため、前年度から12.12ポイント増加しました。数値は100％を下回っていますが、類似団体平均値を上回っており、また企業債償還が進むことから今後数値が良化すると見込んでいます。
　企業債残高対事業規模比率は、企業債残高から控除するべき一般会計負担分の考え方を整理したため、数値が上下しています。今後は令和５年度決算時の考え方により算定します。
　経費回収率は前年度より0.12ポイント減少し、また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水洗化率は前年度から0.18ポイント増となりました。引き続き下水道接続の普及啓発を進めていきます。</t>
    <phoneticPr fontId="4"/>
  </si>
  <si>
    <t>　有形固定資産減価償却率は、前年度より1.62ポイント増加し、類似団体平均値を23.0ポイント上回っています。類似団体と比較しても固定資産の老朽化が進行しており、更新が必要な資産の増加が今後見込まれるため、更新にかかる財源の確保が必要となります。
　令和5年度の管渠改善率は0ポイントで、管渠の更新を行いませんでした。固定資産の老朽化が進行しており、管渠改善率を高めていく必要があります。</t>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</si>
  <si>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改定を実施します。現行経営戦略の実施状況の検証や固定資産の更新整備計画の策定等をすすめ、中長期的な視点での経営の健全化・効率化が図れるよう改定をすす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</si>
</sst>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0.13</c:v>
                </c:pt>
                <c:pt idx="4">
                  <c:v>0</c:v>
                </c:pt>
              </c:numCache>
            </c:numRef>
          </c:val>
          <c:extLst>
            <c:ext xmlns:c16="http://schemas.microsoft.com/office/drawing/2014/chart" uri="{C3380CC4-5D6E-409C-BE32-E72D297353CC}">
              <c16:uniqueId val="{00000000-74B1-42A7-90CD-AA500D099F0C}"/>
            </c:ext>
          </c:extLst>
        </c:ser>
        <c:dLbls>
          <c:showLegendKey val="0"/>
          <c:showVal val="0"/>
          <c:showCatName val="0"/>
          <c:showSerName val="0"/>
          <c:showPercent val="0"/>
          <c:showBubbleSize val="0"/>
        </c:dLbls>
        <c:gapWidth val="150"/>
        <c:axId val="448922736"/>
        <c:axId val="44892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74B1-42A7-90CD-AA500D099F0C}"/>
            </c:ext>
          </c:extLst>
        </c:ser>
        <c:dLbls>
          <c:showLegendKey val="0"/>
          <c:showVal val="0"/>
          <c:showCatName val="0"/>
          <c:showSerName val="0"/>
          <c:showPercent val="0"/>
          <c:showBubbleSize val="0"/>
        </c:dLbls>
        <c:marker val="1"/>
        <c:smooth val="0"/>
        <c:axId val="448922736"/>
        <c:axId val="448922344"/>
      </c:lineChart>
      <c:dateAx>
        <c:axId val="448922736"/>
        <c:scaling>
          <c:orientation val="minMax"/>
        </c:scaling>
        <c:delete val="1"/>
        <c:axPos val="b"/>
        <c:numFmt formatCode="&quot;R&quot;yy" sourceLinked="1"/>
        <c:majorTickMark val="none"/>
        <c:minorTickMark val="none"/>
        <c:tickLblPos val="none"/>
        <c:crossAx val="448922344"/>
        <c:crosses val="autoZero"/>
        <c:auto val="1"/>
        <c:lblOffset val="100"/>
        <c:baseTimeUnit val="years"/>
      </c:dateAx>
      <c:valAx>
        <c:axId val="4489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C2-4BD0-9E6E-B69EFD95BA8C}"/>
            </c:ext>
          </c:extLst>
        </c:ser>
        <c:dLbls>
          <c:showLegendKey val="0"/>
          <c:showVal val="0"/>
          <c:showCatName val="0"/>
          <c:showSerName val="0"/>
          <c:showPercent val="0"/>
          <c:showBubbleSize val="0"/>
        </c:dLbls>
        <c:gapWidth val="150"/>
        <c:axId val="453181120"/>
        <c:axId val="4531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2CC2-4BD0-9E6E-B69EFD95BA8C}"/>
            </c:ext>
          </c:extLst>
        </c:ser>
        <c:dLbls>
          <c:showLegendKey val="0"/>
          <c:showVal val="0"/>
          <c:showCatName val="0"/>
          <c:showSerName val="0"/>
          <c:showPercent val="0"/>
          <c:showBubbleSize val="0"/>
        </c:dLbls>
        <c:marker val="1"/>
        <c:smooth val="0"/>
        <c:axId val="453181120"/>
        <c:axId val="453179552"/>
      </c:lineChart>
      <c:dateAx>
        <c:axId val="453181120"/>
        <c:scaling>
          <c:orientation val="minMax"/>
        </c:scaling>
        <c:delete val="1"/>
        <c:axPos val="b"/>
        <c:numFmt formatCode="&quot;R&quot;yy" sourceLinked="1"/>
        <c:majorTickMark val="none"/>
        <c:minorTickMark val="none"/>
        <c:tickLblPos val="none"/>
        <c:crossAx val="453179552"/>
        <c:crosses val="autoZero"/>
        <c:auto val="1"/>
        <c:lblOffset val="100"/>
        <c:baseTimeUnit val="years"/>
      </c:dateAx>
      <c:valAx>
        <c:axId val="4531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97.34</c:v>
                </c:pt>
                <c:pt idx="1">
                  <c:v>97.42</c:v>
                </c:pt>
                <c:pt idx="2">
                  <c:v>97.41</c:v>
                </c:pt>
                <c:pt idx="3">
                  <c:v>97.08</c:v>
                </c:pt>
                <c:pt idx="4">
                  <c:v>97.26</c:v>
                </c:pt>
              </c:numCache>
            </c:numRef>
          </c:val>
          <c:extLst>
            <c:ext xmlns:c16="http://schemas.microsoft.com/office/drawing/2014/chart" uri="{C3380CC4-5D6E-409C-BE32-E72D297353CC}">
              <c16:uniqueId val="{00000000-5E17-41FB-88A0-AD5D4DFBF567}"/>
            </c:ext>
          </c:extLst>
        </c:ser>
        <c:dLbls>
          <c:showLegendKey val="0"/>
          <c:showVal val="0"/>
          <c:showCatName val="0"/>
          <c:showSerName val="0"/>
          <c:showPercent val="0"/>
          <c:showBubbleSize val="0"/>
        </c:dLbls>
        <c:gapWidth val="150"/>
        <c:axId val="453178768"/>
        <c:axId val="45318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5E17-41FB-88A0-AD5D4DFBF567}"/>
            </c:ext>
          </c:extLst>
        </c:ser>
        <c:dLbls>
          <c:showLegendKey val="0"/>
          <c:showVal val="0"/>
          <c:showCatName val="0"/>
          <c:showSerName val="0"/>
          <c:showPercent val="0"/>
          <c:showBubbleSize val="0"/>
        </c:dLbls>
        <c:marker val="1"/>
        <c:smooth val="0"/>
        <c:axId val="453178768"/>
        <c:axId val="453186216"/>
      </c:lineChart>
      <c:dateAx>
        <c:axId val="453178768"/>
        <c:scaling>
          <c:orientation val="minMax"/>
        </c:scaling>
        <c:delete val="1"/>
        <c:axPos val="b"/>
        <c:numFmt formatCode="&quot;R&quot;yy" sourceLinked="1"/>
        <c:majorTickMark val="none"/>
        <c:minorTickMark val="none"/>
        <c:tickLblPos val="none"/>
        <c:crossAx val="453186216"/>
        <c:crosses val="autoZero"/>
        <c:auto val="1"/>
        <c:lblOffset val="100"/>
        <c:baseTimeUnit val="years"/>
      </c:dateAx>
      <c:valAx>
        <c:axId val="4531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112.73</c:v>
                </c:pt>
                <c:pt idx="1">
                  <c:v>114.34</c:v>
                </c:pt>
                <c:pt idx="2">
                  <c:v>121.26</c:v>
                </c:pt>
                <c:pt idx="3">
                  <c:v>123.64</c:v>
                </c:pt>
                <c:pt idx="4">
                  <c:v>119.69</c:v>
                </c:pt>
              </c:numCache>
            </c:numRef>
          </c:val>
          <c:extLst>
            <c:ext xmlns:c16="http://schemas.microsoft.com/office/drawing/2014/chart" uri="{C3380CC4-5D6E-409C-BE32-E72D297353CC}">
              <c16:uniqueId val="{00000000-8F41-4E59-8AF8-B95C92798D4B}"/>
            </c:ext>
          </c:extLst>
        </c:ser>
        <c:dLbls>
          <c:showLegendKey val="0"/>
          <c:showVal val="0"/>
          <c:showCatName val="0"/>
          <c:showSerName val="0"/>
          <c:showPercent val="0"/>
          <c:showBubbleSize val="0"/>
        </c:dLbls>
        <c:gapWidth val="150"/>
        <c:axId val="447219296"/>
        <c:axId val="4525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8F41-4E59-8AF8-B95C92798D4B}"/>
            </c:ext>
          </c:extLst>
        </c:ser>
        <c:dLbls>
          <c:showLegendKey val="0"/>
          <c:showVal val="0"/>
          <c:showCatName val="0"/>
          <c:showSerName val="0"/>
          <c:showPercent val="0"/>
          <c:showBubbleSize val="0"/>
        </c:dLbls>
        <c:marker val="1"/>
        <c:smooth val="0"/>
        <c:axId val="447219296"/>
        <c:axId val="452597800"/>
      </c:lineChart>
      <c:dateAx>
        <c:axId val="447219296"/>
        <c:scaling>
          <c:orientation val="minMax"/>
        </c:scaling>
        <c:delete val="1"/>
        <c:axPos val="b"/>
        <c:numFmt formatCode="&quot;R&quot;yy" sourceLinked="1"/>
        <c:majorTickMark val="none"/>
        <c:minorTickMark val="none"/>
        <c:tickLblPos val="none"/>
        <c:crossAx val="452597800"/>
        <c:crosses val="autoZero"/>
        <c:auto val="1"/>
        <c:lblOffset val="100"/>
        <c:baseTimeUnit val="years"/>
      </c:dateAx>
      <c:valAx>
        <c:axId val="4525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39.99</c:v>
                </c:pt>
                <c:pt idx="1">
                  <c:v>41.64</c:v>
                </c:pt>
                <c:pt idx="2">
                  <c:v>43.24</c:v>
                </c:pt>
                <c:pt idx="3">
                  <c:v>44.79</c:v>
                </c:pt>
                <c:pt idx="4">
                  <c:v>46.41</c:v>
                </c:pt>
              </c:numCache>
            </c:numRef>
          </c:val>
          <c:extLst>
            <c:ext xmlns:c16="http://schemas.microsoft.com/office/drawing/2014/chart" uri="{C3380CC4-5D6E-409C-BE32-E72D297353CC}">
              <c16:uniqueId val="{00000000-B8AD-4CD2-B22B-894421B645C2}"/>
            </c:ext>
          </c:extLst>
        </c:ser>
        <c:dLbls>
          <c:showLegendKey val="0"/>
          <c:showVal val="0"/>
          <c:showCatName val="0"/>
          <c:showSerName val="0"/>
          <c:showPercent val="0"/>
          <c:showBubbleSize val="0"/>
        </c:dLbls>
        <c:gapWidth val="150"/>
        <c:axId val="452598192"/>
        <c:axId val="4526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B8AD-4CD2-B22B-894421B645C2}"/>
            </c:ext>
          </c:extLst>
        </c:ser>
        <c:dLbls>
          <c:showLegendKey val="0"/>
          <c:showVal val="0"/>
          <c:showCatName val="0"/>
          <c:showSerName val="0"/>
          <c:showPercent val="0"/>
          <c:showBubbleSize val="0"/>
        </c:dLbls>
        <c:marker val="1"/>
        <c:smooth val="0"/>
        <c:axId val="452598192"/>
        <c:axId val="452602504"/>
      </c:lineChart>
      <c:dateAx>
        <c:axId val="452598192"/>
        <c:scaling>
          <c:orientation val="minMax"/>
        </c:scaling>
        <c:delete val="1"/>
        <c:axPos val="b"/>
        <c:numFmt formatCode="&quot;R&quot;yy" sourceLinked="1"/>
        <c:majorTickMark val="none"/>
        <c:minorTickMark val="none"/>
        <c:tickLblPos val="none"/>
        <c:crossAx val="452602504"/>
        <c:crosses val="autoZero"/>
        <c:auto val="1"/>
        <c:lblOffset val="100"/>
        <c:baseTimeUnit val="years"/>
      </c:dateAx>
      <c:valAx>
        <c:axId val="4526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9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9B-4E5A-A3C6-4081F546659D}"/>
            </c:ext>
          </c:extLst>
        </c:ser>
        <c:dLbls>
          <c:showLegendKey val="0"/>
          <c:showVal val="0"/>
          <c:showCatName val="0"/>
          <c:showSerName val="0"/>
          <c:showPercent val="0"/>
          <c:showBubbleSize val="0"/>
        </c:dLbls>
        <c:gapWidth val="150"/>
        <c:axId val="452598976"/>
        <c:axId val="4525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9B-4E5A-A3C6-4081F546659D}"/>
            </c:ext>
          </c:extLst>
        </c:ser>
        <c:dLbls>
          <c:showLegendKey val="0"/>
          <c:showVal val="0"/>
          <c:showCatName val="0"/>
          <c:showSerName val="0"/>
          <c:showPercent val="0"/>
          <c:showBubbleSize val="0"/>
        </c:dLbls>
        <c:marker val="1"/>
        <c:smooth val="0"/>
        <c:axId val="452598976"/>
        <c:axId val="452597408"/>
      </c:lineChart>
      <c:dateAx>
        <c:axId val="452598976"/>
        <c:scaling>
          <c:orientation val="minMax"/>
        </c:scaling>
        <c:delete val="1"/>
        <c:axPos val="b"/>
        <c:numFmt formatCode="&quot;R&quot;yy" sourceLinked="1"/>
        <c:majorTickMark val="none"/>
        <c:minorTickMark val="none"/>
        <c:tickLblPos val="none"/>
        <c:crossAx val="452597408"/>
        <c:crosses val="autoZero"/>
        <c:auto val="1"/>
        <c:lblOffset val="100"/>
        <c:baseTimeUnit val="years"/>
      </c:dateAx>
      <c:valAx>
        <c:axId val="4525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EB-4CF8-8F5A-9B40428F7C60}"/>
            </c:ext>
          </c:extLst>
        </c:ser>
        <c:dLbls>
          <c:showLegendKey val="0"/>
          <c:showVal val="0"/>
          <c:showCatName val="0"/>
          <c:showSerName val="0"/>
          <c:showPercent val="0"/>
          <c:showBubbleSize val="0"/>
        </c:dLbls>
        <c:gapWidth val="150"/>
        <c:axId val="452600936"/>
        <c:axId val="4526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EDEB-4CF8-8F5A-9B40428F7C60}"/>
            </c:ext>
          </c:extLst>
        </c:ser>
        <c:dLbls>
          <c:showLegendKey val="0"/>
          <c:showVal val="0"/>
          <c:showCatName val="0"/>
          <c:showSerName val="0"/>
          <c:showPercent val="0"/>
          <c:showBubbleSize val="0"/>
        </c:dLbls>
        <c:marker val="1"/>
        <c:smooth val="0"/>
        <c:axId val="452600936"/>
        <c:axId val="452604072"/>
      </c:lineChart>
      <c:dateAx>
        <c:axId val="452600936"/>
        <c:scaling>
          <c:orientation val="minMax"/>
        </c:scaling>
        <c:delete val="1"/>
        <c:axPos val="b"/>
        <c:numFmt formatCode="&quot;R&quot;yy" sourceLinked="1"/>
        <c:majorTickMark val="none"/>
        <c:minorTickMark val="none"/>
        <c:tickLblPos val="none"/>
        <c:crossAx val="452604072"/>
        <c:crosses val="autoZero"/>
        <c:auto val="1"/>
        <c:lblOffset val="100"/>
        <c:baseTimeUnit val="years"/>
      </c:dateAx>
      <c:valAx>
        <c:axId val="45260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0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68.45</c:v>
                </c:pt>
                <c:pt idx="1">
                  <c:v>67.290000000000006</c:v>
                </c:pt>
                <c:pt idx="2">
                  <c:v>79.260000000000005</c:v>
                </c:pt>
                <c:pt idx="3">
                  <c:v>85.14</c:v>
                </c:pt>
                <c:pt idx="4">
                  <c:v>97.26</c:v>
                </c:pt>
              </c:numCache>
            </c:numRef>
          </c:val>
          <c:extLst>
            <c:ext xmlns:c16="http://schemas.microsoft.com/office/drawing/2014/chart" uri="{C3380CC4-5D6E-409C-BE32-E72D297353CC}">
              <c16:uniqueId val="{00000000-1200-4633-B67E-6880B24A17E5}"/>
            </c:ext>
          </c:extLst>
        </c:ser>
        <c:dLbls>
          <c:showLegendKey val="0"/>
          <c:showVal val="0"/>
          <c:showCatName val="0"/>
          <c:showSerName val="0"/>
          <c:showPercent val="0"/>
          <c:showBubbleSize val="0"/>
        </c:dLbls>
        <c:gapWidth val="150"/>
        <c:axId val="452601328"/>
        <c:axId val="45260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1200-4633-B67E-6880B24A17E5}"/>
            </c:ext>
          </c:extLst>
        </c:ser>
        <c:dLbls>
          <c:showLegendKey val="0"/>
          <c:showVal val="0"/>
          <c:showCatName val="0"/>
          <c:showSerName val="0"/>
          <c:showPercent val="0"/>
          <c:showBubbleSize val="0"/>
        </c:dLbls>
        <c:marker val="1"/>
        <c:smooth val="0"/>
        <c:axId val="452601328"/>
        <c:axId val="452600152"/>
      </c:lineChart>
      <c:dateAx>
        <c:axId val="452601328"/>
        <c:scaling>
          <c:orientation val="minMax"/>
        </c:scaling>
        <c:delete val="1"/>
        <c:axPos val="b"/>
        <c:numFmt formatCode="&quot;R&quot;yy" sourceLinked="1"/>
        <c:majorTickMark val="none"/>
        <c:minorTickMark val="none"/>
        <c:tickLblPos val="none"/>
        <c:crossAx val="452600152"/>
        <c:crosses val="autoZero"/>
        <c:auto val="1"/>
        <c:lblOffset val="100"/>
        <c:baseTimeUnit val="years"/>
      </c:dateAx>
      <c:valAx>
        <c:axId val="4526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1837.16</c:v>
                </c:pt>
                <c:pt idx="1">
                  <c:v>1614.9</c:v>
                </c:pt>
                <c:pt idx="2">
                  <c:v>1469.29</c:v>
                </c:pt>
                <c:pt idx="3" formatCode="#,##0.00;&quot;△&quot;#,##0.00">
                  <c:v>0</c:v>
                </c:pt>
                <c:pt idx="4">
                  <c:v>440.36</c:v>
                </c:pt>
              </c:numCache>
            </c:numRef>
          </c:val>
          <c:extLst>
            <c:ext xmlns:c16="http://schemas.microsoft.com/office/drawing/2014/chart" uri="{C3380CC4-5D6E-409C-BE32-E72D297353CC}">
              <c16:uniqueId val="{00000000-8DE8-4755-BB05-7B0342BE9ED5}"/>
            </c:ext>
          </c:extLst>
        </c:ser>
        <c:dLbls>
          <c:showLegendKey val="0"/>
          <c:showVal val="0"/>
          <c:showCatName val="0"/>
          <c:showSerName val="0"/>
          <c:showPercent val="0"/>
          <c:showBubbleSize val="0"/>
        </c:dLbls>
        <c:gapWidth val="150"/>
        <c:axId val="452602112"/>
        <c:axId val="453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8DE8-4755-BB05-7B0342BE9ED5}"/>
            </c:ext>
          </c:extLst>
        </c:ser>
        <c:dLbls>
          <c:showLegendKey val="0"/>
          <c:showVal val="0"/>
          <c:showCatName val="0"/>
          <c:showSerName val="0"/>
          <c:showPercent val="0"/>
          <c:showBubbleSize val="0"/>
        </c:dLbls>
        <c:marker val="1"/>
        <c:smooth val="0"/>
        <c:axId val="452602112"/>
        <c:axId val="453177984"/>
      </c:lineChart>
      <c:dateAx>
        <c:axId val="452602112"/>
        <c:scaling>
          <c:orientation val="minMax"/>
        </c:scaling>
        <c:delete val="1"/>
        <c:axPos val="b"/>
        <c:numFmt formatCode="&quot;R&quot;yy" sourceLinked="1"/>
        <c:majorTickMark val="none"/>
        <c:minorTickMark val="none"/>
        <c:tickLblPos val="none"/>
        <c:crossAx val="453177984"/>
        <c:crosses val="autoZero"/>
        <c:auto val="1"/>
        <c:lblOffset val="100"/>
        <c:baseTimeUnit val="years"/>
      </c:dateAx>
      <c:valAx>
        <c:axId val="4531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75.59</c:v>
                </c:pt>
                <c:pt idx="1">
                  <c:v>75.02</c:v>
                </c:pt>
                <c:pt idx="2">
                  <c:v>74.459999999999994</c:v>
                </c:pt>
                <c:pt idx="3">
                  <c:v>75.02</c:v>
                </c:pt>
                <c:pt idx="4">
                  <c:v>74.900000000000006</c:v>
                </c:pt>
              </c:numCache>
            </c:numRef>
          </c:val>
          <c:extLst>
            <c:ext xmlns:c16="http://schemas.microsoft.com/office/drawing/2014/chart" uri="{C3380CC4-5D6E-409C-BE32-E72D297353CC}">
              <c16:uniqueId val="{00000000-F62B-405C-8405-2BC41C9F3325}"/>
            </c:ext>
          </c:extLst>
        </c:ser>
        <c:dLbls>
          <c:showLegendKey val="0"/>
          <c:showVal val="0"/>
          <c:showCatName val="0"/>
          <c:showSerName val="0"/>
          <c:showPercent val="0"/>
          <c:showBubbleSize val="0"/>
        </c:dLbls>
        <c:gapWidth val="150"/>
        <c:axId val="453188568"/>
        <c:axId val="45318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F62B-405C-8405-2BC41C9F3325}"/>
            </c:ext>
          </c:extLst>
        </c:ser>
        <c:dLbls>
          <c:showLegendKey val="0"/>
          <c:showVal val="0"/>
          <c:showCatName val="0"/>
          <c:showSerName val="0"/>
          <c:showPercent val="0"/>
          <c:showBubbleSize val="0"/>
        </c:dLbls>
        <c:marker val="1"/>
        <c:smooth val="0"/>
        <c:axId val="453188568"/>
        <c:axId val="453187000"/>
      </c:lineChart>
      <c:dateAx>
        <c:axId val="453188568"/>
        <c:scaling>
          <c:orientation val="minMax"/>
        </c:scaling>
        <c:delete val="1"/>
        <c:axPos val="b"/>
        <c:numFmt formatCode="&quot;R&quot;yy" sourceLinked="1"/>
        <c:majorTickMark val="none"/>
        <c:minorTickMark val="none"/>
        <c:tickLblPos val="none"/>
        <c:crossAx val="453187000"/>
        <c:crosses val="autoZero"/>
        <c:auto val="1"/>
        <c:lblOffset val="100"/>
        <c:baseTimeUnit val="years"/>
      </c:dateAx>
      <c:valAx>
        <c:axId val="45318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963-41C5-B9D9-32B8A93D1EAC}"/>
            </c:ext>
          </c:extLst>
        </c:ser>
        <c:dLbls>
          <c:showLegendKey val="0"/>
          <c:showVal val="0"/>
          <c:showCatName val="0"/>
          <c:showSerName val="0"/>
          <c:showPercent val="0"/>
          <c:showBubbleSize val="0"/>
        </c:dLbls>
        <c:gapWidth val="150"/>
        <c:axId val="453183472"/>
        <c:axId val="45317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C963-41C5-B9D9-32B8A93D1EAC}"/>
            </c:ext>
          </c:extLst>
        </c:ser>
        <c:dLbls>
          <c:showLegendKey val="0"/>
          <c:showVal val="0"/>
          <c:showCatName val="0"/>
          <c:showSerName val="0"/>
          <c:showPercent val="0"/>
          <c:showBubbleSize val="0"/>
        </c:dLbls>
        <c:marker val="1"/>
        <c:smooth val="0"/>
        <c:axId val="453183472"/>
        <c:axId val="453179160"/>
      </c:lineChart>
      <c:dateAx>
        <c:axId val="453183472"/>
        <c:scaling>
          <c:orientation val="minMax"/>
        </c:scaling>
        <c:delete val="1"/>
        <c:axPos val="b"/>
        <c:numFmt formatCode="&quot;R&quot;yy" sourceLinked="1"/>
        <c:majorTickMark val="none"/>
        <c:minorTickMark val="none"/>
        <c:tickLblPos val="none"/>
        <c:crossAx val="453179160"/>
        <c:crosses val="autoZero"/>
        <c:auto val="1"/>
        <c:lblOffset val="100"/>
        <c:baseTimeUnit val="years"/>
      </c:dateAx>
      <c:valAx>
        <c:axId val="45317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いなべ市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44697</v>
      </c>
      <c r="AM8" s="45"/>
      <c r="AN8" s="45"/>
      <c r="AO8" s="45"/>
      <c r="AP8" s="45"/>
      <c r="AQ8" s="45"/>
      <c r="AR8" s="45"/>
      <c r="AS8" s="45"/>
      <c r="AT8" s="44">
        <f>データ!T6</f>
        <v>219.83</v>
      </c>
      <c r="AU8" s="44"/>
      <c r="AV8" s="44"/>
      <c r="AW8" s="44"/>
      <c r="AX8" s="44"/>
      <c r="AY8" s="44"/>
      <c r="AZ8" s="44"/>
      <c r="BA8" s="44"/>
      <c r="BB8" s="44">
        <f>データ!U6</f>
        <v>203.33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75.540000000000006</v>
      </c>
      <c r="J10" s="44"/>
      <c r="K10" s="44"/>
      <c r="L10" s="44"/>
      <c r="M10" s="44"/>
      <c r="N10" s="44"/>
      <c r="O10" s="44"/>
      <c r="P10" s="44">
        <f>データ!P6</f>
        <v>57.29</v>
      </c>
      <c r="Q10" s="44"/>
      <c r="R10" s="44"/>
      <c r="S10" s="44"/>
      <c r="T10" s="44"/>
      <c r="U10" s="44"/>
      <c r="V10" s="44"/>
      <c r="W10" s="44">
        <f>データ!Q6</f>
        <v>82</v>
      </c>
      <c r="X10" s="44"/>
      <c r="Y10" s="44"/>
      <c r="Z10" s="44"/>
      <c r="AA10" s="44"/>
      <c r="AB10" s="44"/>
      <c r="AC10" s="44"/>
      <c r="AD10" s="45">
        <f>データ!R6</f>
        <v>2090</v>
      </c>
      <c r="AE10" s="45"/>
      <c r="AF10" s="45"/>
      <c r="AG10" s="45"/>
      <c r="AH10" s="45"/>
      <c r="AI10" s="45"/>
      <c r="AJ10" s="45"/>
      <c r="AK10" s="2"/>
      <c r="AL10" s="45">
        <f>データ!V6</f>
        <v>25538</v>
      </c>
      <c r="AM10" s="45"/>
      <c r="AN10" s="45"/>
      <c r="AO10" s="45"/>
      <c r="AP10" s="45"/>
      <c r="AQ10" s="45"/>
      <c r="AR10" s="45"/>
      <c r="AS10" s="45"/>
      <c r="AT10" s="44">
        <f>データ!W6</f>
        <v>12.48</v>
      </c>
      <c r="AU10" s="44"/>
      <c r="AV10" s="44"/>
      <c r="AW10" s="44"/>
      <c r="AX10" s="44"/>
      <c r="AY10" s="44"/>
      <c r="AZ10" s="44"/>
      <c r="BA10" s="44"/>
      <c r="BB10" s="44">
        <f>データ!X6</f>
        <v>2046.31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FWYHolpozznHWA32gif60FNd3JL5jayL46gh0wthfu7NnV/6lpp17+w1lHTKd6415oXq62dcmKimZj0LZsFwA==" saltValue="XN5/jZO5yNOmIKJM1Mw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242144</v>
      </c>
      <c r="D6" s="19">
        <f t="shared" si="3"/>
        <v>46</v>
      </c>
      <c r="E6" s="19">
        <f t="shared" si="3"/>
        <v>17</v>
      </c>
      <c r="F6" s="19">
        <f t="shared" si="3"/>
        <v>1</v>
      </c>
      <c r="G6" s="19">
        <f t="shared" si="3"/>
        <v>0</v>
      </c>
      <c r="H6" s="19" t="str">
        <f t="shared" si="3"/>
        <v>三重県　いなべ市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75.540000000000006</v>
      </c>
      <c r="P6" s="20">
        <f t="shared" si="3"/>
        <v>57.29</v>
      </c>
      <c r="Q6" s="20">
        <f t="shared" si="3"/>
        <v>82</v>
      </c>
      <c r="R6" s="20">
        <f t="shared" si="3"/>
        <v>2090</v>
      </c>
      <c r="S6" s="20">
        <f t="shared" si="3"/>
        <v>44697</v>
      </c>
      <c r="T6" s="20">
        <f t="shared" si="3"/>
        <v>219.83</v>
      </c>
      <c r="U6" s="20">
        <f t="shared" si="3"/>
        <v>203.33</v>
      </c>
      <c r="V6" s="20">
        <f t="shared" si="3"/>
        <v>25538</v>
      </c>
      <c r="W6" s="20">
        <f t="shared" si="3"/>
        <v>12.48</v>
      </c>
      <c r="X6" s="20">
        <f t="shared" si="3"/>
        <v>2046.31</v>
      </c>
      <c r="Y6" s="21">
        <f>IF(Y7="",NA(),Y7)</f>
        <v>112.73</v>
      </c>
      <c r="Z6" s="21">
        <f t="shared" ref="Z6:AH6" si="4">IF(Z7="",NA(),Z7)</f>
        <v>114.34</v>
      </c>
      <c r="AA6" s="21">
        <f t="shared" si="4"/>
        <v>121.26</v>
      </c>
      <c r="AB6" s="21">
        <f t="shared" si="4"/>
        <v>123.64</v>
      </c>
      <c r="AC6" s="21">
        <f t="shared" si="4"/>
        <v>119.69</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68.45</v>
      </c>
      <c r="AV6" s="21">
        <f t="shared" ref="AV6:BD6" si="6">IF(AV7="",NA(),AV7)</f>
        <v>67.290000000000006</v>
      </c>
      <c r="AW6" s="21">
        <f t="shared" si="6"/>
        <v>79.260000000000005</v>
      </c>
      <c r="AX6" s="21">
        <f t="shared" si="6"/>
        <v>85.14</v>
      </c>
      <c r="AY6" s="21">
        <f t="shared" si="6"/>
        <v>97.26</v>
      </c>
      <c r="AZ6" s="21">
        <f t="shared" si="6"/>
        <v>57.26</v>
      </c>
      <c r="BA6" s="21">
        <f t="shared" si="6"/>
        <v>48.56</v>
      </c>
      <c r="BB6" s="21">
        <f t="shared" si="6"/>
        <v>47.58</v>
      </c>
      <c r="BC6" s="21">
        <f t="shared" si="6"/>
        <v>51.09</v>
      </c>
      <c r="BD6" s="21">
        <f t="shared" si="6"/>
        <v>57.42</v>
      </c>
      <c r="BE6" s="20" t="str">
        <f>IF(BE7="","",IF(BE7="-","【-】","【"&amp;SUBSTITUTE(TEXT(BE7,"#,##0.00"),"-","△")&amp;"】"))</f>
        <v>【78.43】</v>
      </c>
      <c r="BF6" s="21">
        <f>IF(BF7="",NA(),BF7)</f>
        <v>1837.16</v>
      </c>
      <c r="BG6" s="21">
        <f t="shared" ref="BG6:BO6" si="7">IF(BG7="",NA(),BG7)</f>
        <v>1614.9</v>
      </c>
      <c r="BH6" s="21">
        <f t="shared" si="7"/>
        <v>1469.29</v>
      </c>
      <c r="BI6" s="20">
        <f t="shared" si="7"/>
        <v>0</v>
      </c>
      <c r="BJ6" s="21">
        <f t="shared" si="7"/>
        <v>440.36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75.59</v>
      </c>
      <c r="BR6" s="21">
        <f t="shared" ref="BR6:BZ6" si="8">IF(BR7="",NA(),BR7)</f>
        <v>75.02</v>
      </c>
      <c r="BS6" s="21">
        <f t="shared" si="8"/>
        <v>74.459999999999994</v>
      </c>
      <c r="BT6" s="21">
        <f t="shared" si="8"/>
        <v>75.02</v>
      </c>
      <c r="BU6" s="21">
        <f t="shared" si="8"/>
        <v>74.900000000000006</v>
      </c>
      <c r="BV6" s="21">
        <f t="shared" si="8"/>
        <v>74.17</v>
      </c>
      <c r="BW6" s="21">
        <f t="shared" si="8"/>
        <v>79.77</v>
      </c>
      <c r="BX6" s="21">
        <f t="shared" si="8"/>
        <v>79.63</v>
      </c>
      <c r="BY6" s="21">
        <f t="shared" si="8"/>
        <v>76.78</v>
      </c>
      <c r="BZ6" s="21">
        <f t="shared" si="8"/>
        <v>75.41</v>
      </c>
      <c r="CA6" s="20" t="str">
        <f>IF(CA7="","",IF(CA7="-","【-】","【"&amp;SUBSTITUTE(TEXT(CA7,"#,##0.00"),"-","△")&amp;"】"))</f>
        <v>【97.81】</v>
      </c>
      <c r="CB6" s="21">
        <f>IF(CB7="",NA(),CB7)</f>
        <v>150</v>
      </c>
      <c r="CC6" s="21">
        <f t="shared" ref="CC6:CK6" si="9">IF(CC7="",NA(),CC7)</f>
        <v>150</v>
      </c>
      <c r="CD6" s="21">
        <f t="shared" si="9"/>
        <v>150</v>
      </c>
      <c r="CE6" s="21">
        <f t="shared" si="9"/>
        <v>150</v>
      </c>
      <c r="CF6" s="21">
        <f t="shared" si="9"/>
        <v>150</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97.34</v>
      </c>
      <c r="CY6" s="21">
        <f t="shared" ref="CY6:DG6" si="11">IF(CY7="",NA(),CY7)</f>
        <v>97.42</v>
      </c>
      <c r="CZ6" s="21">
        <f t="shared" si="11"/>
        <v>97.41</v>
      </c>
      <c r="DA6" s="21">
        <f t="shared" si="11"/>
        <v>97.08</v>
      </c>
      <c r="DB6" s="21">
        <f t="shared" si="11"/>
        <v>97.26</v>
      </c>
      <c r="DC6" s="21">
        <f t="shared" si="11"/>
        <v>83.16</v>
      </c>
      <c r="DD6" s="21">
        <f t="shared" si="11"/>
        <v>82.06</v>
      </c>
      <c r="DE6" s="21">
        <f t="shared" si="11"/>
        <v>82.26</v>
      </c>
      <c r="DF6" s="21">
        <f t="shared" si="11"/>
        <v>81.33</v>
      </c>
      <c r="DG6" s="21">
        <f t="shared" si="11"/>
        <v>80.95</v>
      </c>
      <c r="DH6" s="20" t="str">
        <f>IF(DH7="","",IF(DH7="-","【-】","【"&amp;SUBSTITUTE(TEXT(DH7,"#,##0.00"),"-","△")&amp;"】"))</f>
        <v>【95.91】</v>
      </c>
      <c r="DI6" s="21">
        <f>IF(DI7="",NA(),DI7)</f>
        <v>39.99</v>
      </c>
      <c r="DJ6" s="21">
        <f t="shared" ref="DJ6:DR6" si="12">IF(DJ7="",NA(),DJ7)</f>
        <v>41.64</v>
      </c>
      <c r="DK6" s="21">
        <f t="shared" si="12"/>
        <v>43.24</v>
      </c>
      <c r="DL6" s="21">
        <f t="shared" si="12"/>
        <v>44.79</v>
      </c>
      <c r="DM6" s="21">
        <f t="shared" si="12"/>
        <v>46.41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1">
        <f t="shared" si="14"/>
        <v>0.13</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242144</v>
      </c>
      <c r="D7" s="23">
        <v>46</v>
      </c>
      <c r="E7" s="23">
        <v>17</v>
      </c>
      <c r="F7" s="23">
        <v>1</v>
      </c>
      <c r="G7" s="23">
        <v>0</v>
      </c>
      <c r="H7" s="23" t="s">
        <v>96</v>
      </c>
      <c r="I7" s="23" t="s">
        <v>97</v>
      </c>
      <c r="J7" s="23" t="s">
        <v>98</v>
      </c>
      <c r="K7" s="23" t="s">
        <v>99</v>
      </c>
      <c r="L7" s="23" t="s">
        <v>100</v>
      </c>
      <c r="M7" s="23" t="s">
        <v>101</v>
      </c>
      <c r="N7" s="24" t="s">
        <v>102</v>
      </c>
      <c r="O7" s="24">
        <v>75.540000000000006</v>
      </c>
      <c r="P7" s="24">
        <v>57.29</v>
      </c>
      <c r="Q7" s="24">
        <v>82</v>
      </c>
      <c r="R7" s="24">
        <v>2090</v>
      </c>
      <c r="S7" s="24">
        <v>44697</v>
      </c>
      <c r="T7" s="24">
        <v>219.83</v>
      </c>
      <c r="U7" s="24">
        <v>203.33</v>
      </c>
      <c r="V7" s="24">
        <v>25538</v>
      </c>
      <c r="W7" s="24">
        <v>12.48</v>
      </c>
      <c r="X7" s="24">
        <v>2046.31</v>
      </c>
      <c r="Y7" s="24">
        <v>112.73</v>
      </c>
      <c r="Z7" s="24">
        <v>114.34</v>
      </c>
      <c r="AA7" s="24">
        <v>121.26</v>
      </c>
      <c r="AB7" s="24">
        <v>123.64</v>
      </c>
      <c r="AC7" s="24">
        <v>119.69</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68.45</v>
      </c>
      <c r="AV7" s="24">
        <v>67.290000000000006</v>
      </c>
      <c r="AW7" s="24">
        <v>79.260000000000005</v>
      </c>
      <c r="AX7" s="24">
        <v>85.14</v>
      </c>
      <c r="AY7" s="24">
        <v>97.26</v>
      </c>
      <c r="AZ7" s="24">
        <v>57.26</v>
      </c>
      <c r="BA7" s="24">
        <v>48.56</v>
      </c>
      <c r="BB7" s="24">
        <v>47.58</v>
      </c>
      <c r="BC7" s="24">
        <v>51.09</v>
      </c>
      <c r="BD7" s="24">
        <v>57.42</v>
      </c>
      <c r="BE7" s="24">
        <v>78.430000000000007</v>
      </c>
      <c r="BF7" s="24">
        <v>1837.16</v>
      </c>
      <c r="BG7" s="24">
        <v>1614.9</v>
      </c>
      <c r="BH7" s="24">
        <v>1469.29</v>
      </c>
      <c r="BI7" s="24">
        <v>0</v>
      </c>
      <c r="BJ7" s="24">
        <v>440.36</v>
      </c>
      <c r="BK7" s="24">
        <v>1130.42</v>
      </c>
      <c r="BL7" s="24">
        <v>1245.0999999999999</v>
      </c>
      <c r="BM7" s="24">
        <v>1108.8</v>
      </c>
      <c r="BN7" s="24">
        <v>1194.56</v>
      </c>
      <c r="BO7" s="24">
        <v>1174.6099999999999</v>
      </c>
      <c r="BP7" s="24">
        <v>630.82000000000005</v>
      </c>
      <c r="BQ7" s="24">
        <v>75.59</v>
      </c>
      <c r="BR7" s="24">
        <v>75.02</v>
      </c>
      <c r="BS7" s="24">
        <v>74.459999999999994</v>
      </c>
      <c r="BT7" s="24">
        <v>75.02</v>
      </c>
      <c r="BU7" s="24">
        <v>74.900000000000006</v>
      </c>
      <c r="BV7" s="24">
        <v>74.17</v>
      </c>
      <c r="BW7" s="24">
        <v>79.77</v>
      </c>
      <c r="BX7" s="24">
        <v>79.63</v>
      </c>
      <c r="BY7" s="24">
        <v>76.78</v>
      </c>
      <c r="BZ7" s="24">
        <v>75.41</v>
      </c>
      <c r="CA7" s="24">
        <v>97.81</v>
      </c>
      <c r="CB7" s="24">
        <v>150</v>
      </c>
      <c r="CC7" s="24">
        <v>150</v>
      </c>
      <c r="CD7" s="24">
        <v>150</v>
      </c>
      <c r="CE7" s="24">
        <v>150</v>
      </c>
      <c r="CF7" s="24">
        <v>150</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97.34</v>
      </c>
      <c r="CY7" s="24">
        <v>97.42</v>
      </c>
      <c r="CZ7" s="24">
        <v>97.41</v>
      </c>
      <c r="DA7" s="24">
        <v>97.08</v>
      </c>
      <c r="DB7" s="24">
        <v>97.26</v>
      </c>
      <c r="DC7" s="24">
        <v>83.16</v>
      </c>
      <c r="DD7" s="24">
        <v>82.06</v>
      </c>
      <c r="DE7" s="24">
        <v>82.26</v>
      </c>
      <c r="DF7" s="24">
        <v>81.33</v>
      </c>
      <c r="DG7" s="24">
        <v>80.95</v>
      </c>
      <c r="DH7" s="24">
        <v>95.91</v>
      </c>
      <c r="DI7" s="24">
        <v>39.99</v>
      </c>
      <c r="DJ7" s="24">
        <v>41.64</v>
      </c>
      <c r="DK7" s="24">
        <v>43.24</v>
      </c>
      <c r="DL7" s="24">
        <v>44.79</v>
      </c>
      <c r="DM7" s="24">
        <v>46.41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0.13</v>
      </c>
      <c r="EI7" s="24">
        <v>0</v>
      </c>
      <c r="EJ7" s="24">
        <v>0.1</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