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ml.chartshapes+xml" PartName="/xl/drawings/drawing11.xml"/>
  <Override ContentType="application/vnd.openxmlformats-officedocument.drawingml.chartshapes+xml" PartName="/xl/drawings/drawing1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09_亀山市\"/>
    </mc:Choice>
  </mc:AlternateContent>
  <xr:revisionPtr revIDLastSave="0" documentId="13_ncr:1_{D89D655B-FA51-4754-956A-C05F595903E7}" xr6:coauthVersionLast="47" xr6:coauthVersionMax="47" xr10:uidLastSave="{00000000-0000-0000-0000-000000000000}"/>
  <workbookProtection workbookAlgorithmName="SHA-512" workbookHashValue="rbQOSjjGwZs5RXycI1ahdkx1OBCPw7z1cbZICNRiXrNzyLD/FnU2JD2F+R2p5AWmEFaU5e9G1WHBRN3D8mbFsA==" workbookSaltValue="1o+72nvqj4ObOicKbY7hAQ==" workbookSpinCount="100000" lockStructure="1"/>
  <bookViews>
    <workbookView xWindow="-28920" yWindow="-120" windowWidth="29040" windowHeight="157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C10" i="5" l="1"/>
  <c r="AS10" i="5"/>
  <c r="AH10" i="5"/>
  <c r="F10" i="5"/>
  <c r="DI10" i="5" s="1"/>
  <c r="E10" i="5"/>
  <c r="DS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FI90" i="4"/>
  <c r="EH90" i="4"/>
  <c r="C90" i="4"/>
  <c r="RA81" i="4"/>
  <c r="PZ81" i="4"/>
  <c r="OY81" i="4"/>
  <c r="MW81" i="4"/>
  <c r="JN81" i="4"/>
  <c r="IM81" i="4"/>
  <c r="HL81" i="4"/>
  <c r="GK81" i="4"/>
  <c r="AZ81" i="4"/>
  <c r="Y81" i="4"/>
  <c r="PZ80" i="4"/>
  <c r="NX80" i="4"/>
  <c r="MW80" i="4"/>
  <c r="IM80" i="4"/>
  <c r="EC80" i="4"/>
  <c r="AZ80" i="4"/>
  <c r="RA79" i="4"/>
  <c r="OY79" i="4"/>
  <c r="JN79" i="4"/>
  <c r="IM79" i="4"/>
  <c r="HL79" i="4"/>
  <c r="EC79" i="4"/>
  <c r="OF56" i="4"/>
  <c r="LT56" i="4"/>
  <c r="JL56" i="4"/>
  <c r="GF56" i="4"/>
  <c r="AR56" i="4"/>
  <c r="X56" i="4"/>
  <c r="RH55" i="4"/>
  <c r="QN55" i="4"/>
  <c r="OF55" i="4"/>
  <c r="MN55" i="4"/>
  <c r="KF55" i="4"/>
  <c r="GZ55" i="4"/>
  <c r="GF55" i="4"/>
  <c r="FL55" i="4"/>
  <c r="CF55" i="4"/>
  <c r="BL55" i="4"/>
  <c r="QN54" i="4"/>
  <c r="PT54" i="4"/>
  <c r="MN54" i="4"/>
  <c r="GZ54" i="4"/>
  <c r="GF54" i="4"/>
  <c r="FL54" i="4"/>
  <c r="CF54" i="4"/>
  <c r="BL54" i="4"/>
  <c r="RH33" i="4"/>
  <c r="QN33" i="4"/>
  <c r="KZ33" i="4"/>
  <c r="KF33" i="4"/>
  <c r="GF33" i="4"/>
  <c r="FL33" i="4"/>
  <c r="CZ33" i="4"/>
  <c r="CF33" i="4"/>
  <c r="AR33" i="4"/>
  <c r="X33" i="4"/>
  <c r="OZ32" i="4"/>
  <c r="OF32" i="4"/>
  <c r="MN32" i="4"/>
  <c r="JL32" i="4"/>
  <c r="GZ32" i="4"/>
  <c r="CZ32" i="4"/>
  <c r="BL32" i="4"/>
  <c r="QN31" i="4"/>
  <c r="PT31" i="4"/>
  <c r="KZ31" i="4"/>
  <c r="GZ31" i="4"/>
  <c r="GF31" i="4"/>
  <c r="CF31" i="4"/>
  <c r="BL31" i="4"/>
  <c r="LZ10" i="4"/>
  <c r="IT10" i="4"/>
  <c r="FN10" i="4"/>
  <c r="CH10" i="4"/>
  <c r="B10" i="4"/>
  <c r="PF8" i="4"/>
  <c r="LZ8" i="4"/>
  <c r="IT8" i="4"/>
  <c r="FN8" i="4"/>
  <c r="CH8" i="4"/>
  <c r="B8" i="4"/>
  <c r="B5" i="4"/>
  <c r="JL31" i="4" l="1"/>
  <c r="FL32" i="4"/>
  <c r="BL33" i="4"/>
  <c r="X54" i="4"/>
  <c r="OZ54" i="4"/>
  <c r="KF56" i="4"/>
  <c r="JN80" i="4"/>
  <c r="KF31" i="4"/>
  <c r="GF32" i="4"/>
  <c r="OZ55" i="4"/>
  <c r="KZ56" i="4"/>
  <c r="KO81" i="4"/>
  <c r="OF54" i="4"/>
  <c r="MW79" i="4"/>
  <c r="MN31" i="4"/>
  <c r="CZ54" i="4"/>
  <c r="RH54" i="4"/>
  <c r="MN56" i="4"/>
  <c r="NX79" i="4"/>
  <c r="OY80" i="4"/>
  <c r="W10" i="5"/>
  <c r="BO10" i="5"/>
  <c r="OF31" i="4"/>
  <c r="KZ32" i="4"/>
  <c r="X31" i="4"/>
  <c r="OZ31" i="4"/>
  <c r="QN56" i="4"/>
  <c r="Y80" i="4"/>
  <c r="CK10" i="5"/>
  <c r="RA80" i="4"/>
  <c r="BL56" i="4"/>
  <c r="RH56" i="4"/>
  <c r="LT33" i="4"/>
  <c r="JL54" i="4"/>
  <c r="CF56" i="4"/>
  <c r="Y79" i="4"/>
  <c r="BZ10" i="5"/>
  <c r="CZ31" i="4"/>
  <c r="RH31" i="4"/>
  <c r="QN32" i="4"/>
  <c r="OF33" i="4"/>
  <c r="KF54" i="4"/>
  <c r="CZ56" i="4"/>
  <c r="CA79" i="4"/>
  <c r="CA80" i="4"/>
  <c r="EC81" i="4"/>
  <c r="FL31" i="4"/>
  <c r="X32" i="4"/>
  <c r="RH32" i="4"/>
  <c r="OZ33" i="4"/>
  <c r="KZ54" i="4"/>
  <c r="JL55" i="4"/>
  <c r="FL56" i="4"/>
  <c r="DB79" i="4"/>
  <c r="DB80" i="4"/>
  <c r="DG10" i="5"/>
  <c r="DR10" i="5"/>
  <c r="KF32" i="4"/>
  <c r="BX11" i="5"/>
  <c r="ER55" i="4"/>
  <c r="CB11" i="5"/>
  <c r="HT55" i="4"/>
  <c r="CA12" i="5"/>
  <c r="GZ56" i="4"/>
  <c r="CV11" i="5"/>
  <c r="PT55" i="4"/>
  <c r="CU12" i="5"/>
  <c r="OZ56" i="4"/>
  <c r="AF11" i="5"/>
  <c r="ER32" i="4"/>
  <c r="AJ11" i="5"/>
  <c r="HT32" i="4"/>
  <c r="BD11" i="5"/>
  <c r="PT32" i="4"/>
  <c r="CF32" i="4"/>
  <c r="GZ33" i="4"/>
  <c r="AF12" i="5"/>
  <c r="ER33" i="4"/>
  <c r="AJ12" i="5"/>
  <c r="HT33" i="4"/>
  <c r="BD12" i="5"/>
  <c r="PT33" i="4"/>
  <c r="BM11" i="5"/>
  <c r="X55" i="4"/>
  <c r="BQ11" i="5"/>
  <c r="CZ55" i="4"/>
  <c r="BX12" i="5"/>
  <c r="ER56" i="4"/>
  <c r="CB12" i="5"/>
  <c r="HT56" i="4"/>
  <c r="CK11" i="5"/>
  <c r="KZ55" i="4"/>
  <c r="CV12" i="5"/>
  <c r="PT56" i="4"/>
  <c r="DH12" i="5"/>
  <c r="DB81" i="4"/>
  <c r="DQ11" i="5"/>
  <c r="HL80" i="4"/>
  <c r="EB12" i="5"/>
  <c r="NX81" i="4"/>
  <c r="JL33" i="4"/>
  <c r="MN33" i="4"/>
  <c r="GK80" i="4"/>
  <c r="KO80" i="4"/>
  <c r="CA81" i="4"/>
  <c r="U10" i="5"/>
  <c r="AI10" i="5"/>
  <c r="BM10" i="5"/>
  <c r="AR31" i="4"/>
  <c r="ER31" i="4"/>
  <c r="HT31" i="4"/>
  <c r="LT31" i="4"/>
  <c r="AR32" i="4"/>
  <c r="LT32" i="4"/>
  <c r="AR54" i="4"/>
  <c r="ER54" i="4"/>
  <c r="HT54" i="4"/>
  <c r="LT54" i="4"/>
  <c r="AR55" i="4"/>
  <c r="LT55" i="4"/>
  <c r="AZ79" i="4"/>
  <c r="GK79" i="4"/>
  <c r="KO79" i="4"/>
  <c r="PZ79" i="4"/>
  <c r="V10" i="5"/>
  <c r="AF10" i="5"/>
  <c r="AJ10" i="5"/>
  <c r="AT10" i="5"/>
  <c r="BD10" i="5"/>
  <c r="BN10" i="5"/>
  <c r="BX10" i="5"/>
  <c r="CB10" i="5"/>
  <c r="CL10" i="5"/>
  <c r="DF10" i="5"/>
  <c r="DP10" i="5"/>
  <c r="DT10" i="5"/>
  <c r="ED10" i="5"/>
  <c r="AG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Y10" i="5"/>
  <c r="BC10" i="5"/>
  <c r="BQ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<sst xmlns="http://schemas.openxmlformats.org/spreadsheetml/2006/main" count="262" uniqueCount="107">
  <si>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</si>
  <si>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</si>
  <si>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</si>
  <si>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</si>
  <si>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</si>
  <si>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</si>
  <si>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</si>
  <si>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</si>
  <si>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</si>
  <si>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</si>
  <si>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</si>
  <si>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</si>
  <si>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</si>
  <si>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</si>
  <si>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</si>
  <si>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</si>
  <si>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</si>
  <si>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</si>
  <si>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</si>
  <si>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</si>
  <si>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</si>
  <si>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</si>
  <si>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</si>
  <si>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</si>
  <si>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</si>
  <si>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</si>
  <si>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</si>
  <si>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</si>
  <si>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</si>
  <si>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</si>
  <si>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</si>
  <si>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</si>
  <si>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</si>
  <si>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</si>
  <si>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</si>
  <si>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</si>
  <si>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</si>
  <si>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</si>
  <si>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</si>
  <si>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</si>
  <si>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</si>
  <si>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</si>
  <si>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</si>
  <si>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</si>
  <si>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</si>
  <si>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</si>
  <si>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</si>
  <si>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</si>
  <si>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</si>
  <si>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</si>
  <si>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</si>
  <si>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</si>
  <si>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</si>
  <si>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</si>
  <si>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</si>
  <si>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</si>
  <si>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</si>
  <si>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</si>
  <si>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</si>
  <si>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</si>
  <si>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</si>
  <si>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</si>
  <si>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</si>
  <si>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</si>
  <si>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</si>
  <si>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</si>
  <si>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</si>
  <si>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</si>
  <si>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</si>
  <si>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</si>
  <si>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</si>
  <si>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</si>
  <si>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</si>
  <si>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</si>
  <si>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</si>
  <si>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</si>
  <si>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</si>
  <si>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</si>
  <si>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</si>
  <si>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</si>
  <si>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</si>
  <si>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</si>
  <si>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</si>
  <si>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</si>
  <si>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</si>
  <si>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</si>
  <si>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</si>
  <si>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</si>
  <si>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242101</t>
  </si>
  <si>
    <t>46</t>
  </si>
  <si>
    <t>02</t>
  </si>
  <si>
    <t>0</t>
  </si>
  <si>
    <t>000</t>
  </si>
  <si>
    <t>三重県　亀山市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</si>
  <si>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</si>
  <si>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</si>
  <si>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</si>
  <si>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</si>
  <si>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</si>
  <si>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</si>
  <si>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</si>
  <si>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</si>
  <si>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</si>
  <si>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</si>
  <si>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15年度に供用開始した事業であり、施設は比較的新しく、財政的にも健全であるが、機械・電気設備等は更新時期を迎えており、適正規模の流動資産を確保しつつ、計画的な設備投資を行っていく必要がある。
　工業用水道事業としては極小規模であり、将来的に給水原価が上昇する可能性も大きく、料金回収率や経常収支比率の維持に努める必要がある。
　また、水源施設を上水道と共用しており、適正規模による健全な事業を維持できるように、料金収入等の検証も必要である。</t>
    <phoneticPr fontId="5"/>
  </si>
  <si>
    <t>①平成15年度に供用開始した新しい事業であるが、減価償却率は50%を超えており平均値を上回った。計画的な施設の更新が必要である。
②管路は法定耐用年数の40年を経過するものがないため、経年化率は0である。
③耐用年数を経過する管路がなく、管路更新率は0である。</t>
    <rPh sb="39" eb="42">
      <t>ヘイキンチ</t>
    </rPh>
    <rPh sb="43" eb="45">
      <t>ウワマワ</t>
    </rPh>
    <phoneticPr fontId="5"/>
  </si>
  <si>
    <r>
      <t>①経常収支比率は平均値を上回っており、前年度より増加した。主な要因は</t>
    </r>
    <r>
      <rPr>
        <sz val="11"/>
        <rFont val="ＭＳ ゴシック"/>
        <family val="3"/>
        <charset val="128"/>
      </rPr>
      <t>、資産減耗費や動力費な</t>
    </r>
    <r>
      <rPr>
        <sz val="11"/>
        <color theme="1"/>
        <rFont val="ＭＳ ゴシック"/>
        <family val="3"/>
        <charset val="128"/>
      </rPr>
      <t>ど、営業費用の減少によるものである。新規企業に給水を開始し給水収益は増加予定だが、修繕費が増加しているため注意が必要である。
②累積欠損金比率は0であり健全である。
③流動比率は前年度より増加し、平均値を上回っている。
④企業債残高は年々減少しており、平均値を下回っている。
⑤料金回収率は平均値を上回っており、前年度より増加している。主な要因</t>
    </r>
    <r>
      <rPr>
        <sz val="11"/>
        <rFont val="ＭＳ ゴシック"/>
        <family val="3"/>
        <charset val="128"/>
      </rPr>
      <t>は資産減耗費や動力費</t>
    </r>
    <r>
      <rPr>
        <sz val="11"/>
        <color theme="1"/>
        <rFont val="ＭＳ ゴシック"/>
        <family val="3"/>
        <charset val="128"/>
      </rPr>
      <t>などの減少により、給水原価が減少したことによる。
⑥給水原価は平均値を大幅に下回っており</t>
    </r>
    <r>
      <rPr>
        <sz val="11"/>
        <rFont val="ＭＳ ゴシック"/>
        <family val="3"/>
        <charset val="128"/>
      </rPr>
      <t>、資産減耗費や動力費などが減少したことにより、前</t>
    </r>
    <r>
      <rPr>
        <sz val="11"/>
        <color theme="1"/>
        <rFont val="ＭＳ ゴシック"/>
        <family val="3"/>
        <charset val="128"/>
      </rPr>
      <t>年度より減少している。
⑦施設利用率は、新規企業の給水開始が遅れていたことから、前年度より減少したが平均値を上回った。適正な利用となるよう水需要の動向に注意が必要である。
⑧契約率は、給水開始が遅れていた企業の一部に給水開始し100％に達した。収益性の高い経営ができているが、契約率100％を維持するよう努める必要がある。</t>
    </r>
    <rPh sb="24" eb="26">
      <t>ゾウカ</t>
    </rPh>
    <rPh sb="41" eb="43">
      <t>ドウリョク</t>
    </rPh>
    <rPh sb="63" eb="67">
      <t>シンキキギョウ</t>
    </rPh>
    <rPh sb="68" eb="70">
      <t>キュウスイ</t>
    </rPh>
    <rPh sb="71" eb="73">
      <t>カイシ</t>
    </rPh>
    <rPh sb="74" eb="78">
      <t>キュウスイシュウエキ</t>
    </rPh>
    <rPh sb="79" eb="81">
      <t>ゾウカ</t>
    </rPh>
    <rPh sb="81" eb="83">
      <t>ヨテイ</t>
    </rPh>
    <rPh sb="139" eb="141">
      <t>ゾウカ</t>
    </rPh>
    <rPh sb="147" eb="148">
      <t>ウエ</t>
    </rPh>
    <rPh sb="162" eb="164">
      <t>ネンネン</t>
    </rPh>
    <rPh sb="206" eb="208">
      <t>ゾウカ</t>
    </rPh>
    <rPh sb="224" eb="227">
      <t>ドウリョクヒ</t>
    </rPh>
    <rPh sb="278" eb="280">
      <t>ドウリョク</t>
    </rPh>
    <rPh sb="349" eb="351">
      <t>ウワマワ</t>
    </rPh>
    <rPh sb="413" eb="414">
      <t>タッ</t>
    </rPh>
    <rPh sb="441" eb="443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</si>
</sst>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_rels/chart10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chartUserShapes"/></Relationships>
</file>

<file path=xl/charts/_rels/chart11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54.96</c:v>
                </c:pt>
                <c:pt idx="1">
                  <c:v>54.1</c:v>
                </c:pt>
                <c:pt idx="2">
                  <c:v>54.96</c:v>
                </c:pt>
                <c:pt idx="3">
                  <c:v>56.79</c:v>
                </c:pt>
                <c:pt idx="4">
                  <c:v>59.54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7-443E-9EE0-C63C9152C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7-443E-9EE0-C63C9152C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6-4BDE-AB23-A373CF7C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6-4BDE-AB23-A373CF7C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8-4CF5-8FDF-1F953406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8-4CF5-8FDF-1F953406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909.18</c:v>
                </c:pt>
                <c:pt idx="1">
                  <c:v>918.62</c:v>
                </c:pt>
                <c:pt idx="2">
                  <c:v>892.99</c:v>
                </c:pt>
                <c:pt idx="3">
                  <c:v>824.15</c:v>
                </c:pt>
                <c:pt idx="4">
                  <c:v>932.4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A-4FCD-9455-719C28E1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A-4FCD-9455-719C28E1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300.54000000000002</c:v>
                </c:pt>
                <c:pt idx="1">
                  <c:v>286.83</c:v>
                </c:pt>
                <c:pt idx="2">
                  <c:v>268.64999999999998</c:v>
                </c:pt>
                <c:pt idx="3">
                  <c:v>230.16</c:v>
                </c:pt>
                <c:pt idx="4">
                  <c:v>201.41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F-44A6-973C-63E76095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F-44A6-973C-63E76095E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157.76</c:v>
                </c:pt>
                <c:pt idx="1">
                  <c:v>138.24</c:v>
                </c:pt>
                <c:pt idx="2">
                  <c:v>173.76</c:v>
                </c:pt>
                <c:pt idx="3">
                  <c:v>161.53</c:v>
                </c:pt>
                <c:pt idx="4">
                  <c:v>164.56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7-4F0E-ACC0-20B995D1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7-4F0E-ACC0-20B995D11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17.38</c:v>
                </c:pt>
                <c:pt idx="1">
                  <c:v>19.86</c:v>
                </c:pt>
                <c:pt idx="2">
                  <c:v>15.94</c:v>
                </c:pt>
                <c:pt idx="3">
                  <c:v>17.25</c:v>
                </c:pt>
                <c:pt idx="4">
                  <c:v>15.76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D-480D-903F-2B2421E24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D-480D-903F-2B2421E24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33.479999999999997</c:v>
                </c:pt>
                <c:pt idx="1">
                  <c:v>37.39</c:v>
                </c:pt>
                <c:pt idx="2">
                  <c:v>36.64</c:v>
                </c:pt>
                <c:pt idx="3">
                  <c:v>34.25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C25-A4AD-619C8DD4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2-4C25-A4AD-619C8DD4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87.85</c:v>
                </c:pt>
                <c:pt idx="2">
                  <c:v>94.07</c:v>
                </c:pt>
                <c:pt idx="3">
                  <c:v>94.07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8-450F-A42F-5E7941B0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8-450F-A42F-5E7941B0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3-4C57-ACBC-89622D14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3-4C57-ACBC-89622D14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158.72</c:v>
                </c:pt>
                <c:pt idx="1">
                  <c:v>133.63999999999999</c:v>
                </c:pt>
                <c:pt idx="2">
                  <c:v>163.85</c:v>
                </c:pt>
                <c:pt idx="3">
                  <c:v>155.4</c:v>
                </c:pt>
                <c:pt idx="4">
                  <c:v>160.59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B-4631-9CA3-327E403D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B-4631-9CA3-327E403D0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Normal="100" workbookViewId="0"/>
  </sheetViews>
  <sheetFormatPr defaultColWidth="2.6640625" defaultRowHeight="13.2" x14ac:dyDescent="0.2"/>
  <cols>
    <col min="1" max="1" width="1.88671875" customWidth="1"/>
    <col min="2" max="2" width="0.77734375" customWidth="1"/>
    <col min="3" max="9" width="0.44140625" customWidth="1"/>
    <col min="10" max="10" width="0.77734375" customWidth="1"/>
    <col min="11" max="125" width="0.44140625" customWidth="1"/>
    <col min="126" max="126" width="0.77734375" customWidth="1"/>
    <col min="127" max="133" width="0.44140625" customWidth="1"/>
    <col min="134" max="134" width="0.77734375" customWidth="1"/>
    <col min="135" max="161" width="0.44140625" customWidth="1"/>
    <col min="162" max="162" width="0.77734375" customWidth="1"/>
    <col min="163" max="177" width="0.44140625" customWidth="1"/>
    <col min="178" max="178" width="0.77734375" customWidth="1"/>
    <col min="179" max="249" width="0.44140625" customWidth="1"/>
    <col min="250" max="250" width="0.77734375" customWidth="1"/>
    <col min="251" max="257" width="0.44140625" customWidth="1"/>
    <col min="258" max="258" width="0.77734375" customWidth="1"/>
    <col min="259" max="329" width="0.44140625" customWidth="1"/>
    <col min="330" max="330" width="0.77734375" customWidth="1"/>
    <col min="331" max="345" width="0.44140625" customWidth="1"/>
    <col min="346" max="346" width="0.77734375" customWidth="1"/>
    <col min="347" max="373" width="0.44140625" customWidth="1"/>
    <col min="374" max="374" width="0.77734375" customWidth="1"/>
    <col min="375" max="381" width="0.44140625" customWidth="1"/>
    <col min="382" max="382" width="0.77734375" customWidth="1"/>
    <col min="383" max="497" width="0.44140625" customWidth="1"/>
    <col min="498" max="498" width="0.77734375" customWidth="1"/>
    <col min="499" max="505" width="0.44140625" customWidth="1"/>
    <col min="506" max="506" width="1.88671875" customWidth="1"/>
    <col min="507" max="521" width="3.109375" customWidth="1"/>
    <col min="522" max="522" width="4.441406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三重県　亀山市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6750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2295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76.8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4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6750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158.72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133.63999999999999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163.85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155.4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160.59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909.18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918.62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892.99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824.15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932.4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300.54000000000002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286.83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268.64999999999998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230.16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201.41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108.76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110.19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113.73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115.42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114.11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125.8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132.55000000000001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134.69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133.63999999999999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140.65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732.52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819.73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834.05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1011.55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913.57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498.01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490.39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475.44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413.6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398.17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157.76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138.24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173.76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161.53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164.56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17.38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19.86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15.94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17.25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15.76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33.479999999999997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37.39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36.64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34.25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34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100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87.85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94.07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94.07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100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90.22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93.49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94.77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89.59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49.94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50.56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49.51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52.49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34.92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34.19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36.65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33.29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31.77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49.05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49.76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49.18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104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54.96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54.1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54.96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56.79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59.54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54.3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55.32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55.08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56.95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58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4.66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7.35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8.2100000000000009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0.06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0.09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0.4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0.14000000000000001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0.19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37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3" t="str">
        <f>データ!AD6</f>
        <v>【114.39】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【23.61】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【494.95】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【229.84】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【110.13】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【19.72】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IcO9cDqZrTB1gR70KDJg/dhK6AB/KpAgdetRrkAkJ5IHHQnprVtZdrsYmLhwypLAvvNOVD0xkzPZXDcc31h9BA==" saltValue="yGdCapNrR0BbyjatIZI0G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2" x14ac:dyDescent="0.2"/>
  <cols>
    <col min="1" max="1" width="22.77734375" bestFit="1" customWidth="1"/>
    <col min="2" max="7" width="11.88671875" customWidth="1"/>
    <col min="8" max="8" width="16.21875" bestFit="1" customWidth="1"/>
    <col min="9" max="140" width="11.88671875" customWidth="1"/>
  </cols>
  <sheetData>
    <row r="1" spans="1:140" x14ac:dyDescent="0.2">
      <c r="A1" t="s">
        <v>38</v>
      </c>
    </row>
    <row r="2" spans="1:140" x14ac:dyDescent="0.2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26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158.72</v>
      </c>
      <c r="U6" s="35">
        <f>U7</f>
        <v>133.63999999999999</v>
      </c>
      <c r="V6" s="35">
        <f>V7</f>
        <v>163.85</v>
      </c>
      <c r="W6" s="35">
        <f>W7</f>
        <v>155.4</v>
      </c>
      <c r="X6" s="35">
        <f t="shared" si="3"/>
        <v>160.59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909.18</v>
      </c>
      <c r="AQ6" s="35">
        <f>AQ7</f>
        <v>918.62</v>
      </c>
      <c r="AR6" s="35">
        <f>AR7</f>
        <v>892.99</v>
      </c>
      <c r="AS6" s="35">
        <f>AS7</f>
        <v>824.15</v>
      </c>
      <c r="AT6" s="35">
        <f t="shared" si="3"/>
        <v>932.4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300.54000000000002</v>
      </c>
      <c r="BB6" s="35">
        <f>BB7</f>
        <v>286.83</v>
      </c>
      <c r="BC6" s="35">
        <f>BC7</f>
        <v>268.64999999999998</v>
      </c>
      <c r="BD6" s="35">
        <f>BD7</f>
        <v>230.16</v>
      </c>
      <c r="BE6" s="35">
        <f t="shared" si="3"/>
        <v>201.41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157.76</v>
      </c>
      <c r="BM6" s="35">
        <f>BM7</f>
        <v>138.24</v>
      </c>
      <c r="BN6" s="35">
        <f>BN7</f>
        <v>173.76</v>
      </c>
      <c r="BO6" s="35">
        <f>BO7</f>
        <v>161.53</v>
      </c>
      <c r="BP6" s="35">
        <f t="shared" si="3"/>
        <v>164.56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17.38</v>
      </c>
      <c r="BX6" s="35">
        <f>BX7</f>
        <v>19.86</v>
      </c>
      <c r="BY6" s="35">
        <f>BY7</f>
        <v>15.94</v>
      </c>
      <c r="BZ6" s="35">
        <f>BZ7</f>
        <v>17.25</v>
      </c>
      <c r="CA6" s="35">
        <f t="shared" si="3"/>
        <v>15.76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33.479999999999997</v>
      </c>
      <c r="CI6" s="35">
        <f>CI7</f>
        <v>37.39</v>
      </c>
      <c r="CJ6" s="35">
        <f>CJ7</f>
        <v>36.64</v>
      </c>
      <c r="CK6" s="35">
        <f>CK7</f>
        <v>34.25</v>
      </c>
      <c r="CL6" s="35">
        <f t="shared" si="5"/>
        <v>34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100</v>
      </c>
      <c r="CT6" s="35">
        <f>CT7</f>
        <v>87.85</v>
      </c>
      <c r="CU6" s="35">
        <f>CU7</f>
        <v>94.07</v>
      </c>
      <c r="CV6" s="35">
        <f>CV7</f>
        <v>94.07</v>
      </c>
      <c r="CW6" s="35">
        <f t="shared" si="6"/>
        <v>100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54.96</v>
      </c>
      <c r="DE6" s="35">
        <f>DE7</f>
        <v>54.1</v>
      </c>
      <c r="DF6" s="35">
        <f>DF7</f>
        <v>54.96</v>
      </c>
      <c r="DG6" s="35">
        <f>DG7</f>
        <v>56.79</v>
      </c>
      <c r="DH6" s="35">
        <f t="shared" si="7"/>
        <v>59.54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6750</v>
      </c>
      <c r="L7" s="37" t="s">
        <v>96</v>
      </c>
      <c r="M7" s="38">
        <v>1</v>
      </c>
      <c r="N7" s="38">
        <v>2295</v>
      </c>
      <c r="O7" s="39" t="s">
        <v>97</v>
      </c>
      <c r="P7" s="39">
        <v>76.8</v>
      </c>
      <c r="Q7" s="38">
        <v>4</v>
      </c>
      <c r="R7" s="38">
        <v>6750</v>
      </c>
      <c r="S7" s="37" t="s">
        <v>98</v>
      </c>
      <c r="T7" s="40">
        <v>158.72</v>
      </c>
      <c r="U7" s="40">
        <v>133.63999999999999</v>
      </c>
      <c r="V7" s="40">
        <v>163.85</v>
      </c>
      <c r="W7" s="40">
        <v>155.4</v>
      </c>
      <c r="X7" s="40">
        <v>160.59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909.18</v>
      </c>
      <c r="AQ7" s="40">
        <v>918.62</v>
      </c>
      <c r="AR7" s="40">
        <v>892.99</v>
      </c>
      <c r="AS7" s="40">
        <v>824.15</v>
      </c>
      <c r="AT7" s="40">
        <v>932.4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300.54000000000002</v>
      </c>
      <c r="BB7" s="40">
        <v>286.83</v>
      </c>
      <c r="BC7" s="40">
        <v>268.64999999999998</v>
      </c>
      <c r="BD7" s="40">
        <v>230.16</v>
      </c>
      <c r="BE7" s="40">
        <v>201.41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157.76</v>
      </c>
      <c r="BM7" s="40">
        <v>138.24</v>
      </c>
      <c r="BN7" s="40">
        <v>173.76</v>
      </c>
      <c r="BO7" s="40">
        <v>161.53</v>
      </c>
      <c r="BP7" s="40">
        <v>164.56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17.38</v>
      </c>
      <c r="BX7" s="40">
        <v>19.86</v>
      </c>
      <c r="BY7" s="40">
        <v>15.94</v>
      </c>
      <c r="BZ7" s="40">
        <v>17.25</v>
      </c>
      <c r="CA7" s="40">
        <v>15.76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33.479999999999997</v>
      </c>
      <c r="CI7" s="40">
        <v>37.39</v>
      </c>
      <c r="CJ7" s="40">
        <v>36.64</v>
      </c>
      <c r="CK7" s="40">
        <v>34.25</v>
      </c>
      <c r="CL7" s="40">
        <v>34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100</v>
      </c>
      <c r="CT7" s="40">
        <v>87.85</v>
      </c>
      <c r="CU7" s="40">
        <v>94.07</v>
      </c>
      <c r="CV7" s="40">
        <v>94.07</v>
      </c>
      <c r="CW7" s="40">
        <v>100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54.96</v>
      </c>
      <c r="DE7" s="40">
        <v>54.1</v>
      </c>
      <c r="DF7" s="40">
        <v>54.96</v>
      </c>
      <c r="DG7" s="40">
        <v>56.79</v>
      </c>
      <c r="DH7" s="40">
        <v>59.54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41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158.72</v>
      </c>
      <c r="V11" s="48">
        <f>IF(U6="-",NA(),U6)</f>
        <v>133.63999999999999</v>
      </c>
      <c r="W11" s="48">
        <f>IF(V6="-",NA(),V6)</f>
        <v>163.85</v>
      </c>
      <c r="X11" s="48">
        <f>IF(W6="-",NA(),W6)</f>
        <v>155.4</v>
      </c>
      <c r="Y11" s="48">
        <f>IF(X6="-",NA(),X6)</f>
        <v>160.59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909.18</v>
      </c>
      <c r="AR11" s="48">
        <f>IF(AQ6="-",NA(),AQ6)</f>
        <v>918.62</v>
      </c>
      <c r="AS11" s="48">
        <f>IF(AR6="-",NA(),AR6)</f>
        <v>892.99</v>
      </c>
      <c r="AT11" s="48">
        <f>IF(AS6="-",NA(),AS6)</f>
        <v>824.15</v>
      </c>
      <c r="AU11" s="48">
        <f>IF(AT6="-",NA(),AT6)</f>
        <v>932.4</v>
      </c>
      <c r="BA11" s="47" t="s">
        <v>23</v>
      </c>
      <c r="BB11" s="48">
        <f>IF(BA6="-",NA(),BA6)</f>
        <v>300.54000000000002</v>
      </c>
      <c r="BC11" s="48">
        <f>IF(BB6="-",NA(),BB6)</f>
        <v>286.83</v>
      </c>
      <c r="BD11" s="48">
        <f>IF(BC6="-",NA(),BC6)</f>
        <v>268.64999999999998</v>
      </c>
      <c r="BE11" s="48">
        <f>IF(BD6="-",NA(),BD6)</f>
        <v>230.16</v>
      </c>
      <c r="BF11" s="48">
        <f>IF(BE6="-",NA(),BE6)</f>
        <v>201.41</v>
      </c>
      <c r="BL11" s="47" t="s">
        <v>23</v>
      </c>
      <c r="BM11" s="48">
        <f>IF(BL6="-",NA(),BL6)</f>
        <v>157.76</v>
      </c>
      <c r="BN11" s="48">
        <f>IF(BM6="-",NA(),BM6)</f>
        <v>138.24</v>
      </c>
      <c r="BO11" s="48">
        <f>IF(BN6="-",NA(),BN6)</f>
        <v>173.76</v>
      </c>
      <c r="BP11" s="48">
        <f>IF(BO6="-",NA(),BO6)</f>
        <v>161.53</v>
      </c>
      <c r="BQ11" s="48">
        <f>IF(BP6="-",NA(),BP6)</f>
        <v>164.56</v>
      </c>
      <c r="BW11" s="47" t="s">
        <v>23</v>
      </c>
      <c r="BX11" s="48">
        <f>IF(BW6="-",NA(),BW6)</f>
        <v>17.38</v>
      </c>
      <c r="BY11" s="48">
        <f>IF(BX6="-",NA(),BX6)</f>
        <v>19.86</v>
      </c>
      <c r="BZ11" s="48">
        <f>IF(BY6="-",NA(),BY6)</f>
        <v>15.94</v>
      </c>
      <c r="CA11" s="48">
        <f>IF(BZ6="-",NA(),BZ6)</f>
        <v>17.25</v>
      </c>
      <c r="CB11" s="48">
        <f>IF(CA6="-",NA(),CA6)</f>
        <v>15.76</v>
      </c>
      <c r="CH11" s="47" t="s">
        <v>23</v>
      </c>
      <c r="CI11" s="48">
        <f>IF(CH6="-",NA(),CH6)</f>
        <v>33.479999999999997</v>
      </c>
      <c r="CJ11" s="48">
        <f>IF(CI6="-",NA(),CI6)</f>
        <v>37.39</v>
      </c>
      <c r="CK11" s="48">
        <f>IF(CJ6="-",NA(),CJ6)</f>
        <v>36.64</v>
      </c>
      <c r="CL11" s="48">
        <f>IF(CK6="-",NA(),CK6)</f>
        <v>34.25</v>
      </c>
      <c r="CM11" s="48">
        <f>IF(CL6="-",NA(),CL6)</f>
        <v>34</v>
      </c>
      <c r="CS11" s="47" t="s">
        <v>23</v>
      </c>
      <c r="CT11" s="48">
        <f>IF(CS6="-",NA(),CS6)</f>
        <v>100</v>
      </c>
      <c r="CU11" s="48">
        <f>IF(CT6="-",NA(),CT6)</f>
        <v>87.85</v>
      </c>
      <c r="CV11" s="48">
        <f>IF(CU6="-",NA(),CU6)</f>
        <v>94.07</v>
      </c>
      <c r="CW11" s="48">
        <f>IF(CV6="-",NA(),CV6)</f>
        <v>94.07</v>
      </c>
      <c r="CX11" s="48">
        <f>IF(CW6="-",NA(),CW6)</f>
        <v>100</v>
      </c>
      <c r="DD11" s="47" t="s">
        <v>23</v>
      </c>
      <c r="DE11" s="48">
        <f>IF(DD6="-",NA(),DD6)</f>
        <v>54.96</v>
      </c>
      <c r="DF11" s="48">
        <f>IF(DE6="-",NA(),DE6)</f>
        <v>54.1</v>
      </c>
      <c r="DG11" s="48">
        <f>IF(DF6="-",NA(),DF6)</f>
        <v>54.96</v>
      </c>
      <c r="DH11" s="48">
        <f>IF(DG6="-",NA(),DG6)</f>
        <v>56.79</v>
      </c>
      <c r="DI11" s="48">
        <f>IF(DH6="-",NA(),DH6)</f>
        <v>59.54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