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image/x-wmf" Extension="wmf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openxmlformats-officedocument.drawingml.chart+xml" PartName="/xl/charts/chart9.xml"/>
  <Override ContentType="application/vnd.openxmlformats-officedocument.drawingml.chart+xml" PartName="/xl/charts/chart10.xml"/>
  <Override ContentType="application/vnd.openxmlformats-officedocument.drawingml.chart+xml" PartName="/xl/charts/chart1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thumbnail.wmf" Type="http://schemas.openxmlformats.org/package/2006/relationships/metadata/thumbnail"/><Relationship Id="rId3" Target="docProps/core.xml" Type="http://schemas.openxmlformats.org/package/2006/relationships/metadata/core-properties"/><Relationship Id="rId4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ss210078\e財政第２班\22_公営企業決算\R05公営企業決算統計\11_経営比較分析表\06_HP公開用\09_亀山市\"/>
    </mc:Choice>
  </mc:AlternateContent>
  <xr:revisionPtr revIDLastSave="0" documentId="13_ncr:1_{D9B5CB6B-8D07-4010-AAAE-6C78E6907870}" xr6:coauthVersionLast="47" xr6:coauthVersionMax="47" xr10:uidLastSave="{00000000-0000-0000-0000-000000000000}"/>
  <workbookProtection workbookAlgorithmName="SHA-512" workbookHashValue="GXJfohd5Gkr1PPnrftAudEFdw6zEBzE5o/Zfa58/tDQjRt3Al9k0ktXmJwoMxyewA1qEKIlVC9ATwIfEum2NMw==" workbookSaltValue="8qmHnUmpTo92VrR6DiGCfw==" workbookSpinCount="100000" lockStructure="1"/>
  <bookViews>
    <workbookView xWindow="-28920" yWindow="-120" windowWidth="29040" windowHeight="15720" xr2:uid="{00000000-000D-0000-FFFF-FFFF00000000}"/>
  </bookViews>
  <sheets>
    <sheet name="法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M85" i="4" s="1"/>
  <c r="DQ6" i="5"/>
  <c r="DP6" i="5"/>
  <c r="DO6" i="5"/>
  <c r="DN6" i="5"/>
  <c r="DM6" i="5"/>
  <c r="DL6" i="5"/>
  <c r="DK6" i="5"/>
  <c r="DJ6" i="5"/>
  <c r="DI6" i="5"/>
  <c r="DH6" i="5"/>
  <c r="DG6" i="5"/>
  <c r="L85" i="4" s="1"/>
  <c r="DF6" i="5"/>
  <c r="DE6" i="5"/>
  <c r="DD6" i="5"/>
  <c r="DC6" i="5"/>
  <c r="DB6" i="5"/>
  <c r="DA6" i="5"/>
  <c r="CZ6" i="5"/>
  <c r="CY6" i="5"/>
  <c r="CX6" i="5"/>
  <c r="CW6" i="5"/>
  <c r="CV6" i="5"/>
  <c r="K85" i="4" s="1"/>
  <c r="CU6" i="5"/>
  <c r="CT6" i="5"/>
  <c r="CS6" i="5"/>
  <c r="CR6" i="5"/>
  <c r="CQ6" i="5"/>
  <c r="CP6" i="5"/>
  <c r="CO6" i="5"/>
  <c r="CN6" i="5"/>
  <c r="CM6" i="5"/>
  <c r="CL6" i="5"/>
  <c r="CK6" i="5"/>
  <c r="J85" i="4" s="1"/>
  <c r="CJ6" i="5"/>
  <c r="CI6" i="5"/>
  <c r="CH6" i="5"/>
  <c r="CG6" i="5"/>
  <c r="CF6" i="5"/>
  <c r="CE6" i="5"/>
  <c r="CD6" i="5"/>
  <c r="CC6" i="5"/>
  <c r="CB6" i="5"/>
  <c r="CA6" i="5"/>
  <c r="BZ6" i="5"/>
  <c r="I85" i="4" s="1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G85" i="4" s="1"/>
  <c r="BC6" i="5"/>
  <c r="BB6" i="5"/>
  <c r="BA6" i="5"/>
  <c r="AZ6" i="5"/>
  <c r="AY6" i="5"/>
  <c r="AX6" i="5"/>
  <c r="AW6" i="5"/>
  <c r="AV6" i="5"/>
  <c r="AU6" i="5"/>
  <c r="AT6" i="5"/>
  <c r="AS6" i="5"/>
  <c r="F85" i="4" s="1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BB8" i="4" s="1"/>
  <c r="S6" i="5"/>
  <c r="AT8" i="4" s="1"/>
  <c r="R6" i="5"/>
  <c r="AL8" i="4" s="1"/>
  <c r="Q6" i="5"/>
  <c r="P6" i="5"/>
  <c r="P10" i="4" s="1"/>
  <c r="O6" i="5"/>
  <c r="N6" i="5"/>
  <c r="B10" i="4" s="1"/>
  <c r="M6" i="5"/>
  <c r="AD8" i="4" s="1"/>
  <c r="L6" i="5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H85" i="4"/>
  <c r="E85" i="4"/>
  <c r="BB10" i="4"/>
  <c r="AT10" i="4"/>
  <c r="AL10" i="4"/>
  <c r="W10" i="4"/>
  <c r="I10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<sst xmlns="http://schemas.openxmlformats.org/spreadsheetml/2006/main" count="228" uniqueCount="112">
  <si>
    <t>経営比較分析表（令和5年度決算）</t>
    <rPh sb="8" eb="10">
      <t>レイワ</t>
    </rPh>
    <rPh sb="11" eb="13">
      <t>ネンド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</si>
  <si>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</si>
  <si>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</si>
  <si>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</si>
  <si>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</si>
  <si>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</si>
  <si>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</si>
  <si>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</si>
  <si>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</si>
  <si>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</si>
  <si>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</si>
  <si>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</si>
  <si>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</si>
  <si>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</si>
  <si>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</si>
  <si>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</si>
  <si>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</si>
  <si>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</si>
  <si>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</si>
  <si>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</si>
  <si>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</si>
  <si>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</si>
  <si>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</si>
  <si>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</si>
  <si>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</si>
  <si>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</si>
  <si>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</si>
  <si>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</si>
  <si>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</si>
  <si>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</si>
  <si>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</si>
  <si>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</si>
  <si>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</si>
  <si>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</si>
  <si>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</si>
  <si>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</si>
  <si>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</si>
  <si>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</si>
  <si>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</si>
  <si>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</si>
  <si>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</si>
  <si>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</si>
  <si>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</si>
  <si>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</si>
  <si>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</si>
  <si>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</si>
  <si>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</si>
  <si>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</si>
  <si>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</si>
  <si>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</si>
  <si>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</si>
  <si>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</si>
  <si>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</si>
  <si>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</si>
  <si>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</si>
  <si>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</si>
  <si>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</si>
  <si>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</si>
  <si>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</si>
  <si>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</si>
  <si>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</si>
  <si>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</si>
  <si>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</si>
  <si>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</si>
  <si>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</si>
  <si>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</si>
  <si>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</si>
  <si>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</si>
  <si>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</si>
  <si>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</si>
  <si>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</si>
  <si>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</si>
  <si>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</si>
  <si>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</si>
  <si>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</si>
  <si>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</si>
  <si>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</si>
  <si>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</si>
  <si>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</si>
  <si>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</si>
  <si>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</si>
  <si>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</si>
  <si>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</si>
  <si>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</si>
  <si>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</si>
  <si>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</si>
  <si>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</si>
  <si>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</si>
  <si>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</si>
  <si>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</si>
  <si>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</si>
  <si>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</si>
  <si>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</si>
  <si>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三重県　亀山市</t>
  </si>
  <si>
    <t>法適用</t>
  </si>
  <si>
    <t>水道事業</t>
  </si>
  <si>
    <t>末端給水事業</t>
  </si>
  <si>
    <t>A5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</si>
  <si>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</si>
  <si>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</si>
  <si>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</si>
  <si>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</si>
  <si>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</si>
  <si>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</si>
  <si>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</si>
  <si>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</si>
  <si>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</si>
  <si>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</si>
  <si>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←書式設定</t>
    <rPh sb="1" eb="3">
      <t>ショシキ</t>
    </rPh>
    <rPh sb="3" eb="5">
      <t>セッテイ</t>
    </rPh>
    <phoneticPr fontId="4"/>
  </si>
  <si>
    <t xml:space="preserve">①減価償却率は昨年度より上昇しており、平均値を上回っている。50%を超え、類似団体平均値との差が広がっている。施設の更新を早めていく必要がある。
②経年化率は昨年度と同水準であり、平均値を上回っている。早急な更新が必要である。
③更新率は昨年度より低下し平均値を下回ったが、これは繰越工事が多かったことによるものである。耐用年数を超える管路が増加しないように、今後も計画的な更新が必要である。
</t>
    <phoneticPr fontId="4"/>
  </si>
  <si>
    <t xml:space="preserve">平成30年4月の水道料金改定により、経常収支比率や料金回収率は改善している。流動資産の現金・預金の増加と流動負債の企業債の償還が進んだことにより、流動比率は改善し平均値を上回った。
　また、老朽化の状況としては、計画的な更新を進めているものの減価償却率、経年化率ともに平均値を上回った。今後も管路・施設の更新に努めていく必要がある。
　経営状況は概ね健全であるが、老朽化状況の改善に向けて、水需要の動向を注視し、今後の財政運営の維持・改善を計画していく必要がある。
</t>
    <rPh sb="78" eb="80">
      <t>カイゼン</t>
    </rPh>
    <rPh sb="81" eb="84">
      <t>ヘイキンチ</t>
    </rPh>
    <rPh sb="106" eb="109">
      <t>ケイカクテキ</t>
    </rPh>
    <rPh sb="110" eb="112">
      <t>コウシン</t>
    </rPh>
    <rPh sb="113" eb="114">
      <t>スス</t>
    </rPh>
    <rPh sb="138" eb="140">
      <t>ウワマワ</t>
    </rPh>
    <phoneticPr fontId="4"/>
  </si>
  <si>
    <t xml:space="preserve">①平成30年4月の水道料金改定による給水収益の増加によって、経常収支比率は平均値を大きく上回り、継続して高い水準を維持している。動力費等の減少により昨年度より増加したものの、給水収益が減少しているため注意が必要である。
②累積欠損金比率は0であり健全である。
③流動比率は昨年度よりも増加し平均値を上回った。主な要因は、繰越工事が多く流動資産の現金・預金が増加したことによるものである。
④企業債残高は順調に減少しており、平均値を大きく下回っている。
⑤平成30年4月の水道料金改定により健全な水準を維持している。
⑥給水原価は平均値を大きく下回っており、資産減耗費や動力費などが減少したことにより、前年度より減少している。
⑦施設利用率は前年度より増加し平均値を上回っているが、個々の施設能力が適正であるか検証していく必要がある。
⑧有収率は平均値を大きく上回っているが、これは工場用の責任水量によるものである。令和5年度の実配水量に対する有収率は昨年度と同水準の89.4%である。
</t>
    <rPh sb="160" eb="161">
      <t>ク</t>
    </rPh>
    <rPh sb="161" eb="162">
      <t>コ</t>
    </rPh>
    <rPh sb="162" eb="164">
      <t>コウジ</t>
    </rPh>
    <rPh sb="165" eb="166">
      <t>オオ</t>
    </rPh>
    <rPh sb="178" eb="180">
      <t>ゾウカ</t>
    </rPh>
    <rPh sb="418" eb="419">
      <t>タイ</t>
    </rPh>
    <rPh sb="421" eb="424">
      <t>ユウシュウリツ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</si>
</sst>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R&quot;yy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2" borderId="4" xfId="0" applyFont="1" applyFill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5" fillId="0" borderId="3" xfId="0" applyFont="1" applyBorder="1" applyAlignment="1" applyProtection="1">
      <alignment horizontal="center" vertical="center" shrinkToFit="1"/>
      <protection hidden="1"/>
    </xf>
    <xf numFmtId="0" fontId="5" fillId="0" borderId="4" xfId="0" applyFont="1" applyBorder="1" applyAlignment="1" applyProtection="1">
      <alignment horizontal="center" vertical="center" shrinkToFit="1"/>
      <protection hidden="1"/>
    </xf>
    <xf numFmtId="0" fontId="5" fillId="0" borderId="5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Alignment="1" applyProtection="1">
      <alignment horizontal="left" vertical="center"/>
      <protection hidden="1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1.17</c:v>
                </c:pt>
                <c:pt idx="1">
                  <c:v>0.96</c:v>
                </c:pt>
                <c:pt idx="2">
                  <c:v>0.75</c:v>
                </c:pt>
                <c:pt idx="3">
                  <c:v>0.93</c:v>
                </c:pt>
                <c:pt idx="4">
                  <c:v>0.23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34-4A43-B8EA-FC130F8066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0.54</c:v>
                </c:pt>
                <c:pt idx="1">
                  <c:v>0.56999999999999995</c:v>
                </c:pt>
                <c:pt idx="2">
                  <c:v>0.52</c:v>
                </c:pt>
                <c:pt idx="3">
                  <c:v>0.48</c:v>
                </c:pt>
                <c:pt idx="4">
                  <c:v>0.48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34-4A43-B8EA-FC130F8066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122.92</c:v>
                </c:pt>
                <c:pt idx="1">
                  <c:v>120.67</c:v>
                </c:pt>
                <c:pt idx="2">
                  <c:v>120.44</c:v>
                </c:pt>
                <c:pt idx="3">
                  <c:v>114.74</c:v>
                </c:pt>
                <c:pt idx="4">
                  <c:v>115.09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7B-49E8-8AFB-6313D9305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109.01</c:v>
                </c:pt>
                <c:pt idx="1">
                  <c:v>108.83</c:v>
                </c:pt>
                <c:pt idx="2">
                  <c:v>109.23</c:v>
                </c:pt>
                <c:pt idx="3">
                  <c:v>108.04</c:v>
                </c:pt>
                <c:pt idx="4">
                  <c:v>107.49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7B-49E8-8AFB-6313D9305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50.18</c:v>
                </c:pt>
                <c:pt idx="1">
                  <c:v>51.48</c:v>
                </c:pt>
                <c:pt idx="2">
                  <c:v>52.31</c:v>
                </c:pt>
                <c:pt idx="3">
                  <c:v>53.25</c:v>
                </c:pt>
                <c:pt idx="4">
                  <c:v>54.78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1B-4949-ABD1-6A1CC9C7AB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48.17</c:v>
                </c:pt>
                <c:pt idx="1">
                  <c:v>48.83</c:v>
                </c:pt>
                <c:pt idx="2">
                  <c:v>49.96</c:v>
                </c:pt>
                <c:pt idx="3">
                  <c:v>50.82</c:v>
                </c:pt>
                <c:pt idx="4">
                  <c:v>51.82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1B-4949-ABD1-6A1CC9C7AB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26.01</c:v>
                </c:pt>
                <c:pt idx="1">
                  <c:v>26.26</c:v>
                </c:pt>
                <c:pt idx="2">
                  <c:v>25.85</c:v>
                </c:pt>
                <c:pt idx="3">
                  <c:v>27.82</c:v>
                </c:pt>
                <c:pt idx="4">
                  <c:v>27.42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E8-4FF0-BFC1-CEC221F51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17.12</c:v>
                </c:pt>
                <c:pt idx="1">
                  <c:v>18.18</c:v>
                </c:pt>
                <c:pt idx="2">
                  <c:v>19.32</c:v>
                </c:pt>
                <c:pt idx="3">
                  <c:v>21.16</c:v>
                </c:pt>
                <c:pt idx="4">
                  <c:v>22.72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E8-4FF0-BFC1-CEC221F51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30-4688-94A8-5DD0FE9134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3.7</c:v>
                </c:pt>
                <c:pt idx="1">
                  <c:v>4.34</c:v>
                </c:pt>
                <c:pt idx="2">
                  <c:v>4.6900000000000004</c:v>
                </c:pt>
                <c:pt idx="3">
                  <c:v>4.72</c:v>
                </c:pt>
                <c:pt idx="4">
                  <c:v>5.76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30-4688-94A8-5DD0FE9134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210.72</c:v>
                </c:pt>
                <c:pt idx="1">
                  <c:v>254.26</c:v>
                </c:pt>
                <c:pt idx="2">
                  <c:v>231.54</c:v>
                </c:pt>
                <c:pt idx="3">
                  <c:v>297.07</c:v>
                </c:pt>
                <c:pt idx="4">
                  <c:v>390.73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49-4C9F-B8D9-67C340D762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365.18</c:v>
                </c:pt>
                <c:pt idx="1">
                  <c:v>327.77</c:v>
                </c:pt>
                <c:pt idx="2">
                  <c:v>338.02</c:v>
                </c:pt>
                <c:pt idx="3">
                  <c:v>345.94</c:v>
                </c:pt>
                <c:pt idx="4">
                  <c:v>329.7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49-4C9F-B8D9-67C340D762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120.33</c:v>
                </c:pt>
                <c:pt idx="1">
                  <c:v>106.05</c:v>
                </c:pt>
                <c:pt idx="2">
                  <c:v>90.51</c:v>
                </c:pt>
                <c:pt idx="3">
                  <c:v>73.8</c:v>
                </c:pt>
                <c:pt idx="4">
                  <c:v>63.16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0B-4BC1-896C-CC0D0447D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371.65</c:v>
                </c:pt>
                <c:pt idx="1">
                  <c:v>397.1</c:v>
                </c:pt>
                <c:pt idx="2">
                  <c:v>379.91</c:v>
                </c:pt>
                <c:pt idx="3">
                  <c:v>386.61</c:v>
                </c:pt>
                <c:pt idx="4">
                  <c:v>381.56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0B-4BC1-896C-CC0D0447D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118.12</c:v>
                </c:pt>
                <c:pt idx="1">
                  <c:v>116.94</c:v>
                </c:pt>
                <c:pt idx="2">
                  <c:v>117.02</c:v>
                </c:pt>
                <c:pt idx="3">
                  <c:v>110.29</c:v>
                </c:pt>
                <c:pt idx="4">
                  <c:v>111.26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51-42CA-8D00-E433A09404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98.77</c:v>
                </c:pt>
                <c:pt idx="1">
                  <c:v>95.79</c:v>
                </c:pt>
                <c:pt idx="2">
                  <c:v>98.3</c:v>
                </c:pt>
                <c:pt idx="3">
                  <c:v>93.82</c:v>
                </c:pt>
                <c:pt idx="4">
                  <c:v>95.04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51-42CA-8D00-E433A09404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122.06</c:v>
                </c:pt>
                <c:pt idx="1">
                  <c:v>121.85</c:v>
                </c:pt>
                <c:pt idx="2">
                  <c:v>122.19</c:v>
                </c:pt>
                <c:pt idx="3">
                  <c:v>130.82</c:v>
                </c:pt>
                <c:pt idx="4">
                  <c:v>129.65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2F-45B8-B1BA-30A40DBDEC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173.67</c:v>
                </c:pt>
                <c:pt idx="1">
                  <c:v>171.13</c:v>
                </c:pt>
                <c:pt idx="2">
                  <c:v>173.7</c:v>
                </c:pt>
                <c:pt idx="3">
                  <c:v>178.94</c:v>
                </c:pt>
                <c:pt idx="4">
                  <c:v>180.19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2F-45B8-B1BA-30A40DBDEC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71.47</c:v>
                </c:pt>
                <c:pt idx="1">
                  <c:v>70.010000000000005</c:v>
                </c:pt>
                <c:pt idx="2">
                  <c:v>68.52</c:v>
                </c:pt>
                <c:pt idx="3">
                  <c:v>69.790000000000006</c:v>
                </c:pt>
                <c:pt idx="4">
                  <c:v>74.16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9A-4962-AD2A-76C499FA56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59.67</c:v>
                </c:pt>
                <c:pt idx="1">
                  <c:v>60.12</c:v>
                </c:pt>
                <c:pt idx="2">
                  <c:v>60.34</c:v>
                </c:pt>
                <c:pt idx="3">
                  <c:v>59.54</c:v>
                </c:pt>
                <c:pt idx="4">
                  <c:v>59.26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9A-4962-AD2A-76C499FA56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95.67</c:v>
                </c:pt>
                <c:pt idx="1">
                  <c:v>97.32</c:v>
                </c:pt>
                <c:pt idx="2">
                  <c:v>97.26</c:v>
                </c:pt>
                <c:pt idx="3">
                  <c:v>97.33</c:v>
                </c:pt>
                <c:pt idx="4">
                  <c:v>97.58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61-450F-810F-422309F8B8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84.6</c:v>
                </c:pt>
                <c:pt idx="1">
                  <c:v>84.24</c:v>
                </c:pt>
                <c:pt idx="2">
                  <c:v>84.19</c:v>
                </c:pt>
                <c:pt idx="3">
                  <c:v>83.93</c:v>
                </c:pt>
                <c:pt idx="4">
                  <c:v>83.84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61-450F-810F-422309F8B8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<Relationships xmlns="http://schemas.openxmlformats.org/package/2006/relationships"><Relationship Id="rId1" Target="../charts/chart1.xml" Type="http://schemas.openxmlformats.org/officeDocument/2006/relationships/chart"/><Relationship Id="rId10" Target="../charts/chart10.xml" Type="http://schemas.openxmlformats.org/officeDocument/2006/relationships/chart"/><Relationship Id="rId11" Target="../charts/chart11.xml" Type="http://schemas.openxmlformats.org/officeDocument/2006/relationships/chart"/><Relationship Id="rId2" Target="../charts/chart2.xml" Type="http://schemas.openxmlformats.org/officeDocument/2006/relationships/chart"/><Relationship Id="rId3" Target="../charts/chart3.xml" Type="http://schemas.openxmlformats.org/officeDocument/2006/relationships/chart"/><Relationship Id="rId4" Target="../charts/chart4.xml" Type="http://schemas.openxmlformats.org/officeDocument/2006/relationships/chart"/><Relationship Id="rId5" Target="../charts/chart5.xml" Type="http://schemas.openxmlformats.org/officeDocument/2006/relationships/chart"/><Relationship Id="rId6" Target="../charts/chart6.xml" Type="http://schemas.openxmlformats.org/officeDocument/2006/relationships/chart"/><Relationship Id="rId7" Target="../charts/chart7.xml" Type="http://schemas.openxmlformats.org/officeDocument/2006/relationships/chart"/><Relationship Id="rId8" Target="../charts/chart8.xml" Type="http://schemas.openxmlformats.org/officeDocument/2006/relationships/chart"/><Relationship Id="rId9" Target="../charts/chart9.xml" Type="http://schemas.openxmlformats.org/officeDocument/2006/relationships/char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【108.24】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【1.50】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【243.36】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【265.93】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【89.42】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16065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【177.56】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【97.82】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【25.37】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Normal="100" workbookViewId="0"/>
  </sheetViews>
  <sheetFormatPr defaultColWidth="2.6640625" defaultRowHeight="13.2" x14ac:dyDescent="0.2"/>
  <cols>
    <col min="1" max="1" width="2.6640625" customWidth="1"/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75" t="s">
        <v>0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</row>
    <row r="3" spans="1:78" ht="9.75" customHeight="1" x14ac:dyDescent="0.2">
      <c r="A3" s="2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</row>
    <row r="4" spans="1:78" ht="9.75" customHeight="1" x14ac:dyDescent="0.2">
      <c r="A4" s="2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/>
      <c r="BX4" s="75"/>
      <c r="BY4" s="75"/>
      <c r="BZ4" s="75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76" t="str">
        <f>データ!H6</f>
        <v>三重県　亀山市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7"/>
      <c r="AE6" s="77"/>
      <c r="AF6" s="77"/>
      <c r="AG6" s="77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44" t="s">
        <v>1</v>
      </c>
      <c r="C7" s="45"/>
      <c r="D7" s="45"/>
      <c r="E7" s="45"/>
      <c r="F7" s="45"/>
      <c r="G7" s="45"/>
      <c r="H7" s="45"/>
      <c r="I7" s="44" t="s">
        <v>2</v>
      </c>
      <c r="J7" s="45"/>
      <c r="K7" s="45"/>
      <c r="L7" s="45"/>
      <c r="M7" s="45"/>
      <c r="N7" s="45"/>
      <c r="O7" s="66"/>
      <c r="P7" s="46" t="s">
        <v>3</v>
      </c>
      <c r="Q7" s="46"/>
      <c r="R7" s="46"/>
      <c r="S7" s="46"/>
      <c r="T7" s="46"/>
      <c r="U7" s="46"/>
      <c r="V7" s="46"/>
      <c r="W7" s="46" t="s">
        <v>4</v>
      </c>
      <c r="X7" s="46"/>
      <c r="Y7" s="46"/>
      <c r="Z7" s="46"/>
      <c r="AA7" s="46"/>
      <c r="AB7" s="46"/>
      <c r="AC7" s="46"/>
      <c r="AD7" s="46" t="s">
        <v>5</v>
      </c>
      <c r="AE7" s="46"/>
      <c r="AF7" s="46"/>
      <c r="AG7" s="46"/>
      <c r="AH7" s="46"/>
      <c r="AI7" s="46"/>
      <c r="AJ7" s="46"/>
      <c r="AK7" s="2"/>
      <c r="AL7" s="46" t="s">
        <v>6</v>
      </c>
      <c r="AM7" s="46"/>
      <c r="AN7" s="46"/>
      <c r="AO7" s="46"/>
      <c r="AP7" s="46"/>
      <c r="AQ7" s="46"/>
      <c r="AR7" s="46"/>
      <c r="AS7" s="46"/>
      <c r="AT7" s="44" t="s">
        <v>7</v>
      </c>
      <c r="AU7" s="45"/>
      <c r="AV7" s="45"/>
      <c r="AW7" s="45"/>
      <c r="AX7" s="45"/>
      <c r="AY7" s="45"/>
      <c r="AZ7" s="45"/>
      <c r="BA7" s="45"/>
      <c r="BB7" s="46" t="s">
        <v>8</v>
      </c>
      <c r="BC7" s="46"/>
      <c r="BD7" s="46"/>
      <c r="BE7" s="46"/>
      <c r="BF7" s="46"/>
      <c r="BG7" s="46"/>
      <c r="BH7" s="46"/>
      <c r="BI7" s="46"/>
      <c r="BJ7" s="3"/>
      <c r="BK7" s="3"/>
      <c r="BL7" s="78" t="s">
        <v>9</v>
      </c>
      <c r="BM7" s="79"/>
      <c r="BN7" s="79"/>
      <c r="BO7" s="79"/>
      <c r="BP7" s="79"/>
      <c r="BQ7" s="79"/>
      <c r="BR7" s="79"/>
      <c r="BS7" s="79"/>
      <c r="BT7" s="79"/>
      <c r="BU7" s="79"/>
      <c r="BV7" s="79"/>
      <c r="BW7" s="79"/>
      <c r="BX7" s="79"/>
      <c r="BY7" s="80"/>
    </row>
    <row r="8" spans="1:78" ht="18.75" customHeight="1" x14ac:dyDescent="0.2">
      <c r="A8" s="2"/>
      <c r="B8" s="71" t="str">
        <f>データ!$I$6</f>
        <v>法適用</v>
      </c>
      <c r="C8" s="72"/>
      <c r="D8" s="72"/>
      <c r="E8" s="72"/>
      <c r="F8" s="72"/>
      <c r="G8" s="72"/>
      <c r="H8" s="72"/>
      <c r="I8" s="71" t="str">
        <f>データ!$J$6</f>
        <v>水道事業</v>
      </c>
      <c r="J8" s="72"/>
      <c r="K8" s="72"/>
      <c r="L8" s="72"/>
      <c r="M8" s="72"/>
      <c r="N8" s="72"/>
      <c r="O8" s="73"/>
      <c r="P8" s="74" t="str">
        <f>データ!$K$6</f>
        <v>末端給水事業</v>
      </c>
      <c r="Q8" s="74"/>
      <c r="R8" s="74"/>
      <c r="S8" s="74"/>
      <c r="T8" s="74"/>
      <c r="U8" s="74"/>
      <c r="V8" s="74"/>
      <c r="W8" s="74" t="str">
        <f>データ!$L$6</f>
        <v>A5</v>
      </c>
      <c r="X8" s="74"/>
      <c r="Y8" s="74"/>
      <c r="Z8" s="74"/>
      <c r="AA8" s="74"/>
      <c r="AB8" s="74"/>
      <c r="AC8" s="74"/>
      <c r="AD8" s="74" t="str">
        <f>データ!$M$6</f>
        <v>非設置</v>
      </c>
      <c r="AE8" s="74"/>
      <c r="AF8" s="74"/>
      <c r="AG8" s="74"/>
      <c r="AH8" s="74"/>
      <c r="AI8" s="74"/>
      <c r="AJ8" s="74"/>
      <c r="AK8" s="2"/>
      <c r="AL8" s="65">
        <f>データ!$R$6</f>
        <v>49313</v>
      </c>
      <c r="AM8" s="65"/>
      <c r="AN8" s="65"/>
      <c r="AO8" s="65"/>
      <c r="AP8" s="65"/>
      <c r="AQ8" s="65"/>
      <c r="AR8" s="65"/>
      <c r="AS8" s="65"/>
      <c r="AT8" s="36">
        <f>データ!$S$6</f>
        <v>191.04</v>
      </c>
      <c r="AU8" s="37"/>
      <c r="AV8" s="37"/>
      <c r="AW8" s="37"/>
      <c r="AX8" s="37"/>
      <c r="AY8" s="37"/>
      <c r="AZ8" s="37"/>
      <c r="BA8" s="37"/>
      <c r="BB8" s="54">
        <f>データ!$T$6</f>
        <v>258.13</v>
      </c>
      <c r="BC8" s="54"/>
      <c r="BD8" s="54"/>
      <c r="BE8" s="54"/>
      <c r="BF8" s="54"/>
      <c r="BG8" s="54"/>
      <c r="BH8" s="54"/>
      <c r="BI8" s="54"/>
      <c r="BJ8" s="3"/>
      <c r="BK8" s="3"/>
      <c r="BL8" s="67" t="s">
        <v>10</v>
      </c>
      <c r="BM8" s="68"/>
      <c r="BN8" s="69" t="s">
        <v>11</v>
      </c>
      <c r="BO8" s="69"/>
      <c r="BP8" s="69"/>
      <c r="BQ8" s="69"/>
      <c r="BR8" s="69"/>
      <c r="BS8" s="69"/>
      <c r="BT8" s="69"/>
      <c r="BU8" s="69"/>
      <c r="BV8" s="69"/>
      <c r="BW8" s="69"/>
      <c r="BX8" s="69"/>
      <c r="BY8" s="70"/>
    </row>
    <row r="9" spans="1:78" ht="18.75" customHeight="1" x14ac:dyDescent="0.2">
      <c r="A9" s="2"/>
      <c r="B9" s="44" t="s">
        <v>12</v>
      </c>
      <c r="C9" s="45"/>
      <c r="D9" s="45"/>
      <c r="E9" s="45"/>
      <c r="F9" s="45"/>
      <c r="G9" s="45"/>
      <c r="H9" s="45"/>
      <c r="I9" s="44" t="s">
        <v>13</v>
      </c>
      <c r="J9" s="45"/>
      <c r="K9" s="45"/>
      <c r="L9" s="45"/>
      <c r="M9" s="45"/>
      <c r="N9" s="45"/>
      <c r="O9" s="66"/>
      <c r="P9" s="46" t="s">
        <v>14</v>
      </c>
      <c r="Q9" s="46"/>
      <c r="R9" s="46"/>
      <c r="S9" s="46"/>
      <c r="T9" s="46"/>
      <c r="U9" s="46"/>
      <c r="V9" s="46"/>
      <c r="W9" s="46" t="s">
        <v>15</v>
      </c>
      <c r="X9" s="46"/>
      <c r="Y9" s="46"/>
      <c r="Z9" s="46"/>
      <c r="AA9" s="46"/>
      <c r="AB9" s="46"/>
      <c r="AC9" s="46"/>
      <c r="AD9" s="2"/>
      <c r="AE9" s="2"/>
      <c r="AF9" s="2"/>
      <c r="AG9" s="2"/>
      <c r="AH9" s="2"/>
      <c r="AI9" s="2"/>
      <c r="AJ9" s="2"/>
      <c r="AK9" s="2"/>
      <c r="AL9" s="46" t="s">
        <v>16</v>
      </c>
      <c r="AM9" s="46"/>
      <c r="AN9" s="46"/>
      <c r="AO9" s="46"/>
      <c r="AP9" s="46"/>
      <c r="AQ9" s="46"/>
      <c r="AR9" s="46"/>
      <c r="AS9" s="46"/>
      <c r="AT9" s="44" t="s">
        <v>17</v>
      </c>
      <c r="AU9" s="45"/>
      <c r="AV9" s="45"/>
      <c r="AW9" s="45"/>
      <c r="AX9" s="45"/>
      <c r="AY9" s="45"/>
      <c r="AZ9" s="45"/>
      <c r="BA9" s="45"/>
      <c r="BB9" s="46" t="s">
        <v>18</v>
      </c>
      <c r="BC9" s="46"/>
      <c r="BD9" s="46"/>
      <c r="BE9" s="46"/>
      <c r="BF9" s="46"/>
      <c r="BG9" s="46"/>
      <c r="BH9" s="46"/>
      <c r="BI9" s="46"/>
      <c r="BJ9" s="3"/>
      <c r="BK9" s="3"/>
      <c r="BL9" s="47" t="s">
        <v>19</v>
      </c>
      <c r="BM9" s="48"/>
      <c r="BN9" s="49" t="s">
        <v>20</v>
      </c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50"/>
    </row>
    <row r="10" spans="1:78" ht="18.75" customHeight="1" x14ac:dyDescent="0.2">
      <c r="A10" s="2"/>
      <c r="B10" s="36" t="str">
        <f>データ!$N$6</f>
        <v>-</v>
      </c>
      <c r="C10" s="37"/>
      <c r="D10" s="37"/>
      <c r="E10" s="37"/>
      <c r="F10" s="37"/>
      <c r="G10" s="37"/>
      <c r="H10" s="37"/>
      <c r="I10" s="36">
        <f>データ!$O$6</f>
        <v>90.97</v>
      </c>
      <c r="J10" s="37"/>
      <c r="K10" s="37"/>
      <c r="L10" s="37"/>
      <c r="M10" s="37"/>
      <c r="N10" s="37"/>
      <c r="O10" s="64"/>
      <c r="P10" s="54">
        <f>データ!$P$6</f>
        <v>99.9</v>
      </c>
      <c r="Q10" s="54"/>
      <c r="R10" s="54"/>
      <c r="S10" s="54"/>
      <c r="T10" s="54"/>
      <c r="U10" s="54"/>
      <c r="V10" s="54"/>
      <c r="W10" s="65">
        <f>データ!$Q$6</f>
        <v>2356</v>
      </c>
      <c r="X10" s="65"/>
      <c r="Y10" s="65"/>
      <c r="Z10" s="65"/>
      <c r="AA10" s="65"/>
      <c r="AB10" s="65"/>
      <c r="AC10" s="65"/>
      <c r="AD10" s="2"/>
      <c r="AE10" s="2"/>
      <c r="AF10" s="2"/>
      <c r="AG10" s="2"/>
      <c r="AH10" s="2"/>
      <c r="AI10" s="2"/>
      <c r="AJ10" s="2"/>
      <c r="AK10" s="2"/>
      <c r="AL10" s="65">
        <f>データ!$U$6</f>
        <v>49127</v>
      </c>
      <c r="AM10" s="65"/>
      <c r="AN10" s="65"/>
      <c r="AO10" s="65"/>
      <c r="AP10" s="65"/>
      <c r="AQ10" s="65"/>
      <c r="AR10" s="65"/>
      <c r="AS10" s="65"/>
      <c r="AT10" s="36">
        <f>データ!$V$6</f>
        <v>60.8</v>
      </c>
      <c r="AU10" s="37"/>
      <c r="AV10" s="37"/>
      <c r="AW10" s="37"/>
      <c r="AX10" s="37"/>
      <c r="AY10" s="37"/>
      <c r="AZ10" s="37"/>
      <c r="BA10" s="37"/>
      <c r="BB10" s="54">
        <f>データ!$W$6</f>
        <v>808.01</v>
      </c>
      <c r="BC10" s="54"/>
      <c r="BD10" s="54"/>
      <c r="BE10" s="54"/>
      <c r="BF10" s="54"/>
      <c r="BG10" s="54"/>
      <c r="BH10" s="54"/>
      <c r="BI10" s="54"/>
      <c r="BJ10" s="2"/>
      <c r="BK10" s="2"/>
      <c r="BL10" s="55" t="s">
        <v>21</v>
      </c>
      <c r="BM10" s="56"/>
      <c r="BN10" s="57" t="s">
        <v>22</v>
      </c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8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9" t="s">
        <v>23</v>
      </c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</row>
    <row r="14" spans="1:78" ht="13.5" customHeight="1" x14ac:dyDescent="0.2">
      <c r="A14" s="2"/>
      <c r="B14" s="61" t="s">
        <v>24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3"/>
      <c r="BK14" s="2"/>
      <c r="BL14" s="30" t="s">
        <v>25</v>
      </c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2"/>
    </row>
    <row r="15" spans="1:78" ht="13.5" customHeight="1" x14ac:dyDescent="0.2">
      <c r="A15" s="2"/>
      <c r="B15" s="41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3"/>
      <c r="BK15" s="2"/>
      <c r="BL15" s="33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5"/>
    </row>
    <row r="16" spans="1:78" ht="13.5" customHeight="1" x14ac:dyDescent="0.2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38" t="s">
        <v>111</v>
      </c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40"/>
    </row>
    <row r="17" spans="1:78" ht="13.5" customHeight="1" x14ac:dyDescent="0.2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38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40"/>
    </row>
    <row r="18" spans="1:78" ht="13.5" customHeight="1" x14ac:dyDescent="0.2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38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40"/>
    </row>
    <row r="19" spans="1:78" ht="13.5" customHeight="1" x14ac:dyDescent="0.2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38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40"/>
    </row>
    <row r="20" spans="1:78" ht="13.5" customHeight="1" x14ac:dyDescent="0.2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38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40"/>
    </row>
    <row r="21" spans="1:78" ht="13.5" customHeight="1" x14ac:dyDescent="0.2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38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40"/>
    </row>
    <row r="22" spans="1:78" ht="13.5" customHeight="1" x14ac:dyDescent="0.2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38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40"/>
    </row>
    <row r="23" spans="1:78" ht="13.5" customHeight="1" x14ac:dyDescent="0.2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38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40"/>
    </row>
    <row r="24" spans="1:78" ht="13.5" customHeight="1" x14ac:dyDescent="0.2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38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40"/>
    </row>
    <row r="25" spans="1:78" ht="13.5" customHeight="1" x14ac:dyDescent="0.2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38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40"/>
    </row>
    <row r="26" spans="1:78" ht="13.5" customHeight="1" x14ac:dyDescent="0.2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38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40"/>
    </row>
    <row r="27" spans="1:78" ht="13.5" customHeight="1" x14ac:dyDescent="0.2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38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40"/>
    </row>
    <row r="28" spans="1:78" ht="13.5" customHeight="1" x14ac:dyDescent="0.2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38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40"/>
    </row>
    <row r="29" spans="1:78" ht="13.5" customHeight="1" x14ac:dyDescent="0.2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38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40"/>
    </row>
    <row r="30" spans="1:78" ht="13.5" customHeight="1" x14ac:dyDescent="0.2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38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40"/>
    </row>
    <row r="31" spans="1:78" ht="13.5" customHeight="1" x14ac:dyDescent="0.2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38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40"/>
    </row>
    <row r="32" spans="1:78" ht="13.5" customHeight="1" x14ac:dyDescent="0.2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38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40"/>
    </row>
    <row r="33" spans="1:78" ht="13.5" customHeight="1" x14ac:dyDescent="0.2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38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40"/>
    </row>
    <row r="34" spans="1:78" ht="13.5" customHeight="1" x14ac:dyDescent="0.2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38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40"/>
    </row>
    <row r="35" spans="1:78" ht="13.5" customHeight="1" x14ac:dyDescent="0.2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38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40"/>
    </row>
    <row r="36" spans="1:78" ht="13.5" customHeight="1" x14ac:dyDescent="0.2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38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40"/>
    </row>
    <row r="37" spans="1:78" ht="13.5" customHeight="1" x14ac:dyDescent="0.2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38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40"/>
    </row>
    <row r="38" spans="1:78" ht="13.5" customHeight="1" x14ac:dyDescent="0.2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38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40"/>
    </row>
    <row r="39" spans="1:78" ht="13.5" customHeight="1" x14ac:dyDescent="0.2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38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40"/>
    </row>
    <row r="40" spans="1:78" ht="13.5" customHeight="1" x14ac:dyDescent="0.2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38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40"/>
    </row>
    <row r="41" spans="1:78" ht="13.5" customHeight="1" x14ac:dyDescent="0.2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38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40"/>
    </row>
    <row r="42" spans="1:78" ht="13.5" customHeight="1" x14ac:dyDescent="0.2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38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40"/>
    </row>
    <row r="43" spans="1:78" ht="13.5" customHeight="1" x14ac:dyDescent="0.2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38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40"/>
    </row>
    <row r="44" spans="1:78" ht="13.5" customHeight="1" x14ac:dyDescent="0.2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8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40"/>
    </row>
    <row r="45" spans="1:78" ht="13.5" customHeight="1" x14ac:dyDescent="0.2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0" t="s">
        <v>26</v>
      </c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  <c r="BZ45" s="32"/>
    </row>
    <row r="46" spans="1:78" ht="13.5" customHeight="1" x14ac:dyDescent="0.2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33"/>
      <c r="BM46" s="34"/>
      <c r="BN46" s="34"/>
      <c r="BO46" s="34"/>
      <c r="BP46" s="34"/>
      <c r="BQ46" s="34"/>
      <c r="BR46" s="34"/>
      <c r="BS46" s="34"/>
      <c r="BT46" s="34"/>
      <c r="BU46" s="34"/>
      <c r="BV46" s="34"/>
      <c r="BW46" s="34"/>
      <c r="BX46" s="34"/>
      <c r="BY46" s="34"/>
      <c r="BZ46" s="35"/>
    </row>
    <row r="47" spans="1:78" ht="13.5" customHeight="1" x14ac:dyDescent="0.2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38" t="s">
        <v>109</v>
      </c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40"/>
    </row>
    <row r="48" spans="1:78" ht="13.5" customHeight="1" x14ac:dyDescent="0.2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38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40"/>
    </row>
    <row r="49" spans="1:78" ht="13.5" customHeight="1" x14ac:dyDescent="0.2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38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40"/>
    </row>
    <row r="50" spans="1:78" ht="13.5" customHeight="1" x14ac:dyDescent="0.2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38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40"/>
    </row>
    <row r="51" spans="1:78" ht="13.5" customHeight="1" x14ac:dyDescent="0.2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38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40"/>
    </row>
    <row r="52" spans="1:78" ht="13.5" customHeight="1" x14ac:dyDescent="0.2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38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40"/>
    </row>
    <row r="53" spans="1:78" ht="13.5" customHeight="1" x14ac:dyDescent="0.2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38"/>
      <c r="BM53" s="39"/>
      <c r="BN53" s="39"/>
      <c r="BO53" s="39"/>
      <c r="BP53" s="39"/>
      <c r="BQ53" s="39"/>
      <c r="BR53" s="39"/>
      <c r="BS53" s="39"/>
      <c r="BT53" s="39"/>
      <c r="BU53" s="39"/>
      <c r="BV53" s="39"/>
      <c r="BW53" s="39"/>
      <c r="BX53" s="39"/>
      <c r="BY53" s="39"/>
      <c r="BZ53" s="40"/>
    </row>
    <row r="54" spans="1:78" ht="13.5" customHeight="1" x14ac:dyDescent="0.2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38"/>
      <c r="BM54" s="39"/>
      <c r="BN54" s="39"/>
      <c r="BO54" s="39"/>
      <c r="BP54" s="39"/>
      <c r="BQ54" s="39"/>
      <c r="BR54" s="39"/>
      <c r="BS54" s="39"/>
      <c r="BT54" s="39"/>
      <c r="BU54" s="39"/>
      <c r="BV54" s="39"/>
      <c r="BW54" s="39"/>
      <c r="BX54" s="39"/>
      <c r="BY54" s="39"/>
      <c r="BZ54" s="40"/>
    </row>
    <row r="55" spans="1:78" ht="13.5" customHeight="1" x14ac:dyDescent="0.2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38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40"/>
    </row>
    <row r="56" spans="1:78" ht="13.5" customHeight="1" x14ac:dyDescent="0.2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38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39"/>
      <c r="BX56" s="39"/>
      <c r="BY56" s="39"/>
      <c r="BZ56" s="40"/>
    </row>
    <row r="57" spans="1:78" ht="13.5" customHeight="1" x14ac:dyDescent="0.2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38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40"/>
    </row>
    <row r="58" spans="1:78" ht="13.5" customHeight="1" x14ac:dyDescent="0.2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38"/>
      <c r="BM58" s="39"/>
      <c r="BN58" s="39"/>
      <c r="BO58" s="39"/>
      <c r="BP58" s="39"/>
      <c r="BQ58" s="39"/>
      <c r="BR58" s="39"/>
      <c r="BS58" s="39"/>
      <c r="BT58" s="39"/>
      <c r="BU58" s="39"/>
      <c r="BV58" s="39"/>
      <c r="BW58" s="39"/>
      <c r="BX58" s="39"/>
      <c r="BY58" s="39"/>
      <c r="BZ58" s="40"/>
    </row>
    <row r="59" spans="1:78" ht="13.5" customHeight="1" x14ac:dyDescent="0.2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38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40"/>
    </row>
    <row r="60" spans="1:78" ht="13.5" customHeight="1" x14ac:dyDescent="0.2">
      <c r="A60" s="2"/>
      <c r="B60" s="41" t="s">
        <v>27</v>
      </c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3"/>
      <c r="BK60" s="2"/>
      <c r="BL60" s="38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40"/>
    </row>
    <row r="61" spans="1:78" ht="13.5" customHeight="1" x14ac:dyDescent="0.2">
      <c r="A61" s="2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3"/>
      <c r="BK61" s="2"/>
      <c r="BL61" s="38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40"/>
    </row>
    <row r="62" spans="1:78" ht="13.5" customHeight="1" x14ac:dyDescent="0.2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38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40"/>
    </row>
    <row r="63" spans="1:78" ht="13.5" customHeight="1" x14ac:dyDescent="0.2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8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40"/>
    </row>
    <row r="64" spans="1:78" ht="13.5" customHeight="1" x14ac:dyDescent="0.2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0" t="s">
        <v>28</v>
      </c>
      <c r="BM64" s="31"/>
      <c r="BN64" s="31"/>
      <c r="BO64" s="31"/>
      <c r="BP64" s="31"/>
      <c r="BQ64" s="31"/>
      <c r="BR64" s="31"/>
      <c r="BS64" s="31"/>
      <c r="BT64" s="31"/>
      <c r="BU64" s="31"/>
      <c r="BV64" s="31"/>
      <c r="BW64" s="31"/>
      <c r="BX64" s="31"/>
      <c r="BY64" s="31"/>
      <c r="BZ64" s="32"/>
    </row>
    <row r="65" spans="1:78" ht="13.5" customHeight="1" x14ac:dyDescent="0.2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33"/>
      <c r="BM65" s="34"/>
      <c r="BN65" s="34"/>
      <c r="BO65" s="34"/>
      <c r="BP65" s="34"/>
      <c r="BQ65" s="34"/>
      <c r="BR65" s="34"/>
      <c r="BS65" s="34"/>
      <c r="BT65" s="34"/>
      <c r="BU65" s="34"/>
      <c r="BV65" s="34"/>
      <c r="BW65" s="34"/>
      <c r="BX65" s="34"/>
      <c r="BY65" s="34"/>
      <c r="BZ65" s="35"/>
    </row>
    <row r="66" spans="1:78" ht="13.5" customHeight="1" x14ac:dyDescent="0.2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38" t="s">
        <v>110</v>
      </c>
      <c r="BM66" s="39"/>
      <c r="BN66" s="39"/>
      <c r="BO66" s="39"/>
      <c r="BP66" s="39"/>
      <c r="BQ66" s="39"/>
      <c r="BR66" s="39"/>
      <c r="BS66" s="39"/>
      <c r="BT66" s="39"/>
      <c r="BU66" s="39"/>
      <c r="BV66" s="39"/>
      <c r="BW66" s="39"/>
      <c r="BX66" s="39"/>
      <c r="BY66" s="39"/>
      <c r="BZ66" s="40"/>
    </row>
    <row r="67" spans="1:78" ht="13.5" customHeight="1" x14ac:dyDescent="0.2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38"/>
      <c r="BM67" s="39"/>
      <c r="BN67" s="39"/>
      <c r="BO67" s="39"/>
      <c r="BP67" s="39"/>
      <c r="BQ67" s="39"/>
      <c r="BR67" s="39"/>
      <c r="BS67" s="39"/>
      <c r="BT67" s="39"/>
      <c r="BU67" s="39"/>
      <c r="BV67" s="39"/>
      <c r="BW67" s="39"/>
      <c r="BX67" s="39"/>
      <c r="BY67" s="39"/>
      <c r="BZ67" s="40"/>
    </row>
    <row r="68" spans="1:78" ht="13.5" customHeight="1" x14ac:dyDescent="0.2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38"/>
      <c r="BM68" s="39"/>
      <c r="BN68" s="39"/>
      <c r="BO68" s="39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40"/>
    </row>
    <row r="69" spans="1:78" ht="13.5" customHeight="1" x14ac:dyDescent="0.2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38"/>
      <c r="BM69" s="39"/>
      <c r="BN69" s="39"/>
      <c r="BO69" s="39"/>
      <c r="BP69" s="39"/>
      <c r="BQ69" s="39"/>
      <c r="BR69" s="39"/>
      <c r="BS69" s="39"/>
      <c r="BT69" s="39"/>
      <c r="BU69" s="39"/>
      <c r="BV69" s="39"/>
      <c r="BW69" s="39"/>
      <c r="BX69" s="39"/>
      <c r="BY69" s="39"/>
      <c r="BZ69" s="40"/>
    </row>
    <row r="70" spans="1:78" ht="13.5" customHeight="1" x14ac:dyDescent="0.2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38"/>
      <c r="BM70" s="39"/>
      <c r="BN70" s="39"/>
      <c r="BO70" s="39"/>
      <c r="BP70" s="39"/>
      <c r="BQ70" s="39"/>
      <c r="BR70" s="39"/>
      <c r="BS70" s="39"/>
      <c r="BT70" s="39"/>
      <c r="BU70" s="39"/>
      <c r="BV70" s="39"/>
      <c r="BW70" s="39"/>
      <c r="BX70" s="39"/>
      <c r="BY70" s="39"/>
      <c r="BZ70" s="40"/>
    </row>
    <row r="71" spans="1:78" ht="13.5" customHeight="1" x14ac:dyDescent="0.2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38"/>
      <c r="BM71" s="39"/>
      <c r="BN71" s="39"/>
      <c r="BO71" s="39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40"/>
    </row>
    <row r="72" spans="1:78" ht="13.5" customHeight="1" x14ac:dyDescent="0.2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38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40"/>
    </row>
    <row r="73" spans="1:78" ht="13.5" customHeight="1" x14ac:dyDescent="0.2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38"/>
      <c r="BM73" s="39"/>
      <c r="BN73" s="39"/>
      <c r="BO73" s="39"/>
      <c r="BP73" s="39"/>
      <c r="BQ73" s="39"/>
      <c r="BR73" s="39"/>
      <c r="BS73" s="39"/>
      <c r="BT73" s="39"/>
      <c r="BU73" s="39"/>
      <c r="BV73" s="39"/>
      <c r="BW73" s="39"/>
      <c r="BX73" s="39"/>
      <c r="BY73" s="39"/>
      <c r="BZ73" s="40"/>
    </row>
    <row r="74" spans="1:78" ht="13.5" customHeight="1" x14ac:dyDescent="0.2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38"/>
      <c r="BM74" s="39"/>
      <c r="BN74" s="39"/>
      <c r="BO74" s="39"/>
      <c r="BP74" s="39"/>
      <c r="BQ74" s="39"/>
      <c r="BR74" s="39"/>
      <c r="BS74" s="39"/>
      <c r="BT74" s="39"/>
      <c r="BU74" s="39"/>
      <c r="BV74" s="39"/>
      <c r="BW74" s="39"/>
      <c r="BX74" s="39"/>
      <c r="BY74" s="39"/>
      <c r="BZ74" s="40"/>
    </row>
    <row r="75" spans="1:78" ht="13.5" customHeight="1" x14ac:dyDescent="0.2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38"/>
      <c r="BM75" s="39"/>
      <c r="BN75" s="39"/>
      <c r="BO75" s="39"/>
      <c r="BP75" s="39"/>
      <c r="BQ75" s="39"/>
      <c r="BR75" s="39"/>
      <c r="BS75" s="39"/>
      <c r="BT75" s="39"/>
      <c r="BU75" s="39"/>
      <c r="BV75" s="39"/>
      <c r="BW75" s="39"/>
      <c r="BX75" s="39"/>
      <c r="BY75" s="39"/>
      <c r="BZ75" s="40"/>
    </row>
    <row r="76" spans="1:78" ht="13.5" customHeight="1" x14ac:dyDescent="0.2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38"/>
      <c r="BM76" s="39"/>
      <c r="BN76" s="39"/>
      <c r="BO76" s="39"/>
      <c r="BP76" s="39"/>
      <c r="BQ76" s="39"/>
      <c r="BR76" s="39"/>
      <c r="BS76" s="39"/>
      <c r="BT76" s="39"/>
      <c r="BU76" s="39"/>
      <c r="BV76" s="39"/>
      <c r="BW76" s="39"/>
      <c r="BX76" s="39"/>
      <c r="BY76" s="39"/>
      <c r="BZ76" s="40"/>
    </row>
    <row r="77" spans="1:78" ht="13.5" customHeight="1" x14ac:dyDescent="0.2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38"/>
      <c r="BM77" s="39"/>
      <c r="BN77" s="39"/>
      <c r="BO77" s="39"/>
      <c r="BP77" s="39"/>
      <c r="BQ77" s="39"/>
      <c r="BR77" s="39"/>
      <c r="BS77" s="39"/>
      <c r="BT77" s="39"/>
      <c r="BU77" s="39"/>
      <c r="BV77" s="39"/>
      <c r="BW77" s="39"/>
      <c r="BX77" s="39"/>
      <c r="BY77" s="39"/>
      <c r="BZ77" s="40"/>
    </row>
    <row r="78" spans="1:78" ht="13.5" customHeight="1" x14ac:dyDescent="0.2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38"/>
      <c r="BM78" s="39"/>
      <c r="BN78" s="39"/>
      <c r="BO78" s="39"/>
      <c r="BP78" s="39"/>
      <c r="BQ78" s="39"/>
      <c r="BR78" s="39"/>
      <c r="BS78" s="39"/>
      <c r="BT78" s="39"/>
      <c r="BU78" s="39"/>
      <c r="BV78" s="39"/>
      <c r="BW78" s="39"/>
      <c r="BX78" s="39"/>
      <c r="BY78" s="39"/>
      <c r="BZ78" s="40"/>
    </row>
    <row r="79" spans="1:78" ht="13.5" customHeight="1" x14ac:dyDescent="0.2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38"/>
      <c r="BM79" s="39"/>
      <c r="BN79" s="39"/>
      <c r="BO79" s="39"/>
      <c r="BP79" s="39"/>
      <c r="BQ79" s="39"/>
      <c r="BR79" s="39"/>
      <c r="BS79" s="39"/>
      <c r="BT79" s="39"/>
      <c r="BU79" s="39"/>
      <c r="BV79" s="39"/>
      <c r="BW79" s="39"/>
      <c r="BX79" s="39"/>
      <c r="BY79" s="39"/>
      <c r="BZ79" s="40"/>
    </row>
    <row r="80" spans="1:78" ht="13.5" customHeight="1" x14ac:dyDescent="0.2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38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40"/>
    </row>
    <row r="81" spans="1:78" ht="13.5" customHeight="1" x14ac:dyDescent="0.2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38"/>
      <c r="BM81" s="39"/>
      <c r="BN81" s="39"/>
      <c r="BO81" s="39"/>
      <c r="BP81" s="39"/>
      <c r="BQ81" s="39"/>
      <c r="BR81" s="39"/>
      <c r="BS81" s="39"/>
      <c r="BT81" s="39"/>
      <c r="BU81" s="39"/>
      <c r="BV81" s="39"/>
      <c r="BW81" s="39"/>
      <c r="BX81" s="39"/>
      <c r="BY81" s="39"/>
      <c r="BZ81" s="40"/>
    </row>
    <row r="82" spans="1:78" ht="13.5" customHeight="1" x14ac:dyDescent="0.2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51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3"/>
    </row>
    <row r="83" spans="1:78" x14ac:dyDescent="0.2">
      <c r="C83" s="12"/>
    </row>
    <row r="84" spans="1:78" hidden="1" x14ac:dyDescent="0.2">
      <c r="B84" s="13" t="s">
        <v>29</v>
      </c>
      <c r="C84" s="13"/>
      <c r="D84" s="13"/>
      <c r="E84" s="13" t="s">
        <v>30</v>
      </c>
      <c r="F84" s="13" t="s">
        <v>31</v>
      </c>
      <c r="G84" s="13" t="s">
        <v>32</v>
      </c>
      <c r="H84" s="13" t="s">
        <v>33</v>
      </c>
      <c r="I84" s="13" t="s">
        <v>34</v>
      </c>
      <c r="J84" s="13" t="s">
        <v>35</v>
      </c>
      <c r="K84" s="13" t="s">
        <v>36</v>
      </c>
      <c r="L84" s="13" t="s">
        <v>37</v>
      </c>
      <c r="M84" s="13" t="s">
        <v>38</v>
      </c>
      <c r="N84" s="13" t="s">
        <v>39</v>
      </c>
      <c r="O84" s="13" t="s">
        <v>40</v>
      </c>
    </row>
    <row r="85" spans="1:78" hidden="1" x14ac:dyDescent="0.2">
      <c r="B85" s="13"/>
      <c r="C85" s="13"/>
      <c r="D85" s="13"/>
      <c r="E85" s="13" t="str">
        <f>データ!AH6</f>
        <v>【108.24】</v>
      </c>
      <c r="F85" s="13" t="str">
        <f>データ!AS6</f>
        <v>【1.50】</v>
      </c>
      <c r="G85" s="13" t="str">
        <f>データ!BD6</f>
        <v>【243.36】</v>
      </c>
      <c r="H85" s="13" t="str">
        <f>データ!BO6</f>
        <v>【265.93】</v>
      </c>
      <c r="I85" s="13" t="str">
        <f>データ!BZ6</f>
        <v>【97.82】</v>
      </c>
      <c r="J85" s="13" t="str">
        <f>データ!CK6</f>
        <v>【177.56】</v>
      </c>
      <c r="K85" s="13" t="str">
        <f>データ!CV6</f>
        <v>【59.81】</v>
      </c>
      <c r="L85" s="13" t="str">
        <f>データ!DG6</f>
        <v>【89.42】</v>
      </c>
      <c r="M85" s="13" t="str">
        <f>データ!DR6</f>
        <v>【52.02】</v>
      </c>
      <c r="N85" s="13" t="str">
        <f>データ!EC6</f>
        <v>【25.37】</v>
      </c>
      <c r="O85" s="13" t="str">
        <f>データ!EN6</f>
        <v>【0.62】</v>
      </c>
    </row>
  </sheetData>
  <sheetProtection algorithmName="SHA-512" hashValue="EC3ZQnZ7m/aHKAa1yjGRzAiMWut5hUx04ahks9UGYP56eagjA7O9Kdyqx/p2wa6Chewl525aN8KsoujTtMng/w==" saltValue="HjAgm/uXHFJxQKPUvoW0Aw==" spinCount="100000" sheet="1" objects="1" scenarios="1" formatCells="0" formatColumns="0" formatRows="0"/>
  <mergeCells count="48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L9:AS9"/>
    <mergeCell ref="AT9:BA9"/>
    <mergeCell ref="BB9:BI9"/>
    <mergeCell ref="BL9:BM9"/>
    <mergeCell ref="BN9:BY9"/>
    <mergeCell ref="BL66:BZ82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BL64:BZ65"/>
    <mergeCell ref="AT10:BA10"/>
    <mergeCell ref="BL16:BZ44"/>
    <mergeCell ref="BL45:BZ46"/>
    <mergeCell ref="BL47:BZ63"/>
    <mergeCell ref="B60:BJ61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N13"/>
  <sheetViews>
    <sheetView showGridLines="0" workbookViewId="0"/>
  </sheetViews>
  <sheetFormatPr defaultRowHeight="13.2" x14ac:dyDescent="0.2"/>
  <cols>
    <col min="2" max="144" width="11.88671875" customWidth="1"/>
  </cols>
  <sheetData>
    <row r="1" spans="1:144" x14ac:dyDescent="0.2">
      <c r="A1" t="s">
        <v>41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>
        <v>1</v>
      </c>
      <c r="Y1" s="14">
        <v>1</v>
      </c>
      <c r="Z1" s="14">
        <v>1</v>
      </c>
      <c r="AA1" s="14">
        <v>1</v>
      </c>
      <c r="AB1" s="14">
        <v>1</v>
      </c>
      <c r="AC1" s="14">
        <v>1</v>
      </c>
      <c r="AD1" s="14">
        <v>1</v>
      </c>
      <c r="AE1" s="14">
        <v>1</v>
      </c>
      <c r="AF1" s="14">
        <v>1</v>
      </c>
      <c r="AG1" s="14">
        <v>1</v>
      </c>
      <c r="AH1" s="14"/>
      <c r="AI1" s="14">
        <v>1</v>
      </c>
      <c r="AJ1" s="14">
        <v>1</v>
      </c>
      <c r="AK1" s="14">
        <v>1</v>
      </c>
      <c r="AL1" s="14">
        <v>1</v>
      </c>
      <c r="AM1" s="14">
        <v>1</v>
      </c>
      <c r="AN1" s="14">
        <v>1</v>
      </c>
      <c r="AO1" s="14">
        <v>1</v>
      </c>
      <c r="AP1" s="14">
        <v>1</v>
      </c>
      <c r="AQ1" s="14">
        <v>1</v>
      </c>
      <c r="AR1" s="14">
        <v>1</v>
      </c>
      <c r="AS1" s="14"/>
      <c r="AT1" s="14">
        <v>1</v>
      </c>
      <c r="AU1" s="14">
        <v>1</v>
      </c>
      <c r="AV1" s="14">
        <v>1</v>
      </c>
      <c r="AW1" s="14">
        <v>1</v>
      </c>
      <c r="AX1" s="14">
        <v>1</v>
      </c>
      <c r="AY1" s="14">
        <v>1</v>
      </c>
      <c r="AZ1" s="14">
        <v>1</v>
      </c>
      <c r="BA1" s="14">
        <v>1</v>
      </c>
      <c r="BB1" s="14">
        <v>1</v>
      </c>
      <c r="BC1" s="14">
        <v>1</v>
      </c>
      <c r="BD1" s="14"/>
      <c r="BE1" s="14">
        <v>1</v>
      </c>
      <c r="BF1" s="14">
        <v>1</v>
      </c>
      <c r="BG1" s="14">
        <v>1</v>
      </c>
      <c r="BH1" s="14">
        <v>1</v>
      </c>
      <c r="BI1" s="14">
        <v>1</v>
      </c>
      <c r="BJ1" s="14">
        <v>1</v>
      </c>
      <c r="BK1" s="14">
        <v>1</v>
      </c>
      <c r="BL1" s="14">
        <v>1</v>
      </c>
      <c r="BM1" s="14">
        <v>1</v>
      </c>
      <c r="BN1" s="14">
        <v>1</v>
      </c>
      <c r="BO1" s="14"/>
      <c r="BP1" s="14">
        <v>1</v>
      </c>
      <c r="BQ1" s="14">
        <v>1</v>
      </c>
      <c r="BR1" s="14">
        <v>1</v>
      </c>
      <c r="BS1" s="14">
        <v>1</v>
      </c>
      <c r="BT1" s="14">
        <v>1</v>
      </c>
      <c r="BU1" s="14">
        <v>1</v>
      </c>
      <c r="BV1" s="14">
        <v>1</v>
      </c>
      <c r="BW1" s="14">
        <v>1</v>
      </c>
      <c r="BX1" s="14">
        <v>1</v>
      </c>
      <c r="BY1" s="14">
        <v>1</v>
      </c>
      <c r="BZ1" s="14"/>
      <c r="CA1" s="14">
        <v>1</v>
      </c>
      <c r="CB1" s="14">
        <v>1</v>
      </c>
      <c r="CC1" s="14">
        <v>1</v>
      </c>
      <c r="CD1" s="14">
        <v>1</v>
      </c>
      <c r="CE1" s="14">
        <v>1</v>
      </c>
      <c r="CF1" s="14">
        <v>1</v>
      </c>
      <c r="CG1" s="14">
        <v>1</v>
      </c>
      <c r="CH1" s="14">
        <v>1</v>
      </c>
      <c r="CI1" s="14">
        <v>1</v>
      </c>
      <c r="CJ1" s="14">
        <v>1</v>
      </c>
      <c r="CK1" s="14"/>
      <c r="CL1" s="14">
        <v>1</v>
      </c>
      <c r="CM1" s="14">
        <v>1</v>
      </c>
      <c r="CN1" s="14">
        <v>1</v>
      </c>
      <c r="CO1" s="14">
        <v>1</v>
      </c>
      <c r="CP1" s="14">
        <v>1</v>
      </c>
      <c r="CQ1" s="14">
        <v>1</v>
      </c>
      <c r="CR1" s="14">
        <v>1</v>
      </c>
      <c r="CS1" s="14">
        <v>1</v>
      </c>
      <c r="CT1" s="14">
        <v>1</v>
      </c>
      <c r="CU1" s="14">
        <v>1</v>
      </c>
      <c r="CV1" s="14"/>
      <c r="CW1" s="14">
        <v>1</v>
      </c>
      <c r="CX1" s="14">
        <v>1</v>
      </c>
      <c r="CY1" s="14">
        <v>1</v>
      </c>
      <c r="CZ1" s="14">
        <v>1</v>
      </c>
      <c r="DA1" s="14">
        <v>1</v>
      </c>
      <c r="DB1" s="14">
        <v>1</v>
      </c>
      <c r="DC1" s="14">
        <v>1</v>
      </c>
      <c r="DD1" s="14">
        <v>1</v>
      </c>
      <c r="DE1" s="14">
        <v>1</v>
      </c>
      <c r="DF1" s="14">
        <v>1</v>
      </c>
      <c r="DG1" s="14"/>
      <c r="DH1" s="14">
        <v>1</v>
      </c>
      <c r="DI1" s="14">
        <v>1</v>
      </c>
      <c r="DJ1" s="14">
        <v>1</v>
      </c>
      <c r="DK1" s="14">
        <v>1</v>
      </c>
      <c r="DL1" s="14">
        <v>1</v>
      </c>
      <c r="DM1" s="14">
        <v>1</v>
      </c>
      <c r="DN1" s="14">
        <v>1</v>
      </c>
      <c r="DO1" s="14">
        <v>1</v>
      </c>
      <c r="DP1" s="14">
        <v>1</v>
      </c>
      <c r="DQ1" s="14">
        <v>1</v>
      </c>
      <c r="DR1" s="14"/>
      <c r="DS1" s="14">
        <v>1</v>
      </c>
      <c r="DT1" s="14">
        <v>1</v>
      </c>
      <c r="DU1" s="14">
        <v>1</v>
      </c>
      <c r="DV1" s="14">
        <v>1</v>
      </c>
      <c r="DW1" s="14">
        <v>1</v>
      </c>
      <c r="DX1" s="14">
        <v>1</v>
      </c>
      <c r="DY1" s="14">
        <v>1</v>
      </c>
      <c r="DZ1" s="14">
        <v>1</v>
      </c>
      <c r="EA1" s="14">
        <v>1</v>
      </c>
      <c r="EB1" s="14">
        <v>1</v>
      </c>
      <c r="EC1" s="14"/>
      <c r="ED1" s="14">
        <v>1</v>
      </c>
      <c r="EE1" s="14">
        <v>1</v>
      </c>
      <c r="EF1" s="14">
        <v>1</v>
      </c>
      <c r="EG1" s="14">
        <v>1</v>
      </c>
      <c r="EH1" s="14">
        <v>1</v>
      </c>
      <c r="EI1" s="14">
        <v>1</v>
      </c>
      <c r="EJ1" s="14">
        <v>1</v>
      </c>
      <c r="EK1" s="14">
        <v>1</v>
      </c>
      <c r="EL1" s="14">
        <v>1</v>
      </c>
      <c r="EM1" s="14">
        <v>1</v>
      </c>
      <c r="EN1" s="14"/>
    </row>
    <row r="2" spans="1:144" x14ac:dyDescent="0.2">
      <c r="A2" s="15" t="s">
        <v>42</v>
      </c>
      <c r="B2" s="15">
        <f>COLUMN()-1</f>
        <v>1</v>
      </c>
      <c r="C2" s="15">
        <f t="shared" ref="C2:BR2" si="0">COLUMN()-1</f>
        <v>2</v>
      </c>
      <c r="D2" s="15">
        <f t="shared" si="0"/>
        <v>3</v>
      </c>
      <c r="E2" s="15">
        <f t="shared" si="0"/>
        <v>4</v>
      </c>
      <c r="F2" s="15">
        <f t="shared" si="0"/>
        <v>5</v>
      </c>
      <c r="G2" s="15">
        <f t="shared" si="0"/>
        <v>6</v>
      </c>
      <c r="H2" s="15">
        <f t="shared" si="0"/>
        <v>7</v>
      </c>
      <c r="I2" s="15">
        <f t="shared" si="0"/>
        <v>8</v>
      </c>
      <c r="J2" s="15">
        <f t="shared" si="0"/>
        <v>9</v>
      </c>
      <c r="K2" s="15">
        <f t="shared" si="0"/>
        <v>10</v>
      </c>
      <c r="L2" s="15">
        <f t="shared" si="0"/>
        <v>11</v>
      </c>
      <c r="M2" s="15">
        <f t="shared" si="0"/>
        <v>12</v>
      </c>
      <c r="N2" s="15">
        <f t="shared" si="0"/>
        <v>13</v>
      </c>
      <c r="O2" s="15">
        <f t="shared" si="0"/>
        <v>14</v>
      </c>
      <c r="P2" s="15">
        <f t="shared" si="0"/>
        <v>15</v>
      </c>
      <c r="Q2" s="15">
        <f t="shared" si="0"/>
        <v>16</v>
      </c>
      <c r="R2" s="15">
        <f t="shared" si="0"/>
        <v>17</v>
      </c>
      <c r="S2" s="15">
        <f t="shared" si="0"/>
        <v>18</v>
      </c>
      <c r="T2" s="15">
        <f t="shared" si="0"/>
        <v>19</v>
      </c>
      <c r="U2" s="15">
        <f t="shared" si="0"/>
        <v>20</v>
      </c>
      <c r="V2" s="15">
        <f t="shared" si="0"/>
        <v>21</v>
      </c>
      <c r="W2" s="15">
        <f t="shared" si="0"/>
        <v>22</v>
      </c>
      <c r="X2" s="15">
        <f t="shared" si="0"/>
        <v>23</v>
      </c>
      <c r="Y2" s="15">
        <f t="shared" si="0"/>
        <v>24</v>
      </c>
      <c r="Z2" s="15">
        <f t="shared" si="0"/>
        <v>25</v>
      </c>
      <c r="AA2" s="15">
        <f t="shared" si="0"/>
        <v>26</v>
      </c>
      <c r="AB2" s="15">
        <f t="shared" si="0"/>
        <v>27</v>
      </c>
      <c r="AC2" s="15">
        <f t="shared" si="0"/>
        <v>28</v>
      </c>
      <c r="AD2" s="15">
        <f t="shared" si="0"/>
        <v>29</v>
      </c>
      <c r="AE2" s="15">
        <f t="shared" si="0"/>
        <v>30</v>
      </c>
      <c r="AF2" s="15">
        <f t="shared" si="0"/>
        <v>31</v>
      </c>
      <c r="AG2" s="15">
        <f t="shared" si="0"/>
        <v>32</v>
      </c>
      <c r="AH2" s="15">
        <f t="shared" si="0"/>
        <v>33</v>
      </c>
      <c r="AI2" s="15">
        <f t="shared" si="0"/>
        <v>34</v>
      </c>
      <c r="AJ2" s="15">
        <f t="shared" si="0"/>
        <v>35</v>
      </c>
      <c r="AK2" s="15">
        <f t="shared" si="0"/>
        <v>36</v>
      </c>
      <c r="AL2" s="15">
        <f t="shared" si="0"/>
        <v>37</v>
      </c>
      <c r="AM2" s="15">
        <f t="shared" si="0"/>
        <v>38</v>
      </c>
      <c r="AN2" s="15">
        <f t="shared" si="0"/>
        <v>39</v>
      </c>
      <c r="AO2" s="15">
        <f t="shared" si="0"/>
        <v>40</v>
      </c>
      <c r="AP2" s="15">
        <f t="shared" si="0"/>
        <v>41</v>
      </c>
      <c r="AQ2" s="15">
        <f t="shared" si="0"/>
        <v>42</v>
      </c>
      <c r="AR2" s="15">
        <f t="shared" si="0"/>
        <v>43</v>
      </c>
      <c r="AS2" s="15">
        <f t="shared" si="0"/>
        <v>44</v>
      </c>
      <c r="AT2" s="15">
        <f t="shared" si="0"/>
        <v>45</v>
      </c>
      <c r="AU2" s="15">
        <f t="shared" si="0"/>
        <v>46</v>
      </c>
      <c r="AV2" s="15">
        <f t="shared" si="0"/>
        <v>47</v>
      </c>
      <c r="AW2" s="15">
        <f t="shared" si="0"/>
        <v>48</v>
      </c>
      <c r="AX2" s="15">
        <f t="shared" si="0"/>
        <v>49</v>
      </c>
      <c r="AY2" s="15">
        <f t="shared" si="0"/>
        <v>50</v>
      </c>
      <c r="AZ2" s="15">
        <f t="shared" si="0"/>
        <v>51</v>
      </c>
      <c r="BA2" s="15">
        <f t="shared" si="0"/>
        <v>52</v>
      </c>
      <c r="BB2" s="15">
        <f t="shared" si="0"/>
        <v>53</v>
      </c>
      <c r="BC2" s="15">
        <f t="shared" si="0"/>
        <v>54</v>
      </c>
      <c r="BD2" s="15">
        <f t="shared" si="0"/>
        <v>55</v>
      </c>
      <c r="BE2" s="15">
        <f t="shared" si="0"/>
        <v>56</v>
      </c>
      <c r="BF2" s="15">
        <f t="shared" si="0"/>
        <v>57</v>
      </c>
      <c r="BG2" s="15">
        <f t="shared" si="0"/>
        <v>58</v>
      </c>
      <c r="BH2" s="15">
        <f t="shared" si="0"/>
        <v>59</v>
      </c>
      <c r="BI2" s="15">
        <f t="shared" si="0"/>
        <v>60</v>
      </c>
      <c r="BJ2" s="15">
        <f t="shared" si="0"/>
        <v>61</v>
      </c>
      <c r="BK2" s="15">
        <f t="shared" si="0"/>
        <v>62</v>
      </c>
      <c r="BL2" s="15">
        <f t="shared" si="0"/>
        <v>63</v>
      </c>
      <c r="BM2" s="15">
        <f t="shared" si="0"/>
        <v>64</v>
      </c>
      <c r="BN2" s="15">
        <f t="shared" si="0"/>
        <v>65</v>
      </c>
      <c r="BO2" s="15">
        <f t="shared" si="0"/>
        <v>66</v>
      </c>
      <c r="BP2" s="15">
        <f t="shared" si="0"/>
        <v>67</v>
      </c>
      <c r="BQ2" s="15">
        <f t="shared" si="0"/>
        <v>68</v>
      </c>
      <c r="BR2" s="15">
        <f t="shared" si="0"/>
        <v>69</v>
      </c>
      <c r="BS2" s="15">
        <f t="shared" ref="BS2:ED2" si="1">COLUMN()-1</f>
        <v>70</v>
      </c>
      <c r="BT2" s="15">
        <f t="shared" si="1"/>
        <v>71</v>
      </c>
      <c r="BU2" s="15">
        <f t="shared" si="1"/>
        <v>72</v>
      </c>
      <c r="BV2" s="15">
        <f t="shared" si="1"/>
        <v>73</v>
      </c>
      <c r="BW2" s="15">
        <f t="shared" si="1"/>
        <v>74</v>
      </c>
      <c r="BX2" s="15">
        <f t="shared" si="1"/>
        <v>75</v>
      </c>
      <c r="BY2" s="15">
        <f t="shared" si="1"/>
        <v>76</v>
      </c>
      <c r="BZ2" s="15">
        <f t="shared" si="1"/>
        <v>77</v>
      </c>
      <c r="CA2" s="15">
        <f t="shared" si="1"/>
        <v>78</v>
      </c>
      <c r="CB2" s="15">
        <f t="shared" si="1"/>
        <v>79</v>
      </c>
      <c r="CC2" s="15">
        <f t="shared" si="1"/>
        <v>80</v>
      </c>
      <c r="CD2" s="15">
        <f t="shared" si="1"/>
        <v>81</v>
      </c>
      <c r="CE2" s="15">
        <f t="shared" si="1"/>
        <v>82</v>
      </c>
      <c r="CF2" s="15">
        <f t="shared" si="1"/>
        <v>83</v>
      </c>
      <c r="CG2" s="15">
        <f t="shared" si="1"/>
        <v>84</v>
      </c>
      <c r="CH2" s="15">
        <f t="shared" si="1"/>
        <v>85</v>
      </c>
      <c r="CI2" s="15">
        <f t="shared" si="1"/>
        <v>86</v>
      </c>
      <c r="CJ2" s="15">
        <f t="shared" si="1"/>
        <v>87</v>
      </c>
      <c r="CK2" s="15">
        <f t="shared" si="1"/>
        <v>88</v>
      </c>
      <c r="CL2" s="15">
        <f t="shared" si="1"/>
        <v>89</v>
      </c>
      <c r="CM2" s="15">
        <f t="shared" si="1"/>
        <v>90</v>
      </c>
      <c r="CN2" s="15">
        <f t="shared" si="1"/>
        <v>91</v>
      </c>
      <c r="CO2" s="15">
        <f t="shared" si="1"/>
        <v>92</v>
      </c>
      <c r="CP2" s="15">
        <f t="shared" si="1"/>
        <v>93</v>
      </c>
      <c r="CQ2" s="15">
        <f t="shared" si="1"/>
        <v>94</v>
      </c>
      <c r="CR2" s="15">
        <f t="shared" si="1"/>
        <v>95</v>
      </c>
      <c r="CS2" s="15">
        <f t="shared" si="1"/>
        <v>96</v>
      </c>
      <c r="CT2" s="15">
        <f t="shared" si="1"/>
        <v>97</v>
      </c>
      <c r="CU2" s="15">
        <f t="shared" si="1"/>
        <v>98</v>
      </c>
      <c r="CV2" s="15">
        <f t="shared" si="1"/>
        <v>99</v>
      </c>
      <c r="CW2" s="15">
        <f t="shared" si="1"/>
        <v>100</v>
      </c>
      <c r="CX2" s="15">
        <f t="shared" si="1"/>
        <v>101</v>
      </c>
      <c r="CY2" s="15">
        <f t="shared" si="1"/>
        <v>102</v>
      </c>
      <c r="CZ2" s="15">
        <f t="shared" si="1"/>
        <v>103</v>
      </c>
      <c r="DA2" s="15">
        <f t="shared" si="1"/>
        <v>104</v>
      </c>
      <c r="DB2" s="15">
        <f t="shared" si="1"/>
        <v>105</v>
      </c>
      <c r="DC2" s="15">
        <f t="shared" si="1"/>
        <v>106</v>
      </c>
      <c r="DD2" s="15">
        <f t="shared" si="1"/>
        <v>107</v>
      </c>
      <c r="DE2" s="15">
        <f t="shared" si="1"/>
        <v>108</v>
      </c>
      <c r="DF2" s="15">
        <f t="shared" si="1"/>
        <v>109</v>
      </c>
      <c r="DG2" s="15">
        <f t="shared" si="1"/>
        <v>110</v>
      </c>
      <c r="DH2" s="15">
        <f t="shared" si="1"/>
        <v>111</v>
      </c>
      <c r="DI2" s="15">
        <f t="shared" si="1"/>
        <v>112</v>
      </c>
      <c r="DJ2" s="15">
        <f t="shared" si="1"/>
        <v>113</v>
      </c>
      <c r="DK2" s="15">
        <f t="shared" si="1"/>
        <v>114</v>
      </c>
      <c r="DL2" s="15">
        <f t="shared" si="1"/>
        <v>115</v>
      </c>
      <c r="DM2" s="15">
        <f t="shared" si="1"/>
        <v>116</v>
      </c>
      <c r="DN2" s="15">
        <f t="shared" si="1"/>
        <v>117</v>
      </c>
      <c r="DO2" s="15">
        <f t="shared" si="1"/>
        <v>118</v>
      </c>
      <c r="DP2" s="15">
        <f t="shared" si="1"/>
        <v>119</v>
      </c>
      <c r="DQ2" s="15">
        <f t="shared" si="1"/>
        <v>120</v>
      </c>
      <c r="DR2" s="15">
        <f t="shared" si="1"/>
        <v>121</v>
      </c>
      <c r="DS2" s="15">
        <f t="shared" si="1"/>
        <v>122</v>
      </c>
      <c r="DT2" s="15">
        <f t="shared" si="1"/>
        <v>123</v>
      </c>
      <c r="DU2" s="15">
        <f t="shared" si="1"/>
        <v>124</v>
      </c>
      <c r="DV2" s="15">
        <f t="shared" si="1"/>
        <v>125</v>
      </c>
      <c r="DW2" s="15">
        <f t="shared" si="1"/>
        <v>126</v>
      </c>
      <c r="DX2" s="15">
        <f t="shared" si="1"/>
        <v>127</v>
      </c>
      <c r="DY2" s="15">
        <f t="shared" si="1"/>
        <v>128</v>
      </c>
      <c r="DZ2" s="15">
        <f t="shared" si="1"/>
        <v>129</v>
      </c>
      <c r="EA2" s="15">
        <f t="shared" si="1"/>
        <v>130</v>
      </c>
      <c r="EB2" s="15">
        <f t="shared" si="1"/>
        <v>131</v>
      </c>
      <c r="EC2" s="15">
        <f t="shared" si="1"/>
        <v>132</v>
      </c>
      <c r="ED2" s="15">
        <f t="shared" si="1"/>
        <v>133</v>
      </c>
      <c r="EE2" s="15">
        <f t="shared" ref="EE2:EN2" si="2">COLUMN()-1</f>
        <v>134</v>
      </c>
      <c r="EF2" s="15">
        <f t="shared" si="2"/>
        <v>135</v>
      </c>
      <c r="EG2" s="15">
        <f t="shared" si="2"/>
        <v>136</v>
      </c>
      <c r="EH2" s="15">
        <f t="shared" si="2"/>
        <v>137</v>
      </c>
      <c r="EI2" s="15">
        <f t="shared" si="2"/>
        <v>138</v>
      </c>
      <c r="EJ2" s="15">
        <f t="shared" si="2"/>
        <v>139</v>
      </c>
      <c r="EK2" s="15">
        <f t="shared" si="2"/>
        <v>140</v>
      </c>
      <c r="EL2" s="15">
        <f t="shared" si="2"/>
        <v>141</v>
      </c>
      <c r="EM2" s="15">
        <f t="shared" si="2"/>
        <v>142</v>
      </c>
      <c r="EN2" s="15">
        <f t="shared" si="2"/>
        <v>143</v>
      </c>
    </row>
    <row r="3" spans="1:144" x14ac:dyDescent="0.2">
      <c r="A3" s="15" t="s">
        <v>43</v>
      </c>
      <c r="B3" s="16" t="s">
        <v>44</v>
      </c>
      <c r="C3" s="16" t="s">
        <v>45</v>
      </c>
      <c r="D3" s="16" t="s">
        <v>46</v>
      </c>
      <c r="E3" s="16" t="s">
        <v>47</v>
      </c>
      <c r="F3" s="16" t="s">
        <v>48</v>
      </c>
      <c r="G3" s="16" t="s">
        <v>49</v>
      </c>
      <c r="H3" s="82" t="s">
        <v>50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4"/>
      <c r="X3" s="88" t="s">
        <v>51</v>
      </c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 t="s">
        <v>52</v>
      </c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</row>
    <row r="4" spans="1:144" x14ac:dyDescent="0.2">
      <c r="A4" s="15" t="s">
        <v>53</v>
      </c>
      <c r="B4" s="17"/>
      <c r="C4" s="17"/>
      <c r="D4" s="17"/>
      <c r="E4" s="17"/>
      <c r="F4" s="17"/>
      <c r="G4" s="17"/>
      <c r="H4" s="85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7"/>
      <c r="X4" s="81" t="s">
        <v>54</v>
      </c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 t="s">
        <v>55</v>
      </c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 t="s">
        <v>56</v>
      </c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 t="s">
        <v>57</v>
      </c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 t="s">
        <v>58</v>
      </c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 t="s">
        <v>59</v>
      </c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 t="s">
        <v>60</v>
      </c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 t="s">
        <v>61</v>
      </c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 t="s">
        <v>62</v>
      </c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 t="s">
        <v>63</v>
      </c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 t="s">
        <v>64</v>
      </c>
      <c r="EE4" s="81"/>
      <c r="EF4" s="81"/>
      <c r="EG4" s="81"/>
      <c r="EH4" s="81"/>
      <c r="EI4" s="81"/>
      <c r="EJ4" s="81"/>
      <c r="EK4" s="81"/>
      <c r="EL4" s="81"/>
      <c r="EM4" s="81"/>
      <c r="EN4" s="81"/>
    </row>
    <row r="5" spans="1:144" x14ac:dyDescent="0.2">
      <c r="A5" s="15" t="s">
        <v>65</v>
      </c>
      <c r="B5" s="18"/>
      <c r="C5" s="18"/>
      <c r="D5" s="18"/>
      <c r="E5" s="18"/>
      <c r="F5" s="18"/>
      <c r="G5" s="18"/>
      <c r="H5" s="19" t="s">
        <v>66</v>
      </c>
      <c r="I5" s="19" t="s">
        <v>67</v>
      </c>
      <c r="J5" s="19" t="s">
        <v>68</v>
      </c>
      <c r="K5" s="19" t="s">
        <v>69</v>
      </c>
      <c r="L5" s="19" t="s">
        <v>70</v>
      </c>
      <c r="M5" s="19" t="s">
        <v>5</v>
      </c>
      <c r="N5" s="19" t="s">
        <v>71</v>
      </c>
      <c r="O5" s="19" t="s">
        <v>72</v>
      </c>
      <c r="P5" s="19" t="s">
        <v>73</v>
      </c>
      <c r="Q5" s="19" t="s">
        <v>74</v>
      </c>
      <c r="R5" s="19" t="s">
        <v>75</v>
      </c>
      <c r="S5" s="19" t="s">
        <v>76</v>
      </c>
      <c r="T5" s="19" t="s">
        <v>77</v>
      </c>
      <c r="U5" s="19" t="s">
        <v>78</v>
      </c>
      <c r="V5" s="19" t="s">
        <v>79</v>
      </c>
      <c r="W5" s="19" t="s">
        <v>80</v>
      </c>
      <c r="X5" s="19" t="s">
        <v>81</v>
      </c>
      <c r="Y5" s="19" t="s">
        <v>82</v>
      </c>
      <c r="Z5" s="19" t="s">
        <v>83</v>
      </c>
      <c r="AA5" s="19" t="s">
        <v>84</v>
      </c>
      <c r="AB5" s="19" t="s">
        <v>85</v>
      </c>
      <c r="AC5" s="19" t="s">
        <v>86</v>
      </c>
      <c r="AD5" s="19" t="s">
        <v>87</v>
      </c>
      <c r="AE5" s="19" t="s">
        <v>88</v>
      </c>
      <c r="AF5" s="19" t="s">
        <v>89</v>
      </c>
      <c r="AG5" s="19" t="s">
        <v>90</v>
      </c>
      <c r="AH5" s="19" t="s">
        <v>29</v>
      </c>
      <c r="AI5" s="19" t="s">
        <v>81</v>
      </c>
      <c r="AJ5" s="19" t="s">
        <v>82</v>
      </c>
      <c r="AK5" s="19" t="s">
        <v>83</v>
      </c>
      <c r="AL5" s="19" t="s">
        <v>84</v>
      </c>
      <c r="AM5" s="19" t="s">
        <v>85</v>
      </c>
      <c r="AN5" s="19" t="s">
        <v>86</v>
      </c>
      <c r="AO5" s="19" t="s">
        <v>87</v>
      </c>
      <c r="AP5" s="19" t="s">
        <v>88</v>
      </c>
      <c r="AQ5" s="19" t="s">
        <v>89</v>
      </c>
      <c r="AR5" s="19" t="s">
        <v>90</v>
      </c>
      <c r="AS5" s="19" t="s">
        <v>91</v>
      </c>
      <c r="AT5" s="19" t="s">
        <v>81</v>
      </c>
      <c r="AU5" s="19" t="s">
        <v>82</v>
      </c>
      <c r="AV5" s="19" t="s">
        <v>83</v>
      </c>
      <c r="AW5" s="19" t="s">
        <v>84</v>
      </c>
      <c r="AX5" s="19" t="s">
        <v>85</v>
      </c>
      <c r="AY5" s="19" t="s">
        <v>86</v>
      </c>
      <c r="AZ5" s="19" t="s">
        <v>87</v>
      </c>
      <c r="BA5" s="19" t="s">
        <v>88</v>
      </c>
      <c r="BB5" s="19" t="s">
        <v>89</v>
      </c>
      <c r="BC5" s="19" t="s">
        <v>90</v>
      </c>
      <c r="BD5" s="19" t="s">
        <v>91</v>
      </c>
      <c r="BE5" s="19" t="s">
        <v>81</v>
      </c>
      <c r="BF5" s="19" t="s">
        <v>82</v>
      </c>
      <c r="BG5" s="19" t="s">
        <v>83</v>
      </c>
      <c r="BH5" s="19" t="s">
        <v>84</v>
      </c>
      <c r="BI5" s="19" t="s">
        <v>85</v>
      </c>
      <c r="BJ5" s="19" t="s">
        <v>86</v>
      </c>
      <c r="BK5" s="19" t="s">
        <v>87</v>
      </c>
      <c r="BL5" s="19" t="s">
        <v>88</v>
      </c>
      <c r="BM5" s="19" t="s">
        <v>89</v>
      </c>
      <c r="BN5" s="19" t="s">
        <v>90</v>
      </c>
      <c r="BO5" s="19" t="s">
        <v>91</v>
      </c>
      <c r="BP5" s="19" t="s">
        <v>81</v>
      </c>
      <c r="BQ5" s="19" t="s">
        <v>82</v>
      </c>
      <c r="BR5" s="19" t="s">
        <v>83</v>
      </c>
      <c r="BS5" s="19" t="s">
        <v>84</v>
      </c>
      <c r="BT5" s="19" t="s">
        <v>85</v>
      </c>
      <c r="BU5" s="19" t="s">
        <v>86</v>
      </c>
      <c r="BV5" s="19" t="s">
        <v>87</v>
      </c>
      <c r="BW5" s="19" t="s">
        <v>88</v>
      </c>
      <c r="BX5" s="19" t="s">
        <v>89</v>
      </c>
      <c r="BY5" s="19" t="s">
        <v>90</v>
      </c>
      <c r="BZ5" s="19" t="s">
        <v>91</v>
      </c>
      <c r="CA5" s="19" t="s">
        <v>81</v>
      </c>
      <c r="CB5" s="19" t="s">
        <v>82</v>
      </c>
      <c r="CC5" s="19" t="s">
        <v>83</v>
      </c>
      <c r="CD5" s="19" t="s">
        <v>84</v>
      </c>
      <c r="CE5" s="19" t="s">
        <v>85</v>
      </c>
      <c r="CF5" s="19" t="s">
        <v>86</v>
      </c>
      <c r="CG5" s="19" t="s">
        <v>87</v>
      </c>
      <c r="CH5" s="19" t="s">
        <v>88</v>
      </c>
      <c r="CI5" s="19" t="s">
        <v>89</v>
      </c>
      <c r="CJ5" s="19" t="s">
        <v>90</v>
      </c>
      <c r="CK5" s="19" t="s">
        <v>91</v>
      </c>
      <c r="CL5" s="19" t="s">
        <v>81</v>
      </c>
      <c r="CM5" s="19" t="s">
        <v>82</v>
      </c>
      <c r="CN5" s="19" t="s">
        <v>83</v>
      </c>
      <c r="CO5" s="19" t="s">
        <v>84</v>
      </c>
      <c r="CP5" s="19" t="s">
        <v>85</v>
      </c>
      <c r="CQ5" s="19" t="s">
        <v>86</v>
      </c>
      <c r="CR5" s="19" t="s">
        <v>87</v>
      </c>
      <c r="CS5" s="19" t="s">
        <v>88</v>
      </c>
      <c r="CT5" s="19" t="s">
        <v>89</v>
      </c>
      <c r="CU5" s="19" t="s">
        <v>90</v>
      </c>
      <c r="CV5" s="19" t="s">
        <v>91</v>
      </c>
      <c r="CW5" s="19" t="s">
        <v>81</v>
      </c>
      <c r="CX5" s="19" t="s">
        <v>82</v>
      </c>
      <c r="CY5" s="19" t="s">
        <v>83</v>
      </c>
      <c r="CZ5" s="19" t="s">
        <v>84</v>
      </c>
      <c r="DA5" s="19" t="s">
        <v>85</v>
      </c>
      <c r="DB5" s="19" t="s">
        <v>86</v>
      </c>
      <c r="DC5" s="19" t="s">
        <v>87</v>
      </c>
      <c r="DD5" s="19" t="s">
        <v>88</v>
      </c>
      <c r="DE5" s="19" t="s">
        <v>89</v>
      </c>
      <c r="DF5" s="19" t="s">
        <v>90</v>
      </c>
      <c r="DG5" s="19" t="s">
        <v>91</v>
      </c>
      <c r="DH5" s="19" t="s">
        <v>81</v>
      </c>
      <c r="DI5" s="19" t="s">
        <v>82</v>
      </c>
      <c r="DJ5" s="19" t="s">
        <v>83</v>
      </c>
      <c r="DK5" s="19" t="s">
        <v>84</v>
      </c>
      <c r="DL5" s="19" t="s">
        <v>85</v>
      </c>
      <c r="DM5" s="19" t="s">
        <v>86</v>
      </c>
      <c r="DN5" s="19" t="s">
        <v>87</v>
      </c>
      <c r="DO5" s="19" t="s">
        <v>88</v>
      </c>
      <c r="DP5" s="19" t="s">
        <v>89</v>
      </c>
      <c r="DQ5" s="19" t="s">
        <v>90</v>
      </c>
      <c r="DR5" s="19" t="s">
        <v>91</v>
      </c>
      <c r="DS5" s="19" t="s">
        <v>81</v>
      </c>
      <c r="DT5" s="19" t="s">
        <v>82</v>
      </c>
      <c r="DU5" s="19" t="s">
        <v>83</v>
      </c>
      <c r="DV5" s="19" t="s">
        <v>84</v>
      </c>
      <c r="DW5" s="19" t="s">
        <v>85</v>
      </c>
      <c r="DX5" s="19" t="s">
        <v>86</v>
      </c>
      <c r="DY5" s="19" t="s">
        <v>87</v>
      </c>
      <c r="DZ5" s="19" t="s">
        <v>88</v>
      </c>
      <c r="EA5" s="19" t="s">
        <v>89</v>
      </c>
      <c r="EB5" s="19" t="s">
        <v>90</v>
      </c>
      <c r="EC5" s="19" t="s">
        <v>91</v>
      </c>
      <c r="ED5" s="19" t="s">
        <v>81</v>
      </c>
      <c r="EE5" s="19" t="s">
        <v>82</v>
      </c>
      <c r="EF5" s="19" t="s">
        <v>83</v>
      </c>
      <c r="EG5" s="19" t="s">
        <v>84</v>
      </c>
      <c r="EH5" s="19" t="s">
        <v>85</v>
      </c>
      <c r="EI5" s="19" t="s">
        <v>86</v>
      </c>
      <c r="EJ5" s="19" t="s">
        <v>87</v>
      </c>
      <c r="EK5" s="19" t="s">
        <v>88</v>
      </c>
      <c r="EL5" s="19" t="s">
        <v>89</v>
      </c>
      <c r="EM5" s="19" t="s">
        <v>90</v>
      </c>
      <c r="EN5" s="19" t="s">
        <v>91</v>
      </c>
    </row>
    <row r="6" spans="1:144" s="23" customFormat="1" x14ac:dyDescent="0.2">
      <c r="A6" s="15" t="s">
        <v>92</v>
      </c>
      <c r="B6" s="20">
        <f>B7</f>
        <v>2023</v>
      </c>
      <c r="C6" s="20">
        <f t="shared" ref="C6:W6" si="3">C7</f>
        <v>242101</v>
      </c>
      <c r="D6" s="20">
        <f t="shared" si="3"/>
        <v>46</v>
      </c>
      <c r="E6" s="20">
        <f t="shared" si="3"/>
        <v>1</v>
      </c>
      <c r="F6" s="20">
        <f t="shared" si="3"/>
        <v>0</v>
      </c>
      <c r="G6" s="20">
        <f t="shared" si="3"/>
        <v>1</v>
      </c>
      <c r="H6" s="20" t="str">
        <f t="shared" si="3"/>
        <v>三重県　亀山市</v>
      </c>
      <c r="I6" s="20" t="str">
        <f t="shared" si="3"/>
        <v>法適用</v>
      </c>
      <c r="J6" s="20" t="str">
        <f t="shared" si="3"/>
        <v>水道事業</v>
      </c>
      <c r="K6" s="20" t="str">
        <f t="shared" si="3"/>
        <v>末端給水事業</v>
      </c>
      <c r="L6" s="20" t="str">
        <f t="shared" si="3"/>
        <v>A5</v>
      </c>
      <c r="M6" s="20" t="str">
        <f t="shared" si="3"/>
        <v>非設置</v>
      </c>
      <c r="N6" s="21" t="str">
        <f t="shared" si="3"/>
        <v>-</v>
      </c>
      <c r="O6" s="21">
        <f t="shared" si="3"/>
        <v>90.97</v>
      </c>
      <c r="P6" s="21">
        <f t="shared" si="3"/>
        <v>99.9</v>
      </c>
      <c r="Q6" s="21">
        <f t="shared" si="3"/>
        <v>2356</v>
      </c>
      <c r="R6" s="21">
        <f t="shared" si="3"/>
        <v>49313</v>
      </c>
      <c r="S6" s="21">
        <f t="shared" si="3"/>
        <v>191.04</v>
      </c>
      <c r="T6" s="21">
        <f t="shared" si="3"/>
        <v>258.13</v>
      </c>
      <c r="U6" s="21">
        <f t="shared" si="3"/>
        <v>49127</v>
      </c>
      <c r="V6" s="21">
        <f t="shared" si="3"/>
        <v>60.8</v>
      </c>
      <c r="W6" s="21">
        <f t="shared" si="3"/>
        <v>808.01</v>
      </c>
      <c r="X6" s="22">
        <f>IF(X7="",NA(),X7)</f>
        <v>122.92</v>
      </c>
      <c r="Y6" s="22">
        <f t="shared" ref="Y6:AG6" si="4">IF(Y7="",NA(),Y7)</f>
        <v>120.67</v>
      </c>
      <c r="Z6" s="22">
        <f t="shared" si="4"/>
        <v>120.44</v>
      </c>
      <c r="AA6" s="22">
        <f t="shared" si="4"/>
        <v>114.74</v>
      </c>
      <c r="AB6" s="22">
        <f t="shared" si="4"/>
        <v>115.09</v>
      </c>
      <c r="AC6" s="22">
        <f t="shared" si="4"/>
        <v>109.01</v>
      </c>
      <c r="AD6" s="22">
        <f t="shared" si="4"/>
        <v>108.83</v>
      </c>
      <c r="AE6" s="22">
        <f t="shared" si="4"/>
        <v>109.23</v>
      </c>
      <c r="AF6" s="22">
        <f t="shared" si="4"/>
        <v>108.04</v>
      </c>
      <c r="AG6" s="22">
        <f t="shared" si="4"/>
        <v>107.49</v>
      </c>
      <c r="AH6" s="21" t="str">
        <f>IF(AH7="","",IF(AH7="-","【-】","【"&amp;SUBSTITUTE(TEXT(AH7,"#,##0.00"),"-","△")&amp;"】"))</f>
        <v>【108.24】</v>
      </c>
      <c r="AI6" s="21">
        <f>IF(AI7="",NA(),AI7)</f>
        <v>0</v>
      </c>
      <c r="AJ6" s="21">
        <f t="shared" ref="AJ6:AR6" si="5">IF(AJ7="",NA(),AJ7)</f>
        <v>0</v>
      </c>
      <c r="AK6" s="21">
        <f t="shared" si="5"/>
        <v>0</v>
      </c>
      <c r="AL6" s="21">
        <f t="shared" si="5"/>
        <v>0</v>
      </c>
      <c r="AM6" s="21">
        <f t="shared" si="5"/>
        <v>0</v>
      </c>
      <c r="AN6" s="22">
        <f t="shared" si="5"/>
        <v>3.7</v>
      </c>
      <c r="AO6" s="22">
        <f t="shared" si="5"/>
        <v>4.34</v>
      </c>
      <c r="AP6" s="22">
        <f t="shared" si="5"/>
        <v>4.6900000000000004</v>
      </c>
      <c r="AQ6" s="22">
        <f t="shared" si="5"/>
        <v>4.72</v>
      </c>
      <c r="AR6" s="22">
        <f t="shared" si="5"/>
        <v>5.76</v>
      </c>
      <c r="AS6" s="21" t="str">
        <f>IF(AS7="","",IF(AS7="-","【-】","【"&amp;SUBSTITUTE(TEXT(AS7,"#,##0.00"),"-","△")&amp;"】"))</f>
        <v>【1.50】</v>
      </c>
      <c r="AT6" s="22">
        <f>IF(AT7="",NA(),AT7)</f>
        <v>210.72</v>
      </c>
      <c r="AU6" s="22">
        <f t="shared" ref="AU6:BC6" si="6">IF(AU7="",NA(),AU7)</f>
        <v>254.26</v>
      </c>
      <c r="AV6" s="22">
        <f t="shared" si="6"/>
        <v>231.54</v>
      </c>
      <c r="AW6" s="22">
        <f t="shared" si="6"/>
        <v>297.07</v>
      </c>
      <c r="AX6" s="22">
        <f t="shared" si="6"/>
        <v>390.73</v>
      </c>
      <c r="AY6" s="22">
        <f t="shared" si="6"/>
        <v>365.18</v>
      </c>
      <c r="AZ6" s="22">
        <f t="shared" si="6"/>
        <v>327.77</v>
      </c>
      <c r="BA6" s="22">
        <f t="shared" si="6"/>
        <v>338.02</v>
      </c>
      <c r="BB6" s="22">
        <f t="shared" si="6"/>
        <v>345.94</v>
      </c>
      <c r="BC6" s="22">
        <f t="shared" si="6"/>
        <v>329.7</v>
      </c>
      <c r="BD6" s="21" t="str">
        <f>IF(BD7="","",IF(BD7="-","【-】","【"&amp;SUBSTITUTE(TEXT(BD7,"#,##0.00"),"-","△")&amp;"】"))</f>
        <v>【243.36】</v>
      </c>
      <c r="BE6" s="22">
        <f>IF(BE7="",NA(),BE7)</f>
        <v>120.33</v>
      </c>
      <c r="BF6" s="22">
        <f t="shared" ref="BF6:BN6" si="7">IF(BF7="",NA(),BF7)</f>
        <v>106.05</v>
      </c>
      <c r="BG6" s="22">
        <f t="shared" si="7"/>
        <v>90.51</v>
      </c>
      <c r="BH6" s="22">
        <f t="shared" si="7"/>
        <v>73.8</v>
      </c>
      <c r="BI6" s="22">
        <f t="shared" si="7"/>
        <v>63.16</v>
      </c>
      <c r="BJ6" s="22">
        <f t="shared" si="7"/>
        <v>371.65</v>
      </c>
      <c r="BK6" s="22">
        <f t="shared" si="7"/>
        <v>397.1</v>
      </c>
      <c r="BL6" s="22">
        <f t="shared" si="7"/>
        <v>379.91</v>
      </c>
      <c r="BM6" s="22">
        <f t="shared" si="7"/>
        <v>386.61</v>
      </c>
      <c r="BN6" s="22">
        <f t="shared" si="7"/>
        <v>381.56</v>
      </c>
      <c r="BO6" s="21" t="str">
        <f>IF(BO7="","",IF(BO7="-","【-】","【"&amp;SUBSTITUTE(TEXT(BO7,"#,##0.00"),"-","△")&amp;"】"))</f>
        <v>【265.93】</v>
      </c>
      <c r="BP6" s="22">
        <f>IF(BP7="",NA(),BP7)</f>
        <v>118.12</v>
      </c>
      <c r="BQ6" s="22">
        <f t="shared" ref="BQ6:BY6" si="8">IF(BQ7="",NA(),BQ7)</f>
        <v>116.94</v>
      </c>
      <c r="BR6" s="22">
        <f t="shared" si="8"/>
        <v>117.02</v>
      </c>
      <c r="BS6" s="22">
        <f t="shared" si="8"/>
        <v>110.29</v>
      </c>
      <c r="BT6" s="22">
        <f t="shared" si="8"/>
        <v>111.26</v>
      </c>
      <c r="BU6" s="22">
        <f t="shared" si="8"/>
        <v>98.77</v>
      </c>
      <c r="BV6" s="22">
        <f t="shared" si="8"/>
        <v>95.79</v>
      </c>
      <c r="BW6" s="22">
        <f t="shared" si="8"/>
        <v>98.3</v>
      </c>
      <c r="BX6" s="22">
        <f t="shared" si="8"/>
        <v>93.82</v>
      </c>
      <c r="BY6" s="22">
        <f t="shared" si="8"/>
        <v>95.04</v>
      </c>
      <c r="BZ6" s="21" t="str">
        <f>IF(BZ7="","",IF(BZ7="-","【-】","【"&amp;SUBSTITUTE(TEXT(BZ7,"#,##0.00"),"-","△")&amp;"】"))</f>
        <v>【97.82】</v>
      </c>
      <c r="CA6" s="22">
        <f>IF(CA7="",NA(),CA7)</f>
        <v>122.06</v>
      </c>
      <c r="CB6" s="22">
        <f t="shared" ref="CB6:CJ6" si="9">IF(CB7="",NA(),CB7)</f>
        <v>121.85</v>
      </c>
      <c r="CC6" s="22">
        <f t="shared" si="9"/>
        <v>122.19</v>
      </c>
      <c r="CD6" s="22">
        <f t="shared" si="9"/>
        <v>130.82</v>
      </c>
      <c r="CE6" s="22">
        <f t="shared" si="9"/>
        <v>129.65</v>
      </c>
      <c r="CF6" s="22">
        <f t="shared" si="9"/>
        <v>173.67</v>
      </c>
      <c r="CG6" s="22">
        <f t="shared" si="9"/>
        <v>171.13</v>
      </c>
      <c r="CH6" s="22">
        <f t="shared" si="9"/>
        <v>173.7</v>
      </c>
      <c r="CI6" s="22">
        <f t="shared" si="9"/>
        <v>178.94</v>
      </c>
      <c r="CJ6" s="22">
        <f t="shared" si="9"/>
        <v>180.19</v>
      </c>
      <c r="CK6" s="21" t="str">
        <f>IF(CK7="","",IF(CK7="-","【-】","【"&amp;SUBSTITUTE(TEXT(CK7,"#,##0.00"),"-","△")&amp;"】"))</f>
        <v>【177.56】</v>
      </c>
      <c r="CL6" s="22">
        <f>IF(CL7="",NA(),CL7)</f>
        <v>71.47</v>
      </c>
      <c r="CM6" s="22">
        <f t="shared" ref="CM6:CU6" si="10">IF(CM7="",NA(),CM7)</f>
        <v>70.010000000000005</v>
      </c>
      <c r="CN6" s="22">
        <f t="shared" si="10"/>
        <v>68.52</v>
      </c>
      <c r="CO6" s="22">
        <f t="shared" si="10"/>
        <v>69.790000000000006</v>
      </c>
      <c r="CP6" s="22">
        <f t="shared" si="10"/>
        <v>74.16</v>
      </c>
      <c r="CQ6" s="22">
        <f t="shared" si="10"/>
        <v>59.67</v>
      </c>
      <c r="CR6" s="22">
        <f t="shared" si="10"/>
        <v>60.12</v>
      </c>
      <c r="CS6" s="22">
        <f t="shared" si="10"/>
        <v>60.34</v>
      </c>
      <c r="CT6" s="22">
        <f t="shared" si="10"/>
        <v>59.54</v>
      </c>
      <c r="CU6" s="22">
        <f t="shared" si="10"/>
        <v>59.26</v>
      </c>
      <c r="CV6" s="21" t="str">
        <f>IF(CV7="","",IF(CV7="-","【-】","【"&amp;SUBSTITUTE(TEXT(CV7,"#,##0.00"),"-","△")&amp;"】"))</f>
        <v>【59.81】</v>
      </c>
      <c r="CW6" s="22">
        <f>IF(CW7="",NA(),CW7)</f>
        <v>95.67</v>
      </c>
      <c r="CX6" s="22">
        <f t="shared" ref="CX6:DF6" si="11">IF(CX7="",NA(),CX7)</f>
        <v>97.32</v>
      </c>
      <c r="CY6" s="22">
        <f t="shared" si="11"/>
        <v>97.26</v>
      </c>
      <c r="CZ6" s="22">
        <f t="shared" si="11"/>
        <v>97.33</v>
      </c>
      <c r="DA6" s="22">
        <f t="shared" si="11"/>
        <v>97.58</v>
      </c>
      <c r="DB6" s="22">
        <f t="shared" si="11"/>
        <v>84.6</v>
      </c>
      <c r="DC6" s="22">
        <f t="shared" si="11"/>
        <v>84.24</v>
      </c>
      <c r="DD6" s="22">
        <f t="shared" si="11"/>
        <v>84.19</v>
      </c>
      <c r="DE6" s="22">
        <f t="shared" si="11"/>
        <v>83.93</v>
      </c>
      <c r="DF6" s="22">
        <f t="shared" si="11"/>
        <v>83.84</v>
      </c>
      <c r="DG6" s="21" t="str">
        <f>IF(DG7="","",IF(DG7="-","【-】","【"&amp;SUBSTITUTE(TEXT(DG7,"#,##0.00"),"-","△")&amp;"】"))</f>
        <v>【89.42】</v>
      </c>
      <c r="DH6" s="22">
        <f>IF(DH7="",NA(),DH7)</f>
        <v>50.18</v>
      </c>
      <c r="DI6" s="22">
        <f t="shared" ref="DI6:DQ6" si="12">IF(DI7="",NA(),DI7)</f>
        <v>51.48</v>
      </c>
      <c r="DJ6" s="22">
        <f t="shared" si="12"/>
        <v>52.31</v>
      </c>
      <c r="DK6" s="22">
        <f t="shared" si="12"/>
        <v>53.25</v>
      </c>
      <c r="DL6" s="22">
        <f t="shared" si="12"/>
        <v>54.78</v>
      </c>
      <c r="DM6" s="22">
        <f t="shared" si="12"/>
        <v>48.17</v>
      </c>
      <c r="DN6" s="22">
        <f t="shared" si="12"/>
        <v>48.83</v>
      </c>
      <c r="DO6" s="22">
        <f t="shared" si="12"/>
        <v>49.96</v>
      </c>
      <c r="DP6" s="22">
        <f t="shared" si="12"/>
        <v>50.82</v>
      </c>
      <c r="DQ6" s="22">
        <f t="shared" si="12"/>
        <v>51.82</v>
      </c>
      <c r="DR6" s="21" t="str">
        <f>IF(DR7="","",IF(DR7="-","【-】","【"&amp;SUBSTITUTE(TEXT(DR7,"#,##0.00"),"-","△")&amp;"】"))</f>
        <v>【52.02】</v>
      </c>
      <c r="DS6" s="22">
        <f>IF(DS7="",NA(),DS7)</f>
        <v>26.01</v>
      </c>
      <c r="DT6" s="22">
        <f t="shared" ref="DT6:EB6" si="13">IF(DT7="",NA(),DT7)</f>
        <v>26.26</v>
      </c>
      <c r="DU6" s="22">
        <f t="shared" si="13"/>
        <v>25.85</v>
      </c>
      <c r="DV6" s="22">
        <f t="shared" si="13"/>
        <v>27.82</v>
      </c>
      <c r="DW6" s="22">
        <f t="shared" si="13"/>
        <v>27.42</v>
      </c>
      <c r="DX6" s="22">
        <f t="shared" si="13"/>
        <v>17.12</v>
      </c>
      <c r="DY6" s="22">
        <f t="shared" si="13"/>
        <v>18.18</v>
      </c>
      <c r="DZ6" s="22">
        <f t="shared" si="13"/>
        <v>19.32</v>
      </c>
      <c r="EA6" s="22">
        <f t="shared" si="13"/>
        <v>21.16</v>
      </c>
      <c r="EB6" s="22">
        <f t="shared" si="13"/>
        <v>22.72</v>
      </c>
      <c r="EC6" s="21" t="str">
        <f>IF(EC7="","",IF(EC7="-","【-】","【"&amp;SUBSTITUTE(TEXT(EC7,"#,##0.00"),"-","△")&amp;"】"))</f>
        <v>【25.37】</v>
      </c>
      <c r="ED6" s="22">
        <f>IF(ED7="",NA(),ED7)</f>
        <v>1.17</v>
      </c>
      <c r="EE6" s="22">
        <f t="shared" ref="EE6:EM6" si="14">IF(EE7="",NA(),EE7)</f>
        <v>0.96</v>
      </c>
      <c r="EF6" s="22">
        <f t="shared" si="14"/>
        <v>0.75</v>
      </c>
      <c r="EG6" s="22">
        <f t="shared" si="14"/>
        <v>0.93</v>
      </c>
      <c r="EH6" s="22">
        <f t="shared" si="14"/>
        <v>0.23</v>
      </c>
      <c r="EI6" s="22">
        <f t="shared" si="14"/>
        <v>0.54</v>
      </c>
      <c r="EJ6" s="22">
        <f t="shared" si="14"/>
        <v>0.56999999999999995</v>
      </c>
      <c r="EK6" s="22">
        <f t="shared" si="14"/>
        <v>0.52</v>
      </c>
      <c r="EL6" s="22">
        <f t="shared" si="14"/>
        <v>0.48</v>
      </c>
      <c r="EM6" s="22">
        <f t="shared" si="14"/>
        <v>0.48</v>
      </c>
      <c r="EN6" s="21" t="str">
        <f>IF(EN7="","",IF(EN7="-","【-】","【"&amp;SUBSTITUTE(TEXT(EN7,"#,##0.00"),"-","△")&amp;"】"))</f>
        <v>【0.62】</v>
      </c>
    </row>
    <row r="7" spans="1:144" s="23" customFormat="1" x14ac:dyDescent="0.2">
      <c r="A7" s="15"/>
      <c r="B7" s="24">
        <v>2023</v>
      </c>
      <c r="C7" s="24">
        <v>242101</v>
      </c>
      <c r="D7" s="24">
        <v>46</v>
      </c>
      <c r="E7" s="24">
        <v>1</v>
      </c>
      <c r="F7" s="24">
        <v>0</v>
      </c>
      <c r="G7" s="24">
        <v>1</v>
      </c>
      <c r="H7" s="24" t="s">
        <v>93</v>
      </c>
      <c r="I7" s="24" t="s">
        <v>94</v>
      </c>
      <c r="J7" s="24" t="s">
        <v>95</v>
      </c>
      <c r="K7" s="24" t="s">
        <v>96</v>
      </c>
      <c r="L7" s="24" t="s">
        <v>97</v>
      </c>
      <c r="M7" s="24" t="s">
        <v>98</v>
      </c>
      <c r="N7" s="25" t="s">
        <v>99</v>
      </c>
      <c r="O7" s="25">
        <v>90.97</v>
      </c>
      <c r="P7" s="25">
        <v>99.9</v>
      </c>
      <c r="Q7" s="25">
        <v>2356</v>
      </c>
      <c r="R7" s="25">
        <v>49313</v>
      </c>
      <c r="S7" s="25">
        <v>191.04</v>
      </c>
      <c r="T7" s="25">
        <v>258.13</v>
      </c>
      <c r="U7" s="25">
        <v>49127</v>
      </c>
      <c r="V7" s="25">
        <v>60.8</v>
      </c>
      <c r="W7" s="25">
        <v>808.01</v>
      </c>
      <c r="X7" s="25">
        <v>122.92</v>
      </c>
      <c r="Y7" s="25">
        <v>120.67</v>
      </c>
      <c r="Z7" s="25">
        <v>120.44</v>
      </c>
      <c r="AA7" s="25">
        <v>114.74</v>
      </c>
      <c r="AB7" s="25">
        <v>115.09</v>
      </c>
      <c r="AC7" s="25">
        <v>109.01</v>
      </c>
      <c r="AD7" s="25">
        <v>108.83</v>
      </c>
      <c r="AE7" s="25">
        <v>109.23</v>
      </c>
      <c r="AF7" s="25">
        <v>108.04</v>
      </c>
      <c r="AG7" s="25">
        <v>107.49</v>
      </c>
      <c r="AH7" s="25">
        <v>108.24</v>
      </c>
      <c r="AI7" s="25">
        <v>0</v>
      </c>
      <c r="AJ7" s="25">
        <v>0</v>
      </c>
      <c r="AK7" s="25">
        <v>0</v>
      </c>
      <c r="AL7" s="25">
        <v>0</v>
      </c>
      <c r="AM7" s="25">
        <v>0</v>
      </c>
      <c r="AN7" s="25">
        <v>3.7</v>
      </c>
      <c r="AO7" s="25">
        <v>4.34</v>
      </c>
      <c r="AP7" s="25">
        <v>4.6900000000000004</v>
      </c>
      <c r="AQ7" s="25">
        <v>4.72</v>
      </c>
      <c r="AR7" s="25">
        <v>5.76</v>
      </c>
      <c r="AS7" s="25">
        <v>1.5</v>
      </c>
      <c r="AT7" s="25">
        <v>210.72</v>
      </c>
      <c r="AU7" s="25">
        <v>254.26</v>
      </c>
      <c r="AV7" s="25">
        <v>231.54</v>
      </c>
      <c r="AW7" s="25">
        <v>297.07</v>
      </c>
      <c r="AX7" s="25">
        <v>390.73</v>
      </c>
      <c r="AY7" s="25">
        <v>365.18</v>
      </c>
      <c r="AZ7" s="25">
        <v>327.77</v>
      </c>
      <c r="BA7" s="25">
        <v>338.02</v>
      </c>
      <c r="BB7" s="25">
        <v>345.94</v>
      </c>
      <c r="BC7" s="25">
        <v>329.7</v>
      </c>
      <c r="BD7" s="25">
        <v>243.36</v>
      </c>
      <c r="BE7" s="25">
        <v>120.33</v>
      </c>
      <c r="BF7" s="25">
        <v>106.05</v>
      </c>
      <c r="BG7" s="25">
        <v>90.51</v>
      </c>
      <c r="BH7" s="25">
        <v>73.8</v>
      </c>
      <c r="BI7" s="25">
        <v>63.16</v>
      </c>
      <c r="BJ7" s="25">
        <v>371.65</v>
      </c>
      <c r="BK7" s="25">
        <v>397.1</v>
      </c>
      <c r="BL7" s="25">
        <v>379.91</v>
      </c>
      <c r="BM7" s="25">
        <v>386.61</v>
      </c>
      <c r="BN7" s="25">
        <v>381.56</v>
      </c>
      <c r="BO7" s="25">
        <v>265.93</v>
      </c>
      <c r="BP7" s="25">
        <v>118.12</v>
      </c>
      <c r="BQ7" s="25">
        <v>116.94</v>
      </c>
      <c r="BR7" s="25">
        <v>117.02</v>
      </c>
      <c r="BS7" s="25">
        <v>110.29</v>
      </c>
      <c r="BT7" s="25">
        <v>111.26</v>
      </c>
      <c r="BU7" s="25">
        <v>98.77</v>
      </c>
      <c r="BV7" s="25">
        <v>95.79</v>
      </c>
      <c r="BW7" s="25">
        <v>98.3</v>
      </c>
      <c r="BX7" s="25">
        <v>93.82</v>
      </c>
      <c r="BY7" s="25">
        <v>95.04</v>
      </c>
      <c r="BZ7" s="25">
        <v>97.82</v>
      </c>
      <c r="CA7" s="25">
        <v>122.06</v>
      </c>
      <c r="CB7" s="25">
        <v>121.85</v>
      </c>
      <c r="CC7" s="25">
        <v>122.19</v>
      </c>
      <c r="CD7" s="25">
        <v>130.82</v>
      </c>
      <c r="CE7" s="25">
        <v>129.65</v>
      </c>
      <c r="CF7" s="25">
        <v>173.67</v>
      </c>
      <c r="CG7" s="25">
        <v>171.13</v>
      </c>
      <c r="CH7" s="25">
        <v>173.7</v>
      </c>
      <c r="CI7" s="25">
        <v>178.94</v>
      </c>
      <c r="CJ7" s="25">
        <v>180.19</v>
      </c>
      <c r="CK7" s="25">
        <v>177.56</v>
      </c>
      <c r="CL7" s="25">
        <v>71.47</v>
      </c>
      <c r="CM7" s="25">
        <v>70.010000000000005</v>
      </c>
      <c r="CN7" s="25">
        <v>68.52</v>
      </c>
      <c r="CO7" s="25">
        <v>69.790000000000006</v>
      </c>
      <c r="CP7" s="25">
        <v>74.16</v>
      </c>
      <c r="CQ7" s="25">
        <v>59.67</v>
      </c>
      <c r="CR7" s="25">
        <v>60.12</v>
      </c>
      <c r="CS7" s="25">
        <v>60.34</v>
      </c>
      <c r="CT7" s="25">
        <v>59.54</v>
      </c>
      <c r="CU7" s="25">
        <v>59.26</v>
      </c>
      <c r="CV7" s="25">
        <v>59.81</v>
      </c>
      <c r="CW7" s="25">
        <v>95.67</v>
      </c>
      <c r="CX7" s="25">
        <v>97.32</v>
      </c>
      <c r="CY7" s="25">
        <v>97.26</v>
      </c>
      <c r="CZ7" s="25">
        <v>97.33</v>
      </c>
      <c r="DA7" s="25">
        <v>97.58</v>
      </c>
      <c r="DB7" s="25">
        <v>84.6</v>
      </c>
      <c r="DC7" s="25">
        <v>84.24</v>
      </c>
      <c r="DD7" s="25">
        <v>84.19</v>
      </c>
      <c r="DE7" s="25">
        <v>83.93</v>
      </c>
      <c r="DF7" s="25">
        <v>83.84</v>
      </c>
      <c r="DG7" s="25">
        <v>89.42</v>
      </c>
      <c r="DH7" s="25">
        <v>50.18</v>
      </c>
      <c r="DI7" s="25">
        <v>51.48</v>
      </c>
      <c r="DJ7" s="25">
        <v>52.31</v>
      </c>
      <c r="DK7" s="25">
        <v>53.25</v>
      </c>
      <c r="DL7" s="25">
        <v>54.78</v>
      </c>
      <c r="DM7" s="25">
        <v>48.17</v>
      </c>
      <c r="DN7" s="25">
        <v>48.83</v>
      </c>
      <c r="DO7" s="25">
        <v>49.96</v>
      </c>
      <c r="DP7" s="25">
        <v>50.82</v>
      </c>
      <c r="DQ7" s="25">
        <v>51.82</v>
      </c>
      <c r="DR7" s="25">
        <v>52.02</v>
      </c>
      <c r="DS7" s="25">
        <v>26.01</v>
      </c>
      <c r="DT7" s="25">
        <v>26.26</v>
      </c>
      <c r="DU7" s="25">
        <v>25.85</v>
      </c>
      <c r="DV7" s="25">
        <v>27.82</v>
      </c>
      <c r="DW7" s="25">
        <v>27.42</v>
      </c>
      <c r="DX7" s="25">
        <v>17.12</v>
      </c>
      <c r="DY7" s="25">
        <v>18.18</v>
      </c>
      <c r="DZ7" s="25">
        <v>19.32</v>
      </c>
      <c r="EA7" s="25">
        <v>21.16</v>
      </c>
      <c r="EB7" s="25">
        <v>22.72</v>
      </c>
      <c r="EC7" s="25">
        <v>25.37</v>
      </c>
      <c r="ED7" s="25">
        <v>1.17</v>
      </c>
      <c r="EE7" s="25">
        <v>0.96</v>
      </c>
      <c r="EF7" s="25">
        <v>0.75</v>
      </c>
      <c r="EG7" s="25">
        <v>0.93</v>
      </c>
      <c r="EH7" s="25">
        <v>0.23</v>
      </c>
      <c r="EI7" s="25">
        <v>0.54</v>
      </c>
      <c r="EJ7" s="25">
        <v>0.56999999999999995</v>
      </c>
      <c r="EK7" s="25">
        <v>0.52</v>
      </c>
      <c r="EL7" s="25">
        <v>0.48</v>
      </c>
      <c r="EM7" s="25">
        <v>0.48</v>
      </c>
      <c r="EN7" s="25">
        <v>0.62</v>
      </c>
    </row>
    <row r="8" spans="1:144" x14ac:dyDescent="0.2"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7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7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7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7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7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7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7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7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7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7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7"/>
    </row>
    <row r="9" spans="1:144" x14ac:dyDescent="0.2">
      <c r="A9" s="28"/>
      <c r="B9" s="28" t="s">
        <v>100</v>
      </c>
      <c r="C9" s="28" t="s">
        <v>101</v>
      </c>
      <c r="D9" s="28" t="s">
        <v>102</v>
      </c>
      <c r="E9" s="28" t="s">
        <v>103</v>
      </c>
      <c r="F9" s="28" t="s">
        <v>104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4" x14ac:dyDescent="0.2">
      <c r="A10" s="28" t="s">
        <v>44</v>
      </c>
      <c r="B10" s="29">
        <f>DATEVALUE($B7-B11&amp;"/1/"&amp;B12)</f>
        <v>36892</v>
      </c>
      <c r="C10" s="29">
        <f t="shared" ref="C10:F10" si="15">DATEVALUE($B7-C11&amp;"/1/"&amp;C12)</f>
        <v>37257</v>
      </c>
      <c r="D10" s="29">
        <f t="shared" si="15"/>
        <v>37622</v>
      </c>
      <c r="E10" s="29">
        <f t="shared" si="15"/>
        <v>37987</v>
      </c>
      <c r="F10" s="29">
        <f t="shared" si="15"/>
        <v>38353</v>
      </c>
    </row>
    <row r="11" spans="1:144" x14ac:dyDescent="0.2">
      <c r="B11">
        <v>22</v>
      </c>
      <c r="C11">
        <v>21</v>
      </c>
      <c r="D11">
        <v>20</v>
      </c>
      <c r="E11">
        <v>19</v>
      </c>
      <c r="F11">
        <v>18</v>
      </c>
      <c r="G11" t="s">
        <v>105</v>
      </c>
    </row>
    <row r="12" spans="1:144" x14ac:dyDescent="0.2">
      <c r="B12">
        <v>1</v>
      </c>
      <c r="C12">
        <v>1</v>
      </c>
      <c r="D12">
        <v>1</v>
      </c>
      <c r="E12">
        <v>1</v>
      </c>
      <c r="F12">
        <v>1</v>
      </c>
      <c r="G12" t="s">
        <v>106</v>
      </c>
    </row>
    <row r="13" spans="1:144" x14ac:dyDescent="0.2">
      <c r="B13" t="s">
        <v>107</v>
      </c>
      <c r="C13" t="s">
        <v>107</v>
      </c>
      <c r="D13" t="s">
        <v>107</v>
      </c>
      <c r="E13" t="s">
        <v>107</v>
      </c>
      <c r="F13" t="s">
        <v>107</v>
      </c>
      <c r="G13" t="s">
        <v>108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