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8DA47C4-1DE0-4F09-BFD3-96E8540F0CAF}" xr6:coauthVersionLast="47" xr6:coauthVersionMax="47" xr10:uidLastSave="{00000000-0000-0000-0000-000000000000}"/>
  <workbookProtection workbookAlgorithmName="SHA-512" workbookHashValue="A6bd49Ozc09wx0Xjods5prc/PqPQ1v9iqGegxxNlDYv7npPYlbPP05o7PsOKpuMmGBan0HFyhI2LDXIdTmc4Qw==" workbookSaltValue="oR7BvBfrwOtGMxCp9Rnb9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BB10" i="4"/>
  <c r="AT10"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<sst xmlns="http://schemas.openxmlformats.org/spreadsheetml/2006/main" count="228" uniqueCount="113">
  <si>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</si>
  <si>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</si>
  <si>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</si>
  <si>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</si>
  <si>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</si>
  <si>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</si>
  <si>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</si>
  <si>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</si>
  <si>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</si>
  <si>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</si>
  <si>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</si>
  <si>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</si>
  <si>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</si>
  <si>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</si>
  <si>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</si>
  <si>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</si>
  <si>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</si>
  <si>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</si>
  <si>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</si>
  <si>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</si>
  <si>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</si>
  <si>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</si>
  <si>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</si>
  <si>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</si>
  <si>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</si>
  <si>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</si>
  <si>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</si>
  <si>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</si>
  <si>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</si>
  <si>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</si>
  <si>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</si>
  <si>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</si>
  <si>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</si>
  <si>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</si>
  <si>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</si>
  <si>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</si>
  <si>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</si>
  <si>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</si>
  <si>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</si>
  <si>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</si>
  <si>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</si>
  <si>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</si>
  <si>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</si>
  <si>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</si>
  <si>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</si>
  <si>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</si>
  <si>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</si>
  <si>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</si>
  <si>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</si>
  <si>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</si>
  <si>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</si>
  <si>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</si>
  <si>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</si>
  <si>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</si>
  <si>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</si>
  <si>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</si>
  <si>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</si>
  <si>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</si>
  <si>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</si>
  <si>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</si>
  <si>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</si>
  <si>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</si>
  <si>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</si>
  <si>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</si>
  <si>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</si>
  <si>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</si>
  <si>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</si>
  <si>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</si>
  <si>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</si>
  <si>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</si>
  <si>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</si>
  <si>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</si>
  <si>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</si>
  <si>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</si>
  <si>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</si>
  <si>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</si>
  <si>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</si>
  <si>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</si>
  <si>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</si>
  <si>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</si>
  <si>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</si>
  <si>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</si>
  <si>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</si>
  <si>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</si>
  <si>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</si>
  <si>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</si>
  <si>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</si>
  <si>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</si>
  <si>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</si>
  <si>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</si>
  <si>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</si>
  <si>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</si>
  <si>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</si>
  <si>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</si>
  <si>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</si>
  <si>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</si>
  <si>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</si>
  <si>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</si>
  <si>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</si>
  <si>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</si>
  <si>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</si>
  <si>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</si>
  <si>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</si>
  <si>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</si>
  <si>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</si>
  <si>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</si>
  <si>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</si>
  <si>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</si>
  <si>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</si>
  <si>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</si>
  <si>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令和3年度から令和12年度を計画期間として策定した第２次名張市水道ビジョン、名張市水道事業経営戦略に基づき、安全で安定した水道水が供給できるよう老朽化施設・老朽管の更新や耐震化に取り組んでいます。
　R3年度から経年化率が大きく増加した管路をはじめとする老朽化施設の更新需要は今後さらに増加していき、また人口減少や節水技術の進展により給水量が減少していく傾向は続くものと想定されます。
　こうした状況の中、中長期的な視点のもと、水道料金の適正化等による経常収支比率・料金回収率の改善、また企業債、国県補助金も活用した老朽化施設の更新の効率化等に取り組み、持続可能な事業運営を実施していきます。</t>
    <rPh sb="105" eb="107">
      <t>ネンド</t>
    </rPh>
    <rPh sb="109" eb="112">
      <t>ケイネンカ</t>
    </rPh>
    <rPh sb="112" eb="113">
      <t>リツ</t>
    </rPh>
    <rPh sb="114" eb="115">
      <t>オオ</t>
    </rPh>
    <rPh sb="117" eb="119">
      <t>ゾウカ</t>
    </rPh>
    <rPh sb="121" eb="123">
      <t>カンロ</t>
    </rPh>
    <rPh sb="141" eb="143">
      <t>コンゴ</t>
    </rPh>
    <rPh sb="180" eb="182">
      <t>ケイコウ</t>
    </rPh>
    <rPh sb="183" eb="184">
      <t>ツヅ</t>
    </rPh>
    <rPh sb="206" eb="207">
      <t>チュウ</t>
    </rPh>
    <rPh sb="225" eb="226">
      <t>トウ</t>
    </rPh>
    <rPh sb="229" eb="231">
      <t>ケイジョウ</t>
    </rPh>
    <rPh sb="231" eb="233">
      <t>シュウシ</t>
    </rPh>
    <rPh sb="233" eb="235">
      <t>ヒリツ</t>
    </rPh>
    <rPh sb="236" eb="238">
      <t>リョウキン</t>
    </rPh>
    <rPh sb="238" eb="240">
      <t>カイシュウ</t>
    </rPh>
    <rPh sb="240" eb="241">
      <t>リツ</t>
    </rPh>
    <rPh sb="242" eb="244">
      <t>カイゼン</t>
    </rPh>
    <rPh sb="251" eb="252">
      <t>クニ</t>
    </rPh>
    <rPh sb="252" eb="253">
      <t>ケン</t>
    </rPh>
    <rPh sb="253" eb="256">
      <t>ホジョキン</t>
    </rPh>
    <rPh sb="261" eb="263">
      <t>ロウキュウ</t>
    </rPh>
    <rPh sb="263" eb="264">
      <t>カ</t>
    </rPh>
    <rPh sb="264" eb="266">
      <t>シセツ</t>
    </rPh>
    <rPh sb="267" eb="269">
      <t>コウシン</t>
    </rPh>
    <rPh sb="270" eb="273">
      <t>コウリツカ</t>
    </rPh>
    <rPh sb="273" eb="274">
      <t>トウ</t>
    </rPh>
    <rPh sb="275" eb="276">
      <t>ト</t>
    </rPh>
    <rPh sb="277" eb="278">
      <t>ク</t>
    </rPh>
    <rPh sb="280" eb="282">
      <t>ケイジョウ</t>
    </rPh>
    <rPh sb="282" eb="284">
      <t>シュウシ</t>
    </rPh>
    <rPh sb="284" eb="286">
      <t>ヒリツ</t>
    </rPh>
    <rPh sb="287" eb="289">
      <t>リョウキン</t>
    </rPh>
    <rPh sb="289" eb="291">
      <t>カイシュウ</t>
    </rPh>
    <rPh sb="291" eb="292">
      <t>リツ</t>
    </rPh>
    <phoneticPr fontId="4"/>
  </si>
  <si>
    <t>①R5年度の有形固定資産減価償却率は56.71％であり、保有資産が法定耐用年数の半分以上を経過していることを示しています。数値は上昇傾向にあり、類似団体と比べ高い数値となっています。
②法定耐用年数を超えた管路延長の割合を表す管路経年化率のR5年度の数値は51.27％で、R3年度以降増加しており、類似団体と比較しても高い水準となっています。
③第２次名張市水道ビジョンに基づき管路の更新・耐震化を推進しています。R5年度の管路更新率は1.22％であり、類似団体平均値を上回っています。R3年度に大きく増加した管路経年化率が以降増加傾向となっているため、引き続き更新投資を継続していく必要があります。</t>
    <rPh sb="61" eb="63">
      <t>スウチ</t>
    </rPh>
    <rPh sb="64" eb="66">
      <t>ジョウショウ</t>
    </rPh>
    <rPh sb="66" eb="68">
      <t>ケイコウ</t>
    </rPh>
    <rPh sb="138" eb="140">
      <t>ネンド</t>
    </rPh>
    <rPh sb="140" eb="142">
      <t>イコウ</t>
    </rPh>
    <rPh sb="142" eb="144">
      <t>ゾウカ</t>
    </rPh>
    <rPh sb="154" eb="156">
      <t>ヒカク</t>
    </rPh>
    <rPh sb="161" eb="163">
      <t>スイジュン</t>
    </rPh>
    <rPh sb="173" eb="174">
      <t>ダイ</t>
    </rPh>
    <rPh sb="175" eb="176">
      <t>ジ</t>
    </rPh>
    <rPh sb="231" eb="234">
      <t>ヘイキンチ</t>
    </rPh>
    <rPh sb="235" eb="237">
      <t>ウワマワ</t>
    </rPh>
    <rPh sb="245" eb="247">
      <t>ネンド</t>
    </rPh>
    <rPh sb="248" eb="249">
      <t>オオ</t>
    </rPh>
    <rPh sb="251" eb="253">
      <t>ゾウカ</t>
    </rPh>
    <rPh sb="255" eb="257">
      <t>カンロ</t>
    </rPh>
    <rPh sb="262" eb="264">
      <t>イコウ</t>
    </rPh>
    <rPh sb="264" eb="266">
      <t>ゾウカ</t>
    </rPh>
    <rPh sb="266" eb="268">
      <t>ケイコウ</t>
    </rPh>
    <rPh sb="277" eb="278">
      <t>ヒ</t>
    </rPh>
    <rPh sb="279" eb="280">
      <t>ツヅ</t>
    </rPh>
    <rPh sb="286" eb="288">
      <t>ケイゾク</t>
    </rPh>
    <phoneticPr fontId="4"/>
  </si>
  <si>
    <r>
      <t>①経常収支比率は</t>
    </r>
    <r>
      <rPr>
        <sz val="11"/>
        <rFont val="ＭＳ ゴシック"/>
        <family val="3"/>
        <charset val="128"/>
      </rPr>
      <t>過去に実施した施設等大規模更新により、H30年度から減価償却費や企業債支払</t>
    </r>
    <r>
      <rPr>
        <sz val="11"/>
        <color theme="1"/>
        <rFont val="ＭＳ ゴシック"/>
        <family val="3"/>
        <charset val="128"/>
      </rPr>
      <t>利息など経常費用が増大し100％を下回っており、経営改善に向けた取り組みが必要です。
②累積欠損金は発生していません。
③流動比率は、類似団体の平均値を上回っており、１年以内に支払うべき債務に対して、十分な現金等がある状況を示しています。
④企業債残高対給水収益率は、</t>
    </r>
    <r>
      <rPr>
        <sz val="11"/>
        <rFont val="ＭＳ ゴシック"/>
        <family val="3"/>
        <charset val="128"/>
      </rPr>
      <t>R2年度までは</t>
    </r>
    <r>
      <rPr>
        <sz val="11"/>
        <color theme="1"/>
        <rFont val="ＭＳ ゴシック"/>
        <family val="3"/>
        <charset val="128"/>
      </rPr>
      <t>減少傾向でしたが、R3年度より水道管路耐震化事業に関する起債を発行しており、以降増加しています。ただ、類似団体と比べ低い数値となっています。
⑤料金回収率は100％を下回る年度が続いている</t>
    </r>
    <r>
      <rPr>
        <sz val="11"/>
        <rFont val="ＭＳ ゴシック"/>
        <family val="3"/>
        <charset val="128"/>
      </rPr>
      <t>上に低下傾向にあり、給水に係る費用を給水収益で賄えるよう経</t>
    </r>
    <r>
      <rPr>
        <sz val="11"/>
        <color theme="1"/>
        <rFont val="ＭＳ ゴシック"/>
        <family val="3"/>
        <charset val="128"/>
      </rPr>
      <t>営改善していく必要があります。
⑥給水原価は、原材料費等の物価高騰の影響を受け、R4年度より大きく増加ています。しかしながら、数値は類似団体より低くなっています。
⑦施設利用率は、人口減少の影響や節水技術の向上により配水量は減少傾向であり、給水能力に余裕がある状況となっています。
⑧施設の稼働が収益につながっているか判断する指標の有収率は、計画的に漏水調査並びに老朽管の更新工事を進めており、昨年度より減少したものの類似団体と比べ高い数値を維持しています。</t>
    </r>
    <rPh sb="8" eb="10">
      <t>カコ</t>
    </rPh>
    <rPh sb="11" eb="13">
      <t>ジッシ</t>
    </rPh>
    <rPh sb="15" eb="17">
      <t>シセツ</t>
    </rPh>
    <rPh sb="17" eb="18">
      <t>ナド</t>
    </rPh>
    <rPh sb="69" eb="71">
      <t>ケイエイ</t>
    </rPh>
    <rPh sb="71" eb="73">
      <t>カイゼン</t>
    </rPh>
    <rPh sb="74" eb="75">
      <t>ム</t>
    </rPh>
    <rPh sb="77" eb="78">
      <t>ト</t>
    </rPh>
    <rPh sb="79" eb="80">
      <t>ク</t>
    </rPh>
    <rPh sb="82" eb="84">
      <t>ヒツヨウ</t>
    </rPh>
    <rPh sb="181" eb="183">
      <t>ネンド</t>
    </rPh>
    <rPh sb="188" eb="190">
      <t>ケイコウ</t>
    </rPh>
    <rPh sb="197" eb="199">
      <t>ネンド</t>
    </rPh>
    <rPh sb="201" eb="203">
      <t>スイドウ</t>
    </rPh>
    <rPh sb="203" eb="205">
      <t>カンロ</t>
    </rPh>
    <rPh sb="205" eb="208">
      <t>タイシンカ</t>
    </rPh>
    <rPh sb="208" eb="210">
      <t>ジギョウ</t>
    </rPh>
    <rPh sb="211" eb="212">
      <t>カン</t>
    </rPh>
    <rPh sb="214" eb="216">
      <t>キサイ</t>
    </rPh>
    <rPh sb="217" eb="219">
      <t>ハッコウ</t>
    </rPh>
    <rPh sb="224" eb="226">
      <t>イコウ</t>
    </rPh>
    <rPh sb="226" eb="228">
      <t>ゾウカ</t>
    </rPh>
    <rPh sb="242" eb="243">
      <t>クラ</t>
    </rPh>
    <rPh sb="272" eb="274">
      <t>ネンド</t>
    </rPh>
    <rPh sb="275" eb="276">
      <t>ツヅ</t>
    </rPh>
    <rPh sb="280" eb="281">
      <t>ウエ</t>
    </rPh>
    <rPh sb="282" eb="284">
      <t>テイカ</t>
    </rPh>
    <rPh sb="284" eb="286">
      <t>ケイコウ</t>
    </rPh>
    <rPh sb="308" eb="310">
      <t>ケイエイ</t>
    </rPh>
    <rPh sb="338" eb="340">
      <t>ブッカ</t>
    </rPh>
    <rPh sb="340" eb="342">
      <t>コウトウ</t>
    </rPh>
    <rPh sb="343" eb="345">
      <t>エイキョウ</t>
    </rPh>
    <rPh sb="346" eb="347">
      <t>ウ</t>
    </rPh>
    <rPh sb="351" eb="353">
      <t>ネンド</t>
    </rPh>
    <rPh sb="355" eb="356">
      <t>オオ</t>
    </rPh>
    <rPh sb="358" eb="360">
      <t>ゾウカ</t>
    </rPh>
    <rPh sb="372" eb="374">
      <t>スウチ</t>
    </rPh>
    <rPh sb="404" eb="406">
      <t>エイキョウ</t>
    </rPh>
    <rPh sb="409" eb="411">
      <t>ギジュツ</t>
    </rPh>
    <rPh sb="412" eb="414">
      <t>コウジョウ</t>
    </rPh>
    <rPh sb="497" eb="499">
      <t>コウジ</t>
    </rPh>
    <rPh sb="506" eb="509">
      <t>サクネンド</t>
    </rPh>
    <rPh sb="511" eb="513">
      <t>ゲンショウ</t>
    </rPh>
    <rPh sb="530" eb="53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</si>
</sst>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1.25</c:v>
                </c:pt>
                <c:pt idx="2">
                  <c:v>1.04</c:v>
                </c:pt>
                <c:pt idx="3">
                  <c:v>0.88</c:v>
                </c:pt>
                <c:pt idx="4">
                  <c:v>1.22</c:v>
                </c:pt>
              </c:numCache>
            </c:numRef>
          </c:val>
          <c:extLst>
            <c:ext xmlns:c16="http://schemas.microsoft.com/office/drawing/2014/chart" uri="{C3380CC4-5D6E-409C-BE32-E72D297353CC}">
              <c16:uniqueId val="{00000000-BFD0-44C3-9F4A-BBD6492732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FD0-44C3-9F4A-BBD6492732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54.49</c:v>
                </c:pt>
                <c:pt idx="1">
                  <c:v>54.73</c:v>
                </c:pt>
                <c:pt idx="2">
                  <c:v>54.39</c:v>
                </c:pt>
                <c:pt idx="3">
                  <c:v>53.35</c:v>
                </c:pt>
                <c:pt idx="4">
                  <c:v>52.46</c:v>
                </c:pt>
              </c:numCache>
            </c:numRef>
          </c:val>
          <c:extLst>
            <c:ext xmlns:c16="http://schemas.microsoft.com/office/drawing/2014/chart" uri="{C3380CC4-5D6E-409C-BE32-E72D297353CC}">
              <c16:uniqueId val="{00000000-0EFA-4C0E-BA6E-9A8C4B2743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EFA-4C0E-BA6E-9A8C4B2743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93.98</c:v>
                </c:pt>
                <c:pt idx="1">
                  <c:v>94.22</c:v>
                </c:pt>
                <c:pt idx="2">
                  <c:v>93.25</c:v>
                </c:pt>
                <c:pt idx="3">
                  <c:v>92.68</c:v>
                </c:pt>
                <c:pt idx="4">
                  <c:v>92.49</c:v>
                </c:pt>
              </c:numCache>
            </c:numRef>
          </c:val>
          <c:extLst>
            <c:ext xmlns:c16="http://schemas.microsoft.com/office/drawing/2014/chart" uri="{C3380CC4-5D6E-409C-BE32-E72D297353CC}">
              <c16:uniqueId val="{00000000-CF66-49B9-8312-F64DC62FA7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F66-49B9-8312-F64DC62FA7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98.93</c:v>
                </c:pt>
                <c:pt idx="1">
                  <c:v>97.23</c:v>
                </c:pt>
                <c:pt idx="2">
                  <c:v>96.43</c:v>
                </c:pt>
                <c:pt idx="3">
                  <c:v>92.03</c:v>
                </c:pt>
                <c:pt idx="4">
                  <c:v>92.18</c:v>
                </c:pt>
              </c:numCache>
            </c:numRef>
          </c:val>
          <c:extLst>
            <c:ext xmlns:c16="http://schemas.microsoft.com/office/drawing/2014/chart" uri="{C3380CC4-5D6E-409C-BE32-E72D297353CC}">
              <c16:uniqueId val="{00000000-4DEE-4779-8DEA-8F2A4AE15A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DEE-4779-8DEA-8F2A4AE15A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51.44</c:v>
                </c:pt>
                <c:pt idx="1">
                  <c:v>53.3</c:v>
                </c:pt>
                <c:pt idx="2">
                  <c:v>54.59</c:v>
                </c:pt>
                <c:pt idx="3">
                  <c:v>55.98</c:v>
                </c:pt>
                <c:pt idx="4">
                  <c:v>56.71</c:v>
                </c:pt>
              </c:numCache>
            </c:numRef>
          </c:val>
          <c:extLst>
            <c:ext xmlns:c16="http://schemas.microsoft.com/office/drawing/2014/chart" uri="{C3380CC4-5D6E-409C-BE32-E72D297353CC}">
              <c16:uniqueId val="{00000000-756D-4FD6-ACC6-BA0879F5D1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56D-4FD6-ACC6-BA0879F5D1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Lit>
              <c:formatCode>General</c:formatCode>
              <c:ptCount val="5"/>
              <c:pt idx="0">
                <c:v>27.83</c:v>
              </c:pt>
              <c:pt idx="1">
                <c:v>29.67</c:v>
              </c:pt>
              <c:pt idx="2">
                <c:v>42.02</c:v>
              </c:pt>
              <c:pt idx="3">
                <c:v>48.68</c:v>
              </c:pt>
              <c:pt idx="4">
                <c:v>51.27</c:v>
              </c:pt>
            </c:numLit>
          </c:val>
          <c:extLst>
            <c:ext xmlns:c16="http://schemas.microsoft.com/office/drawing/2014/chart" uri="{C3380CC4-5D6E-409C-BE32-E72D297353CC}">
              <c16:uniqueId val="{00000000-10BB-4528-BE40-9DE86D06DD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0BB-4528-BE40-9DE86D06DD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7B-4F19-8FDB-70B747B30F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B7B-4F19-8FDB-70B747B30F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511.22</c:v>
                </c:pt>
                <c:pt idx="1">
                  <c:v>501.71</c:v>
                </c:pt>
                <c:pt idx="2">
                  <c:v>599.67999999999995</c:v>
                </c:pt>
                <c:pt idx="3">
                  <c:v>734.61</c:v>
                </c:pt>
                <c:pt idx="4">
                  <c:v>876.08</c:v>
                </c:pt>
              </c:numCache>
            </c:numRef>
          </c:val>
          <c:extLst>
            <c:ext xmlns:c16="http://schemas.microsoft.com/office/drawing/2014/chart" uri="{C3380CC4-5D6E-409C-BE32-E72D297353CC}">
              <c16:uniqueId val="{00000000-CFCF-4C32-8383-9D6877D6CB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FCF-4C32-8383-9D6877D6CB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137.91999999999999</c:v>
                </c:pt>
                <c:pt idx="1">
                  <c:v>130.88</c:v>
                </c:pt>
                <c:pt idx="2">
                  <c:v>135.22</c:v>
                </c:pt>
                <c:pt idx="3">
                  <c:v>143.21</c:v>
                </c:pt>
                <c:pt idx="4">
                  <c:v>155.34</c:v>
                </c:pt>
              </c:numCache>
            </c:numRef>
          </c:val>
          <c:extLst>
            <c:ext xmlns:c16="http://schemas.microsoft.com/office/drawing/2014/chart" uri="{C3380CC4-5D6E-409C-BE32-E72D297353CC}">
              <c16:uniqueId val="{00000000-2591-4980-AB82-4A2D8A83FF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591-4980-AB82-4A2D8A83FF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91.36</c:v>
                </c:pt>
                <c:pt idx="1">
                  <c:v>89.71</c:v>
                </c:pt>
                <c:pt idx="2">
                  <c:v>88.71</c:v>
                </c:pt>
                <c:pt idx="3">
                  <c:v>82.54</c:v>
                </c:pt>
                <c:pt idx="4">
                  <c:v>82.73</c:v>
                </c:pt>
              </c:numCache>
            </c:numRef>
          </c:val>
          <c:extLst>
            <c:ext xmlns:c16="http://schemas.microsoft.com/office/drawing/2014/chart" uri="{C3380CC4-5D6E-409C-BE32-E72D297353CC}">
              <c16:uniqueId val="{00000000-B029-430B-8C6E-E13DBE1A78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029-430B-8C6E-E13DBE1A78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152.35</c:v>
                </c:pt>
                <c:pt idx="1">
                  <c:v>154.44</c:v>
                </c:pt>
                <c:pt idx="2">
                  <c:v>156.69999999999999</c:v>
                </c:pt>
                <c:pt idx="3">
                  <c:v>169.13</c:v>
                </c:pt>
                <c:pt idx="4">
                  <c:v>169.08</c:v>
                </c:pt>
              </c:numCache>
            </c:numRef>
          </c:val>
          <c:extLst>
            <c:ext xmlns:c16="http://schemas.microsoft.com/office/drawing/2014/chart" uri="{C3380CC4-5D6E-409C-BE32-E72D297353CC}">
              <c16:uniqueId val="{00000000-F8CC-43A3-9158-C7EB5DB04C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8CC-43A3-9158-C7EB5DB04C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886718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名張市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75248</v>
      </c>
      <c r="AM8" s="65"/>
      <c r="AN8" s="65"/>
      <c r="AO8" s="65"/>
      <c r="AP8" s="65"/>
      <c r="AQ8" s="65"/>
      <c r="AR8" s="65"/>
      <c r="AS8" s="65"/>
      <c r="AT8" s="36">
        <f>データ!$S$6</f>
        <v>129.77000000000001</v>
      </c>
      <c r="AU8" s="37"/>
      <c r="AV8" s="37"/>
      <c r="AW8" s="37"/>
      <c r="AX8" s="37"/>
      <c r="AY8" s="37"/>
      <c r="AZ8" s="37"/>
      <c r="BA8" s="37"/>
      <c r="BB8" s="54">
        <f>データ!$T$6</f>
        <v>579.86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89.57</v>
      </c>
      <c r="J10" s="37"/>
      <c r="K10" s="37"/>
      <c r="L10" s="37"/>
      <c r="M10" s="37"/>
      <c r="N10" s="37"/>
      <c r="O10" s="64"/>
      <c r="P10" s="54">
        <f>データ!$P$6</f>
        <v>99.65</v>
      </c>
      <c r="Q10" s="54"/>
      <c r="R10" s="54"/>
      <c r="S10" s="54"/>
      <c r="T10" s="54"/>
      <c r="U10" s="54"/>
      <c r="V10" s="54"/>
      <c r="W10" s="65">
        <f>データ!$Q$6</f>
        <v>2420</v>
      </c>
      <c r="X10" s="65"/>
      <c r="Y10" s="65"/>
      <c r="Z10" s="65"/>
      <c r="AA10" s="65"/>
      <c r="AB10" s="65"/>
      <c r="AC10" s="65"/>
      <c r="AD10" s="2"/>
      <c r="AE10" s="2"/>
      <c r="AF10" s="2"/>
      <c r="AG10" s="2"/>
      <c r="AH10" s="2"/>
      <c r="AI10" s="2"/>
      <c r="AJ10" s="2"/>
      <c r="AK10" s="2"/>
      <c r="AL10" s="65">
        <f>データ!$U$6</f>
        <v>74521</v>
      </c>
      <c r="AM10" s="65"/>
      <c r="AN10" s="65"/>
      <c r="AO10" s="65"/>
      <c r="AP10" s="65"/>
      <c r="AQ10" s="65"/>
      <c r="AR10" s="65"/>
      <c r="AS10" s="65"/>
      <c r="AT10" s="36">
        <f>データ!$V$6</f>
        <v>51.16</v>
      </c>
      <c r="AU10" s="37"/>
      <c r="AV10" s="37"/>
      <c r="AW10" s="37"/>
      <c r="AX10" s="37"/>
      <c r="AY10" s="37"/>
      <c r="AZ10" s="37"/>
      <c r="BA10" s="37"/>
      <c r="BB10" s="54">
        <f>データ!$W$6</f>
        <v>1456.63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XmHC/kpE4jlr4Bx9J9xTYVsXICdQdIZukCyDqeclpRon3g86Q2nBzYJclUCIYXTZkvFTCykmv0ZCz6r6JmccA==" saltValue="5ML1Msom5SYbGaAgwdR2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242080</v>
      </c>
      <c r="D6" s="20">
        <f t="shared" si="3"/>
        <v>46</v>
      </c>
      <c r="E6" s="20">
        <f t="shared" si="3"/>
        <v>1</v>
      </c>
      <c r="F6" s="20">
        <f t="shared" si="3"/>
        <v>0</v>
      </c>
      <c r="G6" s="20">
        <f t="shared" si="3"/>
        <v>1</v>
      </c>
      <c r="H6" s="20" t="str">
        <f t="shared" si="3"/>
        <v>三重県　名張市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89.57</v>
      </c>
      <c r="P6" s="21">
        <f t="shared" si="3"/>
        <v>99.65</v>
      </c>
      <c r="Q6" s="21">
        <f t="shared" si="3"/>
        <v>2420</v>
      </c>
      <c r="R6" s="21">
        <f t="shared" si="3"/>
        <v>75248</v>
      </c>
      <c r="S6" s="21">
        <f t="shared" si="3"/>
        <v>129.77000000000001</v>
      </c>
      <c r="T6" s="21">
        <f t="shared" si="3"/>
        <v>579.86</v>
      </c>
      <c r="U6" s="21">
        <f t="shared" si="3"/>
        <v>74521</v>
      </c>
      <c r="V6" s="21">
        <f t="shared" si="3"/>
        <v>51.16</v>
      </c>
      <c r="W6" s="21">
        <f t="shared" si="3"/>
        <v>1456.63</v>
      </c>
      <c r="X6" s="22">
        <f>IF(X7="",NA(),X7)</f>
        <v>98.93</v>
      </c>
      <c r="Y6" s="22">
        <f t="shared" ref="Y6:AG6" si="4">IF(Y7="",NA(),Y7)</f>
        <v>97.23</v>
      </c>
      <c r="Z6" s="22">
        <f t="shared" si="4"/>
        <v>96.43</v>
      </c>
      <c r="AA6" s="22">
        <f t="shared" si="4"/>
        <v>92.03</v>
      </c>
      <c r="AB6" s="22">
        <f t="shared" si="4"/>
        <v>92.18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511.22</v>
      </c>
      <c r="AU6" s="22">
        <f t="shared" ref="AU6:BC6" si="6">IF(AU7="",NA(),AU7)</f>
        <v>501.71</v>
      </c>
      <c r="AV6" s="22">
        <f t="shared" si="6"/>
        <v>599.67999999999995</v>
      </c>
      <c r="AW6" s="22">
        <f t="shared" si="6"/>
        <v>734.61</v>
      </c>
      <c r="AX6" s="22">
        <f t="shared" si="6"/>
        <v>876.08</v>
      </c>
      <c r="AY6" s="22">
        <f t="shared" si="6"/>
        <v>360.86</v>
      </c>
      <c r="AZ6" s="22">
        <f t="shared" si="6"/>
        <v>350.79</v>
      </c>
      <c r="BA6" s="22">
        <f t="shared" si="6"/>
        <v>354.57</v>
      </c>
      <c r="BB6" s="22">
        <f t="shared" si="6"/>
        <v>357.74</v>
      </c>
      <c r="BC6" s="22">
        <f t="shared" si="6"/>
        <v>344.88</v>
      </c>
      <c r="BD6" s="21" t="str">
        <f>IF(BD7="","",IF(BD7="-","【-】","【"&amp;SUBSTITUTE(TEXT(BD7,"#,##0.00"),"-","△")&amp;"】"))</f>
        <v>【243.36】</v>
      </c>
      <c r="BE6" s="22">
        <f>IF(BE7="",NA(),BE7)</f>
        <v>137.91999999999999</v>
      </c>
      <c r="BF6" s="22">
        <f t="shared" ref="BF6:BN6" si="7">IF(BF7="",NA(),BF7)</f>
        <v>130.88</v>
      </c>
      <c r="BG6" s="22">
        <f t="shared" si="7"/>
        <v>135.22</v>
      </c>
      <c r="BH6" s="22">
        <f t="shared" si="7"/>
        <v>143.21</v>
      </c>
      <c r="BI6" s="22">
        <f t="shared" si="7"/>
        <v>155.34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91.36</v>
      </c>
      <c r="BQ6" s="22">
        <f t="shared" ref="BQ6:BY6" si="8">IF(BQ7="",NA(),BQ7)</f>
        <v>89.71</v>
      </c>
      <c r="BR6" s="22">
        <f t="shared" si="8"/>
        <v>88.71</v>
      </c>
      <c r="BS6" s="22">
        <f t="shared" si="8"/>
        <v>82.54</v>
      </c>
      <c r="BT6" s="22">
        <f t="shared" si="8"/>
        <v>82.73</v>
      </c>
      <c r="BU6" s="22">
        <f t="shared" si="8"/>
        <v>103.32</v>
      </c>
      <c r="BV6" s="22">
        <f t="shared" si="8"/>
        <v>100.85</v>
      </c>
      <c r="BW6" s="22">
        <f t="shared" si="8"/>
        <v>103.79</v>
      </c>
      <c r="BX6" s="22">
        <f t="shared" si="8"/>
        <v>98.3</v>
      </c>
      <c r="BY6" s="22">
        <f t="shared" si="8"/>
        <v>98.89</v>
      </c>
      <c r="BZ6" s="21" t="str">
        <f>IF(BZ7="","",IF(BZ7="-","【-】","【"&amp;SUBSTITUTE(TEXT(BZ7,"#,##0.00"),"-","△")&amp;"】"))</f>
        <v>【97.82】</v>
      </c>
      <c r="CA6" s="22">
        <f>IF(CA7="",NA(),CA7)</f>
        <v>152.35</v>
      </c>
      <c r="CB6" s="22">
        <f t="shared" ref="CB6:CJ6" si="9">IF(CB7="",NA(),CB7)</f>
        <v>154.44</v>
      </c>
      <c r="CC6" s="22">
        <f t="shared" si="9"/>
        <v>156.69999999999999</v>
      </c>
      <c r="CD6" s="22">
        <f t="shared" si="9"/>
        <v>169.13</v>
      </c>
      <c r="CE6" s="22">
        <f t="shared" si="9"/>
        <v>169.08</v>
      </c>
      <c r="CF6" s="22">
        <f t="shared" si="9"/>
        <v>168.56</v>
      </c>
      <c r="CG6" s="22">
        <f t="shared" si="9"/>
        <v>167.1</v>
      </c>
      <c r="CH6" s="22">
        <f t="shared" si="9"/>
        <v>167.86</v>
      </c>
      <c r="CI6" s="22">
        <f t="shared" si="9"/>
        <v>173.68</v>
      </c>
      <c r="CJ6" s="22">
        <f t="shared" si="9"/>
        <v>174.52</v>
      </c>
      <c r="CK6" s="21" t="str">
        <f>IF(CK7="","",IF(CK7="-","【-】","【"&amp;SUBSTITUTE(TEXT(CK7,"#,##0.00"),"-","△")&amp;"】"))</f>
        <v>【177.56】</v>
      </c>
      <c r="CL6" s="22">
        <f>IF(CL7="",NA(),CL7)</f>
        <v>54.49</v>
      </c>
      <c r="CM6" s="22">
        <f t="shared" ref="CM6:CU6" si="10">IF(CM7="",NA(),CM7)</f>
        <v>54.73</v>
      </c>
      <c r="CN6" s="22">
        <f t="shared" si="10"/>
        <v>54.39</v>
      </c>
      <c r="CO6" s="22">
        <f t="shared" si="10"/>
        <v>53.35</v>
      </c>
      <c r="CP6" s="22">
        <f t="shared" si="10"/>
        <v>52.46</v>
      </c>
      <c r="CQ6" s="22">
        <f t="shared" si="10"/>
        <v>59.51</v>
      </c>
      <c r="CR6" s="22">
        <f t="shared" si="10"/>
        <v>59.91</v>
      </c>
      <c r="CS6" s="22">
        <f t="shared" si="10"/>
        <v>59.4</v>
      </c>
      <c r="CT6" s="22">
        <f t="shared" si="10"/>
        <v>59.24</v>
      </c>
      <c r="CU6" s="22">
        <f t="shared" si="10"/>
        <v>58.77</v>
      </c>
      <c r="CV6" s="21" t="str">
        <f>IF(CV7="","",IF(CV7="-","【-】","【"&amp;SUBSTITUTE(TEXT(CV7,"#,##0.00"),"-","△")&amp;"】"))</f>
        <v>【59.81】</v>
      </c>
      <c r="CW6" s="22">
        <f>IF(CW7="",NA(),CW7)</f>
        <v>93.98</v>
      </c>
      <c r="CX6" s="22">
        <f t="shared" ref="CX6:DF6" si="11">IF(CX7="",NA(),CX7)</f>
        <v>94.22</v>
      </c>
      <c r="CY6" s="22">
        <f t="shared" si="11"/>
        <v>93.25</v>
      </c>
      <c r="CZ6" s="22">
        <f t="shared" si="11"/>
        <v>92.68</v>
      </c>
      <c r="DA6" s="22">
        <f t="shared" si="11"/>
        <v>92.49</v>
      </c>
      <c r="DB6" s="22">
        <f t="shared" si="11"/>
        <v>87.08</v>
      </c>
      <c r="DC6" s="22">
        <f t="shared" si="11"/>
        <v>87.26</v>
      </c>
      <c r="DD6" s="22">
        <f t="shared" si="11"/>
        <v>87.57</v>
      </c>
      <c r="DE6" s="22">
        <f t="shared" si="11"/>
        <v>87.26</v>
      </c>
      <c r="DF6" s="22">
        <f t="shared" si="11"/>
        <v>86.95</v>
      </c>
      <c r="DG6" s="21" t="str">
        <f>IF(DG7="","",IF(DG7="-","【-】","【"&amp;SUBSTITUTE(TEXT(DG7,"#,##0.00"),"-","△")&amp;"】"))</f>
        <v>【89.42】</v>
      </c>
      <c r="DH6" s="22">
        <f>IF(DH7="",NA(),DH7)</f>
        <v>51.44</v>
      </c>
      <c r="DI6" s="22">
        <f t="shared" ref="DI6:DQ6" si="12">IF(DI7="",NA(),DI7)</f>
        <v>53.3</v>
      </c>
      <c r="DJ6" s="22">
        <f t="shared" si="12"/>
        <v>54.59</v>
      </c>
      <c r="DK6" s="22">
        <f t="shared" si="12"/>
        <v>55.98</v>
      </c>
      <c r="DL6" s="22">
        <f t="shared" si="12"/>
        <v>56.71</v>
      </c>
      <c r="DM6" s="22">
        <f t="shared" si="12"/>
        <v>48.55</v>
      </c>
      <c r="DN6" s="22">
        <f t="shared" si="12"/>
        <v>49.2</v>
      </c>
      <c r="DO6" s="22">
        <f t="shared" si="12"/>
        <v>50.01</v>
      </c>
      <c r="DP6" s="22">
        <f t="shared" si="12"/>
        <v>50.99</v>
      </c>
      <c r="DQ6" s="22">
        <f t="shared" si="12"/>
        <v>51.79</v>
      </c>
      <c r="DR6" s="21" t="str">
        <f>IF(DR7="","",IF(DR7="-","【-】","【"&amp;SUBSTITUTE(TEXT(DR7,"#,##0.00"),"-","△")&amp;"】"))</f>
        <v>【52.02】</v>
      </c>
      <c r="DS6" s="22">
        <f>IF(DS7="",NA(),DS7)</f>
        <v>27.83</v>
      </c>
      <c r="DT6" s="22">
        <f t="shared" ref="DT6:EB6" si="13">IF(DT7="",NA(),DT7)</f>
        <v>29.67</v>
      </c>
      <c r="DU6" s="22">
        <f t="shared" si="13"/>
        <v>42.02</v>
      </c>
      <c r="DV6" s="22">
        <f t="shared" si="13"/>
        <v>42.08</v>
      </c>
      <c r="DW6" s="22">
        <f t="shared" si="13"/>
        <v>51.27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0.56000000000000005</v>
      </c>
      <c r="EE6" s="22">
        <f t="shared" ref="EE6:EM6" si="14">IF(EE7="",NA(),EE7)</f>
        <v>1.25</v>
      </c>
      <c r="EF6" s="22">
        <f t="shared" si="14"/>
        <v>1.04</v>
      </c>
      <c r="EG6" s="22">
        <f t="shared" si="14"/>
        <v>0.88</v>
      </c>
      <c r="EH6" s="22">
        <f t="shared" si="14"/>
        <v>1.22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242080</v>
      </c>
      <c r="D7" s="24">
        <v>46</v>
      </c>
      <c r="E7" s="24">
        <v>1</v>
      </c>
      <c r="F7" s="24">
        <v>0</v>
      </c>
      <c r="G7" s="24">
        <v>1</v>
      </c>
      <c r="H7" s="24" t="s">
        <v>93</v>
      </c>
      <c r="I7" s="24" t="s">
        <v>94</v>
      </c>
      <c r="J7" s="24" t="s">
        <v>95</v>
      </c>
      <c r="K7" s="24" t="s">
        <v>96</v>
      </c>
      <c r="L7" s="24" t="s">
        <v>97</v>
      </c>
      <c r="M7" s="24" t="s">
        <v>98</v>
      </c>
      <c r="N7" s="25" t="s">
        <v>99</v>
      </c>
      <c r="O7" s="25">
        <v>89.57</v>
      </c>
      <c r="P7" s="25">
        <v>99.65</v>
      </c>
      <c r="Q7" s="25">
        <v>2420</v>
      </c>
      <c r="R7" s="25">
        <v>75248</v>
      </c>
      <c r="S7" s="25">
        <v>129.77000000000001</v>
      </c>
      <c r="T7" s="25">
        <v>579.86</v>
      </c>
      <c r="U7" s="25">
        <v>74521</v>
      </c>
      <c r="V7" s="25">
        <v>51.16</v>
      </c>
      <c r="W7" s="25">
        <v>1456.63</v>
      </c>
      <c r="X7" s="25">
        <v>98.93</v>
      </c>
      <c r="Y7" s="25">
        <v>97.23</v>
      </c>
      <c r="Z7" s="25">
        <v>96.43</v>
      </c>
      <c r="AA7" s="25">
        <v>92.03</v>
      </c>
      <c r="AB7" s="25">
        <v>92.18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511.22</v>
      </c>
      <c r="AU7" s="25">
        <v>501.71</v>
      </c>
      <c r="AV7" s="25">
        <v>599.67999999999995</v>
      </c>
      <c r="AW7" s="25">
        <v>734.61</v>
      </c>
      <c r="AX7" s="25">
        <v>876.08</v>
      </c>
      <c r="AY7" s="25">
        <v>360.86</v>
      </c>
      <c r="AZ7" s="25">
        <v>350.79</v>
      </c>
      <c r="BA7" s="25">
        <v>354.57</v>
      </c>
      <c r="BB7" s="25">
        <v>357.74</v>
      </c>
      <c r="BC7" s="25">
        <v>344.88</v>
      </c>
      <c r="BD7" s="25">
        <v>243.36</v>
      </c>
      <c r="BE7" s="25">
        <v>137.91999999999999</v>
      </c>
      <c r="BF7" s="25">
        <v>130.88</v>
      </c>
      <c r="BG7" s="25">
        <v>135.22</v>
      </c>
      <c r="BH7" s="25">
        <v>143.21</v>
      </c>
      <c r="BI7" s="25">
        <v>155.34</v>
      </c>
      <c r="BJ7" s="25">
        <v>309.27999999999997</v>
      </c>
      <c r="BK7" s="25">
        <v>322.92</v>
      </c>
      <c r="BL7" s="25">
        <v>303.45999999999998</v>
      </c>
      <c r="BM7" s="25">
        <v>307.27999999999997</v>
      </c>
      <c r="BN7" s="25">
        <v>304.02</v>
      </c>
      <c r="BO7" s="25">
        <v>265.93</v>
      </c>
      <c r="BP7" s="25">
        <v>91.36</v>
      </c>
      <c r="BQ7" s="25">
        <v>89.71</v>
      </c>
      <c r="BR7" s="25">
        <v>88.71</v>
      </c>
      <c r="BS7" s="25">
        <v>82.54</v>
      </c>
      <c r="BT7" s="25">
        <v>82.73</v>
      </c>
      <c r="BU7" s="25">
        <v>103.32</v>
      </c>
      <c r="BV7" s="25">
        <v>100.85</v>
      </c>
      <c r="BW7" s="25">
        <v>103.79</v>
      </c>
      <c r="BX7" s="25">
        <v>98.3</v>
      </c>
      <c r="BY7" s="25">
        <v>98.89</v>
      </c>
      <c r="BZ7" s="25">
        <v>97.82</v>
      </c>
      <c r="CA7" s="25">
        <v>152.35</v>
      </c>
      <c r="CB7" s="25">
        <v>154.44</v>
      </c>
      <c r="CC7" s="25">
        <v>156.69999999999999</v>
      </c>
      <c r="CD7" s="25">
        <v>169.13</v>
      </c>
      <c r="CE7" s="25">
        <v>169.08</v>
      </c>
      <c r="CF7" s="25">
        <v>168.56</v>
      </c>
      <c r="CG7" s="25">
        <v>167.1</v>
      </c>
      <c r="CH7" s="25">
        <v>167.86</v>
      </c>
      <c r="CI7" s="25">
        <v>173.68</v>
      </c>
      <c r="CJ7" s="25">
        <v>174.52</v>
      </c>
      <c r="CK7" s="25">
        <v>177.56</v>
      </c>
      <c r="CL7" s="25">
        <v>54.49</v>
      </c>
      <c r="CM7" s="25">
        <v>54.73</v>
      </c>
      <c r="CN7" s="25">
        <v>54.39</v>
      </c>
      <c r="CO7" s="25">
        <v>53.35</v>
      </c>
      <c r="CP7" s="25">
        <v>52.46</v>
      </c>
      <c r="CQ7" s="25">
        <v>59.51</v>
      </c>
      <c r="CR7" s="25">
        <v>59.91</v>
      </c>
      <c r="CS7" s="25">
        <v>59.4</v>
      </c>
      <c r="CT7" s="25">
        <v>59.24</v>
      </c>
      <c r="CU7" s="25">
        <v>58.77</v>
      </c>
      <c r="CV7" s="25">
        <v>59.81</v>
      </c>
      <c r="CW7" s="25">
        <v>93.98</v>
      </c>
      <c r="CX7" s="25">
        <v>94.22</v>
      </c>
      <c r="CY7" s="25">
        <v>93.25</v>
      </c>
      <c r="CZ7" s="25">
        <v>92.68</v>
      </c>
      <c r="DA7" s="25">
        <v>92.49</v>
      </c>
      <c r="DB7" s="25">
        <v>87.08</v>
      </c>
      <c r="DC7" s="25">
        <v>87.26</v>
      </c>
      <c r="DD7" s="25">
        <v>87.57</v>
      </c>
      <c r="DE7" s="25">
        <v>87.26</v>
      </c>
      <c r="DF7" s="25">
        <v>86.95</v>
      </c>
      <c r="DG7" s="25">
        <v>89.42</v>
      </c>
      <c r="DH7" s="25">
        <v>51.44</v>
      </c>
      <c r="DI7" s="25">
        <v>53.3</v>
      </c>
      <c r="DJ7" s="25">
        <v>54.59</v>
      </c>
      <c r="DK7" s="25">
        <v>55.98</v>
      </c>
      <c r="DL7" s="25">
        <v>56.71</v>
      </c>
      <c r="DM7" s="25">
        <v>48.55</v>
      </c>
      <c r="DN7" s="25">
        <v>49.2</v>
      </c>
      <c r="DO7" s="25">
        <v>50.01</v>
      </c>
      <c r="DP7" s="25">
        <v>50.99</v>
      </c>
      <c r="DQ7" s="25">
        <v>51.79</v>
      </c>
      <c r="DR7" s="25">
        <v>52.02</v>
      </c>
      <c r="DS7" s="25">
        <v>27.83</v>
      </c>
      <c r="DT7" s="25">
        <v>29.67</v>
      </c>
      <c r="DU7" s="25">
        <v>42.02</v>
      </c>
      <c r="DV7" s="25">
        <v>42.08</v>
      </c>
      <c r="DW7" s="25">
        <v>51.27</v>
      </c>
      <c r="DX7" s="25">
        <v>17.11</v>
      </c>
      <c r="DY7" s="25">
        <v>18.329999999999998</v>
      </c>
      <c r="DZ7" s="25">
        <v>20.27</v>
      </c>
      <c r="EA7" s="25">
        <v>21.69</v>
      </c>
      <c r="EB7" s="25">
        <v>23.19</v>
      </c>
      <c r="EC7" s="25">
        <v>25.37</v>
      </c>
      <c r="ED7" s="25">
        <v>0.56000000000000005</v>
      </c>
      <c r="EE7" s="25">
        <v>1.25</v>
      </c>
      <c r="EF7" s="25">
        <v>1.04</v>
      </c>
      <c r="EG7" s="25">
        <v>0.88</v>
      </c>
      <c r="EH7" s="25">
        <v>1.22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