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19D976B1-35A5-4616-960C-10579588BF45}" xr6:coauthVersionLast="47" xr6:coauthVersionMax="47" xr10:uidLastSave="{00000000-0000-0000-0000-000000000000}"/>
  <bookViews>
    <workbookView xWindow="-120" yWindow="-120" windowWidth="29040" windowHeight="15990" tabRatio="855" firstSheet="3" activeTab="3" xr2:uid="{00000000-000D-0000-FFFF-FFFF00000000}"/>
  </bookViews>
  <sheets>
    <sheet name="（計算シート）交通事故 (車両)" sheetId="16" state="hidden" r:id="rId1"/>
    <sheet name="計算シート　交通事故(路線別)" sheetId="17" state="hidden" r:id="rId2"/>
    <sheet name="（古）#248水稲の被害面積(～H29)" sheetId="15" state="hidden" r:id="rId3"/>
    <sheet name="239水稲の被害面積(H29～)" sheetId="18" r:id="rId4"/>
  </sheets>
  <definedNames>
    <definedName name="_xlnm._FilterDatabase" localSheetId="0" hidden="1">'（計算シート）交通事故 (車両)'!$B$2:$B$91</definedName>
    <definedName name="_xlnm.Print_Area" localSheetId="3">'239水稲の被害面積(H29～)'!$A$1:$O$37</definedName>
    <definedName name="_xlnm.Print_Titles" localSheetId="0">'（計算シート）交通事故 (車両)'!$3:$3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6" i="16" l="1"/>
  <c r="K71" i="16" l="1"/>
  <c r="J71" i="16"/>
  <c r="I71" i="16"/>
  <c r="H71" i="16"/>
  <c r="G71" i="16"/>
  <c r="F71" i="16"/>
  <c r="E71" i="16"/>
  <c r="D71" i="16"/>
  <c r="C71" i="16"/>
  <c r="AN71" i="16" s="1"/>
  <c r="K45" i="16"/>
  <c r="J45" i="16"/>
  <c r="I45" i="16"/>
  <c r="H45" i="16"/>
  <c r="G45" i="16"/>
  <c r="F45" i="16"/>
  <c r="E45" i="16"/>
  <c r="D45" i="16"/>
  <c r="C45" i="16"/>
  <c r="AN45" i="16" s="1"/>
  <c r="K41" i="16"/>
  <c r="J41" i="16"/>
  <c r="I41" i="16"/>
  <c r="H41" i="16"/>
  <c r="G41" i="16"/>
  <c r="F41" i="16"/>
  <c r="E41" i="16"/>
  <c r="D41" i="16"/>
  <c r="C41" i="16"/>
  <c r="AN41" i="16" s="1"/>
  <c r="C24" i="16"/>
  <c r="AN24" i="16" s="1"/>
  <c r="C21" i="16"/>
  <c r="AN21" i="16" s="1"/>
  <c r="AK4" i="16"/>
  <c r="AK80" i="16" s="1"/>
  <c r="AJ4" i="16"/>
  <c r="AJ80" i="16" s="1"/>
  <c r="K24" i="16"/>
  <c r="J24" i="16"/>
  <c r="I24" i="16"/>
  <c r="H24" i="16"/>
  <c r="G24" i="16"/>
  <c r="F24" i="16"/>
  <c r="E24" i="16"/>
  <c r="D24" i="16"/>
  <c r="K21" i="16"/>
  <c r="J21" i="16"/>
  <c r="I21" i="16"/>
  <c r="H21" i="16"/>
  <c r="G21" i="16"/>
  <c r="F21" i="16"/>
  <c r="E21" i="16"/>
  <c r="D21" i="16"/>
  <c r="J75" i="16"/>
  <c r="I75" i="16"/>
  <c r="J72" i="16"/>
  <c r="I72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4" i="16"/>
  <c r="I44" i="16"/>
  <c r="J43" i="16"/>
  <c r="I43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I4" i="16"/>
  <c r="G15" i="16"/>
  <c r="J4" i="16" l="1"/>
  <c r="J80" i="16" s="1"/>
  <c r="I80" i="16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6" i="17" l="1"/>
  <c r="C76" i="16" l="1"/>
  <c r="AN76" i="16" s="1"/>
  <c r="K75" i="16"/>
  <c r="H75" i="16"/>
  <c r="G75" i="16"/>
  <c r="F75" i="16"/>
  <c r="E75" i="16"/>
  <c r="D75" i="16"/>
  <c r="C75" i="16"/>
  <c r="AN75" i="16" s="1"/>
  <c r="K72" i="16"/>
  <c r="H72" i="16"/>
  <c r="G72" i="16"/>
  <c r="F72" i="16"/>
  <c r="E72" i="16"/>
  <c r="D72" i="16"/>
  <c r="C72" i="16"/>
  <c r="AN72" i="16" s="1"/>
  <c r="K70" i="16"/>
  <c r="H70" i="16"/>
  <c r="G70" i="16"/>
  <c r="F70" i="16"/>
  <c r="E70" i="16"/>
  <c r="D70" i="16"/>
  <c r="C70" i="16"/>
  <c r="AN70" i="16" s="1"/>
  <c r="K69" i="16"/>
  <c r="H69" i="16"/>
  <c r="G69" i="16"/>
  <c r="F69" i="16"/>
  <c r="E69" i="16"/>
  <c r="D69" i="16"/>
  <c r="C69" i="16"/>
  <c r="AN69" i="16" s="1"/>
  <c r="K68" i="16"/>
  <c r="H68" i="16"/>
  <c r="G68" i="16"/>
  <c r="F68" i="16"/>
  <c r="E68" i="16"/>
  <c r="D68" i="16"/>
  <c r="C68" i="16"/>
  <c r="AN68" i="16" s="1"/>
  <c r="K67" i="16"/>
  <c r="H67" i="16"/>
  <c r="G67" i="16"/>
  <c r="F67" i="16"/>
  <c r="E67" i="16"/>
  <c r="D67" i="16"/>
  <c r="C67" i="16"/>
  <c r="AN67" i="16" s="1"/>
  <c r="K66" i="16"/>
  <c r="H66" i="16"/>
  <c r="G66" i="16"/>
  <c r="F66" i="16"/>
  <c r="E66" i="16"/>
  <c r="D66" i="16"/>
  <c r="C66" i="16"/>
  <c r="AN66" i="16" s="1"/>
  <c r="K65" i="16"/>
  <c r="H65" i="16"/>
  <c r="G65" i="16"/>
  <c r="F65" i="16"/>
  <c r="E65" i="16"/>
  <c r="D65" i="16"/>
  <c r="C65" i="16"/>
  <c r="AN65" i="16" s="1"/>
  <c r="K64" i="16"/>
  <c r="H64" i="16"/>
  <c r="G64" i="16"/>
  <c r="F64" i="16"/>
  <c r="E64" i="16"/>
  <c r="D64" i="16"/>
  <c r="C64" i="16"/>
  <c r="AN64" i="16" s="1"/>
  <c r="K63" i="16"/>
  <c r="H63" i="16"/>
  <c r="G63" i="16"/>
  <c r="F63" i="16"/>
  <c r="E63" i="16"/>
  <c r="D63" i="16"/>
  <c r="C63" i="16"/>
  <c r="AN63" i="16" s="1"/>
  <c r="K62" i="16"/>
  <c r="H62" i="16"/>
  <c r="G62" i="16"/>
  <c r="F62" i="16"/>
  <c r="E62" i="16"/>
  <c r="D62" i="16"/>
  <c r="C62" i="16"/>
  <c r="AN62" i="16" s="1"/>
  <c r="K61" i="16"/>
  <c r="H61" i="16"/>
  <c r="G61" i="16"/>
  <c r="F61" i="16"/>
  <c r="E61" i="16"/>
  <c r="D61" i="16"/>
  <c r="C61" i="16"/>
  <c r="AN61" i="16" s="1"/>
  <c r="K60" i="16"/>
  <c r="H60" i="16"/>
  <c r="G60" i="16"/>
  <c r="F60" i="16"/>
  <c r="E60" i="16"/>
  <c r="D60" i="16"/>
  <c r="C60" i="16"/>
  <c r="AN60" i="16" s="1"/>
  <c r="K59" i="16"/>
  <c r="H59" i="16"/>
  <c r="G59" i="16"/>
  <c r="F59" i="16"/>
  <c r="E59" i="16"/>
  <c r="D59" i="16"/>
  <c r="C59" i="16"/>
  <c r="AN59" i="16" s="1"/>
  <c r="K58" i="16"/>
  <c r="H58" i="16"/>
  <c r="G58" i="16"/>
  <c r="F58" i="16"/>
  <c r="E58" i="16"/>
  <c r="D58" i="16"/>
  <c r="C58" i="16"/>
  <c r="AN58" i="16" s="1"/>
  <c r="K57" i="16"/>
  <c r="H57" i="16"/>
  <c r="G57" i="16"/>
  <c r="F57" i="16"/>
  <c r="E57" i="16"/>
  <c r="D57" i="16"/>
  <c r="C57" i="16"/>
  <c r="AN57" i="16" s="1"/>
  <c r="K56" i="16"/>
  <c r="H56" i="16"/>
  <c r="G56" i="16"/>
  <c r="F56" i="16"/>
  <c r="E56" i="16"/>
  <c r="D56" i="16"/>
  <c r="C56" i="16"/>
  <c r="AN56" i="16" s="1"/>
  <c r="K55" i="16"/>
  <c r="H55" i="16"/>
  <c r="G55" i="16"/>
  <c r="F55" i="16"/>
  <c r="E55" i="16"/>
  <c r="D55" i="16"/>
  <c r="C55" i="16"/>
  <c r="AN55" i="16" s="1"/>
  <c r="K54" i="16"/>
  <c r="H54" i="16"/>
  <c r="G54" i="16"/>
  <c r="F54" i="16"/>
  <c r="E54" i="16"/>
  <c r="D54" i="16"/>
  <c r="C54" i="16"/>
  <c r="AN54" i="16" s="1"/>
  <c r="K53" i="16"/>
  <c r="H53" i="16"/>
  <c r="G53" i="16"/>
  <c r="F53" i="16"/>
  <c r="E53" i="16"/>
  <c r="D53" i="16"/>
  <c r="C53" i="16"/>
  <c r="AN53" i="16" s="1"/>
  <c r="K52" i="16"/>
  <c r="H52" i="16"/>
  <c r="G52" i="16"/>
  <c r="F52" i="16"/>
  <c r="E52" i="16"/>
  <c r="D52" i="16"/>
  <c r="C52" i="16"/>
  <c r="AN52" i="16" s="1"/>
  <c r="K51" i="16"/>
  <c r="H51" i="16"/>
  <c r="G51" i="16"/>
  <c r="F51" i="16"/>
  <c r="E51" i="16"/>
  <c r="D51" i="16"/>
  <c r="C51" i="16"/>
  <c r="AN51" i="16" s="1"/>
  <c r="K50" i="16"/>
  <c r="H50" i="16"/>
  <c r="G50" i="16"/>
  <c r="F50" i="16"/>
  <c r="E50" i="16"/>
  <c r="D50" i="16"/>
  <c r="C50" i="16"/>
  <c r="AN50" i="16" s="1"/>
  <c r="K49" i="16"/>
  <c r="H49" i="16"/>
  <c r="G49" i="16"/>
  <c r="F49" i="16"/>
  <c r="E49" i="16"/>
  <c r="D49" i="16"/>
  <c r="C49" i="16"/>
  <c r="AN49" i="16" s="1"/>
  <c r="K44" i="16"/>
  <c r="H44" i="16"/>
  <c r="G44" i="16"/>
  <c r="F44" i="16"/>
  <c r="E44" i="16"/>
  <c r="D44" i="16"/>
  <c r="C44" i="16"/>
  <c r="AN44" i="16" s="1"/>
  <c r="K43" i="16"/>
  <c r="H43" i="16"/>
  <c r="G43" i="16"/>
  <c r="F43" i="16"/>
  <c r="E43" i="16"/>
  <c r="D43" i="16"/>
  <c r="C43" i="16"/>
  <c r="AN43" i="16" s="1"/>
  <c r="K40" i="16"/>
  <c r="H40" i="16"/>
  <c r="G40" i="16"/>
  <c r="F40" i="16"/>
  <c r="E40" i="16"/>
  <c r="D40" i="16"/>
  <c r="C40" i="16"/>
  <c r="AN40" i="16" s="1"/>
  <c r="K39" i="16"/>
  <c r="H39" i="16"/>
  <c r="G39" i="16"/>
  <c r="F39" i="16"/>
  <c r="E39" i="16"/>
  <c r="D39" i="16"/>
  <c r="C39" i="16"/>
  <c r="AN39" i="16" s="1"/>
  <c r="K38" i="16"/>
  <c r="H38" i="16"/>
  <c r="G38" i="16"/>
  <c r="F38" i="16"/>
  <c r="E38" i="16"/>
  <c r="D38" i="16"/>
  <c r="C38" i="16"/>
  <c r="AN38" i="16" s="1"/>
  <c r="K37" i="16"/>
  <c r="H37" i="16"/>
  <c r="G37" i="16"/>
  <c r="F37" i="16"/>
  <c r="E37" i="16"/>
  <c r="D37" i="16"/>
  <c r="C37" i="16"/>
  <c r="AN37" i="16" s="1"/>
  <c r="K36" i="16"/>
  <c r="H36" i="16"/>
  <c r="G36" i="16"/>
  <c r="F36" i="16"/>
  <c r="E36" i="16"/>
  <c r="D36" i="16"/>
  <c r="C36" i="16"/>
  <c r="AN36" i="16" s="1"/>
  <c r="K35" i="16"/>
  <c r="H35" i="16"/>
  <c r="G35" i="16"/>
  <c r="F35" i="16"/>
  <c r="E35" i="16"/>
  <c r="D35" i="16"/>
  <c r="C35" i="16"/>
  <c r="AN35" i="16" s="1"/>
  <c r="K34" i="16"/>
  <c r="H34" i="16"/>
  <c r="G34" i="16"/>
  <c r="F34" i="16"/>
  <c r="E34" i="16"/>
  <c r="D34" i="16"/>
  <c r="C34" i="16"/>
  <c r="AN34" i="16" s="1"/>
  <c r="K33" i="16"/>
  <c r="H33" i="16"/>
  <c r="G33" i="16"/>
  <c r="F33" i="16"/>
  <c r="E33" i="16"/>
  <c r="D33" i="16"/>
  <c r="C33" i="16"/>
  <c r="AN33" i="16" s="1"/>
  <c r="K32" i="16"/>
  <c r="H32" i="16"/>
  <c r="G32" i="16"/>
  <c r="F32" i="16"/>
  <c r="E32" i="16"/>
  <c r="D32" i="16"/>
  <c r="C32" i="16"/>
  <c r="AN32" i="16" s="1"/>
  <c r="K31" i="16"/>
  <c r="H31" i="16"/>
  <c r="G31" i="16"/>
  <c r="F31" i="16"/>
  <c r="E31" i="16"/>
  <c r="D31" i="16"/>
  <c r="C31" i="16"/>
  <c r="AN31" i="16" s="1"/>
  <c r="K30" i="16"/>
  <c r="H30" i="16"/>
  <c r="G30" i="16"/>
  <c r="F30" i="16"/>
  <c r="E30" i="16"/>
  <c r="D30" i="16"/>
  <c r="C30" i="16"/>
  <c r="AN30" i="16" s="1"/>
  <c r="K29" i="16"/>
  <c r="H29" i="16"/>
  <c r="G29" i="16"/>
  <c r="F29" i="16"/>
  <c r="E29" i="16"/>
  <c r="D29" i="16"/>
  <c r="C29" i="16"/>
  <c r="AN29" i="16" s="1"/>
  <c r="K28" i="16"/>
  <c r="H28" i="16"/>
  <c r="G28" i="16"/>
  <c r="F28" i="16"/>
  <c r="E28" i="16"/>
  <c r="D28" i="16"/>
  <c r="C28" i="16"/>
  <c r="AN28" i="16" s="1"/>
  <c r="K27" i="16"/>
  <c r="H27" i="16"/>
  <c r="G27" i="16"/>
  <c r="F27" i="16"/>
  <c r="E27" i="16"/>
  <c r="D27" i="16"/>
  <c r="C27" i="16"/>
  <c r="AN27" i="16" s="1"/>
  <c r="K26" i="16"/>
  <c r="H26" i="16"/>
  <c r="G26" i="16"/>
  <c r="F26" i="16"/>
  <c r="E26" i="16"/>
  <c r="D26" i="16"/>
  <c r="C26" i="16"/>
  <c r="AN26" i="16" s="1"/>
  <c r="K20" i="16"/>
  <c r="H20" i="16"/>
  <c r="G20" i="16"/>
  <c r="F20" i="16"/>
  <c r="E20" i="16"/>
  <c r="D20" i="16"/>
  <c r="C20" i="16"/>
  <c r="AN20" i="16" s="1"/>
  <c r="K19" i="16"/>
  <c r="H19" i="16"/>
  <c r="G19" i="16"/>
  <c r="F19" i="16"/>
  <c r="E19" i="16"/>
  <c r="D19" i="16"/>
  <c r="C19" i="16"/>
  <c r="AN19" i="16" s="1"/>
  <c r="K18" i="16"/>
  <c r="H18" i="16"/>
  <c r="G18" i="16"/>
  <c r="F18" i="16"/>
  <c r="E18" i="16"/>
  <c r="D18" i="16"/>
  <c r="C18" i="16"/>
  <c r="AN18" i="16" s="1"/>
  <c r="K17" i="16"/>
  <c r="H17" i="16"/>
  <c r="G17" i="16"/>
  <c r="F17" i="16"/>
  <c r="E17" i="16"/>
  <c r="D17" i="16"/>
  <c r="C17" i="16"/>
  <c r="AN17" i="16" s="1"/>
  <c r="K16" i="16"/>
  <c r="H16" i="16"/>
  <c r="G16" i="16"/>
  <c r="F16" i="16"/>
  <c r="E16" i="16"/>
  <c r="D16" i="16"/>
  <c r="C16" i="16"/>
  <c r="AN16" i="16" s="1"/>
  <c r="K15" i="16"/>
  <c r="H15" i="16"/>
  <c r="F15" i="16"/>
  <c r="E15" i="16"/>
  <c r="D15" i="16"/>
  <c r="C15" i="16"/>
  <c r="AN15" i="16" s="1"/>
  <c r="K14" i="16"/>
  <c r="H14" i="16"/>
  <c r="G14" i="16"/>
  <c r="F14" i="16"/>
  <c r="E14" i="16"/>
  <c r="D14" i="16"/>
  <c r="C14" i="16"/>
  <c r="AN14" i="16" s="1"/>
  <c r="K13" i="16"/>
  <c r="H13" i="16"/>
  <c r="G13" i="16"/>
  <c r="F13" i="16"/>
  <c r="E13" i="16"/>
  <c r="D13" i="16"/>
  <c r="C13" i="16"/>
  <c r="AN13" i="16" s="1"/>
  <c r="K12" i="16"/>
  <c r="H12" i="16"/>
  <c r="G12" i="16"/>
  <c r="F12" i="16"/>
  <c r="E12" i="16"/>
  <c r="D12" i="16"/>
  <c r="C12" i="16"/>
  <c r="AN12" i="16" s="1"/>
  <c r="K11" i="16"/>
  <c r="H11" i="16"/>
  <c r="G11" i="16"/>
  <c r="F11" i="16"/>
  <c r="E11" i="16"/>
  <c r="D11" i="16"/>
  <c r="C11" i="16"/>
  <c r="AN11" i="16" s="1"/>
  <c r="K10" i="16"/>
  <c r="H10" i="16"/>
  <c r="G10" i="16"/>
  <c r="F10" i="16"/>
  <c r="E10" i="16"/>
  <c r="D10" i="16"/>
  <c r="C10" i="16"/>
  <c r="AN10" i="16" s="1"/>
  <c r="K9" i="16"/>
  <c r="H9" i="16"/>
  <c r="G9" i="16"/>
  <c r="F9" i="16"/>
  <c r="E9" i="16"/>
  <c r="D9" i="16"/>
  <c r="C9" i="16"/>
  <c r="AN9" i="16" s="1"/>
  <c r="K8" i="16"/>
  <c r="H8" i="16"/>
  <c r="G8" i="16"/>
  <c r="F8" i="16"/>
  <c r="E8" i="16"/>
  <c r="D8" i="16"/>
  <c r="C8" i="16"/>
  <c r="AN8" i="16" s="1"/>
  <c r="K7" i="16"/>
  <c r="H7" i="16"/>
  <c r="G7" i="16"/>
  <c r="F7" i="16"/>
  <c r="E7" i="16"/>
  <c r="D7" i="16"/>
  <c r="C7" i="16"/>
  <c r="AN7" i="16" s="1"/>
  <c r="K6" i="16"/>
  <c r="H6" i="16"/>
  <c r="G6" i="16"/>
  <c r="F6" i="16"/>
  <c r="E6" i="16"/>
  <c r="D6" i="16"/>
  <c r="C6" i="16"/>
  <c r="AN6" i="16" s="1"/>
  <c r="U4" i="16"/>
  <c r="U80" i="16" s="1"/>
  <c r="O4" i="16"/>
  <c r="O80" i="16" s="1"/>
  <c r="C5" i="16"/>
  <c r="AN5" i="16" s="1"/>
  <c r="C4" i="16" l="1"/>
  <c r="C80" i="16" l="1"/>
  <c r="K5" i="16"/>
  <c r="H5" i="16"/>
  <c r="G5" i="16"/>
  <c r="F5" i="16"/>
  <c r="E5" i="16"/>
  <c r="D5" i="16"/>
  <c r="D4" i="16" s="1"/>
  <c r="D80" i="16" s="1"/>
  <c r="AI4" i="16" l="1"/>
  <c r="AI80" i="16" s="1"/>
  <c r="AH4" i="16"/>
  <c r="AH80" i="16" s="1"/>
  <c r="AG4" i="16"/>
  <c r="AG80" i="16" s="1"/>
  <c r="AF4" i="16"/>
  <c r="AF80" i="16" s="1"/>
  <c r="AE4" i="16"/>
  <c r="AE80" i="16" s="1"/>
  <c r="AD4" i="16"/>
  <c r="AD80" i="16" s="1"/>
  <c r="AC4" i="16"/>
  <c r="AC80" i="16" s="1"/>
  <c r="AB4" i="16"/>
  <c r="AB80" i="16" s="1"/>
  <c r="AA4" i="16"/>
  <c r="AA80" i="16" s="1"/>
  <c r="Z4" i="16"/>
  <c r="Z80" i="16" s="1"/>
  <c r="Y4" i="16"/>
  <c r="Y80" i="16" s="1"/>
  <c r="X4" i="16"/>
  <c r="X80" i="16" s="1"/>
  <c r="W4" i="16"/>
  <c r="W80" i="16" s="1"/>
  <c r="V4" i="16"/>
  <c r="V80" i="16" s="1"/>
  <c r="T4" i="16"/>
  <c r="T80" i="16" s="1"/>
  <c r="S4" i="16"/>
  <c r="S80" i="16" s="1"/>
  <c r="R4" i="16"/>
  <c r="R80" i="16" s="1"/>
  <c r="Q4" i="16"/>
  <c r="Q80" i="16" s="1"/>
  <c r="P4" i="16"/>
  <c r="P80" i="16" s="1"/>
  <c r="N4" i="16"/>
  <c r="N80" i="16" s="1"/>
  <c r="M4" i="16"/>
  <c r="AL4" i="16"/>
  <c r="AL80" i="16" s="1"/>
  <c r="M80" i="16" l="1"/>
  <c r="AN4" i="16"/>
  <c r="H4" i="16"/>
  <c r="H80" i="16" s="1"/>
  <c r="E4" i="16"/>
  <c r="E80" i="16" s="1"/>
  <c r="K4" i="16"/>
  <c r="K80" i="16" s="1"/>
  <c r="G4" i="16"/>
  <c r="G80" i="16" s="1"/>
  <c r="F4" i="16"/>
  <c r="F80" i="16" s="1"/>
</calcChain>
</file>

<file path=xl/sharedStrings.xml><?xml version="1.0" encoding="utf-8"?>
<sst xmlns="http://schemas.openxmlformats.org/spreadsheetml/2006/main" count="227" uniqueCount="189">
  <si>
    <t>（１）車   両</t>
  </si>
  <si>
    <t>乗用</t>
  </si>
  <si>
    <t>貨物</t>
  </si>
  <si>
    <t>その他の車両</t>
  </si>
  <si>
    <t>総数</t>
  </si>
  <si>
    <t>不明</t>
  </si>
  <si>
    <t>普通</t>
  </si>
  <si>
    <t>軽</t>
  </si>
  <si>
    <t>ミニカー</t>
  </si>
  <si>
    <t>大型</t>
  </si>
  <si>
    <t>農耕作業用</t>
  </si>
  <si>
    <t>小型</t>
  </si>
  <si>
    <t>列車</t>
  </si>
  <si>
    <t>自転車</t>
  </si>
  <si>
    <t>軽車両</t>
  </si>
  <si>
    <t>通行区分</t>
  </si>
  <si>
    <t>横 断 等</t>
  </si>
  <si>
    <t>禁止違反</t>
  </si>
  <si>
    <t>追越し</t>
  </si>
  <si>
    <t>違  反</t>
  </si>
  <si>
    <t>交 差 点</t>
  </si>
  <si>
    <t>安全進行</t>
  </si>
  <si>
    <t>義務違反</t>
  </si>
  <si>
    <t>歩行者</t>
  </si>
  <si>
    <t>妨害等</t>
  </si>
  <si>
    <t>徐行場</t>
  </si>
  <si>
    <t>所違反</t>
  </si>
  <si>
    <t>過労等</t>
  </si>
  <si>
    <t>安全運転</t>
  </si>
  <si>
    <t>単位:件</t>
    <phoneticPr fontId="2"/>
  </si>
  <si>
    <t>高速</t>
  </si>
  <si>
    <t>桑名</t>
  </si>
  <si>
    <t>四日市南</t>
  </si>
  <si>
    <t>四日市西</t>
  </si>
  <si>
    <t>亀山</t>
  </si>
  <si>
    <t>鈴鹿</t>
  </si>
  <si>
    <t>津</t>
  </si>
  <si>
    <t>松阪</t>
  </si>
  <si>
    <t>大台</t>
  </si>
  <si>
    <t>伊勢</t>
  </si>
  <si>
    <t>鳥羽</t>
  </si>
  <si>
    <t>尾鷲</t>
  </si>
  <si>
    <t>熊野</t>
  </si>
  <si>
    <t>名張</t>
  </si>
  <si>
    <t>信号無視</t>
    <phoneticPr fontId="2"/>
  </si>
  <si>
    <t>通行禁止違反</t>
    <phoneticPr fontId="2"/>
  </si>
  <si>
    <t>右側通行</t>
    <phoneticPr fontId="2"/>
  </si>
  <si>
    <t>歩道等通行</t>
    <phoneticPr fontId="2"/>
  </si>
  <si>
    <t>四日市北</t>
    <rPh sb="1" eb="2">
      <t>ニチ</t>
    </rPh>
    <phoneticPr fontId="2"/>
  </si>
  <si>
    <t>伊賀</t>
    <rPh sb="0" eb="2">
      <t>イガ</t>
    </rPh>
    <phoneticPr fontId="2"/>
  </si>
  <si>
    <t>いなべ</t>
  </si>
  <si>
    <t>津南</t>
    <rPh sb="0" eb="1">
      <t>ツ</t>
    </rPh>
    <rPh sb="1" eb="2">
      <t>ミナミ</t>
    </rPh>
    <phoneticPr fontId="2"/>
  </si>
  <si>
    <t>紀宝</t>
    <rPh sb="0" eb="2">
      <t>キホウ</t>
    </rPh>
    <phoneticPr fontId="2"/>
  </si>
  <si>
    <t>市道</t>
    <rPh sb="0" eb="1">
      <t>シ</t>
    </rPh>
    <rPh sb="1" eb="2">
      <t>ドウ</t>
    </rPh>
    <phoneticPr fontId="2"/>
  </si>
  <si>
    <t>町道</t>
    <rPh sb="0" eb="1">
      <t>マチ</t>
    </rPh>
    <rPh sb="1" eb="2">
      <t>ドウ</t>
    </rPh>
    <phoneticPr fontId="2"/>
  </si>
  <si>
    <t>その他道</t>
    <rPh sb="0" eb="3">
      <t>ソノタ</t>
    </rPh>
    <rPh sb="3" eb="4">
      <t>ドウ</t>
    </rPh>
    <phoneticPr fontId="2"/>
  </si>
  <si>
    <t>水　稲　被　害　総　数</t>
    <rPh sb="4" eb="5">
      <t>ヒ</t>
    </rPh>
    <rPh sb="6" eb="7">
      <t>ガイ</t>
    </rPh>
    <rPh sb="8" eb="9">
      <t>フサ</t>
    </rPh>
    <rPh sb="10" eb="11">
      <t>カズ</t>
    </rPh>
    <phoneticPr fontId="14"/>
  </si>
  <si>
    <t>気象被害</t>
    <rPh sb="0" eb="2">
      <t>キショウ</t>
    </rPh>
    <rPh sb="2" eb="4">
      <t>ヒガイ</t>
    </rPh>
    <phoneticPr fontId="16"/>
  </si>
  <si>
    <t>病害</t>
    <rPh sb="0" eb="2">
      <t>ビョウガイ</t>
    </rPh>
    <phoneticPr fontId="16"/>
  </si>
  <si>
    <t>虫害</t>
    <rPh sb="0" eb="2">
      <t>チュウガイ</t>
    </rPh>
    <phoneticPr fontId="16"/>
  </si>
  <si>
    <t>その他被害</t>
    <rPh sb="2" eb="3">
      <t>タ</t>
    </rPh>
    <rPh sb="3" eb="5">
      <t>ヒガイ</t>
    </rPh>
    <phoneticPr fontId="16"/>
  </si>
  <si>
    <t>被害実面積</t>
    <rPh sb="2" eb="3">
      <t>ジツ</t>
    </rPh>
    <phoneticPr fontId="3"/>
  </si>
  <si>
    <t>大型</t>
    <rPh sb="0" eb="2">
      <t>オオガタ</t>
    </rPh>
    <phoneticPr fontId="2"/>
  </si>
  <si>
    <t>中型</t>
    <rPh sb="0" eb="2">
      <t>チュウガタ</t>
    </rPh>
    <phoneticPr fontId="2"/>
  </si>
  <si>
    <t>中型</t>
    <rPh sb="0" eb="1">
      <t>チュウ</t>
    </rPh>
    <phoneticPr fontId="2"/>
  </si>
  <si>
    <t>その他</t>
    <rPh sb="0" eb="3">
      <t>ソノタ</t>
    </rPh>
    <phoneticPr fontId="2"/>
  </si>
  <si>
    <t>シンナー等使用運転</t>
    <rPh sb="4" eb="5">
      <t>ナド</t>
    </rPh>
    <rPh sb="5" eb="7">
      <t>シヨウ</t>
    </rPh>
    <rPh sb="7" eb="9">
      <t>ウンテン</t>
    </rPh>
    <phoneticPr fontId="2"/>
  </si>
  <si>
    <t>その他の薬物</t>
    <rPh sb="0" eb="3">
      <t>ソノタ</t>
    </rPh>
    <rPh sb="4" eb="6">
      <t>ヤクブツ</t>
    </rPh>
    <phoneticPr fontId="2"/>
  </si>
  <si>
    <t>特殊</t>
    <rPh sb="0" eb="2">
      <t>トクシュ</t>
    </rPh>
    <phoneticPr fontId="2"/>
  </si>
  <si>
    <t>二輪</t>
    <rPh sb="0" eb="2">
      <t>ニリン</t>
    </rPh>
    <phoneticPr fontId="2"/>
  </si>
  <si>
    <t>原付</t>
    <rPh sb="0" eb="2">
      <t>ゲンツキ</t>
    </rPh>
    <phoneticPr fontId="2"/>
  </si>
  <si>
    <t>被害面積</t>
    <phoneticPr fontId="3"/>
  </si>
  <si>
    <t>被 害 量</t>
    <phoneticPr fontId="3"/>
  </si>
  <si>
    <t>被害面積</t>
    <phoneticPr fontId="3"/>
  </si>
  <si>
    <t>大型</t>
    <phoneticPr fontId="2"/>
  </si>
  <si>
    <t>(合計）</t>
    <rPh sb="1" eb="3">
      <t>ゴウケイ</t>
    </rPh>
    <phoneticPr fontId="2"/>
  </si>
  <si>
    <t>車両通行帯違反</t>
    <phoneticPr fontId="2"/>
  </si>
  <si>
    <t>最高速度違反</t>
    <phoneticPr fontId="2"/>
  </si>
  <si>
    <t>後退禁止違反</t>
    <phoneticPr fontId="2"/>
  </si>
  <si>
    <t>横断転回禁止違反</t>
    <phoneticPr fontId="2"/>
  </si>
  <si>
    <t>車間距離不保持</t>
    <phoneticPr fontId="2"/>
  </si>
  <si>
    <t>進路変更禁止違反</t>
    <phoneticPr fontId="2"/>
  </si>
  <si>
    <t>追越し方法違反</t>
    <phoneticPr fontId="2"/>
  </si>
  <si>
    <t>禁止場所追越し</t>
    <phoneticPr fontId="2"/>
  </si>
  <si>
    <t>割込み等</t>
    <phoneticPr fontId="2"/>
  </si>
  <si>
    <t>踏切不停止等</t>
    <phoneticPr fontId="2"/>
  </si>
  <si>
    <t>交差道路通行車両</t>
    <phoneticPr fontId="2"/>
  </si>
  <si>
    <t>反対方向からの右折車両</t>
    <phoneticPr fontId="2"/>
  </si>
  <si>
    <t>歩行者</t>
    <phoneticPr fontId="2"/>
  </si>
  <si>
    <t>その他</t>
    <phoneticPr fontId="2"/>
  </si>
  <si>
    <t>横断歩行者妨害等</t>
    <phoneticPr fontId="2"/>
  </si>
  <si>
    <t>通行妨害(歩行者)</t>
    <phoneticPr fontId="2"/>
  </si>
  <si>
    <t>横断自転車妨害等</t>
    <phoneticPr fontId="2"/>
  </si>
  <si>
    <t>交差点</t>
    <phoneticPr fontId="2"/>
  </si>
  <si>
    <t>交差点以外</t>
    <phoneticPr fontId="2"/>
  </si>
  <si>
    <t>指定場所一時不停止等</t>
    <phoneticPr fontId="2"/>
  </si>
  <si>
    <t>合図不履行等</t>
    <phoneticPr fontId="2"/>
  </si>
  <si>
    <t>乗車不適当</t>
    <phoneticPr fontId="2"/>
  </si>
  <si>
    <t>自転車の通行方法違反</t>
    <phoneticPr fontId="2"/>
  </si>
  <si>
    <t>けん引違反</t>
    <phoneticPr fontId="2"/>
  </si>
  <si>
    <t>酒酔い運転</t>
    <phoneticPr fontId="2"/>
  </si>
  <si>
    <t>覚せい剤麻薬等使用運転</t>
    <phoneticPr fontId="2"/>
  </si>
  <si>
    <t>過労運転</t>
    <phoneticPr fontId="2"/>
  </si>
  <si>
    <t>共同危険行為</t>
    <phoneticPr fontId="2"/>
  </si>
  <si>
    <t>ハンドル操作不適</t>
    <phoneticPr fontId="2"/>
  </si>
  <si>
    <t>ブレーキ操作不適</t>
    <phoneticPr fontId="2"/>
  </si>
  <si>
    <t>動静不注視</t>
    <phoneticPr fontId="2"/>
  </si>
  <si>
    <t>安全速度</t>
    <phoneticPr fontId="2"/>
  </si>
  <si>
    <t>予測不適</t>
    <phoneticPr fontId="2"/>
  </si>
  <si>
    <t>幼児等通行妨害</t>
    <phoneticPr fontId="2"/>
  </si>
  <si>
    <t>安全不確認ドア開放等</t>
    <phoneticPr fontId="2"/>
  </si>
  <si>
    <t>停止措置義務違反</t>
    <phoneticPr fontId="2"/>
  </si>
  <si>
    <t>調査不能</t>
    <phoneticPr fontId="2"/>
  </si>
  <si>
    <t>対象外当事者</t>
    <phoneticPr fontId="2"/>
  </si>
  <si>
    <t>上記中無免許運転</t>
    <phoneticPr fontId="2"/>
  </si>
  <si>
    <t>歩行者</t>
    <rPh sb="0" eb="3">
      <t>ホコウシャ</t>
    </rPh>
    <phoneticPr fontId="13"/>
  </si>
  <si>
    <t>歩行者小計</t>
    <rPh sb="0" eb="3">
      <t>ホコウシャ</t>
    </rPh>
    <rPh sb="3" eb="5">
      <t>ショウケイ</t>
    </rPh>
    <phoneticPr fontId="13"/>
  </si>
  <si>
    <t>その他の車両</t>
    <phoneticPr fontId="2"/>
  </si>
  <si>
    <t>前方不注意(内在的）</t>
    <rPh sb="6" eb="9">
      <t>ナイザイテキ</t>
    </rPh>
    <phoneticPr fontId="2"/>
  </si>
  <si>
    <t>前方不注意(外在的）</t>
    <rPh sb="6" eb="9">
      <t>ガイザイテキ</t>
    </rPh>
    <phoneticPr fontId="2"/>
  </si>
  <si>
    <t>安全不確認（前方、左右）</t>
    <phoneticPr fontId="2"/>
  </si>
  <si>
    <t>安全不確認（後方）</t>
    <phoneticPr fontId="2"/>
  </si>
  <si>
    <t>市 町 道
その他道</t>
  </si>
  <si>
    <t>総計</t>
    <rPh sb="0" eb="2">
      <t>ソウケイ</t>
    </rPh>
    <phoneticPr fontId="2"/>
  </si>
  <si>
    <t>小型
二輪</t>
    <rPh sb="0" eb="2">
      <t>コガタ</t>
    </rPh>
    <rPh sb="3" eb="5">
      <t>ニリン</t>
    </rPh>
    <phoneticPr fontId="2"/>
  </si>
  <si>
    <t>軽
二輪</t>
    <rPh sb="0" eb="1">
      <t>ケイ</t>
    </rPh>
    <rPh sb="2" eb="4">
      <t>ニリン</t>
    </rPh>
    <phoneticPr fontId="2"/>
  </si>
  <si>
    <t>一般
歩行者</t>
    <rPh sb="0" eb="2">
      <t>イッパン</t>
    </rPh>
    <rPh sb="3" eb="6">
      <t>ホコウシャ</t>
    </rPh>
    <phoneticPr fontId="13"/>
  </si>
  <si>
    <t>準
歩行者</t>
    <rPh sb="0" eb="1">
      <t>ジュン</t>
    </rPh>
    <rPh sb="2" eb="5">
      <t>ホコウシャ</t>
    </rPh>
    <phoneticPr fontId="13"/>
  </si>
  <si>
    <t>資料 農林水産省「作物統計調査」</t>
    <rPh sb="3" eb="5">
      <t>ノウリン</t>
    </rPh>
    <rPh sb="5" eb="8">
      <t>スイサンショウ</t>
    </rPh>
    <phoneticPr fontId="14"/>
  </si>
  <si>
    <t>注　数値が1,000以上の場合は下一桁、10,000以上の場合は下二桁を四捨五入している。</t>
    <rPh sb="0" eb="1">
      <t>チュウ</t>
    </rPh>
    <rPh sb="2" eb="4">
      <t>スウチ</t>
    </rPh>
    <rPh sb="10" eb="12">
      <t>イジョウ</t>
    </rPh>
    <rPh sb="13" eb="15">
      <t>バアイ</t>
    </rPh>
    <rPh sb="16" eb="17">
      <t>シタ</t>
    </rPh>
    <rPh sb="17" eb="19">
      <t>ヒトケタ</t>
    </rPh>
    <rPh sb="26" eb="28">
      <t>イジョウ</t>
    </rPh>
    <rPh sb="29" eb="31">
      <t>バアイ</t>
    </rPh>
    <rPh sb="32" eb="33">
      <t>シモ</t>
    </rPh>
    <rPh sb="33" eb="35">
      <t>ニケタ</t>
    </rPh>
    <rPh sb="36" eb="40">
      <t>シシャゴニュウ</t>
    </rPh>
    <phoneticPr fontId="13"/>
  </si>
  <si>
    <t>準
中型</t>
    <rPh sb="0" eb="1">
      <t>ジュン</t>
    </rPh>
    <rPh sb="2" eb="4">
      <t>チュウガタ</t>
    </rPh>
    <phoneticPr fontId="13"/>
  </si>
  <si>
    <t>原付
二種</t>
    <rPh sb="0" eb="2">
      <t>ゲンツキ</t>
    </rPh>
    <rPh sb="3" eb="5">
      <t>ニシュ</t>
    </rPh>
    <phoneticPr fontId="2"/>
  </si>
  <si>
    <t>最低速度違反</t>
    <rPh sb="0" eb="2">
      <t>サイテイ</t>
    </rPh>
    <rPh sb="2" eb="4">
      <t>ソクド</t>
    </rPh>
    <rPh sb="4" eb="6">
      <t>イハン</t>
    </rPh>
    <phoneticPr fontId="13"/>
  </si>
  <si>
    <t>通行妨害(車両等)</t>
    <phoneticPr fontId="2"/>
  </si>
  <si>
    <t>灯火違反</t>
    <phoneticPr fontId="2"/>
  </si>
  <si>
    <t>駐(停)車違反</t>
    <phoneticPr fontId="2"/>
  </si>
  <si>
    <t>（　計　算　シ　ー　ト　）</t>
    <phoneticPr fontId="13"/>
  </si>
  <si>
    <t>気象被害</t>
    <rPh sb="1" eb="2">
      <t>ショウ</t>
    </rPh>
    <rPh sb="2" eb="4">
      <t>ヒガイ</t>
    </rPh>
    <phoneticPr fontId="7"/>
  </si>
  <si>
    <t>病害</t>
    <rPh sb="0" eb="1">
      <t>ビョウ</t>
    </rPh>
    <phoneticPr fontId="7"/>
  </si>
  <si>
    <t>虫害</t>
    <rPh sb="0" eb="2">
      <t>チュウガイ</t>
    </rPh>
    <phoneticPr fontId="7"/>
  </si>
  <si>
    <t>被害面積</t>
    <rPh sb="0" eb="2">
      <t>ヒガイ</t>
    </rPh>
    <rPh sb="2" eb="4">
      <t>メンセキ</t>
    </rPh>
    <phoneticPr fontId="5"/>
  </si>
  <si>
    <t>被害量</t>
    <rPh sb="0" eb="3">
      <t>ヒガイリョウ</t>
    </rPh>
    <phoneticPr fontId="5"/>
  </si>
  <si>
    <t>単位:被害面積 ha、被害量 t</t>
    <phoneticPr fontId="13"/>
  </si>
  <si>
    <t>-</t>
  </si>
  <si>
    <t>２４８．　水　稲　の　被　害　　</t>
    <phoneticPr fontId="13"/>
  </si>
  <si>
    <t>　　面　積　及　び　被　害　量</t>
    <phoneticPr fontId="13"/>
  </si>
  <si>
    <t>単位:被害面積 ha、被害量 t</t>
    <rPh sb="11" eb="13">
      <t>ヒガイ</t>
    </rPh>
    <rPh sb="13" eb="14">
      <t>リョウ</t>
    </rPh>
    <phoneticPr fontId="14"/>
  </si>
  <si>
    <t>　　</t>
    <phoneticPr fontId="13"/>
  </si>
  <si>
    <t>　　面　積　及　び　被　害　量</t>
    <phoneticPr fontId="13"/>
  </si>
  <si>
    <t>（計算用シート）</t>
    <rPh sb="1" eb="4">
      <t>ケイサンヨウ</t>
    </rPh>
    <phoneticPr fontId="2"/>
  </si>
  <si>
    <t>　</t>
    <phoneticPr fontId="13"/>
  </si>
  <si>
    <t>日     照     不     足</t>
    <rPh sb="0" eb="1">
      <t>ニチ</t>
    </rPh>
    <rPh sb="6" eb="7">
      <t>ショウ</t>
    </rPh>
    <rPh sb="12" eb="13">
      <t>フ</t>
    </rPh>
    <rPh sb="18" eb="19">
      <t>アシ</t>
    </rPh>
    <phoneticPr fontId="2"/>
  </si>
  <si>
    <t>高     温     障     害</t>
    <rPh sb="0" eb="1">
      <t>コウ</t>
    </rPh>
    <rPh sb="6" eb="7">
      <t>オン</t>
    </rPh>
    <rPh sb="12" eb="13">
      <t>ショウ</t>
    </rPh>
    <rPh sb="18" eb="19">
      <t>ガイ</t>
    </rPh>
    <phoneticPr fontId="2"/>
  </si>
  <si>
    <t>い      も      ち      病</t>
    <rPh sb="21" eb="22">
      <t>ビョウ</t>
    </rPh>
    <phoneticPr fontId="4"/>
  </si>
  <si>
    <t>ウ         ン         カ</t>
    <phoneticPr fontId="13"/>
  </si>
  <si>
    <t>冷                     害</t>
    <rPh sb="0" eb="1">
      <t>ヒヤ</t>
    </rPh>
    <rPh sb="22" eb="23">
      <t>ガイ</t>
    </rPh>
    <phoneticPr fontId="7"/>
  </si>
  <si>
    <t xml:space="preserve">カ      メ      ム      シ </t>
    <phoneticPr fontId="13"/>
  </si>
  <si>
    <t>平成28年</t>
    <rPh sb="0" eb="2">
      <t>ヘイセイ</t>
    </rPh>
    <rPh sb="4" eb="5">
      <t>ネン</t>
    </rPh>
    <phoneticPr fontId="13"/>
  </si>
  <si>
    <t>優先通行妨害等</t>
    <rPh sb="4" eb="7">
      <t>ボウガイトウ</t>
    </rPh>
    <phoneticPr fontId="2"/>
  </si>
  <si>
    <t>不明</t>
    <phoneticPr fontId="13"/>
  </si>
  <si>
    <t>物件等</t>
    <rPh sb="0" eb="3">
      <t>ブッケントウ</t>
    </rPh>
    <phoneticPr fontId="13"/>
  </si>
  <si>
    <t>相手無</t>
    <rPh sb="0" eb="3">
      <t>アイテナ</t>
    </rPh>
    <phoneticPr fontId="13"/>
  </si>
  <si>
    <t>相手無</t>
    <rPh sb="0" eb="3">
      <t>アイテ</t>
    </rPh>
    <phoneticPr fontId="13"/>
  </si>
  <si>
    <t>右折違反</t>
  </si>
  <si>
    <t>原付の二段右折方法</t>
    <rPh sb="0" eb="2">
      <t>ゲンツキ</t>
    </rPh>
    <rPh sb="3" eb="5">
      <t>ニダン</t>
    </rPh>
    <rPh sb="5" eb="7">
      <t>ウセツ</t>
    </rPh>
    <rPh sb="7" eb="9">
      <t>ホウホウ</t>
    </rPh>
    <phoneticPr fontId="13"/>
  </si>
  <si>
    <t>その他の右折方法</t>
    <rPh sb="2" eb="3">
      <t>ホカ</t>
    </rPh>
    <rPh sb="4" eb="8">
      <t>ウセツホウホウ</t>
    </rPh>
    <phoneticPr fontId="13"/>
  </si>
  <si>
    <t>計　（右折禁止場所）</t>
    <rPh sb="0" eb="1">
      <t>ケイ</t>
    </rPh>
    <rPh sb="3" eb="9">
      <t>ウセツキンシバショ</t>
    </rPh>
    <phoneticPr fontId="13"/>
  </si>
  <si>
    <t>左折違反</t>
    <rPh sb="0" eb="4">
      <t>サセツイハン</t>
    </rPh>
    <phoneticPr fontId="13"/>
  </si>
  <si>
    <t>計（左折禁止場所）</t>
    <rPh sb="0" eb="1">
      <t>ケイ</t>
    </rPh>
    <rPh sb="2" eb="8">
      <t>サセツキンシバショ</t>
    </rPh>
    <phoneticPr fontId="2"/>
  </si>
  <si>
    <t>交差点左折方法</t>
    <rPh sb="0" eb="3">
      <t>コウサテン</t>
    </rPh>
    <rPh sb="3" eb="7">
      <t>サセツホウホウ</t>
    </rPh>
    <phoneticPr fontId="13"/>
  </si>
  <si>
    <t>積載不適当</t>
    <rPh sb="0" eb="5">
      <t>セキサイフテキトウ</t>
    </rPh>
    <phoneticPr fontId="13"/>
  </si>
  <si>
    <t>　計（重量制限超過）</t>
    <rPh sb="1" eb="2">
      <t>ケイ</t>
    </rPh>
    <rPh sb="3" eb="9">
      <t>ジュウリョウセイゲンチョウカ</t>
    </rPh>
    <phoneticPr fontId="13"/>
  </si>
  <si>
    <t>その他</t>
    <rPh sb="2" eb="3">
      <t>ホカ</t>
    </rPh>
    <phoneticPr fontId="13"/>
  </si>
  <si>
    <t>整備不良車両運転</t>
    <rPh sb="0" eb="8">
      <t>セイビフリョウシャリョウウンテン</t>
    </rPh>
    <phoneticPr fontId="13"/>
  </si>
  <si>
    <t>　計（ハンドル整備不良運転）</t>
    <rPh sb="1" eb="2">
      <t>ケイ</t>
    </rPh>
    <rPh sb="7" eb="13">
      <t>セイビフリョウウンテン</t>
    </rPh>
    <phoneticPr fontId="13"/>
  </si>
  <si>
    <t>ブレーキ整備不良運転</t>
    <rPh sb="4" eb="10">
      <t>セイビフリョウウンテン</t>
    </rPh>
    <phoneticPr fontId="13"/>
  </si>
  <si>
    <t>走行装置（タイヤ等）〃</t>
    <rPh sb="0" eb="4">
      <t>ソウコウソウチ</t>
    </rPh>
    <rPh sb="8" eb="9">
      <t>トウ</t>
    </rPh>
    <phoneticPr fontId="13"/>
  </si>
  <si>
    <t>その他　〃</t>
    <phoneticPr fontId="2"/>
  </si>
  <si>
    <t>違反なし</t>
    <rPh sb="0" eb="2">
      <t>イハン</t>
    </rPh>
    <phoneticPr fontId="13"/>
  </si>
  <si>
    <t>原資料入力用</t>
    <rPh sb="0" eb="3">
      <t>ゲンシリョウ</t>
    </rPh>
    <rPh sb="3" eb="5">
      <t>ニュウリョク</t>
    </rPh>
    <rPh sb="5" eb="6">
      <t>ヨウ</t>
    </rPh>
    <phoneticPr fontId="13"/>
  </si>
  <si>
    <t>原稿貼付け用</t>
    <rPh sb="0" eb="2">
      <t>ゲンコウ</t>
    </rPh>
    <rPh sb="2" eb="4">
      <t>ハリツ</t>
    </rPh>
    <rPh sb="5" eb="6">
      <t>ヨウ</t>
    </rPh>
    <phoneticPr fontId="13"/>
  </si>
  <si>
    <t>部分</t>
    <rPh sb="0" eb="2">
      <t>ブブン</t>
    </rPh>
    <phoneticPr fontId="13"/>
  </si>
  <si>
    <t>小計</t>
    <rPh sb="0" eb="2">
      <t>ショウケイ</t>
    </rPh>
    <phoneticPr fontId="13"/>
  </si>
  <si>
    <t>検算</t>
    <rPh sb="0" eb="2">
      <t>ケンザン</t>
    </rPh>
    <phoneticPr fontId="13"/>
  </si>
  <si>
    <t>資料出所 農林水産省「作物統計調査」</t>
    <rPh sb="5" eb="7">
      <t>ノウリン</t>
    </rPh>
    <rPh sb="7" eb="10">
      <t>スイサンショウ</t>
    </rPh>
    <phoneticPr fontId="14"/>
  </si>
  <si>
    <t>注 数値が１，０００以上の場合は下一桁、１０，０００以上の場合は下二桁</t>
    <rPh sb="26" eb="28">
      <t>イジョウ</t>
    </rPh>
    <rPh sb="29" eb="31">
      <t>バアイ</t>
    </rPh>
    <phoneticPr fontId="13"/>
  </si>
  <si>
    <t xml:space="preserve"> １，０００，０００以上の場合は下三桁を四捨五入している。  </t>
    <rPh sb="10" eb="12">
      <t>イジョウ</t>
    </rPh>
    <rPh sb="13" eb="15">
      <t>バアイ</t>
    </rPh>
    <rPh sb="16" eb="17">
      <t>シモ</t>
    </rPh>
    <rPh sb="17" eb="19">
      <t>サンケタ</t>
    </rPh>
    <rPh sb="20" eb="24">
      <t>シシャゴニュウ</t>
    </rPh>
    <phoneticPr fontId="13"/>
  </si>
  <si>
    <t xml:space="preserve"> 平成31/
令和元年産</t>
    <rPh sb="1" eb="3">
      <t>ヘイセイ</t>
    </rPh>
    <rPh sb="10" eb="11">
      <t>ネン</t>
    </rPh>
    <rPh sb="11" eb="12">
      <t>サン</t>
    </rPh>
    <phoneticPr fontId="13"/>
  </si>
  <si>
    <t>２３９．水　稲　の　被　害　　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</si>
</sst>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8" formatCode="#,##0;&quot;△&quot;#,##0;&quot;-&quot;"/>
  </numFmts>
  <fonts count="2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26"/>
      <color rgb="FFFF0000"/>
      <name val="ＭＳ ゴシック"/>
      <family val="3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/>
    <xf numFmtId="0" fontId="1" fillId="0" borderId="0"/>
  </cellStyleXfs>
  <cellXfs count="216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/>
    <xf numFmtId="0" fontId="8" fillId="0" borderId="0" xfId="0" applyFont="1" applyFill="1" applyAlignment="1"/>
    <xf numFmtId="0" fontId="10" fillId="0" borderId="2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right"/>
    </xf>
    <xf numFmtId="0" fontId="6" fillId="0" borderId="2" xfId="0" applyFont="1" applyFill="1" applyBorder="1"/>
    <xf numFmtId="0" fontId="9" fillId="0" borderId="0" xfId="0" applyFont="1" applyFill="1"/>
    <xf numFmtId="0" fontId="6" fillId="0" borderId="7" xfId="0" applyFont="1" applyFill="1" applyBorder="1" applyAlignment="1">
      <alignment horizontal="distributed"/>
    </xf>
    <xf numFmtId="0" fontId="6" fillId="0" borderId="0" xfId="0" applyFont="1" applyFill="1"/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41" fontId="6" fillId="0" borderId="4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 applyProtection="1">
      <alignment horizontal="right"/>
    </xf>
    <xf numFmtId="0" fontId="15" fillId="0" borderId="0" xfId="0" applyFont="1" applyFill="1"/>
    <xf numFmtId="0" fontId="6" fillId="0" borderId="9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/>
    <xf numFmtId="0" fontId="12" fillId="0" borderId="0" xfId="0" applyFont="1" applyFill="1"/>
    <xf numFmtId="0" fontId="6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3" fontId="12" fillId="0" borderId="0" xfId="0" applyNumberFormat="1" applyFont="1" applyFill="1" applyBorder="1" applyProtection="1">
      <protection locked="0"/>
    </xf>
    <xf numFmtId="3" fontId="12" fillId="0" borderId="0" xfId="0" applyNumberFormat="1" applyFont="1" applyFill="1" applyBorder="1" applyProtection="1"/>
    <xf numFmtId="38" fontId="12" fillId="0" borderId="0" xfId="1" applyFont="1" applyFill="1" applyBorder="1" applyAlignment="1"/>
    <xf numFmtId="0" fontId="17" fillId="0" borderId="0" xfId="0" applyFont="1" applyFill="1" applyBorder="1" applyAlignment="1" applyProtection="1">
      <alignment horizontal="left"/>
    </xf>
    <xf numFmtId="3" fontId="16" fillId="0" borderId="0" xfId="0" applyNumberFormat="1" applyFont="1" applyFill="1" applyBorder="1" applyProtection="1">
      <protection locked="0"/>
    </xf>
    <xf numFmtId="3" fontId="16" fillId="0" borderId="0" xfId="0" applyNumberFormat="1" applyFont="1" applyFill="1" applyBorder="1" applyProtection="1"/>
    <xf numFmtId="0" fontId="12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/>
    <xf numFmtId="0" fontId="6" fillId="0" borderId="2" xfId="0" applyFont="1" applyFill="1" applyBorder="1" applyProtection="1"/>
    <xf numFmtId="0" fontId="6" fillId="0" borderId="18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41" fontId="6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>
      <alignment horizontal="center" vertical="center"/>
    </xf>
    <xf numFmtId="178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centerContinuous" vertical="center"/>
    </xf>
    <xf numFmtId="41" fontId="10" fillId="0" borderId="0" xfId="0" applyNumberFormat="1" applyFont="1" applyFill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>
      <alignment horizontal="distributed" vertical="top"/>
    </xf>
    <xf numFmtId="0" fontId="6" fillId="0" borderId="6" xfId="0" applyFont="1" applyFill="1" applyBorder="1" applyAlignment="1">
      <alignment horizontal="distributed" vertical="top"/>
    </xf>
    <xf numFmtId="0" fontId="6" fillId="0" borderId="18" xfId="0" applyFont="1" applyFill="1" applyBorder="1" applyAlignment="1">
      <alignment horizontal="distributed"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distributed" vertical="center"/>
    </xf>
    <xf numFmtId="0" fontId="6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178" fontId="6" fillId="0" borderId="13" xfId="0" applyNumberFormat="1" applyFont="1" applyFill="1" applyBorder="1" applyAlignment="1" applyProtection="1">
      <alignment horizontal="left"/>
      <protection locked="0"/>
    </xf>
    <xf numFmtId="178" fontId="6" fillId="0" borderId="13" xfId="0" applyNumberFormat="1" applyFont="1" applyFill="1" applyBorder="1" applyAlignment="1" applyProtection="1">
      <alignment horizontal="right"/>
      <protection locked="0"/>
    </xf>
    <xf numFmtId="38" fontId="6" fillId="0" borderId="13" xfId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 applyProtection="1">
      <alignment horizontal="center" vertical="center"/>
    </xf>
    <xf numFmtId="178" fontId="10" fillId="2" borderId="13" xfId="0" applyNumberFormat="1" applyFont="1" applyFill="1" applyBorder="1" applyAlignment="1" applyProtection="1">
      <alignment vertical="center"/>
    </xf>
    <xf numFmtId="178" fontId="6" fillId="2" borderId="13" xfId="0" applyNumberFormat="1" applyFont="1" applyFill="1" applyBorder="1" applyAlignment="1" applyProtection="1">
      <alignment horizontal="right"/>
      <protection locked="0"/>
    </xf>
    <xf numFmtId="178" fontId="18" fillId="0" borderId="13" xfId="0" applyNumberFormat="1" applyFont="1" applyFill="1" applyBorder="1" applyAlignment="1" applyProtection="1">
      <alignment horizontal="right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>
      <alignment horizontal="distributed" vertical="center"/>
    </xf>
    <xf numFmtId="0" fontId="6" fillId="0" borderId="31" xfId="0" applyFont="1" applyFill="1" applyBorder="1" applyAlignment="1" applyProtection="1">
      <alignment horizontal="distributed" vertical="center"/>
    </xf>
    <xf numFmtId="0" fontId="18" fillId="3" borderId="13" xfId="0" applyFont="1" applyFill="1" applyBorder="1"/>
    <xf numFmtId="178" fontId="18" fillId="3" borderId="13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distributed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vertical="center"/>
    </xf>
    <xf numFmtId="38" fontId="10" fillId="3" borderId="21" xfId="2" applyFont="1" applyFill="1" applyBorder="1" applyAlignment="1" applyProtection="1">
      <alignment vertical="center" shrinkToFit="1"/>
    </xf>
    <xf numFmtId="38" fontId="10" fillId="3" borderId="13" xfId="2" applyFont="1" applyFill="1" applyBorder="1" applyAlignment="1" applyProtection="1">
      <alignment vertical="center" shrinkToFit="1"/>
    </xf>
    <xf numFmtId="38" fontId="10" fillId="3" borderId="22" xfId="2" applyFont="1" applyFill="1" applyBorder="1" applyAlignment="1" applyProtection="1">
      <alignment vertical="center" shrinkToFit="1"/>
    </xf>
    <xf numFmtId="38" fontId="10" fillId="3" borderId="10" xfId="2" applyFont="1" applyFill="1" applyBorder="1" applyAlignment="1" applyProtection="1">
      <alignment vertical="center" shrinkToFit="1"/>
    </xf>
    <xf numFmtId="38" fontId="10" fillId="3" borderId="17" xfId="2" applyFont="1" applyFill="1" applyBorder="1" applyAlignment="1" applyProtection="1">
      <alignment vertical="center" shrinkToFit="1"/>
    </xf>
    <xf numFmtId="38" fontId="10" fillId="3" borderId="27" xfId="2" applyFont="1" applyFill="1" applyBorder="1" applyAlignment="1" applyProtection="1">
      <alignment vertical="center" shrinkToFit="1"/>
    </xf>
    <xf numFmtId="38" fontId="18" fillId="3" borderId="21" xfId="2" applyFont="1" applyFill="1" applyBorder="1" applyAlignment="1">
      <alignment vertical="center" shrinkToFit="1"/>
    </xf>
    <xf numFmtId="38" fontId="18" fillId="3" borderId="13" xfId="2" applyFont="1" applyFill="1" applyBorder="1" applyAlignment="1">
      <alignment vertical="center" shrinkToFit="1"/>
    </xf>
    <xf numFmtId="38" fontId="18" fillId="3" borderId="22" xfId="2" applyFont="1" applyFill="1" applyBorder="1" applyAlignment="1">
      <alignment vertical="center" shrinkToFit="1"/>
    </xf>
    <xf numFmtId="38" fontId="18" fillId="3" borderId="10" xfId="2" applyFont="1" applyFill="1" applyBorder="1" applyAlignment="1">
      <alignment vertical="center" shrinkToFit="1"/>
    </xf>
    <xf numFmtId="38" fontId="18" fillId="3" borderId="17" xfId="2" applyFont="1" applyFill="1" applyBorder="1" applyAlignment="1">
      <alignment vertical="center" shrinkToFit="1"/>
    </xf>
    <xf numFmtId="38" fontId="18" fillId="3" borderId="27" xfId="2" applyFont="1" applyFill="1" applyBorder="1" applyAlignment="1">
      <alignment vertical="center" shrinkToFit="1"/>
    </xf>
    <xf numFmtId="38" fontId="18" fillId="3" borderId="32" xfId="2" applyFont="1" applyFill="1" applyBorder="1" applyAlignment="1">
      <alignment vertical="center" shrinkToFit="1"/>
    </xf>
    <xf numFmtId="38" fontId="18" fillId="3" borderId="33" xfId="2" applyFont="1" applyFill="1" applyBorder="1" applyAlignment="1">
      <alignment vertical="center" shrinkToFit="1"/>
    </xf>
    <xf numFmtId="38" fontId="18" fillId="3" borderId="34" xfId="2" applyFont="1" applyFill="1" applyBorder="1" applyAlignment="1">
      <alignment vertical="center" shrinkToFit="1"/>
    </xf>
    <xf numFmtId="38" fontId="18" fillId="3" borderId="35" xfId="2" applyFont="1" applyFill="1" applyBorder="1" applyAlignment="1">
      <alignment vertical="center" shrinkToFit="1"/>
    </xf>
    <xf numFmtId="38" fontId="18" fillId="3" borderId="36" xfId="2" applyFont="1" applyFill="1" applyBorder="1" applyAlignment="1">
      <alignment vertical="center" shrinkToFit="1"/>
    </xf>
    <xf numFmtId="38" fontId="18" fillId="3" borderId="37" xfId="2" applyFont="1" applyFill="1" applyBorder="1" applyAlignment="1">
      <alignment vertical="center" shrinkToFit="1"/>
    </xf>
    <xf numFmtId="38" fontId="18" fillId="3" borderId="23" xfId="2" applyFont="1" applyFill="1" applyBorder="1" applyAlignment="1">
      <alignment vertical="center" shrinkToFit="1"/>
    </xf>
    <xf numFmtId="38" fontId="18" fillId="3" borderId="15" xfId="2" applyFont="1" applyFill="1" applyBorder="1" applyAlignment="1">
      <alignment vertical="center" shrinkToFit="1"/>
    </xf>
    <xf numFmtId="38" fontId="18" fillId="3" borderId="24" xfId="2" applyFont="1" applyFill="1" applyBorder="1" applyAlignment="1">
      <alignment vertical="center" shrinkToFit="1"/>
    </xf>
    <xf numFmtId="38" fontId="18" fillId="3" borderId="14" xfId="2" applyFont="1" applyFill="1" applyBorder="1" applyAlignment="1">
      <alignment vertical="center" shrinkToFit="1"/>
    </xf>
    <xf numFmtId="38" fontId="18" fillId="3" borderId="16" xfId="2" applyFont="1" applyFill="1" applyBorder="1" applyAlignment="1">
      <alignment vertical="center" shrinkToFit="1"/>
    </xf>
    <xf numFmtId="38" fontId="18" fillId="3" borderId="28" xfId="2" applyFont="1" applyFill="1" applyBorder="1" applyAlignment="1">
      <alignment vertical="center" shrinkToFit="1"/>
    </xf>
    <xf numFmtId="38" fontId="18" fillId="3" borderId="25" xfId="2" applyFont="1" applyFill="1" applyBorder="1" applyAlignment="1">
      <alignment vertical="center" shrinkToFit="1"/>
    </xf>
    <xf numFmtId="38" fontId="18" fillId="3" borderId="11" xfId="2" applyFont="1" applyFill="1" applyBorder="1" applyAlignment="1">
      <alignment vertical="center" shrinkToFit="1"/>
    </xf>
    <xf numFmtId="38" fontId="18" fillId="3" borderId="26" xfId="2" applyFont="1" applyFill="1" applyBorder="1" applyAlignment="1">
      <alignment vertical="center" shrinkToFit="1"/>
    </xf>
    <xf numFmtId="38" fontId="18" fillId="3" borderId="6" xfId="2" applyFont="1" applyFill="1" applyBorder="1" applyAlignment="1">
      <alignment vertical="center" shrinkToFit="1"/>
    </xf>
    <xf numFmtId="38" fontId="18" fillId="3" borderId="3" xfId="2" applyFont="1" applyFill="1" applyBorder="1" applyAlignment="1">
      <alignment vertical="center" shrinkToFit="1"/>
    </xf>
    <xf numFmtId="38" fontId="18" fillId="3" borderId="38" xfId="2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49" fontId="6" fillId="0" borderId="0" xfId="0" applyNumberFormat="1" applyFont="1" applyFill="1" applyAlignment="1"/>
    <xf numFmtId="0" fontId="6" fillId="0" borderId="0" xfId="0" applyFont="1" applyFill="1" applyAlignment="1">
      <alignment horizontal="distributed" vertical="center" indent="1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Continuous"/>
    </xf>
    <xf numFmtId="0" fontId="8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6" fillId="0" borderId="0" xfId="0" applyFont="1" applyFill="1" applyAlignment="1">
      <alignment horizontal="right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49" fontId="6" fillId="0" borderId="12" xfId="0" applyNumberFormat="1" applyFont="1" applyFill="1" applyBorder="1" applyAlignment="1">
      <alignment horizontal="distributed" vertical="center" indent="1"/>
    </xf>
    <xf numFmtId="49" fontId="6" fillId="0" borderId="7" xfId="0" applyNumberFormat="1" applyFont="1" applyFill="1" applyBorder="1" applyAlignment="1">
      <alignment horizontal="distributed" vertical="center" indent="1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6" fillId="0" borderId="10" xfId="0" quotePrefix="1" applyFont="1" applyFill="1" applyBorder="1" applyAlignment="1" applyProtection="1">
      <alignment horizontal="left" vertical="center"/>
    </xf>
    <xf numFmtId="3" fontId="6" fillId="0" borderId="18" xfId="0" applyNumberFormat="1" applyFont="1" applyFill="1" applyBorder="1" applyAlignment="1" applyProtection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distributed" vertical="center"/>
    </xf>
    <xf numFmtId="38" fontId="5" fillId="0" borderId="0" xfId="0" applyNumberFormat="1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41" fontId="10" fillId="2" borderId="4" xfId="0" applyNumberFormat="1" applyFont="1" applyFill="1" applyBorder="1" applyAlignment="1" applyProtection="1">
      <alignment vertical="center"/>
    </xf>
    <xf numFmtId="41" fontId="10" fillId="2" borderId="0" xfId="0" applyNumberFormat="1" applyFont="1" applyFill="1" applyAlignment="1" applyProtection="1">
      <alignment vertical="center"/>
    </xf>
    <xf numFmtId="41" fontId="6" fillId="2" borderId="4" xfId="0" applyNumberFormat="1" applyFont="1" applyFill="1" applyBorder="1" applyAlignment="1" applyProtection="1">
      <alignment vertical="center"/>
    </xf>
    <xf numFmtId="41" fontId="6" fillId="2" borderId="0" xfId="0" applyNumberFormat="1" applyFont="1" applyFill="1" applyAlignment="1" applyProtection="1">
      <alignment vertical="center"/>
      <protection locked="0"/>
    </xf>
    <xf numFmtId="41" fontId="6" fillId="2" borderId="20" xfId="0" applyNumberFormat="1" applyFont="1" applyFill="1" applyBorder="1" applyAlignment="1" applyProtection="1">
      <alignment vertical="center"/>
    </xf>
    <xf numFmtId="41" fontId="6" fillId="2" borderId="2" xfId="0" applyNumberFormat="1" applyFont="1" applyFill="1" applyBorder="1" applyAlignment="1" applyProtection="1">
      <alignment vertical="center"/>
      <protection locked="0"/>
    </xf>
    <xf numFmtId="41" fontId="6" fillId="2" borderId="19" xfId="0" applyNumberFormat="1" applyFont="1" applyFill="1" applyBorder="1" applyAlignment="1" applyProtection="1">
      <alignment vertical="center"/>
    </xf>
    <xf numFmtId="41" fontId="6" fillId="2" borderId="5" xfId="0" applyNumberFormat="1" applyFont="1" applyFill="1" applyBorder="1" applyAlignment="1" applyProtection="1">
      <alignment vertical="center"/>
      <protection locked="0"/>
    </xf>
    <xf numFmtId="41" fontId="6" fillId="2" borderId="0" xfId="0" applyNumberFormat="1" applyFont="1" applyFill="1" applyBorder="1" applyAlignment="1" applyProtection="1">
      <alignment vertical="center"/>
      <protection locked="0"/>
    </xf>
    <xf numFmtId="0" fontId="6" fillId="0" borderId="40" xfId="0" applyFont="1" applyFill="1" applyBorder="1" applyAlignment="1">
      <alignment horizontal="distributed" vertical="center"/>
    </xf>
    <xf numFmtId="0" fontId="6" fillId="0" borderId="40" xfId="0" applyFont="1" applyFill="1" applyBorder="1" applyAlignment="1" applyProtection="1">
      <alignment horizontal="distributed" vertical="center"/>
    </xf>
    <xf numFmtId="41" fontId="6" fillId="0" borderId="41" xfId="0" applyNumberFormat="1" applyFont="1" applyFill="1" applyBorder="1" applyAlignment="1" applyProtection="1">
      <alignment vertical="center"/>
    </xf>
    <xf numFmtId="41" fontId="6" fillId="0" borderId="4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/>
    <xf numFmtId="0" fontId="9" fillId="2" borderId="2" xfId="0" applyFont="1" applyFill="1" applyBorder="1"/>
    <xf numFmtId="41" fontId="6" fillId="2" borderId="0" xfId="0" applyNumberFormat="1" applyFont="1" applyFill="1" applyAlignment="1" applyProtection="1">
      <alignment horizontal="left" vertical="center"/>
      <protection locked="0"/>
    </xf>
    <xf numFmtId="0" fontId="24" fillId="0" borderId="2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>
      <alignment vertical="center"/>
    </xf>
    <xf numFmtId="178" fontId="6" fillId="0" borderId="13" xfId="0" applyNumberFormat="1" applyFont="1" applyFill="1" applyBorder="1" applyAlignment="1" applyProtection="1">
      <alignment vertical="center" wrapText="1"/>
    </xf>
    <xf numFmtId="0" fontId="22" fillId="0" borderId="0" xfId="0" applyFont="1" applyFill="1"/>
    <xf numFmtId="0" fontId="0" fillId="0" borderId="0" xfId="0" applyFont="1" applyAlignment="1">
      <alignment vertical="center"/>
    </xf>
    <xf numFmtId="38" fontId="25" fillId="0" borderId="0" xfId="0" applyNumberFormat="1" applyFont="1" applyFill="1" applyAlignment="1">
      <alignment vertical="center"/>
    </xf>
    <xf numFmtId="0" fontId="25" fillId="0" borderId="0" xfId="0" applyFont="1" applyFill="1"/>
    <xf numFmtId="41" fontId="25" fillId="0" borderId="0" xfId="0" applyNumberFormat="1" applyFont="1"/>
    <xf numFmtId="0" fontId="6" fillId="0" borderId="7" xfId="0" quotePrefix="1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0" fillId="0" borderId="6" xfId="0" quotePrefix="1" applyNumberFormat="1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0" fillId="0" borderId="13" xfId="0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 indent="2"/>
    </xf>
    <xf numFmtId="0" fontId="6" fillId="0" borderId="13" xfId="0" applyFont="1" applyFill="1" applyBorder="1" applyAlignment="1">
      <alignment horizontal="distributed" vertical="center" indent="2"/>
    </xf>
    <xf numFmtId="0" fontId="6" fillId="0" borderId="17" xfId="0" applyFont="1" applyFill="1" applyBorder="1" applyAlignment="1">
      <alignment horizontal="distributed" vertical="center" indent="2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CC"/>
    <pageSetUpPr fitToPage="1"/>
  </sheetPr>
  <dimension ref="A1:AN91"/>
  <sheetViews>
    <sheetView showGridLines="0" zoomScale="80" zoomScaleNormal="80" workbookViewId="0">
      <pane xSplit="3" ySplit="4" topLeftCell="D63" activePane="bottomRight" state="frozen"/>
      <selection activeCell="N18" sqref="N18"/>
      <selection pane="topRight" activeCell="N18" sqref="N18"/>
      <selection pane="bottomLeft" activeCell="N18" sqref="N18"/>
      <selection pane="bottomRight" activeCell="P73" sqref="P73"/>
    </sheetView>
  </sheetViews>
  <sheetFormatPr defaultColWidth="13.375" defaultRowHeight="17.25" x14ac:dyDescent="0.2"/>
  <cols>
    <col min="1" max="1" width="12.125" style="13" customWidth="1"/>
    <col min="2" max="2" width="35.125" style="11" bestFit="1" customWidth="1"/>
    <col min="3" max="5" width="10.75" style="11" bestFit="1" customWidth="1"/>
    <col min="6" max="6" width="7" style="11" customWidth="1"/>
    <col min="7" max="7" width="8.125" style="11" bestFit="1" customWidth="1"/>
    <col min="8" max="8" width="9.375" style="11" bestFit="1" customWidth="1"/>
    <col min="9" max="10" width="9.375" style="11" customWidth="1"/>
    <col min="11" max="11" width="9.75" style="11" customWidth="1"/>
    <col min="12" max="12" width="3.125" style="11" customWidth="1"/>
    <col min="13" max="14" width="5.625" style="11" bestFit="1" customWidth="1"/>
    <col min="15" max="15" width="5.625" style="11" customWidth="1"/>
    <col min="16" max="17" width="8.125" style="11" bestFit="1" customWidth="1"/>
    <col min="18" max="20" width="5.625" style="11" bestFit="1" customWidth="1"/>
    <col min="21" max="21" width="5.625" style="11" customWidth="1"/>
    <col min="22" max="23" width="5.625" style="11" bestFit="1" customWidth="1"/>
    <col min="24" max="24" width="7.5" style="11" bestFit="1" customWidth="1"/>
    <col min="25" max="31" width="5.625" style="11" bestFit="1" customWidth="1"/>
    <col min="32" max="32" width="7.5" style="11" customWidth="1"/>
    <col min="33" max="35" width="7.5" style="11" bestFit="1" customWidth="1"/>
    <col min="36" max="38" width="7.5" style="11" customWidth="1"/>
    <col min="39" max="16384" width="13.375" style="1"/>
  </cols>
  <sheetData>
    <row r="1" spans="1:40" ht="30.75" x14ac:dyDescent="0.2">
      <c r="B1" s="100" t="s">
        <v>136</v>
      </c>
      <c r="M1" s="173" t="s">
        <v>179</v>
      </c>
      <c r="Y1" s="195"/>
      <c r="Z1" s="196"/>
      <c r="AA1" s="196"/>
      <c r="AB1" s="196"/>
      <c r="AC1" s="196"/>
      <c r="AD1" s="196"/>
      <c r="AE1" s="196"/>
      <c r="AF1" s="196"/>
      <c r="AG1" s="196"/>
    </row>
    <row r="2" spans="1:40" ht="18" thickBot="1" x14ac:dyDescent="0.25">
      <c r="A2" s="8" t="s">
        <v>0</v>
      </c>
      <c r="B2" s="40"/>
      <c r="C2" s="176" t="s">
        <v>180</v>
      </c>
      <c r="D2" s="174"/>
      <c r="E2" s="41" t="s">
        <v>181</v>
      </c>
      <c r="F2" s="41"/>
      <c r="G2" s="41"/>
      <c r="H2" s="41"/>
      <c r="I2" s="41"/>
      <c r="J2" s="41"/>
      <c r="K2" s="9" t="s">
        <v>29</v>
      </c>
      <c r="L2" s="21"/>
      <c r="M2" s="197" t="s">
        <v>1</v>
      </c>
      <c r="N2" s="198"/>
      <c r="O2" s="198"/>
      <c r="P2" s="198"/>
      <c r="Q2" s="198"/>
      <c r="R2" s="199"/>
      <c r="S2" s="194" t="s">
        <v>2</v>
      </c>
      <c r="T2" s="194"/>
      <c r="U2" s="194"/>
      <c r="V2" s="194"/>
      <c r="W2" s="194"/>
      <c r="X2" s="200" t="s">
        <v>68</v>
      </c>
      <c r="Y2" s="194"/>
      <c r="Z2" s="201"/>
      <c r="AA2" s="194" t="s">
        <v>69</v>
      </c>
      <c r="AB2" s="194"/>
      <c r="AC2" s="194"/>
      <c r="AD2" s="194"/>
      <c r="AE2" s="200" t="s">
        <v>3</v>
      </c>
      <c r="AF2" s="194"/>
      <c r="AG2" s="201"/>
      <c r="AH2" s="194" t="s">
        <v>115</v>
      </c>
      <c r="AI2" s="194"/>
      <c r="AJ2" s="192" t="s">
        <v>160</v>
      </c>
      <c r="AK2" s="192" t="s">
        <v>161</v>
      </c>
      <c r="AL2" s="96" t="s">
        <v>159</v>
      </c>
    </row>
    <row r="3" spans="1:40" s="2" customFormat="1" ht="40.5" customHeight="1" thickTop="1" x14ac:dyDescent="0.15">
      <c r="A3" s="43"/>
      <c r="B3" s="46"/>
      <c r="C3" s="81" t="s">
        <v>4</v>
      </c>
      <c r="D3" s="59" t="s">
        <v>1</v>
      </c>
      <c r="E3" s="59" t="s">
        <v>2</v>
      </c>
      <c r="F3" s="59" t="s">
        <v>68</v>
      </c>
      <c r="G3" s="59" t="s">
        <v>69</v>
      </c>
      <c r="H3" s="50" t="s">
        <v>117</v>
      </c>
      <c r="I3" s="50" t="s">
        <v>160</v>
      </c>
      <c r="J3" s="50" t="s">
        <v>162</v>
      </c>
      <c r="K3" s="59" t="s">
        <v>5</v>
      </c>
      <c r="L3" s="59"/>
      <c r="M3" s="82" t="s">
        <v>62</v>
      </c>
      <c r="N3" s="83" t="s">
        <v>63</v>
      </c>
      <c r="O3" s="91" t="s">
        <v>130</v>
      </c>
      <c r="P3" s="84" t="s">
        <v>6</v>
      </c>
      <c r="Q3" s="83" t="s">
        <v>7</v>
      </c>
      <c r="R3" s="85" t="s">
        <v>8</v>
      </c>
      <c r="S3" s="86" t="s">
        <v>74</v>
      </c>
      <c r="T3" s="83" t="s">
        <v>64</v>
      </c>
      <c r="U3" s="80" t="s">
        <v>130</v>
      </c>
      <c r="V3" s="83" t="s">
        <v>6</v>
      </c>
      <c r="W3" s="87" t="s">
        <v>7</v>
      </c>
      <c r="X3" s="88" t="s">
        <v>10</v>
      </c>
      <c r="Y3" s="84" t="s">
        <v>9</v>
      </c>
      <c r="Z3" s="89" t="s">
        <v>11</v>
      </c>
      <c r="AA3" s="90" t="s">
        <v>124</v>
      </c>
      <c r="AB3" s="91" t="s">
        <v>125</v>
      </c>
      <c r="AC3" s="91" t="s">
        <v>131</v>
      </c>
      <c r="AD3" s="92" t="s">
        <v>70</v>
      </c>
      <c r="AE3" s="82" t="s">
        <v>12</v>
      </c>
      <c r="AF3" s="83" t="s">
        <v>13</v>
      </c>
      <c r="AG3" s="85" t="s">
        <v>14</v>
      </c>
      <c r="AH3" s="93" t="s">
        <v>126</v>
      </c>
      <c r="AI3" s="94" t="s">
        <v>127</v>
      </c>
      <c r="AJ3" s="193"/>
      <c r="AK3" s="193"/>
      <c r="AL3" s="95"/>
      <c r="AN3" s="181" t="s">
        <v>183</v>
      </c>
    </row>
    <row r="4" spans="1:40" ht="30" customHeight="1" x14ac:dyDescent="0.15">
      <c r="A4" s="51" t="s">
        <v>75</v>
      </c>
      <c r="B4" s="52"/>
      <c r="C4" s="160">
        <f>SUM(C5:C72,C76)</f>
        <v>2966</v>
      </c>
      <c r="D4" s="161">
        <f>SUM(D5:D72)</f>
        <v>2187</v>
      </c>
      <c r="E4" s="161">
        <f>SUM(E5:E72)</f>
        <v>537</v>
      </c>
      <c r="F4" s="161">
        <f>SUM(F5:F72)</f>
        <v>3</v>
      </c>
      <c r="G4" s="161">
        <f>SUM(G5:G72)</f>
        <v>98</v>
      </c>
      <c r="H4" s="161">
        <f>SUM(H5:H72)</f>
        <v>86</v>
      </c>
      <c r="I4" s="161">
        <f>+AJ4</f>
        <v>0</v>
      </c>
      <c r="J4" s="161">
        <f>+AK4</f>
        <v>0</v>
      </c>
      <c r="K4" s="161">
        <f>SUM(K5:K72)</f>
        <v>47</v>
      </c>
      <c r="L4" s="53"/>
      <c r="M4" s="101">
        <f t="shared" ref="M4:AI4" si="0">SUM(M5:M72,M76)</f>
        <v>1</v>
      </c>
      <c r="N4" s="102">
        <f t="shared" si="0"/>
        <v>1</v>
      </c>
      <c r="O4" s="102">
        <f t="shared" si="0"/>
        <v>0</v>
      </c>
      <c r="P4" s="102">
        <f t="shared" si="0"/>
        <v>1244</v>
      </c>
      <c r="Q4" s="102">
        <f t="shared" si="0"/>
        <v>940</v>
      </c>
      <c r="R4" s="103">
        <f t="shared" si="0"/>
        <v>1</v>
      </c>
      <c r="S4" s="104">
        <f t="shared" si="0"/>
        <v>71</v>
      </c>
      <c r="T4" s="102">
        <f t="shared" si="0"/>
        <v>52</v>
      </c>
      <c r="U4" s="102">
        <f t="shared" si="0"/>
        <v>56</v>
      </c>
      <c r="V4" s="102">
        <f t="shared" si="0"/>
        <v>106</v>
      </c>
      <c r="W4" s="105">
        <f t="shared" si="0"/>
        <v>252</v>
      </c>
      <c r="X4" s="101">
        <f t="shared" si="0"/>
        <v>0</v>
      </c>
      <c r="Y4" s="102">
        <f t="shared" si="0"/>
        <v>3</v>
      </c>
      <c r="Z4" s="103">
        <f t="shared" si="0"/>
        <v>0</v>
      </c>
      <c r="AA4" s="104">
        <f t="shared" si="0"/>
        <v>18</v>
      </c>
      <c r="AB4" s="102">
        <f t="shared" si="0"/>
        <v>10</v>
      </c>
      <c r="AC4" s="102">
        <f t="shared" si="0"/>
        <v>11</v>
      </c>
      <c r="AD4" s="105">
        <f t="shared" si="0"/>
        <v>59</v>
      </c>
      <c r="AE4" s="101">
        <f t="shared" si="0"/>
        <v>0</v>
      </c>
      <c r="AF4" s="102">
        <f t="shared" si="0"/>
        <v>86</v>
      </c>
      <c r="AG4" s="103">
        <f t="shared" si="0"/>
        <v>0</v>
      </c>
      <c r="AH4" s="104">
        <f t="shared" si="0"/>
        <v>7</v>
      </c>
      <c r="AI4" s="105">
        <f t="shared" si="0"/>
        <v>1</v>
      </c>
      <c r="AJ4" s="106">
        <f t="shared" ref="AJ4:AK4" si="1">SUM(AJ5:AJ72,AJ76)</f>
        <v>0</v>
      </c>
      <c r="AK4" s="106">
        <f t="shared" si="1"/>
        <v>0</v>
      </c>
      <c r="AL4" s="106">
        <f>SUM(AL5:AL72,AL76)</f>
        <v>47</v>
      </c>
      <c r="AM4" s="154"/>
      <c r="AN4" s="184">
        <f>SUM(M4:AL4)-C4</f>
        <v>0</v>
      </c>
    </row>
    <row r="5" spans="1:40" ht="30" customHeight="1" x14ac:dyDescent="0.15">
      <c r="A5" s="14"/>
      <c r="B5" s="15" t="s">
        <v>44</v>
      </c>
      <c r="C5" s="162">
        <f>SUM(M5:AL5)</f>
        <v>103</v>
      </c>
      <c r="D5" s="163">
        <f>SUM(M5:R5)</f>
        <v>75</v>
      </c>
      <c r="E5" s="175">
        <f>SUM(S5:W5)</f>
        <v>19</v>
      </c>
      <c r="F5" s="163">
        <f>SUM(X5:Z5)</f>
        <v>0</v>
      </c>
      <c r="G5" s="163">
        <f t="shared" ref="G5:G20" si="2">SUM(AA5:AD5)</f>
        <v>3</v>
      </c>
      <c r="H5" s="163">
        <f>SUM(AE5:AG5)</f>
        <v>6</v>
      </c>
      <c r="I5" s="163">
        <f t="shared" ref="I5:I75" si="3">+AJ5</f>
        <v>0</v>
      </c>
      <c r="J5" s="163">
        <f t="shared" ref="J5:J75" si="4">+AK5</f>
        <v>0</v>
      </c>
      <c r="K5" s="163">
        <f>AL5</f>
        <v>0</v>
      </c>
      <c r="L5" s="54"/>
      <c r="M5" s="107">
        <v>0</v>
      </c>
      <c r="N5" s="108">
        <v>0</v>
      </c>
      <c r="O5" s="108">
        <v>0</v>
      </c>
      <c r="P5" s="108">
        <v>43</v>
      </c>
      <c r="Q5" s="108">
        <v>32</v>
      </c>
      <c r="R5" s="109">
        <v>0</v>
      </c>
      <c r="S5" s="110">
        <v>5</v>
      </c>
      <c r="T5" s="108">
        <v>1</v>
      </c>
      <c r="U5" s="108">
        <v>1</v>
      </c>
      <c r="V5" s="108">
        <v>1</v>
      </c>
      <c r="W5" s="111">
        <v>11</v>
      </c>
      <c r="X5" s="107">
        <v>0</v>
      </c>
      <c r="Y5" s="108">
        <v>0</v>
      </c>
      <c r="Z5" s="109">
        <v>0</v>
      </c>
      <c r="AA5" s="110">
        <v>1</v>
      </c>
      <c r="AB5" s="108">
        <v>1</v>
      </c>
      <c r="AC5" s="108">
        <v>1</v>
      </c>
      <c r="AD5" s="111">
        <v>0</v>
      </c>
      <c r="AE5" s="107">
        <v>0</v>
      </c>
      <c r="AF5" s="108">
        <v>6</v>
      </c>
      <c r="AG5" s="109">
        <v>0</v>
      </c>
      <c r="AH5" s="110">
        <v>0</v>
      </c>
      <c r="AI5" s="111">
        <v>0</v>
      </c>
      <c r="AJ5" s="112">
        <v>0</v>
      </c>
      <c r="AK5" s="112">
        <v>0</v>
      </c>
      <c r="AL5" s="112">
        <v>0</v>
      </c>
      <c r="AN5" s="184">
        <f t="shared" ref="AN5:AN68" si="5">SUM(M5:AL5)-C5</f>
        <v>0</v>
      </c>
    </row>
    <row r="6" spans="1:40" ht="30" customHeight="1" x14ac:dyDescent="0.15">
      <c r="A6" s="14"/>
      <c r="B6" s="15" t="s">
        <v>45</v>
      </c>
      <c r="C6" s="162">
        <f t="shared" ref="C6:C75" si="6">SUM(M6:AL6)</f>
        <v>0</v>
      </c>
      <c r="D6" s="163">
        <f t="shared" ref="D6:D75" si="7">SUM(M6:R6)</f>
        <v>0</v>
      </c>
      <c r="E6" s="163">
        <f t="shared" ref="E6:E75" si="8">SUM(S6:W6)</f>
        <v>0</v>
      </c>
      <c r="F6" s="163">
        <f t="shared" ref="F6:F75" si="9">SUM(X6:Z6)</f>
        <v>0</v>
      </c>
      <c r="G6" s="163">
        <f t="shared" si="2"/>
        <v>0</v>
      </c>
      <c r="H6" s="163">
        <f t="shared" ref="H6:H75" si="10">SUM(AE6:AG6)</f>
        <v>0</v>
      </c>
      <c r="I6" s="163">
        <f t="shared" si="3"/>
        <v>0</v>
      </c>
      <c r="J6" s="163">
        <f t="shared" si="4"/>
        <v>0</v>
      </c>
      <c r="K6" s="163">
        <f t="shared" ref="K6:K75" si="11">AL6</f>
        <v>0</v>
      </c>
      <c r="L6" s="54"/>
      <c r="M6" s="107">
        <v>0</v>
      </c>
      <c r="N6" s="108">
        <v>0</v>
      </c>
      <c r="O6" s="108">
        <v>0</v>
      </c>
      <c r="P6" s="108">
        <v>0</v>
      </c>
      <c r="Q6" s="108">
        <v>0</v>
      </c>
      <c r="R6" s="109">
        <v>0</v>
      </c>
      <c r="S6" s="110">
        <v>0</v>
      </c>
      <c r="T6" s="108">
        <v>0</v>
      </c>
      <c r="U6" s="108">
        <v>0</v>
      </c>
      <c r="V6" s="108">
        <v>0</v>
      </c>
      <c r="W6" s="111">
        <v>0</v>
      </c>
      <c r="X6" s="107">
        <v>0</v>
      </c>
      <c r="Y6" s="108">
        <v>0</v>
      </c>
      <c r="Z6" s="109">
        <v>0</v>
      </c>
      <c r="AA6" s="110">
        <v>0</v>
      </c>
      <c r="AB6" s="108">
        <v>0</v>
      </c>
      <c r="AC6" s="108">
        <v>0</v>
      </c>
      <c r="AD6" s="111">
        <v>0</v>
      </c>
      <c r="AE6" s="107">
        <v>0</v>
      </c>
      <c r="AF6" s="108">
        <v>0</v>
      </c>
      <c r="AG6" s="109">
        <v>0</v>
      </c>
      <c r="AH6" s="110">
        <v>0</v>
      </c>
      <c r="AI6" s="111">
        <v>0</v>
      </c>
      <c r="AJ6" s="112">
        <v>0</v>
      </c>
      <c r="AK6" s="112">
        <v>0</v>
      </c>
      <c r="AL6" s="112">
        <v>0</v>
      </c>
      <c r="AN6" s="184">
        <f t="shared" si="5"/>
        <v>0</v>
      </c>
    </row>
    <row r="7" spans="1:40" ht="30" customHeight="1" x14ac:dyDescent="0.15">
      <c r="A7" s="55"/>
      <c r="B7" s="15" t="s">
        <v>46</v>
      </c>
      <c r="C7" s="162">
        <f t="shared" si="6"/>
        <v>12</v>
      </c>
      <c r="D7" s="163">
        <f t="shared" si="7"/>
        <v>9</v>
      </c>
      <c r="E7" s="163">
        <f t="shared" si="8"/>
        <v>2</v>
      </c>
      <c r="F7" s="163">
        <f t="shared" si="9"/>
        <v>0</v>
      </c>
      <c r="G7" s="163">
        <f t="shared" si="2"/>
        <v>1</v>
      </c>
      <c r="H7" s="163">
        <f t="shared" si="10"/>
        <v>0</v>
      </c>
      <c r="I7" s="163">
        <f t="shared" si="3"/>
        <v>0</v>
      </c>
      <c r="J7" s="163">
        <f t="shared" si="4"/>
        <v>0</v>
      </c>
      <c r="K7" s="163">
        <f t="shared" si="11"/>
        <v>0</v>
      </c>
      <c r="L7" s="54"/>
      <c r="M7" s="107">
        <v>0</v>
      </c>
      <c r="N7" s="108">
        <v>0</v>
      </c>
      <c r="O7" s="108">
        <v>0</v>
      </c>
      <c r="P7" s="108">
        <v>6</v>
      </c>
      <c r="Q7" s="108">
        <v>3</v>
      </c>
      <c r="R7" s="109">
        <v>0</v>
      </c>
      <c r="S7" s="110">
        <v>0</v>
      </c>
      <c r="T7" s="108">
        <v>1</v>
      </c>
      <c r="U7" s="108">
        <v>0</v>
      </c>
      <c r="V7" s="108">
        <v>0</v>
      </c>
      <c r="W7" s="111">
        <v>1</v>
      </c>
      <c r="X7" s="107">
        <v>0</v>
      </c>
      <c r="Y7" s="108">
        <v>0</v>
      </c>
      <c r="Z7" s="109">
        <v>0</v>
      </c>
      <c r="AA7" s="110">
        <v>1</v>
      </c>
      <c r="AB7" s="108">
        <v>0</v>
      </c>
      <c r="AC7" s="108">
        <v>0</v>
      </c>
      <c r="AD7" s="111">
        <v>0</v>
      </c>
      <c r="AE7" s="107">
        <v>0</v>
      </c>
      <c r="AF7" s="108">
        <v>0</v>
      </c>
      <c r="AG7" s="109">
        <v>0</v>
      </c>
      <c r="AH7" s="110">
        <v>0</v>
      </c>
      <c r="AI7" s="111">
        <v>0</v>
      </c>
      <c r="AJ7" s="112">
        <v>0</v>
      </c>
      <c r="AK7" s="112">
        <v>0</v>
      </c>
      <c r="AL7" s="112">
        <v>0</v>
      </c>
      <c r="AN7" s="184">
        <f t="shared" si="5"/>
        <v>0</v>
      </c>
    </row>
    <row r="8" spans="1:40" ht="30" customHeight="1" x14ac:dyDescent="0.15">
      <c r="A8" s="56" t="s">
        <v>15</v>
      </c>
      <c r="B8" s="15" t="s">
        <v>47</v>
      </c>
      <c r="C8" s="162">
        <f t="shared" si="6"/>
        <v>1</v>
      </c>
      <c r="D8" s="163">
        <f t="shared" si="7"/>
        <v>1</v>
      </c>
      <c r="E8" s="163">
        <f t="shared" si="8"/>
        <v>0</v>
      </c>
      <c r="F8" s="163">
        <f t="shared" si="9"/>
        <v>0</v>
      </c>
      <c r="G8" s="163">
        <f t="shared" si="2"/>
        <v>0</v>
      </c>
      <c r="H8" s="163">
        <f t="shared" si="10"/>
        <v>0</v>
      </c>
      <c r="I8" s="163">
        <f t="shared" si="3"/>
        <v>0</v>
      </c>
      <c r="J8" s="163">
        <f t="shared" si="4"/>
        <v>0</v>
      </c>
      <c r="K8" s="163">
        <f t="shared" si="11"/>
        <v>0</v>
      </c>
      <c r="L8" s="54"/>
      <c r="M8" s="107">
        <v>0</v>
      </c>
      <c r="N8" s="108">
        <v>0</v>
      </c>
      <c r="O8" s="108">
        <v>0</v>
      </c>
      <c r="P8" s="108">
        <v>1</v>
      </c>
      <c r="Q8" s="108">
        <v>0</v>
      </c>
      <c r="R8" s="109">
        <v>0</v>
      </c>
      <c r="S8" s="110">
        <v>0</v>
      </c>
      <c r="T8" s="108">
        <v>0</v>
      </c>
      <c r="U8" s="108">
        <v>0</v>
      </c>
      <c r="V8" s="108">
        <v>0</v>
      </c>
      <c r="W8" s="111">
        <v>0</v>
      </c>
      <c r="X8" s="107">
        <v>0</v>
      </c>
      <c r="Y8" s="108">
        <v>0</v>
      </c>
      <c r="Z8" s="109">
        <v>0</v>
      </c>
      <c r="AA8" s="110">
        <v>0</v>
      </c>
      <c r="AB8" s="108">
        <v>0</v>
      </c>
      <c r="AC8" s="108">
        <v>0</v>
      </c>
      <c r="AD8" s="111">
        <v>0</v>
      </c>
      <c r="AE8" s="107">
        <v>0</v>
      </c>
      <c r="AF8" s="108">
        <v>0</v>
      </c>
      <c r="AG8" s="109">
        <v>0</v>
      </c>
      <c r="AH8" s="110">
        <v>0</v>
      </c>
      <c r="AI8" s="111">
        <v>0</v>
      </c>
      <c r="AJ8" s="112">
        <v>0</v>
      </c>
      <c r="AK8" s="112">
        <v>0</v>
      </c>
      <c r="AL8" s="112">
        <v>0</v>
      </c>
      <c r="AN8" s="184">
        <f t="shared" si="5"/>
        <v>0</v>
      </c>
    </row>
    <row r="9" spans="1:40" ht="30" customHeight="1" x14ac:dyDescent="0.15">
      <c r="A9" s="57"/>
      <c r="B9" s="15" t="s">
        <v>65</v>
      </c>
      <c r="C9" s="162">
        <f t="shared" si="6"/>
        <v>4</v>
      </c>
      <c r="D9" s="163">
        <f t="shared" si="7"/>
        <v>2</v>
      </c>
      <c r="E9" s="163">
        <f t="shared" si="8"/>
        <v>2</v>
      </c>
      <c r="F9" s="163">
        <f t="shared" si="9"/>
        <v>0</v>
      </c>
      <c r="G9" s="163">
        <f t="shared" si="2"/>
        <v>0</v>
      </c>
      <c r="H9" s="163">
        <f t="shared" si="10"/>
        <v>0</v>
      </c>
      <c r="I9" s="163">
        <f t="shared" si="3"/>
        <v>0</v>
      </c>
      <c r="J9" s="163">
        <f t="shared" si="4"/>
        <v>0</v>
      </c>
      <c r="K9" s="163">
        <f t="shared" si="11"/>
        <v>0</v>
      </c>
      <c r="L9" s="54"/>
      <c r="M9" s="107">
        <v>0</v>
      </c>
      <c r="N9" s="108">
        <v>0</v>
      </c>
      <c r="O9" s="108">
        <v>0</v>
      </c>
      <c r="P9" s="108">
        <v>0</v>
      </c>
      <c r="Q9" s="108">
        <v>2</v>
      </c>
      <c r="R9" s="109">
        <v>0</v>
      </c>
      <c r="S9" s="110">
        <v>0</v>
      </c>
      <c r="T9" s="108">
        <v>0</v>
      </c>
      <c r="U9" s="108">
        <v>0</v>
      </c>
      <c r="V9" s="108">
        <v>0</v>
      </c>
      <c r="W9" s="111">
        <v>2</v>
      </c>
      <c r="X9" s="107">
        <v>0</v>
      </c>
      <c r="Y9" s="108">
        <v>0</v>
      </c>
      <c r="Z9" s="109">
        <v>0</v>
      </c>
      <c r="AA9" s="110">
        <v>0</v>
      </c>
      <c r="AB9" s="108">
        <v>0</v>
      </c>
      <c r="AC9" s="108">
        <v>0</v>
      </c>
      <c r="AD9" s="111">
        <v>0</v>
      </c>
      <c r="AE9" s="107">
        <v>0</v>
      </c>
      <c r="AF9" s="108">
        <v>0</v>
      </c>
      <c r="AG9" s="109">
        <v>0</v>
      </c>
      <c r="AH9" s="110">
        <v>0</v>
      </c>
      <c r="AI9" s="111">
        <v>0</v>
      </c>
      <c r="AJ9" s="112">
        <v>0</v>
      </c>
      <c r="AK9" s="112">
        <v>0</v>
      </c>
      <c r="AL9" s="112">
        <v>0</v>
      </c>
      <c r="AN9" s="184">
        <f t="shared" si="5"/>
        <v>0</v>
      </c>
    </row>
    <row r="10" spans="1:40" ht="30" customHeight="1" x14ac:dyDescent="0.15">
      <c r="A10" s="14"/>
      <c r="B10" s="15" t="s">
        <v>76</v>
      </c>
      <c r="C10" s="162">
        <f t="shared" si="6"/>
        <v>1</v>
      </c>
      <c r="D10" s="163">
        <f t="shared" si="7"/>
        <v>1</v>
      </c>
      <c r="E10" s="163">
        <f t="shared" si="8"/>
        <v>0</v>
      </c>
      <c r="F10" s="163">
        <f t="shared" si="9"/>
        <v>0</v>
      </c>
      <c r="G10" s="163">
        <f t="shared" si="2"/>
        <v>0</v>
      </c>
      <c r="H10" s="163">
        <f t="shared" si="10"/>
        <v>0</v>
      </c>
      <c r="I10" s="163">
        <f t="shared" si="3"/>
        <v>0</v>
      </c>
      <c r="J10" s="163">
        <f t="shared" si="4"/>
        <v>0</v>
      </c>
      <c r="K10" s="163">
        <f t="shared" si="11"/>
        <v>0</v>
      </c>
      <c r="L10" s="54"/>
      <c r="M10" s="107">
        <v>0</v>
      </c>
      <c r="N10" s="108">
        <v>0</v>
      </c>
      <c r="O10" s="108">
        <v>0</v>
      </c>
      <c r="P10" s="108">
        <v>0</v>
      </c>
      <c r="Q10" s="108">
        <v>1</v>
      </c>
      <c r="R10" s="109">
        <v>0</v>
      </c>
      <c r="S10" s="110">
        <v>0</v>
      </c>
      <c r="T10" s="108">
        <v>0</v>
      </c>
      <c r="U10" s="108">
        <v>0</v>
      </c>
      <c r="V10" s="108">
        <v>0</v>
      </c>
      <c r="W10" s="111">
        <v>0</v>
      </c>
      <c r="X10" s="107">
        <v>0</v>
      </c>
      <c r="Y10" s="108">
        <v>0</v>
      </c>
      <c r="Z10" s="109">
        <v>0</v>
      </c>
      <c r="AA10" s="110">
        <v>0</v>
      </c>
      <c r="AB10" s="108">
        <v>0</v>
      </c>
      <c r="AC10" s="108">
        <v>0</v>
      </c>
      <c r="AD10" s="111">
        <v>0</v>
      </c>
      <c r="AE10" s="107">
        <v>0</v>
      </c>
      <c r="AF10" s="108">
        <v>0</v>
      </c>
      <c r="AG10" s="109">
        <v>0</v>
      </c>
      <c r="AH10" s="110">
        <v>0</v>
      </c>
      <c r="AI10" s="111">
        <v>0</v>
      </c>
      <c r="AJ10" s="112">
        <v>0</v>
      </c>
      <c r="AK10" s="112">
        <v>0</v>
      </c>
      <c r="AL10" s="112">
        <v>0</v>
      </c>
      <c r="AN10" s="184">
        <f t="shared" si="5"/>
        <v>0</v>
      </c>
    </row>
    <row r="11" spans="1:40" ht="30" customHeight="1" x14ac:dyDescent="0.15">
      <c r="A11" s="14"/>
      <c r="B11" s="15" t="s">
        <v>77</v>
      </c>
      <c r="C11" s="162">
        <f t="shared" si="6"/>
        <v>1</v>
      </c>
      <c r="D11" s="163">
        <f t="shared" si="7"/>
        <v>1</v>
      </c>
      <c r="E11" s="163">
        <f t="shared" si="8"/>
        <v>0</v>
      </c>
      <c r="F11" s="163">
        <f t="shared" si="9"/>
        <v>0</v>
      </c>
      <c r="G11" s="163">
        <f t="shared" si="2"/>
        <v>0</v>
      </c>
      <c r="H11" s="163">
        <f t="shared" si="10"/>
        <v>0</v>
      </c>
      <c r="I11" s="163">
        <f t="shared" si="3"/>
        <v>0</v>
      </c>
      <c r="J11" s="163">
        <f t="shared" si="4"/>
        <v>0</v>
      </c>
      <c r="K11" s="163">
        <f t="shared" si="11"/>
        <v>0</v>
      </c>
      <c r="L11" s="54"/>
      <c r="M11" s="107">
        <v>0</v>
      </c>
      <c r="N11" s="108">
        <v>0</v>
      </c>
      <c r="O11" s="108">
        <v>0</v>
      </c>
      <c r="P11" s="108">
        <v>1</v>
      </c>
      <c r="Q11" s="108">
        <v>0</v>
      </c>
      <c r="R11" s="109">
        <v>0</v>
      </c>
      <c r="S11" s="110">
        <v>0</v>
      </c>
      <c r="T11" s="108">
        <v>0</v>
      </c>
      <c r="U11" s="108">
        <v>0</v>
      </c>
      <c r="V11" s="108">
        <v>0</v>
      </c>
      <c r="W11" s="111">
        <v>0</v>
      </c>
      <c r="X11" s="107">
        <v>0</v>
      </c>
      <c r="Y11" s="108">
        <v>0</v>
      </c>
      <c r="Z11" s="109">
        <v>0</v>
      </c>
      <c r="AA11" s="110">
        <v>0</v>
      </c>
      <c r="AB11" s="108">
        <v>0</v>
      </c>
      <c r="AC11" s="108">
        <v>0</v>
      </c>
      <c r="AD11" s="111">
        <v>0</v>
      </c>
      <c r="AE11" s="107">
        <v>0</v>
      </c>
      <c r="AF11" s="108">
        <v>0</v>
      </c>
      <c r="AG11" s="109">
        <v>0</v>
      </c>
      <c r="AH11" s="110">
        <v>0</v>
      </c>
      <c r="AI11" s="111">
        <v>0</v>
      </c>
      <c r="AJ11" s="112">
        <v>0</v>
      </c>
      <c r="AK11" s="112">
        <v>0</v>
      </c>
      <c r="AL11" s="112">
        <v>0</v>
      </c>
      <c r="AN11" s="184">
        <f t="shared" si="5"/>
        <v>0</v>
      </c>
    </row>
    <row r="12" spans="1:40" ht="30" customHeight="1" x14ac:dyDescent="0.15">
      <c r="A12" s="55" t="s">
        <v>16</v>
      </c>
      <c r="B12" s="42" t="s">
        <v>78</v>
      </c>
      <c r="C12" s="162">
        <f t="shared" si="6"/>
        <v>0</v>
      </c>
      <c r="D12" s="163">
        <f t="shared" si="7"/>
        <v>0</v>
      </c>
      <c r="E12" s="163">
        <f t="shared" si="8"/>
        <v>0</v>
      </c>
      <c r="F12" s="163">
        <f t="shared" si="9"/>
        <v>0</v>
      </c>
      <c r="G12" s="163">
        <f t="shared" si="2"/>
        <v>0</v>
      </c>
      <c r="H12" s="163">
        <f t="shared" si="10"/>
        <v>0</v>
      </c>
      <c r="I12" s="163">
        <f t="shared" si="3"/>
        <v>0</v>
      </c>
      <c r="J12" s="163">
        <f t="shared" si="4"/>
        <v>0</v>
      </c>
      <c r="K12" s="163">
        <f t="shared" si="11"/>
        <v>0</v>
      </c>
      <c r="L12" s="54"/>
      <c r="M12" s="107">
        <v>0</v>
      </c>
      <c r="N12" s="108">
        <v>0</v>
      </c>
      <c r="O12" s="108">
        <v>0</v>
      </c>
      <c r="P12" s="108">
        <v>0</v>
      </c>
      <c r="Q12" s="108">
        <v>0</v>
      </c>
      <c r="R12" s="109">
        <v>0</v>
      </c>
      <c r="S12" s="110">
        <v>0</v>
      </c>
      <c r="T12" s="108">
        <v>0</v>
      </c>
      <c r="U12" s="108">
        <v>0</v>
      </c>
      <c r="V12" s="108">
        <v>0</v>
      </c>
      <c r="W12" s="111">
        <v>0</v>
      </c>
      <c r="X12" s="107">
        <v>0</v>
      </c>
      <c r="Y12" s="108">
        <v>0</v>
      </c>
      <c r="Z12" s="109">
        <v>0</v>
      </c>
      <c r="AA12" s="110">
        <v>0</v>
      </c>
      <c r="AB12" s="108">
        <v>0</v>
      </c>
      <c r="AC12" s="108">
        <v>0</v>
      </c>
      <c r="AD12" s="111">
        <v>0</v>
      </c>
      <c r="AE12" s="107">
        <v>0</v>
      </c>
      <c r="AF12" s="108">
        <v>0</v>
      </c>
      <c r="AG12" s="109">
        <v>0</v>
      </c>
      <c r="AH12" s="110">
        <v>0</v>
      </c>
      <c r="AI12" s="111">
        <v>0</v>
      </c>
      <c r="AJ12" s="112">
        <v>0</v>
      </c>
      <c r="AK12" s="112">
        <v>0</v>
      </c>
      <c r="AL12" s="112">
        <v>0</v>
      </c>
      <c r="AN12" s="184">
        <f t="shared" si="5"/>
        <v>0</v>
      </c>
    </row>
    <row r="13" spans="1:40" ht="30" customHeight="1" x14ac:dyDescent="0.15">
      <c r="A13" s="57" t="s">
        <v>17</v>
      </c>
      <c r="B13" s="15" t="s">
        <v>79</v>
      </c>
      <c r="C13" s="162">
        <f t="shared" si="6"/>
        <v>1</v>
      </c>
      <c r="D13" s="163">
        <f t="shared" si="7"/>
        <v>1</v>
      </c>
      <c r="E13" s="163">
        <f t="shared" si="8"/>
        <v>0</v>
      </c>
      <c r="F13" s="163">
        <f t="shared" si="9"/>
        <v>0</v>
      </c>
      <c r="G13" s="163">
        <f t="shared" si="2"/>
        <v>0</v>
      </c>
      <c r="H13" s="163">
        <f t="shared" si="10"/>
        <v>0</v>
      </c>
      <c r="I13" s="163">
        <f t="shared" si="3"/>
        <v>0</v>
      </c>
      <c r="J13" s="163">
        <f t="shared" si="4"/>
        <v>0</v>
      </c>
      <c r="K13" s="163">
        <f t="shared" si="11"/>
        <v>0</v>
      </c>
      <c r="L13" s="54"/>
      <c r="M13" s="107">
        <v>0</v>
      </c>
      <c r="N13" s="108">
        <v>0</v>
      </c>
      <c r="O13" s="108">
        <v>0</v>
      </c>
      <c r="P13" s="108">
        <v>0</v>
      </c>
      <c r="Q13" s="108">
        <v>1</v>
      </c>
      <c r="R13" s="109">
        <v>0</v>
      </c>
      <c r="S13" s="110">
        <v>0</v>
      </c>
      <c r="T13" s="108">
        <v>0</v>
      </c>
      <c r="U13" s="108">
        <v>0</v>
      </c>
      <c r="V13" s="108">
        <v>0</v>
      </c>
      <c r="W13" s="111">
        <v>0</v>
      </c>
      <c r="X13" s="107">
        <v>0</v>
      </c>
      <c r="Y13" s="108">
        <v>0</v>
      </c>
      <c r="Z13" s="109">
        <v>0</v>
      </c>
      <c r="AA13" s="110">
        <v>0</v>
      </c>
      <c r="AB13" s="108">
        <v>0</v>
      </c>
      <c r="AC13" s="108">
        <v>0</v>
      </c>
      <c r="AD13" s="111">
        <v>0</v>
      </c>
      <c r="AE13" s="107">
        <v>0</v>
      </c>
      <c r="AF13" s="108">
        <v>0</v>
      </c>
      <c r="AG13" s="109">
        <v>0</v>
      </c>
      <c r="AH13" s="110">
        <v>0</v>
      </c>
      <c r="AI13" s="111">
        <v>0</v>
      </c>
      <c r="AJ13" s="112">
        <v>0</v>
      </c>
      <c r="AK13" s="112">
        <v>0</v>
      </c>
      <c r="AL13" s="112">
        <v>0</v>
      </c>
      <c r="AN13" s="184">
        <f t="shared" si="5"/>
        <v>0</v>
      </c>
    </row>
    <row r="14" spans="1:40" ht="30" customHeight="1" x14ac:dyDescent="0.15">
      <c r="A14" s="14"/>
      <c r="B14" s="15" t="s">
        <v>80</v>
      </c>
      <c r="C14" s="162">
        <f t="shared" si="6"/>
        <v>8</v>
      </c>
      <c r="D14" s="163">
        <f t="shared" si="7"/>
        <v>4</v>
      </c>
      <c r="E14" s="163">
        <f t="shared" si="8"/>
        <v>4</v>
      </c>
      <c r="F14" s="163">
        <f t="shared" si="9"/>
        <v>0</v>
      </c>
      <c r="G14" s="163">
        <f t="shared" si="2"/>
        <v>0</v>
      </c>
      <c r="H14" s="163">
        <f t="shared" si="10"/>
        <v>0</v>
      </c>
      <c r="I14" s="163">
        <f t="shared" si="3"/>
        <v>0</v>
      </c>
      <c r="J14" s="163">
        <f t="shared" si="4"/>
        <v>0</v>
      </c>
      <c r="K14" s="163">
        <f t="shared" si="11"/>
        <v>0</v>
      </c>
      <c r="L14" s="54"/>
      <c r="M14" s="107">
        <v>0</v>
      </c>
      <c r="N14" s="108">
        <v>0</v>
      </c>
      <c r="O14" s="108">
        <v>0</v>
      </c>
      <c r="P14" s="108">
        <v>2</v>
      </c>
      <c r="Q14" s="108">
        <v>2</v>
      </c>
      <c r="R14" s="109">
        <v>0</v>
      </c>
      <c r="S14" s="110">
        <v>1</v>
      </c>
      <c r="T14" s="108">
        <v>0</v>
      </c>
      <c r="U14" s="108">
        <v>2</v>
      </c>
      <c r="V14" s="108">
        <v>0</v>
      </c>
      <c r="W14" s="111">
        <v>1</v>
      </c>
      <c r="X14" s="107">
        <v>0</v>
      </c>
      <c r="Y14" s="108">
        <v>0</v>
      </c>
      <c r="Z14" s="109">
        <v>0</v>
      </c>
      <c r="AA14" s="110">
        <v>0</v>
      </c>
      <c r="AB14" s="108">
        <v>0</v>
      </c>
      <c r="AC14" s="108">
        <v>0</v>
      </c>
      <c r="AD14" s="111">
        <v>0</v>
      </c>
      <c r="AE14" s="107">
        <v>0</v>
      </c>
      <c r="AF14" s="108">
        <v>0</v>
      </c>
      <c r="AG14" s="109">
        <v>0</v>
      </c>
      <c r="AH14" s="110">
        <v>0</v>
      </c>
      <c r="AI14" s="111">
        <v>0</v>
      </c>
      <c r="AJ14" s="112">
        <v>0</v>
      </c>
      <c r="AK14" s="112">
        <v>0</v>
      </c>
      <c r="AL14" s="112">
        <v>0</v>
      </c>
      <c r="AN14" s="184">
        <f t="shared" si="5"/>
        <v>0</v>
      </c>
    </row>
    <row r="15" spans="1:40" ht="30" customHeight="1" x14ac:dyDescent="0.15">
      <c r="A15" s="14"/>
      <c r="B15" s="15" t="s">
        <v>81</v>
      </c>
      <c r="C15" s="162">
        <f t="shared" si="6"/>
        <v>1</v>
      </c>
      <c r="D15" s="163">
        <f t="shared" si="7"/>
        <v>0</v>
      </c>
      <c r="E15" s="163">
        <f t="shared" si="8"/>
        <v>1</v>
      </c>
      <c r="F15" s="163">
        <f t="shared" si="9"/>
        <v>0</v>
      </c>
      <c r="G15" s="163">
        <f t="shared" si="2"/>
        <v>0</v>
      </c>
      <c r="H15" s="163">
        <f t="shared" si="10"/>
        <v>0</v>
      </c>
      <c r="I15" s="163">
        <f t="shared" si="3"/>
        <v>0</v>
      </c>
      <c r="J15" s="163">
        <f t="shared" si="4"/>
        <v>0</v>
      </c>
      <c r="K15" s="163">
        <f t="shared" si="11"/>
        <v>0</v>
      </c>
      <c r="L15" s="54"/>
      <c r="M15" s="107">
        <v>0</v>
      </c>
      <c r="N15" s="108">
        <v>0</v>
      </c>
      <c r="O15" s="108">
        <v>0</v>
      </c>
      <c r="P15" s="108">
        <v>0</v>
      </c>
      <c r="Q15" s="108">
        <v>0</v>
      </c>
      <c r="R15" s="109">
        <v>0</v>
      </c>
      <c r="S15" s="110">
        <v>0</v>
      </c>
      <c r="T15" s="108">
        <v>0</v>
      </c>
      <c r="U15" s="108">
        <v>0</v>
      </c>
      <c r="V15" s="108">
        <v>0</v>
      </c>
      <c r="W15" s="111">
        <v>1</v>
      </c>
      <c r="X15" s="107">
        <v>0</v>
      </c>
      <c r="Y15" s="108">
        <v>0</v>
      </c>
      <c r="Z15" s="109">
        <v>0</v>
      </c>
      <c r="AA15" s="110">
        <v>0</v>
      </c>
      <c r="AB15" s="108">
        <v>0</v>
      </c>
      <c r="AC15" s="108">
        <v>0</v>
      </c>
      <c r="AD15" s="111">
        <v>0</v>
      </c>
      <c r="AE15" s="107">
        <v>0</v>
      </c>
      <c r="AF15" s="108">
        <v>0</v>
      </c>
      <c r="AG15" s="109">
        <v>0</v>
      </c>
      <c r="AH15" s="110">
        <v>0</v>
      </c>
      <c r="AI15" s="111">
        <v>0</v>
      </c>
      <c r="AJ15" s="112">
        <v>0</v>
      </c>
      <c r="AK15" s="112">
        <v>0</v>
      </c>
      <c r="AL15" s="112">
        <v>0</v>
      </c>
      <c r="AN15" s="184">
        <f t="shared" si="5"/>
        <v>0</v>
      </c>
    </row>
    <row r="16" spans="1:40" ht="30" customHeight="1" x14ac:dyDescent="0.15">
      <c r="A16" s="14"/>
      <c r="B16" s="15" t="s">
        <v>133</v>
      </c>
      <c r="C16" s="162">
        <f t="shared" si="6"/>
        <v>3</v>
      </c>
      <c r="D16" s="163">
        <f t="shared" si="7"/>
        <v>1</v>
      </c>
      <c r="E16" s="163">
        <f t="shared" si="8"/>
        <v>2</v>
      </c>
      <c r="F16" s="163">
        <f t="shared" si="9"/>
        <v>0</v>
      </c>
      <c r="G16" s="163">
        <f t="shared" si="2"/>
        <v>0</v>
      </c>
      <c r="H16" s="163">
        <f t="shared" si="10"/>
        <v>0</v>
      </c>
      <c r="I16" s="163">
        <f t="shared" si="3"/>
        <v>0</v>
      </c>
      <c r="J16" s="163">
        <f t="shared" si="4"/>
        <v>0</v>
      </c>
      <c r="K16" s="163">
        <f t="shared" si="11"/>
        <v>0</v>
      </c>
      <c r="L16" s="54"/>
      <c r="M16" s="107">
        <v>0</v>
      </c>
      <c r="N16" s="108">
        <v>0</v>
      </c>
      <c r="O16" s="108">
        <v>0</v>
      </c>
      <c r="P16" s="108">
        <v>1</v>
      </c>
      <c r="Q16" s="108">
        <v>0</v>
      </c>
      <c r="R16" s="109">
        <v>0</v>
      </c>
      <c r="S16" s="110">
        <v>0</v>
      </c>
      <c r="T16" s="108">
        <v>0</v>
      </c>
      <c r="U16" s="108">
        <v>0</v>
      </c>
      <c r="V16" s="108">
        <v>0</v>
      </c>
      <c r="W16" s="111">
        <v>2</v>
      </c>
      <c r="X16" s="107">
        <v>0</v>
      </c>
      <c r="Y16" s="108">
        <v>0</v>
      </c>
      <c r="Z16" s="109">
        <v>0</v>
      </c>
      <c r="AA16" s="110">
        <v>0</v>
      </c>
      <c r="AB16" s="108">
        <v>0</v>
      </c>
      <c r="AC16" s="108">
        <v>0</v>
      </c>
      <c r="AD16" s="111">
        <v>0</v>
      </c>
      <c r="AE16" s="107">
        <v>0</v>
      </c>
      <c r="AF16" s="108">
        <v>0</v>
      </c>
      <c r="AG16" s="109">
        <v>0</v>
      </c>
      <c r="AH16" s="110">
        <v>0</v>
      </c>
      <c r="AI16" s="111">
        <v>0</v>
      </c>
      <c r="AJ16" s="112">
        <v>0</v>
      </c>
      <c r="AK16" s="112">
        <v>0</v>
      </c>
      <c r="AL16" s="112">
        <v>0</v>
      </c>
      <c r="AN16" s="184">
        <f t="shared" si="5"/>
        <v>0</v>
      </c>
    </row>
    <row r="17" spans="1:40" ht="30" customHeight="1" x14ac:dyDescent="0.15">
      <c r="A17" s="44" t="s">
        <v>18</v>
      </c>
      <c r="B17" s="58" t="s">
        <v>82</v>
      </c>
      <c r="C17" s="162">
        <f t="shared" si="6"/>
        <v>4</v>
      </c>
      <c r="D17" s="163">
        <f t="shared" si="7"/>
        <v>3</v>
      </c>
      <c r="E17" s="163">
        <f t="shared" si="8"/>
        <v>1</v>
      </c>
      <c r="F17" s="163">
        <f t="shared" si="9"/>
        <v>0</v>
      </c>
      <c r="G17" s="163">
        <f t="shared" si="2"/>
        <v>0</v>
      </c>
      <c r="H17" s="163">
        <f t="shared" si="10"/>
        <v>0</v>
      </c>
      <c r="I17" s="163">
        <f t="shared" si="3"/>
        <v>0</v>
      </c>
      <c r="J17" s="163">
        <f t="shared" si="4"/>
        <v>0</v>
      </c>
      <c r="K17" s="163">
        <f t="shared" si="11"/>
        <v>0</v>
      </c>
      <c r="L17" s="54"/>
      <c r="M17" s="107">
        <v>0</v>
      </c>
      <c r="N17" s="108">
        <v>0</v>
      </c>
      <c r="O17" s="108">
        <v>0</v>
      </c>
      <c r="P17" s="108">
        <v>2</v>
      </c>
      <c r="Q17" s="108">
        <v>1</v>
      </c>
      <c r="R17" s="109">
        <v>0</v>
      </c>
      <c r="S17" s="110">
        <v>0</v>
      </c>
      <c r="T17" s="108">
        <v>0</v>
      </c>
      <c r="U17" s="108">
        <v>0</v>
      </c>
      <c r="V17" s="108">
        <v>0</v>
      </c>
      <c r="W17" s="111">
        <v>1</v>
      </c>
      <c r="X17" s="107">
        <v>0</v>
      </c>
      <c r="Y17" s="108">
        <v>0</v>
      </c>
      <c r="Z17" s="109">
        <v>0</v>
      </c>
      <c r="AA17" s="110">
        <v>0</v>
      </c>
      <c r="AB17" s="108">
        <v>0</v>
      </c>
      <c r="AC17" s="108">
        <v>0</v>
      </c>
      <c r="AD17" s="111">
        <v>0</v>
      </c>
      <c r="AE17" s="107">
        <v>0</v>
      </c>
      <c r="AF17" s="108">
        <v>0</v>
      </c>
      <c r="AG17" s="109">
        <v>0</v>
      </c>
      <c r="AH17" s="110">
        <v>0</v>
      </c>
      <c r="AI17" s="111">
        <v>0</v>
      </c>
      <c r="AJ17" s="112">
        <v>0</v>
      </c>
      <c r="AK17" s="112">
        <v>0</v>
      </c>
      <c r="AL17" s="112">
        <v>0</v>
      </c>
      <c r="AN17" s="184">
        <f t="shared" si="5"/>
        <v>0</v>
      </c>
    </row>
    <row r="18" spans="1:40" ht="30" customHeight="1" x14ac:dyDescent="0.15">
      <c r="A18" s="14" t="s">
        <v>19</v>
      </c>
      <c r="B18" s="59" t="s">
        <v>83</v>
      </c>
      <c r="C18" s="162">
        <f t="shared" si="6"/>
        <v>1</v>
      </c>
      <c r="D18" s="163">
        <f t="shared" si="7"/>
        <v>1</v>
      </c>
      <c r="E18" s="163">
        <f t="shared" si="8"/>
        <v>0</v>
      </c>
      <c r="F18" s="163">
        <f t="shared" si="9"/>
        <v>0</v>
      </c>
      <c r="G18" s="163">
        <f t="shared" si="2"/>
        <v>0</v>
      </c>
      <c r="H18" s="163">
        <f t="shared" si="10"/>
        <v>0</v>
      </c>
      <c r="I18" s="163">
        <f t="shared" si="3"/>
        <v>0</v>
      </c>
      <c r="J18" s="163">
        <f t="shared" si="4"/>
        <v>0</v>
      </c>
      <c r="K18" s="163">
        <f t="shared" si="11"/>
        <v>0</v>
      </c>
      <c r="L18" s="54"/>
      <c r="M18" s="107">
        <v>0</v>
      </c>
      <c r="N18" s="108">
        <v>0</v>
      </c>
      <c r="O18" s="108">
        <v>0</v>
      </c>
      <c r="P18" s="108">
        <v>1</v>
      </c>
      <c r="Q18" s="108">
        <v>0</v>
      </c>
      <c r="R18" s="109">
        <v>0</v>
      </c>
      <c r="S18" s="110">
        <v>0</v>
      </c>
      <c r="T18" s="108">
        <v>0</v>
      </c>
      <c r="U18" s="108">
        <v>0</v>
      </c>
      <c r="V18" s="108">
        <v>0</v>
      </c>
      <c r="W18" s="111">
        <v>0</v>
      </c>
      <c r="X18" s="107">
        <v>0</v>
      </c>
      <c r="Y18" s="108">
        <v>0</v>
      </c>
      <c r="Z18" s="109">
        <v>0</v>
      </c>
      <c r="AA18" s="110">
        <v>0</v>
      </c>
      <c r="AB18" s="108">
        <v>0</v>
      </c>
      <c r="AC18" s="108">
        <v>0</v>
      </c>
      <c r="AD18" s="111">
        <v>0</v>
      </c>
      <c r="AE18" s="107">
        <v>0</v>
      </c>
      <c r="AF18" s="108">
        <v>0</v>
      </c>
      <c r="AG18" s="109">
        <v>0</v>
      </c>
      <c r="AH18" s="110">
        <v>0</v>
      </c>
      <c r="AI18" s="111">
        <v>0</v>
      </c>
      <c r="AJ18" s="112">
        <v>0</v>
      </c>
      <c r="AK18" s="112">
        <v>0</v>
      </c>
      <c r="AL18" s="112">
        <v>0</v>
      </c>
      <c r="AN18" s="184">
        <f t="shared" si="5"/>
        <v>0</v>
      </c>
    </row>
    <row r="19" spans="1:40" ht="30" customHeight="1" x14ac:dyDescent="0.15">
      <c r="A19" s="14"/>
      <c r="B19" s="15" t="s">
        <v>84</v>
      </c>
      <c r="C19" s="162">
        <f t="shared" si="6"/>
        <v>2</v>
      </c>
      <c r="D19" s="163">
        <f t="shared" si="7"/>
        <v>0</v>
      </c>
      <c r="E19" s="163">
        <f t="shared" si="8"/>
        <v>1</v>
      </c>
      <c r="F19" s="163">
        <f t="shared" si="9"/>
        <v>0</v>
      </c>
      <c r="G19" s="163">
        <f t="shared" si="2"/>
        <v>1</v>
      </c>
      <c r="H19" s="163">
        <f t="shared" si="10"/>
        <v>0</v>
      </c>
      <c r="I19" s="163">
        <f t="shared" si="3"/>
        <v>0</v>
      </c>
      <c r="J19" s="163">
        <f t="shared" si="4"/>
        <v>0</v>
      </c>
      <c r="K19" s="163">
        <f t="shared" si="11"/>
        <v>0</v>
      </c>
      <c r="L19" s="54"/>
      <c r="M19" s="107">
        <v>0</v>
      </c>
      <c r="N19" s="108">
        <v>0</v>
      </c>
      <c r="O19" s="108">
        <v>0</v>
      </c>
      <c r="P19" s="108">
        <v>0</v>
      </c>
      <c r="Q19" s="108">
        <v>0</v>
      </c>
      <c r="R19" s="109">
        <v>0</v>
      </c>
      <c r="S19" s="110">
        <v>0</v>
      </c>
      <c r="T19" s="108">
        <v>0</v>
      </c>
      <c r="U19" s="108">
        <v>1</v>
      </c>
      <c r="V19" s="108">
        <v>0</v>
      </c>
      <c r="W19" s="111">
        <v>0</v>
      </c>
      <c r="X19" s="107">
        <v>0</v>
      </c>
      <c r="Y19" s="108">
        <v>0</v>
      </c>
      <c r="Z19" s="109">
        <v>0</v>
      </c>
      <c r="AA19" s="110">
        <v>0</v>
      </c>
      <c r="AB19" s="108">
        <v>1</v>
      </c>
      <c r="AC19" s="108">
        <v>0</v>
      </c>
      <c r="AD19" s="111">
        <v>0</v>
      </c>
      <c r="AE19" s="107">
        <v>0</v>
      </c>
      <c r="AF19" s="108">
        <v>0</v>
      </c>
      <c r="AG19" s="109">
        <v>0</v>
      </c>
      <c r="AH19" s="110">
        <v>0</v>
      </c>
      <c r="AI19" s="111">
        <v>0</v>
      </c>
      <c r="AJ19" s="112">
        <v>0</v>
      </c>
      <c r="AK19" s="112">
        <v>0</v>
      </c>
      <c r="AL19" s="112">
        <v>0</v>
      </c>
      <c r="AN19" s="184">
        <f t="shared" si="5"/>
        <v>0</v>
      </c>
    </row>
    <row r="20" spans="1:40" ht="30" customHeight="1" x14ac:dyDescent="0.15">
      <c r="A20" s="14"/>
      <c r="B20" s="15" t="s">
        <v>85</v>
      </c>
      <c r="C20" s="162">
        <f t="shared" si="6"/>
        <v>0</v>
      </c>
      <c r="D20" s="163">
        <f t="shared" si="7"/>
        <v>0</v>
      </c>
      <c r="E20" s="163">
        <f t="shared" si="8"/>
        <v>0</v>
      </c>
      <c r="F20" s="163">
        <f t="shared" si="9"/>
        <v>0</v>
      </c>
      <c r="G20" s="163">
        <f t="shared" si="2"/>
        <v>0</v>
      </c>
      <c r="H20" s="163">
        <f t="shared" si="10"/>
        <v>0</v>
      </c>
      <c r="I20" s="163">
        <f t="shared" si="3"/>
        <v>0</v>
      </c>
      <c r="J20" s="163">
        <f t="shared" si="4"/>
        <v>0</v>
      </c>
      <c r="K20" s="163">
        <f t="shared" si="11"/>
        <v>0</v>
      </c>
      <c r="L20" s="54"/>
      <c r="M20" s="107">
        <v>0</v>
      </c>
      <c r="N20" s="108">
        <v>0</v>
      </c>
      <c r="O20" s="108">
        <v>0</v>
      </c>
      <c r="P20" s="108">
        <v>0</v>
      </c>
      <c r="Q20" s="108">
        <v>0</v>
      </c>
      <c r="R20" s="109">
        <v>0</v>
      </c>
      <c r="S20" s="110">
        <v>0</v>
      </c>
      <c r="T20" s="108">
        <v>0</v>
      </c>
      <c r="U20" s="108">
        <v>0</v>
      </c>
      <c r="V20" s="108">
        <v>0</v>
      </c>
      <c r="W20" s="111">
        <v>0</v>
      </c>
      <c r="X20" s="107">
        <v>0</v>
      </c>
      <c r="Y20" s="108">
        <v>0</v>
      </c>
      <c r="Z20" s="109">
        <v>0</v>
      </c>
      <c r="AA20" s="110">
        <v>0</v>
      </c>
      <c r="AB20" s="108">
        <v>0</v>
      </c>
      <c r="AC20" s="108">
        <v>0</v>
      </c>
      <c r="AD20" s="111">
        <v>0</v>
      </c>
      <c r="AE20" s="107">
        <v>0</v>
      </c>
      <c r="AF20" s="108">
        <v>0</v>
      </c>
      <c r="AG20" s="109">
        <v>0</v>
      </c>
      <c r="AH20" s="110">
        <v>0</v>
      </c>
      <c r="AI20" s="111">
        <v>0</v>
      </c>
      <c r="AJ20" s="112">
        <v>0</v>
      </c>
      <c r="AK20" s="112">
        <v>0</v>
      </c>
      <c r="AL20" s="112">
        <v>0</v>
      </c>
      <c r="AN20" s="184">
        <f t="shared" si="5"/>
        <v>0</v>
      </c>
    </row>
    <row r="21" spans="1:40" ht="30" customHeight="1" x14ac:dyDescent="0.15">
      <c r="A21" s="155" t="s">
        <v>163</v>
      </c>
      <c r="B21" s="15" t="s">
        <v>166</v>
      </c>
      <c r="C21" s="162">
        <f>SUM(M21:AL23)</f>
        <v>5</v>
      </c>
      <c r="D21" s="163">
        <f>SUM(M21:R23)</f>
        <v>2</v>
      </c>
      <c r="E21" s="163">
        <f>SUM(S21:W23)</f>
        <v>1</v>
      </c>
      <c r="F21" s="163">
        <f>SUM(X21:Z23)</f>
        <v>0</v>
      </c>
      <c r="G21" s="163">
        <f>SUM(AA21:AD23)</f>
        <v>2</v>
      </c>
      <c r="H21" s="163">
        <f>SUM(AE21:AG23)</f>
        <v>0</v>
      </c>
      <c r="I21" s="163">
        <f>+AJ21:AJ23</f>
        <v>0</v>
      </c>
      <c r="J21" s="163">
        <f>+AK21:AK23</f>
        <v>0</v>
      </c>
      <c r="K21" s="163">
        <f>AL21:AL23</f>
        <v>0</v>
      </c>
      <c r="L21" s="54"/>
      <c r="M21" s="107">
        <v>0</v>
      </c>
      <c r="N21" s="108">
        <v>0</v>
      </c>
      <c r="O21" s="108">
        <v>0</v>
      </c>
      <c r="P21" s="108">
        <v>0</v>
      </c>
      <c r="Q21" s="108">
        <v>0</v>
      </c>
      <c r="R21" s="109">
        <v>0</v>
      </c>
      <c r="S21" s="110">
        <v>0</v>
      </c>
      <c r="T21" s="108">
        <v>0</v>
      </c>
      <c r="U21" s="108">
        <v>0</v>
      </c>
      <c r="V21" s="108">
        <v>0</v>
      </c>
      <c r="W21" s="111">
        <v>0</v>
      </c>
      <c r="X21" s="107">
        <v>0</v>
      </c>
      <c r="Y21" s="108">
        <v>0</v>
      </c>
      <c r="Z21" s="109">
        <v>0</v>
      </c>
      <c r="AA21" s="110">
        <v>0</v>
      </c>
      <c r="AB21" s="108">
        <v>0</v>
      </c>
      <c r="AC21" s="108">
        <v>0</v>
      </c>
      <c r="AD21" s="111">
        <v>0</v>
      </c>
      <c r="AE21" s="107">
        <v>0</v>
      </c>
      <c r="AF21" s="108">
        <v>0</v>
      </c>
      <c r="AG21" s="109">
        <v>0</v>
      </c>
      <c r="AH21" s="110">
        <v>0</v>
      </c>
      <c r="AI21" s="111">
        <v>0</v>
      </c>
      <c r="AJ21" s="112">
        <v>0</v>
      </c>
      <c r="AK21" s="112">
        <v>0</v>
      </c>
      <c r="AL21" s="112">
        <v>0</v>
      </c>
      <c r="AN21" s="184">
        <f>SUM(M21:AL23)-C21</f>
        <v>0</v>
      </c>
    </row>
    <row r="22" spans="1:40" ht="30" customHeight="1" x14ac:dyDescent="0.15">
      <c r="A22" s="43"/>
      <c r="B22" s="153" t="s">
        <v>164</v>
      </c>
      <c r="C22" s="16"/>
      <c r="D22" s="54"/>
      <c r="E22" s="54"/>
      <c r="F22" s="54"/>
      <c r="G22" s="54"/>
      <c r="H22" s="54"/>
      <c r="I22" s="54"/>
      <c r="J22" s="54"/>
      <c r="K22" s="54"/>
      <c r="L22" s="54"/>
      <c r="M22" s="107">
        <v>0</v>
      </c>
      <c r="N22" s="108">
        <v>0</v>
      </c>
      <c r="O22" s="108">
        <v>0</v>
      </c>
      <c r="P22" s="108">
        <v>0</v>
      </c>
      <c r="Q22" s="108">
        <v>0</v>
      </c>
      <c r="R22" s="109">
        <v>0</v>
      </c>
      <c r="S22" s="110">
        <v>0</v>
      </c>
      <c r="T22" s="108">
        <v>0</v>
      </c>
      <c r="U22" s="108">
        <v>0</v>
      </c>
      <c r="V22" s="108">
        <v>0</v>
      </c>
      <c r="W22" s="111">
        <v>0</v>
      </c>
      <c r="X22" s="107">
        <v>0</v>
      </c>
      <c r="Y22" s="108">
        <v>0</v>
      </c>
      <c r="Z22" s="109">
        <v>0</v>
      </c>
      <c r="AA22" s="110">
        <v>0</v>
      </c>
      <c r="AB22" s="108">
        <v>0</v>
      </c>
      <c r="AC22" s="108">
        <v>0</v>
      </c>
      <c r="AD22" s="111">
        <v>2</v>
      </c>
      <c r="AE22" s="107">
        <v>0</v>
      </c>
      <c r="AF22" s="108">
        <v>0</v>
      </c>
      <c r="AG22" s="109">
        <v>0</v>
      </c>
      <c r="AH22" s="110">
        <v>0</v>
      </c>
      <c r="AI22" s="111">
        <v>0</v>
      </c>
      <c r="AJ22" s="112">
        <v>0</v>
      </c>
      <c r="AK22" s="112">
        <v>0</v>
      </c>
      <c r="AL22" s="112">
        <v>0</v>
      </c>
      <c r="AN22" s="184"/>
    </row>
    <row r="23" spans="1:40" ht="30" customHeight="1" x14ac:dyDescent="0.15">
      <c r="A23" s="5"/>
      <c r="B23" s="153" t="s">
        <v>165</v>
      </c>
      <c r="C23" s="16"/>
      <c r="D23" s="54"/>
      <c r="E23" s="54"/>
      <c r="F23" s="54"/>
      <c r="G23" s="54"/>
      <c r="H23" s="54"/>
      <c r="I23" s="54"/>
      <c r="J23" s="54"/>
      <c r="K23" s="54"/>
      <c r="L23" s="54"/>
      <c r="M23" s="107">
        <v>0</v>
      </c>
      <c r="N23" s="108">
        <v>0</v>
      </c>
      <c r="O23" s="108">
        <v>0</v>
      </c>
      <c r="P23" s="108">
        <v>2</v>
      </c>
      <c r="Q23" s="108">
        <v>0</v>
      </c>
      <c r="R23" s="109">
        <v>0</v>
      </c>
      <c r="S23" s="110">
        <v>0</v>
      </c>
      <c r="T23" s="108">
        <v>0</v>
      </c>
      <c r="U23" s="108">
        <v>0</v>
      </c>
      <c r="V23" s="108">
        <v>0</v>
      </c>
      <c r="W23" s="111">
        <v>1</v>
      </c>
      <c r="X23" s="107">
        <v>0</v>
      </c>
      <c r="Y23" s="108">
        <v>0</v>
      </c>
      <c r="Z23" s="109">
        <v>0</v>
      </c>
      <c r="AA23" s="110">
        <v>0</v>
      </c>
      <c r="AB23" s="108">
        <v>0</v>
      </c>
      <c r="AC23" s="108">
        <v>0</v>
      </c>
      <c r="AD23" s="111">
        <v>0</v>
      </c>
      <c r="AE23" s="107">
        <v>0</v>
      </c>
      <c r="AF23" s="108">
        <v>0</v>
      </c>
      <c r="AG23" s="109">
        <v>0</v>
      </c>
      <c r="AH23" s="110">
        <v>0</v>
      </c>
      <c r="AI23" s="111">
        <v>0</v>
      </c>
      <c r="AJ23" s="112">
        <v>0</v>
      </c>
      <c r="AK23" s="112">
        <v>0</v>
      </c>
      <c r="AL23" s="112">
        <v>0</v>
      </c>
      <c r="AN23" s="184"/>
    </row>
    <row r="24" spans="1:40" ht="30" customHeight="1" x14ac:dyDescent="0.15">
      <c r="A24" s="158" t="s">
        <v>167</v>
      </c>
      <c r="B24" s="15" t="s">
        <v>168</v>
      </c>
      <c r="C24" s="162">
        <f>SUM(M24:AL25)</f>
        <v>4</v>
      </c>
      <c r="D24" s="163">
        <f>SUM(M24:R25)</f>
        <v>4</v>
      </c>
      <c r="E24" s="163">
        <f>SUM(S24:W25)</f>
        <v>0</v>
      </c>
      <c r="F24" s="163">
        <f>SUM(X24:Z25)</f>
        <v>0</v>
      </c>
      <c r="G24" s="163">
        <f>SUM(AA24:AD25)</f>
        <v>0</v>
      </c>
      <c r="H24" s="163">
        <f>SUM(AE24:AG25)</f>
        <v>0</v>
      </c>
      <c r="I24" s="163">
        <f>+AJ24:AJ25</f>
        <v>0</v>
      </c>
      <c r="J24" s="163">
        <f>+AK24:AK25</f>
        <v>0</v>
      </c>
      <c r="K24" s="163">
        <f>AL24:AL25</f>
        <v>0</v>
      </c>
      <c r="L24" s="54"/>
      <c r="M24" s="107">
        <v>0</v>
      </c>
      <c r="N24" s="108">
        <v>0</v>
      </c>
      <c r="O24" s="108">
        <v>0</v>
      </c>
      <c r="P24" s="108">
        <v>0</v>
      </c>
      <c r="Q24" s="108">
        <v>0</v>
      </c>
      <c r="R24" s="109">
        <v>0</v>
      </c>
      <c r="S24" s="110">
        <v>0</v>
      </c>
      <c r="T24" s="108">
        <v>0</v>
      </c>
      <c r="U24" s="108">
        <v>0</v>
      </c>
      <c r="V24" s="108">
        <v>0</v>
      </c>
      <c r="W24" s="111">
        <v>0</v>
      </c>
      <c r="X24" s="107">
        <v>0</v>
      </c>
      <c r="Y24" s="108">
        <v>0</v>
      </c>
      <c r="Z24" s="109">
        <v>0</v>
      </c>
      <c r="AA24" s="110">
        <v>0</v>
      </c>
      <c r="AB24" s="108">
        <v>0</v>
      </c>
      <c r="AC24" s="108">
        <v>0</v>
      </c>
      <c r="AD24" s="111">
        <v>0</v>
      </c>
      <c r="AE24" s="107">
        <v>0</v>
      </c>
      <c r="AF24" s="108">
        <v>0</v>
      </c>
      <c r="AG24" s="109">
        <v>0</v>
      </c>
      <c r="AH24" s="110">
        <v>0</v>
      </c>
      <c r="AI24" s="111">
        <v>0</v>
      </c>
      <c r="AJ24" s="112">
        <v>0</v>
      </c>
      <c r="AK24" s="112">
        <v>0</v>
      </c>
      <c r="AL24" s="112">
        <v>0</v>
      </c>
      <c r="AN24" s="184">
        <f>SUM(M24:AL25)-C24</f>
        <v>0</v>
      </c>
    </row>
    <row r="25" spans="1:40" ht="30" customHeight="1" x14ac:dyDescent="0.15">
      <c r="A25" s="14"/>
      <c r="B25" s="153" t="s">
        <v>169</v>
      </c>
      <c r="C25" s="16"/>
      <c r="D25" s="54"/>
      <c r="E25" s="54"/>
      <c r="F25" s="54"/>
      <c r="G25" s="54"/>
      <c r="H25" s="54"/>
      <c r="I25" s="54"/>
      <c r="J25" s="54"/>
      <c r="K25" s="54"/>
      <c r="L25" s="54"/>
      <c r="M25" s="107">
        <v>0</v>
      </c>
      <c r="N25" s="108">
        <v>0</v>
      </c>
      <c r="O25" s="108">
        <v>0</v>
      </c>
      <c r="P25" s="108">
        <v>1</v>
      </c>
      <c r="Q25" s="108">
        <v>3</v>
      </c>
      <c r="R25" s="109">
        <v>0</v>
      </c>
      <c r="S25" s="110">
        <v>0</v>
      </c>
      <c r="T25" s="108">
        <v>0</v>
      </c>
      <c r="U25" s="108">
        <v>0</v>
      </c>
      <c r="V25" s="108">
        <v>0</v>
      </c>
      <c r="W25" s="111">
        <v>0</v>
      </c>
      <c r="X25" s="107">
        <v>0</v>
      </c>
      <c r="Y25" s="108">
        <v>0</v>
      </c>
      <c r="Z25" s="109">
        <v>0</v>
      </c>
      <c r="AA25" s="110">
        <v>0</v>
      </c>
      <c r="AB25" s="108">
        <v>0</v>
      </c>
      <c r="AC25" s="108">
        <v>0</v>
      </c>
      <c r="AD25" s="111">
        <v>0</v>
      </c>
      <c r="AE25" s="107">
        <v>0</v>
      </c>
      <c r="AF25" s="108">
        <v>0</v>
      </c>
      <c r="AG25" s="109">
        <v>0</v>
      </c>
      <c r="AH25" s="110">
        <v>0</v>
      </c>
      <c r="AI25" s="111">
        <v>0</v>
      </c>
      <c r="AJ25" s="112">
        <v>0</v>
      </c>
      <c r="AK25" s="112">
        <v>0</v>
      </c>
      <c r="AL25" s="112">
        <v>0</v>
      </c>
      <c r="AN25" s="184"/>
    </row>
    <row r="26" spans="1:40" ht="30" customHeight="1" x14ac:dyDescent="0.15">
      <c r="A26" s="14"/>
      <c r="B26" s="15" t="s">
        <v>158</v>
      </c>
      <c r="C26" s="162">
        <f t="shared" si="6"/>
        <v>36</v>
      </c>
      <c r="D26" s="163">
        <f t="shared" si="7"/>
        <v>28</v>
      </c>
      <c r="E26" s="163">
        <f t="shared" si="8"/>
        <v>3</v>
      </c>
      <c r="F26" s="163">
        <f t="shared" si="9"/>
        <v>0</v>
      </c>
      <c r="G26" s="163">
        <f t="shared" ref="G26:G40" si="12">SUM(AA26:AD26)</f>
        <v>3</v>
      </c>
      <c r="H26" s="163">
        <f t="shared" si="10"/>
        <v>2</v>
      </c>
      <c r="I26" s="163">
        <f t="shared" si="3"/>
        <v>0</v>
      </c>
      <c r="J26" s="163">
        <f t="shared" si="4"/>
        <v>0</v>
      </c>
      <c r="K26" s="163">
        <f t="shared" si="11"/>
        <v>0</v>
      </c>
      <c r="L26" s="54"/>
      <c r="M26" s="107">
        <v>0</v>
      </c>
      <c r="N26" s="108">
        <v>0</v>
      </c>
      <c r="O26" s="108">
        <v>0</v>
      </c>
      <c r="P26" s="108">
        <v>17</v>
      </c>
      <c r="Q26" s="108">
        <v>11</v>
      </c>
      <c r="R26" s="109">
        <v>0</v>
      </c>
      <c r="S26" s="110">
        <v>0</v>
      </c>
      <c r="T26" s="108">
        <v>0</v>
      </c>
      <c r="U26" s="108">
        <v>0</v>
      </c>
      <c r="V26" s="108">
        <v>0</v>
      </c>
      <c r="W26" s="111">
        <v>3</v>
      </c>
      <c r="X26" s="107">
        <v>0</v>
      </c>
      <c r="Y26" s="108">
        <v>0</v>
      </c>
      <c r="Z26" s="109">
        <v>0</v>
      </c>
      <c r="AA26" s="110">
        <v>0</v>
      </c>
      <c r="AB26" s="108">
        <v>0</v>
      </c>
      <c r="AC26" s="108">
        <v>1</v>
      </c>
      <c r="AD26" s="111">
        <v>2</v>
      </c>
      <c r="AE26" s="107">
        <v>0</v>
      </c>
      <c r="AF26" s="108">
        <v>2</v>
      </c>
      <c r="AG26" s="109">
        <v>0</v>
      </c>
      <c r="AH26" s="110">
        <v>0</v>
      </c>
      <c r="AI26" s="111">
        <v>0</v>
      </c>
      <c r="AJ26" s="112">
        <v>0</v>
      </c>
      <c r="AK26" s="112">
        <v>0</v>
      </c>
      <c r="AL26" s="112">
        <v>0</v>
      </c>
      <c r="AN26" s="184">
        <f t="shared" si="5"/>
        <v>0</v>
      </c>
    </row>
    <row r="27" spans="1:40" ht="30" customHeight="1" x14ac:dyDescent="0.15">
      <c r="A27" s="55"/>
      <c r="B27" s="42" t="s">
        <v>86</v>
      </c>
      <c r="C27" s="162">
        <f t="shared" si="6"/>
        <v>77</v>
      </c>
      <c r="D27" s="163">
        <f t="shared" si="7"/>
        <v>57</v>
      </c>
      <c r="E27" s="163">
        <f t="shared" si="8"/>
        <v>14</v>
      </c>
      <c r="F27" s="163">
        <f t="shared" si="9"/>
        <v>0</v>
      </c>
      <c r="G27" s="163">
        <f t="shared" si="12"/>
        <v>3</v>
      </c>
      <c r="H27" s="163">
        <f t="shared" si="10"/>
        <v>3</v>
      </c>
      <c r="I27" s="163">
        <f t="shared" si="3"/>
        <v>0</v>
      </c>
      <c r="J27" s="163">
        <f t="shared" si="4"/>
        <v>0</v>
      </c>
      <c r="K27" s="163">
        <f t="shared" si="11"/>
        <v>0</v>
      </c>
      <c r="L27" s="54"/>
      <c r="M27" s="107">
        <v>0</v>
      </c>
      <c r="N27" s="108">
        <v>0</v>
      </c>
      <c r="O27" s="108">
        <v>0</v>
      </c>
      <c r="P27" s="108">
        <v>29</v>
      </c>
      <c r="Q27" s="108">
        <v>28</v>
      </c>
      <c r="R27" s="109">
        <v>0</v>
      </c>
      <c r="S27" s="110">
        <v>1</v>
      </c>
      <c r="T27" s="108">
        <v>2</v>
      </c>
      <c r="U27" s="108">
        <v>0</v>
      </c>
      <c r="V27" s="108">
        <v>5</v>
      </c>
      <c r="W27" s="111">
        <v>6</v>
      </c>
      <c r="X27" s="107">
        <v>0</v>
      </c>
      <c r="Y27" s="108">
        <v>0</v>
      </c>
      <c r="Z27" s="109">
        <v>0</v>
      </c>
      <c r="AA27" s="110">
        <v>0</v>
      </c>
      <c r="AB27" s="108">
        <v>0</v>
      </c>
      <c r="AC27" s="108">
        <v>0</v>
      </c>
      <c r="AD27" s="111">
        <v>3</v>
      </c>
      <c r="AE27" s="107">
        <v>0</v>
      </c>
      <c r="AF27" s="108">
        <v>3</v>
      </c>
      <c r="AG27" s="109">
        <v>0</v>
      </c>
      <c r="AH27" s="110">
        <v>0</v>
      </c>
      <c r="AI27" s="111">
        <v>0</v>
      </c>
      <c r="AJ27" s="112">
        <v>0</v>
      </c>
      <c r="AK27" s="112">
        <v>0</v>
      </c>
      <c r="AL27" s="112">
        <v>0</v>
      </c>
      <c r="AN27" s="184">
        <f t="shared" si="5"/>
        <v>0</v>
      </c>
    </row>
    <row r="28" spans="1:40" ht="30" customHeight="1" x14ac:dyDescent="0.15">
      <c r="A28" s="60" t="s">
        <v>20</v>
      </c>
      <c r="B28" s="15" t="s">
        <v>87</v>
      </c>
      <c r="C28" s="162">
        <f t="shared" si="6"/>
        <v>11</v>
      </c>
      <c r="D28" s="163">
        <f t="shared" si="7"/>
        <v>10</v>
      </c>
      <c r="E28" s="163">
        <f t="shared" si="8"/>
        <v>0</v>
      </c>
      <c r="F28" s="163">
        <f t="shared" si="9"/>
        <v>0</v>
      </c>
      <c r="G28" s="163">
        <f t="shared" si="12"/>
        <v>1</v>
      </c>
      <c r="H28" s="163">
        <f t="shared" si="10"/>
        <v>0</v>
      </c>
      <c r="I28" s="163">
        <f t="shared" si="3"/>
        <v>0</v>
      </c>
      <c r="J28" s="163">
        <f t="shared" si="4"/>
        <v>0</v>
      </c>
      <c r="K28" s="163">
        <f t="shared" si="11"/>
        <v>0</v>
      </c>
      <c r="L28" s="54"/>
      <c r="M28" s="107">
        <v>0</v>
      </c>
      <c r="N28" s="108">
        <v>0</v>
      </c>
      <c r="O28" s="108">
        <v>0</v>
      </c>
      <c r="P28" s="108">
        <v>5</v>
      </c>
      <c r="Q28" s="108">
        <v>5</v>
      </c>
      <c r="R28" s="109">
        <v>0</v>
      </c>
      <c r="S28" s="110">
        <v>0</v>
      </c>
      <c r="T28" s="108">
        <v>0</v>
      </c>
      <c r="U28" s="108">
        <v>0</v>
      </c>
      <c r="V28" s="108">
        <v>0</v>
      </c>
      <c r="W28" s="111">
        <v>0</v>
      </c>
      <c r="X28" s="107">
        <v>0</v>
      </c>
      <c r="Y28" s="108">
        <v>0</v>
      </c>
      <c r="Z28" s="109">
        <v>0</v>
      </c>
      <c r="AA28" s="110">
        <v>0</v>
      </c>
      <c r="AB28" s="108">
        <v>0</v>
      </c>
      <c r="AC28" s="108">
        <v>0</v>
      </c>
      <c r="AD28" s="111">
        <v>1</v>
      </c>
      <c r="AE28" s="107">
        <v>0</v>
      </c>
      <c r="AF28" s="108">
        <v>0</v>
      </c>
      <c r="AG28" s="109">
        <v>0</v>
      </c>
      <c r="AH28" s="110">
        <v>0</v>
      </c>
      <c r="AI28" s="111">
        <v>0</v>
      </c>
      <c r="AJ28" s="112">
        <v>0</v>
      </c>
      <c r="AK28" s="112">
        <v>0</v>
      </c>
      <c r="AL28" s="112">
        <v>0</v>
      </c>
      <c r="AN28" s="184">
        <f t="shared" si="5"/>
        <v>0</v>
      </c>
    </row>
    <row r="29" spans="1:40" ht="30" customHeight="1" x14ac:dyDescent="0.15">
      <c r="A29" s="60" t="s">
        <v>21</v>
      </c>
      <c r="B29" s="15" t="s">
        <v>88</v>
      </c>
      <c r="C29" s="162">
        <f t="shared" si="6"/>
        <v>13</v>
      </c>
      <c r="D29" s="163">
        <f t="shared" si="7"/>
        <v>11</v>
      </c>
      <c r="E29" s="163">
        <f t="shared" si="8"/>
        <v>2</v>
      </c>
      <c r="F29" s="163">
        <f t="shared" si="9"/>
        <v>0</v>
      </c>
      <c r="G29" s="163">
        <f t="shared" si="12"/>
        <v>0</v>
      </c>
      <c r="H29" s="163">
        <f t="shared" si="10"/>
        <v>0</v>
      </c>
      <c r="I29" s="163">
        <f t="shared" si="3"/>
        <v>0</v>
      </c>
      <c r="J29" s="163">
        <f t="shared" si="4"/>
        <v>0</v>
      </c>
      <c r="K29" s="163">
        <f t="shared" si="11"/>
        <v>0</v>
      </c>
      <c r="L29" s="54"/>
      <c r="M29" s="107">
        <v>0</v>
      </c>
      <c r="N29" s="108">
        <v>0</v>
      </c>
      <c r="O29" s="108">
        <v>0</v>
      </c>
      <c r="P29" s="108">
        <v>8</v>
      </c>
      <c r="Q29" s="108">
        <v>3</v>
      </c>
      <c r="R29" s="109">
        <v>0</v>
      </c>
      <c r="S29" s="110">
        <v>0</v>
      </c>
      <c r="T29" s="108">
        <v>0</v>
      </c>
      <c r="U29" s="108">
        <v>0</v>
      </c>
      <c r="V29" s="108">
        <v>0</v>
      </c>
      <c r="W29" s="111">
        <v>2</v>
      </c>
      <c r="X29" s="107">
        <v>0</v>
      </c>
      <c r="Y29" s="108">
        <v>0</v>
      </c>
      <c r="Z29" s="109">
        <v>0</v>
      </c>
      <c r="AA29" s="110">
        <v>0</v>
      </c>
      <c r="AB29" s="108">
        <v>0</v>
      </c>
      <c r="AC29" s="108">
        <v>0</v>
      </c>
      <c r="AD29" s="111">
        <v>0</v>
      </c>
      <c r="AE29" s="107">
        <v>0</v>
      </c>
      <c r="AF29" s="108">
        <v>0</v>
      </c>
      <c r="AG29" s="109">
        <v>0</v>
      </c>
      <c r="AH29" s="110">
        <v>0</v>
      </c>
      <c r="AI29" s="111">
        <v>0</v>
      </c>
      <c r="AJ29" s="112">
        <v>0</v>
      </c>
      <c r="AK29" s="112">
        <v>0</v>
      </c>
      <c r="AL29" s="112">
        <v>0</v>
      </c>
      <c r="AN29" s="184">
        <f t="shared" si="5"/>
        <v>0</v>
      </c>
    </row>
    <row r="30" spans="1:40" ht="30" customHeight="1" x14ac:dyDescent="0.15">
      <c r="A30" s="61" t="s">
        <v>22</v>
      </c>
      <c r="B30" s="15" t="s">
        <v>89</v>
      </c>
      <c r="C30" s="162">
        <f t="shared" si="6"/>
        <v>52</v>
      </c>
      <c r="D30" s="163">
        <f t="shared" si="7"/>
        <v>42</v>
      </c>
      <c r="E30" s="163">
        <f t="shared" si="8"/>
        <v>6</v>
      </c>
      <c r="F30" s="163">
        <f t="shared" si="9"/>
        <v>0</v>
      </c>
      <c r="G30" s="163">
        <f t="shared" si="12"/>
        <v>0</v>
      </c>
      <c r="H30" s="163">
        <f t="shared" si="10"/>
        <v>4</v>
      </c>
      <c r="I30" s="163">
        <f t="shared" si="3"/>
        <v>0</v>
      </c>
      <c r="J30" s="163">
        <f t="shared" si="4"/>
        <v>0</v>
      </c>
      <c r="K30" s="163">
        <f t="shared" si="11"/>
        <v>0</v>
      </c>
      <c r="L30" s="54"/>
      <c r="M30" s="107">
        <v>0</v>
      </c>
      <c r="N30" s="108">
        <v>0</v>
      </c>
      <c r="O30" s="108">
        <v>0</v>
      </c>
      <c r="P30" s="108">
        <v>22</v>
      </c>
      <c r="Q30" s="108">
        <v>20</v>
      </c>
      <c r="R30" s="109">
        <v>0</v>
      </c>
      <c r="S30" s="110">
        <v>0</v>
      </c>
      <c r="T30" s="108">
        <v>1</v>
      </c>
      <c r="U30" s="108">
        <v>3</v>
      </c>
      <c r="V30" s="108">
        <v>0</v>
      </c>
      <c r="W30" s="111">
        <v>2</v>
      </c>
      <c r="X30" s="107">
        <v>0</v>
      </c>
      <c r="Y30" s="108">
        <v>0</v>
      </c>
      <c r="Z30" s="109">
        <v>0</v>
      </c>
      <c r="AA30" s="110">
        <v>0</v>
      </c>
      <c r="AB30" s="108">
        <v>0</v>
      </c>
      <c r="AC30" s="108">
        <v>0</v>
      </c>
      <c r="AD30" s="111">
        <v>0</v>
      </c>
      <c r="AE30" s="107">
        <v>0</v>
      </c>
      <c r="AF30" s="108">
        <v>4</v>
      </c>
      <c r="AG30" s="109">
        <v>0</v>
      </c>
      <c r="AH30" s="110">
        <v>0</v>
      </c>
      <c r="AI30" s="111">
        <v>0</v>
      </c>
      <c r="AJ30" s="112">
        <v>0</v>
      </c>
      <c r="AK30" s="112">
        <v>0</v>
      </c>
      <c r="AL30" s="112">
        <v>0</v>
      </c>
      <c r="AN30" s="184">
        <f t="shared" si="5"/>
        <v>0</v>
      </c>
    </row>
    <row r="31" spans="1:40" ht="30" customHeight="1" x14ac:dyDescent="0.15">
      <c r="A31" s="55" t="s">
        <v>23</v>
      </c>
      <c r="B31" s="15" t="s">
        <v>90</v>
      </c>
      <c r="C31" s="162">
        <f t="shared" si="6"/>
        <v>80</v>
      </c>
      <c r="D31" s="163">
        <f t="shared" si="7"/>
        <v>73</v>
      </c>
      <c r="E31" s="163">
        <f t="shared" si="8"/>
        <v>7</v>
      </c>
      <c r="F31" s="163">
        <f t="shared" si="9"/>
        <v>0</v>
      </c>
      <c r="G31" s="163">
        <f t="shared" si="12"/>
        <v>0</v>
      </c>
      <c r="H31" s="163">
        <f t="shared" si="10"/>
        <v>0</v>
      </c>
      <c r="I31" s="163">
        <f t="shared" si="3"/>
        <v>0</v>
      </c>
      <c r="J31" s="163">
        <f t="shared" si="4"/>
        <v>0</v>
      </c>
      <c r="K31" s="163">
        <f t="shared" si="11"/>
        <v>0</v>
      </c>
      <c r="L31" s="54"/>
      <c r="M31" s="107">
        <v>0</v>
      </c>
      <c r="N31" s="108">
        <v>0</v>
      </c>
      <c r="O31" s="108">
        <v>0</v>
      </c>
      <c r="P31" s="108">
        <v>46</v>
      </c>
      <c r="Q31" s="108">
        <v>27</v>
      </c>
      <c r="R31" s="109">
        <v>0</v>
      </c>
      <c r="S31" s="110">
        <v>2</v>
      </c>
      <c r="T31" s="108">
        <v>0</v>
      </c>
      <c r="U31" s="108">
        <v>1</v>
      </c>
      <c r="V31" s="108">
        <v>2</v>
      </c>
      <c r="W31" s="111">
        <v>2</v>
      </c>
      <c r="X31" s="107">
        <v>0</v>
      </c>
      <c r="Y31" s="108">
        <v>0</v>
      </c>
      <c r="Z31" s="109">
        <v>0</v>
      </c>
      <c r="AA31" s="110">
        <v>0</v>
      </c>
      <c r="AB31" s="108">
        <v>0</v>
      </c>
      <c r="AC31" s="108">
        <v>0</v>
      </c>
      <c r="AD31" s="111">
        <v>0</v>
      </c>
      <c r="AE31" s="107">
        <v>0</v>
      </c>
      <c r="AF31" s="108">
        <v>0</v>
      </c>
      <c r="AG31" s="109">
        <v>0</v>
      </c>
      <c r="AH31" s="110">
        <v>0</v>
      </c>
      <c r="AI31" s="111">
        <v>0</v>
      </c>
      <c r="AJ31" s="112">
        <v>0</v>
      </c>
      <c r="AK31" s="112">
        <v>0</v>
      </c>
      <c r="AL31" s="112">
        <v>0</v>
      </c>
      <c r="AN31" s="184">
        <f t="shared" si="5"/>
        <v>0</v>
      </c>
    </row>
    <row r="32" spans="1:40" ht="30" customHeight="1" x14ac:dyDescent="0.15">
      <c r="A32" s="57" t="s">
        <v>24</v>
      </c>
      <c r="B32" s="15" t="s">
        <v>91</v>
      </c>
      <c r="C32" s="162">
        <f t="shared" si="6"/>
        <v>9</v>
      </c>
      <c r="D32" s="163">
        <f t="shared" si="7"/>
        <v>7</v>
      </c>
      <c r="E32" s="163">
        <f t="shared" si="8"/>
        <v>2</v>
      </c>
      <c r="F32" s="163">
        <f t="shared" si="9"/>
        <v>0</v>
      </c>
      <c r="G32" s="163">
        <f t="shared" si="12"/>
        <v>0</v>
      </c>
      <c r="H32" s="163">
        <f t="shared" si="10"/>
        <v>0</v>
      </c>
      <c r="I32" s="163">
        <f t="shared" si="3"/>
        <v>0</v>
      </c>
      <c r="J32" s="163">
        <f t="shared" si="4"/>
        <v>0</v>
      </c>
      <c r="K32" s="163">
        <f t="shared" si="11"/>
        <v>0</v>
      </c>
      <c r="L32" s="54"/>
      <c r="M32" s="107">
        <v>0</v>
      </c>
      <c r="N32" s="108">
        <v>0</v>
      </c>
      <c r="O32" s="108">
        <v>0</v>
      </c>
      <c r="P32" s="108">
        <v>4</v>
      </c>
      <c r="Q32" s="108">
        <v>3</v>
      </c>
      <c r="R32" s="109">
        <v>0</v>
      </c>
      <c r="S32" s="110">
        <v>0</v>
      </c>
      <c r="T32" s="108">
        <v>0</v>
      </c>
      <c r="U32" s="108">
        <v>1</v>
      </c>
      <c r="V32" s="108">
        <v>0</v>
      </c>
      <c r="W32" s="111">
        <v>1</v>
      </c>
      <c r="X32" s="107">
        <v>0</v>
      </c>
      <c r="Y32" s="108">
        <v>0</v>
      </c>
      <c r="Z32" s="109">
        <v>0</v>
      </c>
      <c r="AA32" s="110">
        <v>0</v>
      </c>
      <c r="AB32" s="108">
        <v>0</v>
      </c>
      <c r="AC32" s="108">
        <v>0</v>
      </c>
      <c r="AD32" s="111">
        <v>0</v>
      </c>
      <c r="AE32" s="107">
        <v>0</v>
      </c>
      <c r="AF32" s="108">
        <v>0</v>
      </c>
      <c r="AG32" s="109">
        <v>0</v>
      </c>
      <c r="AH32" s="110">
        <v>0</v>
      </c>
      <c r="AI32" s="111">
        <v>0</v>
      </c>
      <c r="AJ32" s="112">
        <v>0</v>
      </c>
      <c r="AK32" s="112">
        <v>0</v>
      </c>
      <c r="AL32" s="112">
        <v>0</v>
      </c>
      <c r="AN32" s="184">
        <f t="shared" si="5"/>
        <v>0</v>
      </c>
    </row>
    <row r="33" spans="1:40" ht="30" customHeight="1" x14ac:dyDescent="0.15">
      <c r="A33" s="14"/>
      <c r="B33" s="15" t="s">
        <v>92</v>
      </c>
      <c r="C33" s="162">
        <f t="shared" si="6"/>
        <v>26</v>
      </c>
      <c r="D33" s="163">
        <f t="shared" si="7"/>
        <v>24</v>
      </c>
      <c r="E33" s="163">
        <f t="shared" si="8"/>
        <v>2</v>
      </c>
      <c r="F33" s="163">
        <f t="shared" si="9"/>
        <v>0</v>
      </c>
      <c r="G33" s="163">
        <f t="shared" si="12"/>
        <v>0</v>
      </c>
      <c r="H33" s="163">
        <f t="shared" si="10"/>
        <v>0</v>
      </c>
      <c r="I33" s="163">
        <f t="shared" si="3"/>
        <v>0</v>
      </c>
      <c r="J33" s="163">
        <f t="shared" si="4"/>
        <v>0</v>
      </c>
      <c r="K33" s="163">
        <f t="shared" si="11"/>
        <v>0</v>
      </c>
      <c r="L33" s="54"/>
      <c r="M33" s="107">
        <v>0</v>
      </c>
      <c r="N33" s="108">
        <v>0</v>
      </c>
      <c r="O33" s="108">
        <v>0</v>
      </c>
      <c r="P33" s="108">
        <v>14</v>
      </c>
      <c r="Q33" s="108">
        <v>10</v>
      </c>
      <c r="R33" s="109">
        <v>0</v>
      </c>
      <c r="S33" s="110">
        <v>0</v>
      </c>
      <c r="T33" s="108">
        <v>0</v>
      </c>
      <c r="U33" s="108">
        <v>0</v>
      </c>
      <c r="V33" s="108">
        <v>1</v>
      </c>
      <c r="W33" s="111">
        <v>1</v>
      </c>
      <c r="X33" s="107">
        <v>0</v>
      </c>
      <c r="Y33" s="108">
        <v>0</v>
      </c>
      <c r="Z33" s="109">
        <v>0</v>
      </c>
      <c r="AA33" s="110">
        <v>0</v>
      </c>
      <c r="AB33" s="108">
        <v>0</v>
      </c>
      <c r="AC33" s="108">
        <v>0</v>
      </c>
      <c r="AD33" s="111">
        <v>0</v>
      </c>
      <c r="AE33" s="107">
        <v>0</v>
      </c>
      <c r="AF33" s="108">
        <v>0</v>
      </c>
      <c r="AG33" s="109">
        <v>0</v>
      </c>
      <c r="AH33" s="110">
        <v>0</v>
      </c>
      <c r="AI33" s="111">
        <v>0</v>
      </c>
      <c r="AJ33" s="112">
        <v>0</v>
      </c>
      <c r="AK33" s="112">
        <v>0</v>
      </c>
      <c r="AL33" s="112">
        <v>0</v>
      </c>
      <c r="AN33" s="184">
        <f t="shared" si="5"/>
        <v>0</v>
      </c>
    </row>
    <row r="34" spans="1:40" ht="30" customHeight="1" x14ac:dyDescent="0.15">
      <c r="A34" s="55" t="s">
        <v>25</v>
      </c>
      <c r="B34" s="15" t="s">
        <v>93</v>
      </c>
      <c r="C34" s="162">
        <f t="shared" si="6"/>
        <v>18</v>
      </c>
      <c r="D34" s="163">
        <f t="shared" si="7"/>
        <v>15</v>
      </c>
      <c r="E34" s="163">
        <f t="shared" si="8"/>
        <v>3</v>
      </c>
      <c r="F34" s="163">
        <f t="shared" si="9"/>
        <v>0</v>
      </c>
      <c r="G34" s="163">
        <f t="shared" si="12"/>
        <v>0</v>
      </c>
      <c r="H34" s="163">
        <f t="shared" si="10"/>
        <v>0</v>
      </c>
      <c r="I34" s="163">
        <f t="shared" si="3"/>
        <v>0</v>
      </c>
      <c r="J34" s="163">
        <f t="shared" si="4"/>
        <v>0</v>
      </c>
      <c r="K34" s="163">
        <f t="shared" si="11"/>
        <v>0</v>
      </c>
      <c r="L34" s="54"/>
      <c r="M34" s="107">
        <v>0</v>
      </c>
      <c r="N34" s="108">
        <v>0</v>
      </c>
      <c r="O34" s="108">
        <v>0</v>
      </c>
      <c r="P34" s="108">
        <v>8</v>
      </c>
      <c r="Q34" s="108">
        <v>7</v>
      </c>
      <c r="R34" s="109">
        <v>0</v>
      </c>
      <c r="S34" s="110">
        <v>0</v>
      </c>
      <c r="T34" s="108">
        <v>0</v>
      </c>
      <c r="U34" s="108">
        <v>0</v>
      </c>
      <c r="V34" s="108">
        <v>1</v>
      </c>
      <c r="W34" s="111">
        <v>2</v>
      </c>
      <c r="X34" s="107">
        <v>0</v>
      </c>
      <c r="Y34" s="108">
        <v>0</v>
      </c>
      <c r="Z34" s="109">
        <v>0</v>
      </c>
      <c r="AA34" s="110">
        <v>0</v>
      </c>
      <c r="AB34" s="108">
        <v>0</v>
      </c>
      <c r="AC34" s="108">
        <v>0</v>
      </c>
      <c r="AD34" s="111">
        <v>0</v>
      </c>
      <c r="AE34" s="107">
        <v>0</v>
      </c>
      <c r="AF34" s="108">
        <v>0</v>
      </c>
      <c r="AG34" s="109">
        <v>0</v>
      </c>
      <c r="AH34" s="110">
        <v>0</v>
      </c>
      <c r="AI34" s="111">
        <v>0</v>
      </c>
      <c r="AJ34" s="112">
        <v>0</v>
      </c>
      <c r="AK34" s="112">
        <v>0</v>
      </c>
      <c r="AL34" s="112">
        <v>0</v>
      </c>
      <c r="AN34" s="184">
        <f t="shared" si="5"/>
        <v>0</v>
      </c>
    </row>
    <row r="35" spans="1:40" ht="30" customHeight="1" x14ac:dyDescent="0.15">
      <c r="A35" s="57" t="s">
        <v>26</v>
      </c>
      <c r="B35" s="15" t="s">
        <v>94</v>
      </c>
      <c r="C35" s="162">
        <f t="shared" si="6"/>
        <v>1</v>
      </c>
      <c r="D35" s="163">
        <f t="shared" si="7"/>
        <v>1</v>
      </c>
      <c r="E35" s="163">
        <f t="shared" si="8"/>
        <v>0</v>
      </c>
      <c r="F35" s="163">
        <f t="shared" si="9"/>
        <v>0</v>
      </c>
      <c r="G35" s="163">
        <f t="shared" si="12"/>
        <v>0</v>
      </c>
      <c r="H35" s="163">
        <f t="shared" si="10"/>
        <v>0</v>
      </c>
      <c r="I35" s="163">
        <f t="shared" si="3"/>
        <v>0</v>
      </c>
      <c r="J35" s="163">
        <f t="shared" si="4"/>
        <v>0</v>
      </c>
      <c r="K35" s="163">
        <f t="shared" si="11"/>
        <v>0</v>
      </c>
      <c r="L35" s="54"/>
      <c r="M35" s="107">
        <v>0</v>
      </c>
      <c r="N35" s="108">
        <v>0</v>
      </c>
      <c r="O35" s="108">
        <v>0</v>
      </c>
      <c r="P35" s="108">
        <v>0</v>
      </c>
      <c r="Q35" s="108">
        <v>1</v>
      </c>
      <c r="R35" s="109">
        <v>0</v>
      </c>
      <c r="S35" s="110">
        <v>0</v>
      </c>
      <c r="T35" s="108">
        <v>0</v>
      </c>
      <c r="U35" s="108">
        <v>0</v>
      </c>
      <c r="V35" s="108">
        <v>0</v>
      </c>
      <c r="W35" s="111">
        <v>0</v>
      </c>
      <c r="X35" s="107">
        <v>0</v>
      </c>
      <c r="Y35" s="108">
        <v>0</v>
      </c>
      <c r="Z35" s="109">
        <v>0</v>
      </c>
      <c r="AA35" s="110">
        <v>0</v>
      </c>
      <c r="AB35" s="108">
        <v>0</v>
      </c>
      <c r="AC35" s="108">
        <v>0</v>
      </c>
      <c r="AD35" s="111">
        <v>0</v>
      </c>
      <c r="AE35" s="107">
        <v>0</v>
      </c>
      <c r="AF35" s="108">
        <v>0</v>
      </c>
      <c r="AG35" s="109">
        <v>0</v>
      </c>
      <c r="AH35" s="110">
        <v>0</v>
      </c>
      <c r="AI35" s="111">
        <v>0</v>
      </c>
      <c r="AJ35" s="112">
        <v>0</v>
      </c>
      <c r="AK35" s="112">
        <v>0</v>
      </c>
      <c r="AL35" s="112">
        <v>0</v>
      </c>
      <c r="AN35" s="184">
        <f t="shared" si="5"/>
        <v>0</v>
      </c>
    </row>
    <row r="36" spans="1:40" ht="30" customHeight="1" x14ac:dyDescent="0.15">
      <c r="A36" s="14"/>
      <c r="B36" s="15" t="s">
        <v>95</v>
      </c>
      <c r="C36" s="162">
        <f t="shared" si="6"/>
        <v>183</v>
      </c>
      <c r="D36" s="163">
        <f t="shared" si="7"/>
        <v>138</v>
      </c>
      <c r="E36" s="163">
        <f t="shared" si="8"/>
        <v>15</v>
      </c>
      <c r="F36" s="163">
        <f t="shared" si="9"/>
        <v>0</v>
      </c>
      <c r="G36" s="163">
        <f t="shared" si="12"/>
        <v>9</v>
      </c>
      <c r="H36" s="163">
        <f t="shared" si="10"/>
        <v>21</v>
      </c>
      <c r="I36" s="163">
        <f t="shared" si="3"/>
        <v>0</v>
      </c>
      <c r="J36" s="163">
        <f t="shared" si="4"/>
        <v>0</v>
      </c>
      <c r="K36" s="163">
        <f t="shared" si="11"/>
        <v>0</v>
      </c>
      <c r="L36" s="54"/>
      <c r="M36" s="107">
        <v>0</v>
      </c>
      <c r="N36" s="108">
        <v>0</v>
      </c>
      <c r="O36" s="108">
        <v>0</v>
      </c>
      <c r="P36" s="108">
        <v>84</v>
      </c>
      <c r="Q36" s="108">
        <v>54</v>
      </c>
      <c r="R36" s="109">
        <v>0</v>
      </c>
      <c r="S36" s="110">
        <v>0</v>
      </c>
      <c r="T36" s="108">
        <v>0</v>
      </c>
      <c r="U36" s="108">
        <v>1</v>
      </c>
      <c r="V36" s="108">
        <v>4</v>
      </c>
      <c r="W36" s="111">
        <v>10</v>
      </c>
      <c r="X36" s="107">
        <v>0</v>
      </c>
      <c r="Y36" s="108">
        <v>0</v>
      </c>
      <c r="Z36" s="109">
        <v>0</v>
      </c>
      <c r="AA36" s="110">
        <v>0</v>
      </c>
      <c r="AB36" s="108">
        <v>2</v>
      </c>
      <c r="AC36" s="108">
        <v>1</v>
      </c>
      <c r="AD36" s="111">
        <v>6</v>
      </c>
      <c r="AE36" s="107">
        <v>0</v>
      </c>
      <c r="AF36" s="108">
        <v>21</v>
      </c>
      <c r="AG36" s="109">
        <v>0</v>
      </c>
      <c r="AH36" s="110">
        <v>0</v>
      </c>
      <c r="AI36" s="111">
        <v>0</v>
      </c>
      <c r="AJ36" s="112">
        <v>0</v>
      </c>
      <c r="AK36" s="112">
        <v>0</v>
      </c>
      <c r="AL36" s="112">
        <v>0</v>
      </c>
      <c r="AN36" s="184">
        <f t="shared" si="5"/>
        <v>0</v>
      </c>
    </row>
    <row r="37" spans="1:40" ht="30" customHeight="1" x14ac:dyDescent="0.15">
      <c r="A37" s="14"/>
      <c r="B37" s="15" t="s">
        <v>135</v>
      </c>
      <c r="C37" s="162">
        <f t="shared" si="6"/>
        <v>0</v>
      </c>
      <c r="D37" s="163">
        <f t="shared" si="7"/>
        <v>0</v>
      </c>
      <c r="E37" s="163">
        <f t="shared" si="8"/>
        <v>0</v>
      </c>
      <c r="F37" s="163">
        <f t="shared" si="9"/>
        <v>0</v>
      </c>
      <c r="G37" s="163">
        <f t="shared" si="12"/>
        <v>0</v>
      </c>
      <c r="H37" s="163">
        <f t="shared" si="10"/>
        <v>0</v>
      </c>
      <c r="I37" s="163">
        <f t="shared" si="3"/>
        <v>0</v>
      </c>
      <c r="J37" s="163">
        <f t="shared" si="4"/>
        <v>0</v>
      </c>
      <c r="K37" s="163">
        <f t="shared" si="11"/>
        <v>0</v>
      </c>
      <c r="L37" s="54"/>
      <c r="M37" s="107">
        <v>0</v>
      </c>
      <c r="N37" s="108">
        <v>0</v>
      </c>
      <c r="O37" s="108">
        <v>0</v>
      </c>
      <c r="P37" s="108">
        <v>0</v>
      </c>
      <c r="Q37" s="108">
        <v>0</v>
      </c>
      <c r="R37" s="109">
        <v>0</v>
      </c>
      <c r="S37" s="110">
        <v>0</v>
      </c>
      <c r="T37" s="108">
        <v>0</v>
      </c>
      <c r="U37" s="108">
        <v>0</v>
      </c>
      <c r="V37" s="108">
        <v>0</v>
      </c>
      <c r="W37" s="111">
        <v>0</v>
      </c>
      <c r="X37" s="107">
        <v>0</v>
      </c>
      <c r="Y37" s="108">
        <v>0</v>
      </c>
      <c r="Z37" s="109">
        <v>0</v>
      </c>
      <c r="AA37" s="110">
        <v>0</v>
      </c>
      <c r="AB37" s="108">
        <v>0</v>
      </c>
      <c r="AC37" s="108">
        <v>0</v>
      </c>
      <c r="AD37" s="111">
        <v>0</v>
      </c>
      <c r="AE37" s="107">
        <v>0</v>
      </c>
      <c r="AF37" s="108">
        <v>0</v>
      </c>
      <c r="AG37" s="109">
        <v>0</v>
      </c>
      <c r="AH37" s="110">
        <v>0</v>
      </c>
      <c r="AI37" s="111">
        <v>0</v>
      </c>
      <c r="AJ37" s="112">
        <v>0</v>
      </c>
      <c r="AK37" s="112">
        <v>0</v>
      </c>
      <c r="AL37" s="112">
        <v>0</v>
      </c>
      <c r="AN37" s="184">
        <f t="shared" si="5"/>
        <v>0</v>
      </c>
    </row>
    <row r="38" spans="1:40" ht="30" customHeight="1" x14ac:dyDescent="0.15">
      <c r="A38" s="14"/>
      <c r="B38" s="15" t="s">
        <v>134</v>
      </c>
      <c r="C38" s="162">
        <f t="shared" si="6"/>
        <v>0</v>
      </c>
      <c r="D38" s="163">
        <f t="shared" si="7"/>
        <v>0</v>
      </c>
      <c r="E38" s="163">
        <f t="shared" si="8"/>
        <v>0</v>
      </c>
      <c r="F38" s="163">
        <f t="shared" si="9"/>
        <v>0</v>
      </c>
      <c r="G38" s="163">
        <f t="shared" si="12"/>
        <v>0</v>
      </c>
      <c r="H38" s="163">
        <f t="shared" si="10"/>
        <v>0</v>
      </c>
      <c r="I38" s="163">
        <f t="shared" si="3"/>
        <v>0</v>
      </c>
      <c r="J38" s="163">
        <f t="shared" si="4"/>
        <v>0</v>
      </c>
      <c r="K38" s="163">
        <f t="shared" si="11"/>
        <v>0</v>
      </c>
      <c r="L38" s="54"/>
      <c r="M38" s="107">
        <v>0</v>
      </c>
      <c r="N38" s="108">
        <v>0</v>
      </c>
      <c r="O38" s="108">
        <v>0</v>
      </c>
      <c r="P38" s="108">
        <v>0</v>
      </c>
      <c r="Q38" s="108">
        <v>0</v>
      </c>
      <c r="R38" s="109">
        <v>0</v>
      </c>
      <c r="S38" s="110">
        <v>0</v>
      </c>
      <c r="T38" s="108">
        <v>0</v>
      </c>
      <c r="U38" s="108">
        <v>0</v>
      </c>
      <c r="V38" s="108">
        <v>0</v>
      </c>
      <c r="W38" s="111">
        <v>0</v>
      </c>
      <c r="X38" s="107">
        <v>0</v>
      </c>
      <c r="Y38" s="108">
        <v>0</v>
      </c>
      <c r="Z38" s="109">
        <v>0</v>
      </c>
      <c r="AA38" s="110">
        <v>0</v>
      </c>
      <c r="AB38" s="108">
        <v>0</v>
      </c>
      <c r="AC38" s="108">
        <v>0</v>
      </c>
      <c r="AD38" s="111">
        <v>0</v>
      </c>
      <c r="AE38" s="107">
        <v>0</v>
      </c>
      <c r="AF38" s="108">
        <v>0</v>
      </c>
      <c r="AG38" s="109">
        <v>0</v>
      </c>
      <c r="AH38" s="110">
        <v>0</v>
      </c>
      <c r="AI38" s="111">
        <v>0</v>
      </c>
      <c r="AJ38" s="112">
        <v>0</v>
      </c>
      <c r="AK38" s="112">
        <v>0</v>
      </c>
      <c r="AL38" s="112">
        <v>0</v>
      </c>
      <c r="AN38" s="184">
        <f t="shared" si="5"/>
        <v>0</v>
      </c>
    </row>
    <row r="39" spans="1:40" ht="30" customHeight="1" x14ac:dyDescent="0.15">
      <c r="A39" s="14"/>
      <c r="B39" s="15" t="s">
        <v>96</v>
      </c>
      <c r="C39" s="162">
        <f t="shared" si="6"/>
        <v>0</v>
      </c>
      <c r="D39" s="163">
        <f t="shared" si="7"/>
        <v>0</v>
      </c>
      <c r="E39" s="163">
        <f t="shared" si="8"/>
        <v>0</v>
      </c>
      <c r="F39" s="163">
        <f t="shared" si="9"/>
        <v>0</v>
      </c>
      <c r="G39" s="163">
        <f t="shared" si="12"/>
        <v>0</v>
      </c>
      <c r="H39" s="163">
        <f t="shared" si="10"/>
        <v>0</v>
      </c>
      <c r="I39" s="163">
        <f t="shared" si="3"/>
        <v>0</v>
      </c>
      <c r="J39" s="163">
        <f t="shared" si="4"/>
        <v>0</v>
      </c>
      <c r="K39" s="163">
        <f t="shared" si="11"/>
        <v>0</v>
      </c>
      <c r="L39" s="54"/>
      <c r="M39" s="107">
        <v>0</v>
      </c>
      <c r="N39" s="108">
        <v>0</v>
      </c>
      <c r="O39" s="108">
        <v>0</v>
      </c>
      <c r="P39" s="108">
        <v>0</v>
      </c>
      <c r="Q39" s="108">
        <v>0</v>
      </c>
      <c r="R39" s="109">
        <v>0</v>
      </c>
      <c r="S39" s="110">
        <v>0</v>
      </c>
      <c r="T39" s="108">
        <v>0</v>
      </c>
      <c r="U39" s="108">
        <v>0</v>
      </c>
      <c r="V39" s="108">
        <v>0</v>
      </c>
      <c r="W39" s="111">
        <v>0</v>
      </c>
      <c r="X39" s="107">
        <v>0</v>
      </c>
      <c r="Y39" s="108">
        <v>0</v>
      </c>
      <c r="Z39" s="109">
        <v>0</v>
      </c>
      <c r="AA39" s="110">
        <v>0</v>
      </c>
      <c r="AB39" s="108">
        <v>0</v>
      </c>
      <c r="AC39" s="108">
        <v>0</v>
      </c>
      <c r="AD39" s="111">
        <v>0</v>
      </c>
      <c r="AE39" s="107">
        <v>0</v>
      </c>
      <c r="AF39" s="108">
        <v>0</v>
      </c>
      <c r="AG39" s="109">
        <v>0</v>
      </c>
      <c r="AH39" s="110">
        <v>0</v>
      </c>
      <c r="AI39" s="111">
        <v>0</v>
      </c>
      <c r="AJ39" s="112">
        <v>0</v>
      </c>
      <c r="AK39" s="112">
        <v>0</v>
      </c>
      <c r="AL39" s="112">
        <v>0</v>
      </c>
      <c r="AN39" s="184">
        <f t="shared" si="5"/>
        <v>0</v>
      </c>
    </row>
    <row r="40" spans="1:40" ht="30" customHeight="1" x14ac:dyDescent="0.15">
      <c r="A40" s="14"/>
      <c r="B40" s="15" t="s">
        <v>97</v>
      </c>
      <c r="C40" s="162">
        <f t="shared" si="6"/>
        <v>0</v>
      </c>
      <c r="D40" s="163">
        <f t="shared" si="7"/>
        <v>0</v>
      </c>
      <c r="E40" s="163">
        <f t="shared" si="8"/>
        <v>0</v>
      </c>
      <c r="F40" s="163">
        <f t="shared" si="9"/>
        <v>0</v>
      </c>
      <c r="G40" s="163">
        <f t="shared" si="12"/>
        <v>0</v>
      </c>
      <c r="H40" s="163">
        <f t="shared" si="10"/>
        <v>0</v>
      </c>
      <c r="I40" s="163">
        <f t="shared" si="3"/>
        <v>0</v>
      </c>
      <c r="J40" s="163">
        <f t="shared" si="4"/>
        <v>0</v>
      </c>
      <c r="K40" s="163">
        <f t="shared" si="11"/>
        <v>0</v>
      </c>
      <c r="L40" s="54"/>
      <c r="M40" s="107">
        <v>0</v>
      </c>
      <c r="N40" s="108">
        <v>0</v>
      </c>
      <c r="O40" s="108">
        <v>0</v>
      </c>
      <c r="P40" s="108">
        <v>0</v>
      </c>
      <c r="Q40" s="108">
        <v>0</v>
      </c>
      <c r="R40" s="109">
        <v>0</v>
      </c>
      <c r="S40" s="110">
        <v>0</v>
      </c>
      <c r="T40" s="108">
        <v>0</v>
      </c>
      <c r="U40" s="108">
        <v>0</v>
      </c>
      <c r="V40" s="108">
        <v>0</v>
      </c>
      <c r="W40" s="111">
        <v>0</v>
      </c>
      <c r="X40" s="107">
        <v>0</v>
      </c>
      <c r="Y40" s="108">
        <v>0</v>
      </c>
      <c r="Z40" s="109">
        <v>0</v>
      </c>
      <c r="AA40" s="110">
        <v>0</v>
      </c>
      <c r="AB40" s="108">
        <v>0</v>
      </c>
      <c r="AC40" s="108">
        <v>0</v>
      </c>
      <c r="AD40" s="111">
        <v>0</v>
      </c>
      <c r="AE40" s="107">
        <v>0</v>
      </c>
      <c r="AF40" s="108">
        <v>0</v>
      </c>
      <c r="AG40" s="109">
        <v>0</v>
      </c>
      <c r="AH40" s="110">
        <v>0</v>
      </c>
      <c r="AI40" s="111">
        <v>0</v>
      </c>
      <c r="AJ40" s="112">
        <v>0</v>
      </c>
      <c r="AK40" s="112">
        <v>0</v>
      </c>
      <c r="AL40" s="112">
        <v>0</v>
      </c>
      <c r="AN40" s="184">
        <f t="shared" si="5"/>
        <v>0</v>
      </c>
    </row>
    <row r="41" spans="1:40" ht="30" customHeight="1" x14ac:dyDescent="0.15">
      <c r="A41" s="156" t="s">
        <v>170</v>
      </c>
      <c r="B41" s="15" t="s">
        <v>171</v>
      </c>
      <c r="C41" s="162">
        <f>SUM(M41:AL42)</f>
        <v>0</v>
      </c>
      <c r="D41" s="163">
        <f>SUM(M41:R42)</f>
        <v>0</v>
      </c>
      <c r="E41" s="163">
        <f>SUM(S41:W42)</f>
        <v>0</v>
      </c>
      <c r="F41" s="163">
        <f>SUM(X41:Z42)</f>
        <v>0</v>
      </c>
      <c r="G41" s="163">
        <f>SUM(AA41:AD42)</f>
        <v>0</v>
      </c>
      <c r="H41" s="163">
        <f>SUM(AE41:AG42)</f>
        <v>0</v>
      </c>
      <c r="I41" s="163">
        <f>+AJ41:AJ42</f>
        <v>0</v>
      </c>
      <c r="J41" s="163">
        <f>+AK41:AK42</f>
        <v>0</v>
      </c>
      <c r="K41" s="163">
        <f>AL41:AL42</f>
        <v>0</v>
      </c>
      <c r="L41" s="54"/>
      <c r="M41" s="107">
        <v>0</v>
      </c>
      <c r="N41" s="108">
        <v>0</v>
      </c>
      <c r="O41" s="108">
        <v>0</v>
      </c>
      <c r="P41" s="108">
        <v>0</v>
      </c>
      <c r="Q41" s="108">
        <v>0</v>
      </c>
      <c r="R41" s="109">
        <v>0</v>
      </c>
      <c r="S41" s="110">
        <v>0</v>
      </c>
      <c r="T41" s="108">
        <v>0</v>
      </c>
      <c r="U41" s="108">
        <v>0</v>
      </c>
      <c r="V41" s="108">
        <v>0</v>
      </c>
      <c r="W41" s="111">
        <v>0</v>
      </c>
      <c r="X41" s="107">
        <v>0</v>
      </c>
      <c r="Y41" s="108">
        <v>0</v>
      </c>
      <c r="Z41" s="109">
        <v>0</v>
      </c>
      <c r="AA41" s="110">
        <v>0</v>
      </c>
      <c r="AB41" s="108">
        <v>0</v>
      </c>
      <c r="AC41" s="108">
        <v>0</v>
      </c>
      <c r="AD41" s="111">
        <v>0</v>
      </c>
      <c r="AE41" s="107">
        <v>0</v>
      </c>
      <c r="AF41" s="108">
        <v>0</v>
      </c>
      <c r="AG41" s="109">
        <v>0</v>
      </c>
      <c r="AH41" s="110">
        <v>0</v>
      </c>
      <c r="AI41" s="111">
        <v>0</v>
      </c>
      <c r="AJ41" s="112">
        <v>0</v>
      </c>
      <c r="AK41" s="112">
        <v>0</v>
      </c>
      <c r="AL41" s="112">
        <v>0</v>
      </c>
      <c r="AN41" s="184">
        <f>SUM(M41:AL42)-C41</f>
        <v>0</v>
      </c>
    </row>
    <row r="42" spans="1:40" ht="30" customHeight="1" x14ac:dyDescent="0.15">
      <c r="A42" s="14"/>
      <c r="B42" s="153" t="s">
        <v>172</v>
      </c>
      <c r="C42" s="16"/>
      <c r="D42" s="54"/>
      <c r="E42" s="54"/>
      <c r="F42" s="54"/>
      <c r="G42" s="54"/>
      <c r="H42" s="54"/>
      <c r="I42" s="54"/>
      <c r="J42" s="54"/>
      <c r="K42" s="54"/>
      <c r="L42" s="54"/>
      <c r="M42" s="107">
        <v>0</v>
      </c>
      <c r="N42" s="108">
        <v>0</v>
      </c>
      <c r="O42" s="108">
        <v>0</v>
      </c>
      <c r="P42" s="108">
        <v>0</v>
      </c>
      <c r="Q42" s="108">
        <v>0</v>
      </c>
      <c r="R42" s="109">
        <v>0</v>
      </c>
      <c r="S42" s="110">
        <v>0</v>
      </c>
      <c r="T42" s="108">
        <v>0</v>
      </c>
      <c r="U42" s="108">
        <v>0</v>
      </c>
      <c r="V42" s="108">
        <v>0</v>
      </c>
      <c r="W42" s="111">
        <v>0</v>
      </c>
      <c r="X42" s="107">
        <v>0</v>
      </c>
      <c r="Y42" s="108">
        <v>0</v>
      </c>
      <c r="Z42" s="109">
        <v>0</v>
      </c>
      <c r="AA42" s="110">
        <v>0</v>
      </c>
      <c r="AB42" s="108">
        <v>0</v>
      </c>
      <c r="AC42" s="108">
        <v>0</v>
      </c>
      <c r="AD42" s="111">
        <v>0</v>
      </c>
      <c r="AE42" s="107">
        <v>0</v>
      </c>
      <c r="AF42" s="108">
        <v>0</v>
      </c>
      <c r="AG42" s="109">
        <v>0</v>
      </c>
      <c r="AH42" s="110">
        <v>0</v>
      </c>
      <c r="AI42" s="111">
        <v>0</v>
      </c>
      <c r="AJ42" s="112">
        <v>0</v>
      </c>
      <c r="AK42" s="112">
        <v>0</v>
      </c>
      <c r="AL42" s="112">
        <v>0</v>
      </c>
      <c r="AN42" s="184"/>
    </row>
    <row r="43" spans="1:40" ht="30" customHeight="1" x14ac:dyDescent="0.15">
      <c r="A43" s="14"/>
      <c r="B43" s="15" t="s">
        <v>98</v>
      </c>
      <c r="C43" s="162">
        <f t="shared" si="6"/>
        <v>0</v>
      </c>
      <c r="D43" s="163">
        <f t="shared" si="7"/>
        <v>0</v>
      </c>
      <c r="E43" s="163">
        <f t="shared" si="8"/>
        <v>0</v>
      </c>
      <c r="F43" s="163">
        <f t="shared" si="9"/>
        <v>0</v>
      </c>
      <c r="G43" s="163">
        <f>SUM(AA43:AD43)</f>
        <v>0</v>
      </c>
      <c r="H43" s="163">
        <f t="shared" si="10"/>
        <v>0</v>
      </c>
      <c r="I43" s="163">
        <f t="shared" si="3"/>
        <v>0</v>
      </c>
      <c r="J43" s="163">
        <f t="shared" si="4"/>
        <v>0</v>
      </c>
      <c r="K43" s="163">
        <f t="shared" si="11"/>
        <v>0</v>
      </c>
      <c r="L43" s="54"/>
      <c r="M43" s="107">
        <v>0</v>
      </c>
      <c r="N43" s="108">
        <v>0</v>
      </c>
      <c r="O43" s="108">
        <v>0</v>
      </c>
      <c r="P43" s="108">
        <v>0</v>
      </c>
      <c r="Q43" s="108">
        <v>0</v>
      </c>
      <c r="R43" s="109">
        <v>0</v>
      </c>
      <c r="S43" s="110">
        <v>0</v>
      </c>
      <c r="T43" s="108">
        <v>0</v>
      </c>
      <c r="U43" s="108">
        <v>0</v>
      </c>
      <c r="V43" s="108">
        <v>0</v>
      </c>
      <c r="W43" s="111">
        <v>0</v>
      </c>
      <c r="X43" s="107">
        <v>0</v>
      </c>
      <c r="Y43" s="108">
        <v>0</v>
      </c>
      <c r="Z43" s="109">
        <v>0</v>
      </c>
      <c r="AA43" s="110">
        <v>0</v>
      </c>
      <c r="AB43" s="108">
        <v>0</v>
      </c>
      <c r="AC43" s="108">
        <v>0</v>
      </c>
      <c r="AD43" s="111">
        <v>0</v>
      </c>
      <c r="AE43" s="107">
        <v>0</v>
      </c>
      <c r="AF43" s="108">
        <v>0</v>
      </c>
      <c r="AG43" s="109">
        <v>0</v>
      </c>
      <c r="AH43" s="110">
        <v>0</v>
      </c>
      <c r="AI43" s="111">
        <v>0</v>
      </c>
      <c r="AJ43" s="112">
        <v>0</v>
      </c>
      <c r="AK43" s="112">
        <v>0</v>
      </c>
      <c r="AL43" s="112">
        <v>0</v>
      </c>
      <c r="AN43" s="184">
        <f t="shared" si="5"/>
        <v>0</v>
      </c>
    </row>
    <row r="44" spans="1:40" ht="30" customHeight="1" thickBot="1" x14ac:dyDescent="0.2">
      <c r="A44" s="75"/>
      <c r="B44" s="76" t="s">
        <v>99</v>
      </c>
      <c r="C44" s="164">
        <f t="shared" si="6"/>
        <v>0</v>
      </c>
      <c r="D44" s="165">
        <f t="shared" si="7"/>
        <v>0</v>
      </c>
      <c r="E44" s="165">
        <f t="shared" si="8"/>
        <v>0</v>
      </c>
      <c r="F44" s="165">
        <f t="shared" si="9"/>
        <v>0</v>
      </c>
      <c r="G44" s="165">
        <f>SUM(AA44:AD44)</f>
        <v>0</v>
      </c>
      <c r="H44" s="165">
        <f t="shared" si="10"/>
        <v>0</v>
      </c>
      <c r="I44" s="165">
        <f t="shared" si="3"/>
        <v>0</v>
      </c>
      <c r="J44" s="165">
        <f t="shared" si="4"/>
        <v>0</v>
      </c>
      <c r="K44" s="165">
        <f t="shared" si="11"/>
        <v>0</v>
      </c>
      <c r="L44" s="63"/>
      <c r="M44" s="113">
        <v>0</v>
      </c>
      <c r="N44" s="114">
        <v>0</v>
      </c>
      <c r="O44" s="114">
        <v>0</v>
      </c>
      <c r="P44" s="114">
        <v>0</v>
      </c>
      <c r="Q44" s="114">
        <v>0</v>
      </c>
      <c r="R44" s="115">
        <v>0</v>
      </c>
      <c r="S44" s="116">
        <v>0</v>
      </c>
      <c r="T44" s="114">
        <v>0</v>
      </c>
      <c r="U44" s="114">
        <v>0</v>
      </c>
      <c r="V44" s="114">
        <v>0</v>
      </c>
      <c r="W44" s="117">
        <v>0</v>
      </c>
      <c r="X44" s="113">
        <v>0</v>
      </c>
      <c r="Y44" s="114">
        <v>0</v>
      </c>
      <c r="Z44" s="115">
        <v>0</v>
      </c>
      <c r="AA44" s="116">
        <v>0</v>
      </c>
      <c r="AB44" s="114">
        <v>0</v>
      </c>
      <c r="AC44" s="114">
        <v>0</v>
      </c>
      <c r="AD44" s="117">
        <v>0</v>
      </c>
      <c r="AE44" s="113">
        <v>0</v>
      </c>
      <c r="AF44" s="114">
        <v>0</v>
      </c>
      <c r="AG44" s="115">
        <v>0</v>
      </c>
      <c r="AH44" s="116">
        <v>0</v>
      </c>
      <c r="AI44" s="117">
        <v>0</v>
      </c>
      <c r="AJ44" s="118">
        <v>0</v>
      </c>
      <c r="AK44" s="118">
        <v>0</v>
      </c>
      <c r="AL44" s="118">
        <v>0</v>
      </c>
      <c r="AN44" s="184">
        <f t="shared" si="5"/>
        <v>0</v>
      </c>
    </row>
    <row r="45" spans="1:40" ht="30" customHeight="1" thickTop="1" x14ac:dyDescent="0.15">
      <c r="A45" s="159" t="s">
        <v>173</v>
      </c>
      <c r="B45" s="157" t="s">
        <v>174</v>
      </c>
      <c r="C45" s="166">
        <f>SUM(M45:AL48)</f>
        <v>0</v>
      </c>
      <c r="D45" s="167">
        <f>SUM(M45:R48)</f>
        <v>0</v>
      </c>
      <c r="E45" s="167">
        <f>SUM(S45:W48)</f>
        <v>0</v>
      </c>
      <c r="F45" s="167">
        <f>SUM(X45:Z48)</f>
        <v>0</v>
      </c>
      <c r="G45" s="167">
        <f>SUM(AA45:AD48)</f>
        <v>0</v>
      </c>
      <c r="H45" s="167">
        <f>SUM(AE45:AG48)</f>
        <v>0</v>
      </c>
      <c r="I45" s="167">
        <f>+AJ45:AJ48</f>
        <v>0</v>
      </c>
      <c r="J45" s="167">
        <f>+AK45:AK48</f>
        <v>0</v>
      </c>
      <c r="K45" s="167">
        <f>AL45:AL48</f>
        <v>0</v>
      </c>
      <c r="L45" s="74"/>
      <c r="M45" s="119">
        <v>0</v>
      </c>
      <c r="N45" s="120">
        <v>0</v>
      </c>
      <c r="O45" s="120">
        <v>0</v>
      </c>
      <c r="P45" s="120">
        <v>0</v>
      </c>
      <c r="Q45" s="120">
        <v>0</v>
      </c>
      <c r="R45" s="121">
        <v>0</v>
      </c>
      <c r="S45" s="122">
        <v>0</v>
      </c>
      <c r="T45" s="120">
        <v>0</v>
      </c>
      <c r="U45" s="120">
        <v>0</v>
      </c>
      <c r="V45" s="120">
        <v>0</v>
      </c>
      <c r="W45" s="123">
        <v>0</v>
      </c>
      <c r="X45" s="119">
        <v>0</v>
      </c>
      <c r="Y45" s="120">
        <v>0</v>
      </c>
      <c r="Z45" s="121">
        <v>0</v>
      </c>
      <c r="AA45" s="122">
        <v>0</v>
      </c>
      <c r="AB45" s="120">
        <v>0</v>
      </c>
      <c r="AC45" s="120">
        <v>0</v>
      </c>
      <c r="AD45" s="123">
        <v>0</v>
      </c>
      <c r="AE45" s="119">
        <v>0</v>
      </c>
      <c r="AF45" s="120">
        <v>0</v>
      </c>
      <c r="AG45" s="121">
        <v>0</v>
      </c>
      <c r="AH45" s="122">
        <v>0</v>
      </c>
      <c r="AI45" s="123">
        <v>0</v>
      </c>
      <c r="AJ45" s="124">
        <v>0</v>
      </c>
      <c r="AK45" s="124">
        <v>0</v>
      </c>
      <c r="AL45" s="124">
        <v>0</v>
      </c>
      <c r="AN45" s="184">
        <f t="shared" si="5"/>
        <v>0</v>
      </c>
    </row>
    <row r="46" spans="1:40" ht="30" customHeight="1" x14ac:dyDescent="0.15">
      <c r="A46" s="139"/>
      <c r="B46" s="153" t="s">
        <v>175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25">
        <v>0</v>
      </c>
      <c r="N46" s="126">
        <v>0</v>
      </c>
      <c r="O46" s="126">
        <v>0</v>
      </c>
      <c r="P46" s="126">
        <v>0</v>
      </c>
      <c r="Q46" s="126">
        <v>0</v>
      </c>
      <c r="R46" s="127">
        <v>0</v>
      </c>
      <c r="S46" s="128">
        <v>0</v>
      </c>
      <c r="T46" s="126">
        <v>0</v>
      </c>
      <c r="U46" s="126">
        <v>0</v>
      </c>
      <c r="V46" s="126">
        <v>0</v>
      </c>
      <c r="W46" s="129">
        <v>0</v>
      </c>
      <c r="X46" s="125">
        <v>0</v>
      </c>
      <c r="Y46" s="126">
        <v>0</v>
      </c>
      <c r="Z46" s="127">
        <v>0</v>
      </c>
      <c r="AA46" s="128">
        <v>0</v>
      </c>
      <c r="AB46" s="126">
        <v>0</v>
      </c>
      <c r="AC46" s="126">
        <v>0</v>
      </c>
      <c r="AD46" s="129">
        <v>0</v>
      </c>
      <c r="AE46" s="125">
        <v>0</v>
      </c>
      <c r="AF46" s="126">
        <v>0</v>
      </c>
      <c r="AG46" s="127">
        <v>0</v>
      </c>
      <c r="AH46" s="128">
        <v>0</v>
      </c>
      <c r="AI46" s="129">
        <v>0</v>
      </c>
      <c r="AJ46" s="130">
        <v>0</v>
      </c>
      <c r="AK46" s="130">
        <v>0</v>
      </c>
      <c r="AL46" s="130">
        <v>0</v>
      </c>
      <c r="AN46" s="184">
        <f>SUM(M46:AL48)-C46</f>
        <v>0</v>
      </c>
    </row>
    <row r="47" spans="1:40" ht="30" customHeight="1" x14ac:dyDescent="0.15">
      <c r="A47" s="139"/>
      <c r="B47" s="153" t="s">
        <v>176</v>
      </c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25">
        <v>0</v>
      </c>
      <c r="N47" s="126">
        <v>0</v>
      </c>
      <c r="O47" s="126">
        <v>0</v>
      </c>
      <c r="P47" s="126">
        <v>0</v>
      </c>
      <c r="Q47" s="126">
        <v>0</v>
      </c>
      <c r="R47" s="127">
        <v>0</v>
      </c>
      <c r="S47" s="128">
        <v>0</v>
      </c>
      <c r="T47" s="126">
        <v>0</v>
      </c>
      <c r="U47" s="126">
        <v>0</v>
      </c>
      <c r="V47" s="126">
        <v>0</v>
      </c>
      <c r="W47" s="129">
        <v>0</v>
      </c>
      <c r="X47" s="125">
        <v>0</v>
      </c>
      <c r="Y47" s="126">
        <v>0</v>
      </c>
      <c r="Z47" s="127">
        <v>0</v>
      </c>
      <c r="AA47" s="128">
        <v>0</v>
      </c>
      <c r="AB47" s="126">
        <v>0</v>
      </c>
      <c r="AC47" s="126">
        <v>0</v>
      </c>
      <c r="AD47" s="129">
        <v>0</v>
      </c>
      <c r="AE47" s="125">
        <v>0</v>
      </c>
      <c r="AF47" s="126">
        <v>0</v>
      </c>
      <c r="AG47" s="127">
        <v>0</v>
      </c>
      <c r="AH47" s="128">
        <v>0</v>
      </c>
      <c r="AI47" s="129">
        <v>0</v>
      </c>
      <c r="AJ47" s="130">
        <v>0</v>
      </c>
      <c r="AK47" s="130">
        <v>0</v>
      </c>
      <c r="AL47" s="130">
        <v>0</v>
      </c>
      <c r="AN47" s="184"/>
    </row>
    <row r="48" spans="1:40" ht="30" customHeight="1" thickBot="1" x14ac:dyDescent="0.2">
      <c r="A48" s="169"/>
      <c r="B48" s="170" t="s">
        <v>177</v>
      </c>
      <c r="C48" s="171"/>
      <c r="D48" s="172"/>
      <c r="E48" s="172"/>
      <c r="F48" s="172"/>
      <c r="G48" s="172"/>
      <c r="H48" s="172"/>
      <c r="I48" s="172"/>
      <c r="J48" s="172"/>
      <c r="K48" s="172"/>
      <c r="L48" s="17"/>
      <c r="M48" s="125">
        <v>0</v>
      </c>
      <c r="N48" s="126">
        <v>0</v>
      </c>
      <c r="O48" s="126">
        <v>0</v>
      </c>
      <c r="P48" s="126">
        <v>0</v>
      </c>
      <c r="Q48" s="126">
        <v>0</v>
      </c>
      <c r="R48" s="127">
        <v>0</v>
      </c>
      <c r="S48" s="128">
        <v>0</v>
      </c>
      <c r="T48" s="126">
        <v>0</v>
      </c>
      <c r="U48" s="126">
        <v>0</v>
      </c>
      <c r="V48" s="126">
        <v>0</v>
      </c>
      <c r="W48" s="129">
        <v>0</v>
      </c>
      <c r="X48" s="125">
        <v>0</v>
      </c>
      <c r="Y48" s="126">
        <v>0</v>
      </c>
      <c r="Z48" s="127">
        <v>0</v>
      </c>
      <c r="AA48" s="128">
        <v>0</v>
      </c>
      <c r="AB48" s="126">
        <v>0</v>
      </c>
      <c r="AC48" s="126">
        <v>0</v>
      </c>
      <c r="AD48" s="129">
        <v>0</v>
      </c>
      <c r="AE48" s="125">
        <v>0</v>
      </c>
      <c r="AF48" s="126">
        <v>0</v>
      </c>
      <c r="AG48" s="127">
        <v>0</v>
      </c>
      <c r="AH48" s="128">
        <v>0</v>
      </c>
      <c r="AI48" s="129">
        <v>0</v>
      </c>
      <c r="AJ48" s="130">
        <v>0</v>
      </c>
      <c r="AK48" s="130">
        <v>0</v>
      </c>
      <c r="AL48" s="130">
        <v>0</v>
      </c>
      <c r="AN48" s="184"/>
    </row>
    <row r="49" spans="1:40" ht="30" customHeight="1" x14ac:dyDescent="0.15">
      <c r="A49" s="14"/>
      <c r="B49" s="137" t="s">
        <v>132</v>
      </c>
      <c r="C49" s="162">
        <f t="shared" si="6"/>
        <v>0</v>
      </c>
      <c r="D49" s="168">
        <f t="shared" si="7"/>
        <v>0</v>
      </c>
      <c r="E49" s="168">
        <f t="shared" si="8"/>
        <v>0</v>
      </c>
      <c r="F49" s="168">
        <f t="shared" si="9"/>
        <v>0</v>
      </c>
      <c r="G49" s="168">
        <f t="shared" ref="G49:G72" si="13">SUM(AA49:AD49)</f>
        <v>0</v>
      </c>
      <c r="H49" s="168">
        <f t="shared" si="10"/>
        <v>0</v>
      </c>
      <c r="I49" s="168">
        <f t="shared" si="3"/>
        <v>0</v>
      </c>
      <c r="J49" s="168">
        <f t="shared" si="4"/>
        <v>0</v>
      </c>
      <c r="K49" s="168">
        <f t="shared" si="11"/>
        <v>0</v>
      </c>
      <c r="L49" s="17"/>
      <c r="M49" s="125">
        <v>0</v>
      </c>
      <c r="N49" s="126">
        <v>0</v>
      </c>
      <c r="O49" s="126">
        <v>0</v>
      </c>
      <c r="P49" s="126">
        <v>0</v>
      </c>
      <c r="Q49" s="126">
        <v>0</v>
      </c>
      <c r="R49" s="127">
        <v>0</v>
      </c>
      <c r="S49" s="128">
        <v>0</v>
      </c>
      <c r="T49" s="126">
        <v>0</v>
      </c>
      <c r="U49" s="126">
        <v>0</v>
      </c>
      <c r="V49" s="126">
        <v>0</v>
      </c>
      <c r="W49" s="129">
        <v>0</v>
      </c>
      <c r="X49" s="125">
        <v>0</v>
      </c>
      <c r="Y49" s="126">
        <v>0</v>
      </c>
      <c r="Z49" s="127">
        <v>0</v>
      </c>
      <c r="AA49" s="128">
        <v>0</v>
      </c>
      <c r="AB49" s="126">
        <v>0</v>
      </c>
      <c r="AC49" s="126">
        <v>0</v>
      </c>
      <c r="AD49" s="129">
        <v>0</v>
      </c>
      <c r="AE49" s="125">
        <v>0</v>
      </c>
      <c r="AF49" s="126">
        <v>0</v>
      </c>
      <c r="AG49" s="127">
        <v>0</v>
      </c>
      <c r="AH49" s="128">
        <v>0</v>
      </c>
      <c r="AI49" s="129">
        <v>0</v>
      </c>
      <c r="AJ49" s="130">
        <v>0</v>
      </c>
      <c r="AK49" s="130">
        <v>0</v>
      </c>
      <c r="AL49" s="130">
        <v>0</v>
      </c>
      <c r="AN49" s="184">
        <f t="shared" si="5"/>
        <v>0</v>
      </c>
    </row>
    <row r="50" spans="1:40" ht="30" customHeight="1" x14ac:dyDescent="0.15">
      <c r="A50" s="62"/>
      <c r="B50" s="42" t="s">
        <v>100</v>
      </c>
      <c r="C50" s="162">
        <f t="shared" si="6"/>
        <v>3</v>
      </c>
      <c r="D50" s="163">
        <f t="shared" si="7"/>
        <v>3</v>
      </c>
      <c r="E50" s="163">
        <f t="shared" si="8"/>
        <v>0</v>
      </c>
      <c r="F50" s="163">
        <f t="shared" si="9"/>
        <v>0</v>
      </c>
      <c r="G50" s="163">
        <f t="shared" si="13"/>
        <v>0</v>
      </c>
      <c r="H50" s="163">
        <f t="shared" si="10"/>
        <v>0</v>
      </c>
      <c r="I50" s="163">
        <f t="shared" si="3"/>
        <v>0</v>
      </c>
      <c r="J50" s="163">
        <f t="shared" si="4"/>
        <v>0</v>
      </c>
      <c r="K50" s="163">
        <f t="shared" si="11"/>
        <v>0</v>
      </c>
      <c r="L50" s="54"/>
      <c r="M50" s="107">
        <v>0</v>
      </c>
      <c r="N50" s="108">
        <v>0</v>
      </c>
      <c r="O50" s="108">
        <v>0</v>
      </c>
      <c r="P50" s="108">
        <v>2</v>
      </c>
      <c r="Q50" s="108">
        <v>1</v>
      </c>
      <c r="R50" s="109">
        <v>0</v>
      </c>
      <c r="S50" s="110">
        <v>0</v>
      </c>
      <c r="T50" s="108">
        <v>0</v>
      </c>
      <c r="U50" s="108">
        <v>0</v>
      </c>
      <c r="V50" s="108">
        <v>0</v>
      </c>
      <c r="W50" s="111">
        <v>0</v>
      </c>
      <c r="X50" s="107">
        <v>0</v>
      </c>
      <c r="Y50" s="108">
        <v>0</v>
      </c>
      <c r="Z50" s="109">
        <v>0</v>
      </c>
      <c r="AA50" s="110">
        <v>0</v>
      </c>
      <c r="AB50" s="108">
        <v>0</v>
      </c>
      <c r="AC50" s="108">
        <v>0</v>
      </c>
      <c r="AD50" s="111">
        <v>0</v>
      </c>
      <c r="AE50" s="107">
        <v>0</v>
      </c>
      <c r="AF50" s="108">
        <v>0</v>
      </c>
      <c r="AG50" s="109">
        <v>0</v>
      </c>
      <c r="AH50" s="110">
        <v>0</v>
      </c>
      <c r="AI50" s="111">
        <v>0</v>
      </c>
      <c r="AJ50" s="112">
        <v>0</v>
      </c>
      <c r="AK50" s="112">
        <v>0</v>
      </c>
      <c r="AL50" s="112">
        <v>0</v>
      </c>
      <c r="AN50" s="184">
        <f t="shared" si="5"/>
        <v>0</v>
      </c>
    </row>
    <row r="51" spans="1:40" ht="30" customHeight="1" x14ac:dyDescent="0.15">
      <c r="A51" s="55"/>
      <c r="B51" s="15" t="s">
        <v>101</v>
      </c>
      <c r="C51" s="162">
        <f t="shared" si="6"/>
        <v>0</v>
      </c>
      <c r="D51" s="163">
        <f t="shared" si="7"/>
        <v>0</v>
      </c>
      <c r="E51" s="163">
        <f t="shared" si="8"/>
        <v>0</v>
      </c>
      <c r="F51" s="163">
        <f t="shared" si="9"/>
        <v>0</v>
      </c>
      <c r="G51" s="163">
        <f t="shared" si="13"/>
        <v>0</v>
      </c>
      <c r="H51" s="163">
        <f t="shared" si="10"/>
        <v>0</v>
      </c>
      <c r="I51" s="163">
        <f t="shared" si="3"/>
        <v>0</v>
      </c>
      <c r="J51" s="163">
        <f t="shared" si="4"/>
        <v>0</v>
      </c>
      <c r="K51" s="163">
        <f t="shared" si="11"/>
        <v>0</v>
      </c>
      <c r="L51" s="54"/>
      <c r="M51" s="107">
        <v>0</v>
      </c>
      <c r="N51" s="108">
        <v>0</v>
      </c>
      <c r="O51" s="108">
        <v>0</v>
      </c>
      <c r="P51" s="108">
        <v>0</v>
      </c>
      <c r="Q51" s="108">
        <v>0</v>
      </c>
      <c r="R51" s="109">
        <v>0</v>
      </c>
      <c r="S51" s="110">
        <v>0</v>
      </c>
      <c r="T51" s="108">
        <v>0</v>
      </c>
      <c r="U51" s="108">
        <v>0</v>
      </c>
      <c r="V51" s="108">
        <v>0</v>
      </c>
      <c r="W51" s="111">
        <v>0</v>
      </c>
      <c r="X51" s="107">
        <v>0</v>
      </c>
      <c r="Y51" s="108">
        <v>0</v>
      </c>
      <c r="Z51" s="109">
        <v>0</v>
      </c>
      <c r="AA51" s="110">
        <v>0</v>
      </c>
      <c r="AB51" s="108">
        <v>0</v>
      </c>
      <c r="AC51" s="108">
        <v>0</v>
      </c>
      <c r="AD51" s="111">
        <v>0</v>
      </c>
      <c r="AE51" s="107">
        <v>0</v>
      </c>
      <c r="AF51" s="108">
        <v>0</v>
      </c>
      <c r="AG51" s="109">
        <v>0</v>
      </c>
      <c r="AH51" s="110">
        <v>0</v>
      </c>
      <c r="AI51" s="111">
        <v>0</v>
      </c>
      <c r="AJ51" s="112">
        <v>0</v>
      </c>
      <c r="AK51" s="112">
        <v>0</v>
      </c>
      <c r="AL51" s="112">
        <v>0</v>
      </c>
      <c r="AN51" s="184">
        <f t="shared" si="5"/>
        <v>0</v>
      </c>
    </row>
    <row r="52" spans="1:40" ht="30" customHeight="1" x14ac:dyDescent="0.15">
      <c r="A52" s="56"/>
      <c r="B52" s="15" t="s">
        <v>66</v>
      </c>
      <c r="C52" s="162">
        <f t="shared" si="6"/>
        <v>0</v>
      </c>
      <c r="D52" s="163">
        <f t="shared" si="7"/>
        <v>0</v>
      </c>
      <c r="E52" s="163">
        <f t="shared" si="8"/>
        <v>0</v>
      </c>
      <c r="F52" s="163">
        <f t="shared" si="9"/>
        <v>0</v>
      </c>
      <c r="G52" s="163">
        <f t="shared" si="13"/>
        <v>0</v>
      </c>
      <c r="H52" s="163">
        <f t="shared" si="10"/>
        <v>0</v>
      </c>
      <c r="I52" s="163">
        <f t="shared" si="3"/>
        <v>0</v>
      </c>
      <c r="J52" s="163">
        <f t="shared" si="4"/>
        <v>0</v>
      </c>
      <c r="K52" s="163">
        <f t="shared" si="11"/>
        <v>0</v>
      </c>
      <c r="L52" s="54"/>
      <c r="M52" s="107">
        <v>0</v>
      </c>
      <c r="N52" s="108">
        <v>0</v>
      </c>
      <c r="O52" s="108">
        <v>0</v>
      </c>
      <c r="P52" s="108">
        <v>0</v>
      </c>
      <c r="Q52" s="108">
        <v>0</v>
      </c>
      <c r="R52" s="109">
        <v>0</v>
      </c>
      <c r="S52" s="110">
        <v>0</v>
      </c>
      <c r="T52" s="108">
        <v>0</v>
      </c>
      <c r="U52" s="108">
        <v>0</v>
      </c>
      <c r="V52" s="108">
        <v>0</v>
      </c>
      <c r="W52" s="111">
        <v>0</v>
      </c>
      <c r="X52" s="107">
        <v>0</v>
      </c>
      <c r="Y52" s="108">
        <v>0</v>
      </c>
      <c r="Z52" s="109">
        <v>0</v>
      </c>
      <c r="AA52" s="110">
        <v>0</v>
      </c>
      <c r="AB52" s="108">
        <v>0</v>
      </c>
      <c r="AC52" s="108">
        <v>0</v>
      </c>
      <c r="AD52" s="111">
        <v>0</v>
      </c>
      <c r="AE52" s="107">
        <v>0</v>
      </c>
      <c r="AF52" s="108">
        <v>0</v>
      </c>
      <c r="AG52" s="109">
        <v>0</v>
      </c>
      <c r="AH52" s="110">
        <v>0</v>
      </c>
      <c r="AI52" s="111">
        <v>0</v>
      </c>
      <c r="AJ52" s="112">
        <v>0</v>
      </c>
      <c r="AK52" s="112">
        <v>0</v>
      </c>
      <c r="AL52" s="112">
        <v>0</v>
      </c>
      <c r="AN52" s="184">
        <f t="shared" si="5"/>
        <v>0</v>
      </c>
    </row>
    <row r="53" spans="1:40" ht="30" customHeight="1" x14ac:dyDescent="0.15">
      <c r="A53" s="56" t="s">
        <v>27</v>
      </c>
      <c r="B53" s="15" t="s">
        <v>67</v>
      </c>
      <c r="C53" s="162">
        <f t="shared" si="6"/>
        <v>0</v>
      </c>
      <c r="D53" s="163">
        <f t="shared" si="7"/>
        <v>0</v>
      </c>
      <c r="E53" s="163">
        <f t="shared" si="8"/>
        <v>0</v>
      </c>
      <c r="F53" s="163">
        <f t="shared" si="9"/>
        <v>0</v>
      </c>
      <c r="G53" s="163">
        <f t="shared" si="13"/>
        <v>0</v>
      </c>
      <c r="H53" s="163">
        <f t="shared" si="10"/>
        <v>0</v>
      </c>
      <c r="I53" s="163">
        <f t="shared" si="3"/>
        <v>0</v>
      </c>
      <c r="J53" s="163">
        <f t="shared" si="4"/>
        <v>0</v>
      </c>
      <c r="K53" s="163">
        <f t="shared" si="11"/>
        <v>0</v>
      </c>
      <c r="L53" s="54"/>
      <c r="M53" s="107">
        <v>0</v>
      </c>
      <c r="N53" s="108">
        <v>0</v>
      </c>
      <c r="O53" s="108">
        <v>0</v>
      </c>
      <c r="P53" s="108">
        <v>0</v>
      </c>
      <c r="Q53" s="108">
        <v>0</v>
      </c>
      <c r="R53" s="109">
        <v>0</v>
      </c>
      <c r="S53" s="110">
        <v>0</v>
      </c>
      <c r="T53" s="108">
        <v>0</v>
      </c>
      <c r="U53" s="108">
        <v>0</v>
      </c>
      <c r="V53" s="108">
        <v>0</v>
      </c>
      <c r="W53" s="111">
        <v>0</v>
      </c>
      <c r="X53" s="107">
        <v>0</v>
      </c>
      <c r="Y53" s="108">
        <v>0</v>
      </c>
      <c r="Z53" s="109">
        <v>0</v>
      </c>
      <c r="AA53" s="110">
        <v>0</v>
      </c>
      <c r="AB53" s="108">
        <v>0</v>
      </c>
      <c r="AC53" s="108">
        <v>0</v>
      </c>
      <c r="AD53" s="111">
        <v>0</v>
      </c>
      <c r="AE53" s="107">
        <v>0</v>
      </c>
      <c r="AF53" s="108">
        <v>0</v>
      </c>
      <c r="AG53" s="109">
        <v>0</v>
      </c>
      <c r="AH53" s="110">
        <v>0</v>
      </c>
      <c r="AI53" s="111">
        <v>0</v>
      </c>
      <c r="AJ53" s="112">
        <v>0</v>
      </c>
      <c r="AK53" s="112">
        <v>0</v>
      </c>
      <c r="AL53" s="112">
        <v>0</v>
      </c>
      <c r="AN53" s="184">
        <f t="shared" si="5"/>
        <v>0</v>
      </c>
    </row>
    <row r="54" spans="1:40" ht="30" customHeight="1" x14ac:dyDescent="0.15">
      <c r="A54" s="57"/>
      <c r="B54" s="15" t="s">
        <v>102</v>
      </c>
      <c r="C54" s="162">
        <f t="shared" si="6"/>
        <v>2</v>
      </c>
      <c r="D54" s="163">
        <f t="shared" si="7"/>
        <v>1</v>
      </c>
      <c r="E54" s="163">
        <f t="shared" si="8"/>
        <v>1</v>
      </c>
      <c r="F54" s="163">
        <f t="shared" si="9"/>
        <v>0</v>
      </c>
      <c r="G54" s="163">
        <f t="shared" si="13"/>
        <v>0</v>
      </c>
      <c r="H54" s="163">
        <f t="shared" si="10"/>
        <v>0</v>
      </c>
      <c r="I54" s="163">
        <f t="shared" si="3"/>
        <v>0</v>
      </c>
      <c r="J54" s="163">
        <f t="shared" si="4"/>
        <v>0</v>
      </c>
      <c r="K54" s="163">
        <f t="shared" si="11"/>
        <v>0</v>
      </c>
      <c r="L54" s="54"/>
      <c r="M54" s="107">
        <v>0</v>
      </c>
      <c r="N54" s="108">
        <v>0</v>
      </c>
      <c r="O54" s="108">
        <v>0</v>
      </c>
      <c r="P54" s="108">
        <v>0</v>
      </c>
      <c r="Q54" s="108">
        <v>1</v>
      </c>
      <c r="R54" s="109">
        <v>0</v>
      </c>
      <c r="S54" s="110">
        <v>0</v>
      </c>
      <c r="T54" s="108">
        <v>0</v>
      </c>
      <c r="U54" s="108">
        <v>1</v>
      </c>
      <c r="V54" s="108">
        <v>0</v>
      </c>
      <c r="W54" s="111">
        <v>0</v>
      </c>
      <c r="X54" s="107">
        <v>0</v>
      </c>
      <c r="Y54" s="108">
        <v>0</v>
      </c>
      <c r="Z54" s="109">
        <v>0</v>
      </c>
      <c r="AA54" s="110">
        <v>0</v>
      </c>
      <c r="AB54" s="108">
        <v>0</v>
      </c>
      <c r="AC54" s="108">
        <v>0</v>
      </c>
      <c r="AD54" s="111">
        <v>0</v>
      </c>
      <c r="AE54" s="107">
        <v>0</v>
      </c>
      <c r="AF54" s="108">
        <v>0</v>
      </c>
      <c r="AG54" s="109">
        <v>0</v>
      </c>
      <c r="AH54" s="110">
        <v>0</v>
      </c>
      <c r="AI54" s="111">
        <v>0</v>
      </c>
      <c r="AJ54" s="112">
        <v>0</v>
      </c>
      <c r="AK54" s="112">
        <v>0</v>
      </c>
      <c r="AL54" s="112">
        <v>0</v>
      </c>
      <c r="AN54" s="184">
        <f t="shared" si="5"/>
        <v>0</v>
      </c>
    </row>
    <row r="55" spans="1:40" ht="30" customHeight="1" x14ac:dyDescent="0.15">
      <c r="A55" s="14"/>
      <c r="B55" s="15" t="s">
        <v>103</v>
      </c>
      <c r="C55" s="162">
        <f t="shared" si="6"/>
        <v>0</v>
      </c>
      <c r="D55" s="168">
        <f t="shared" si="7"/>
        <v>0</v>
      </c>
      <c r="E55" s="168">
        <f t="shared" si="8"/>
        <v>0</v>
      </c>
      <c r="F55" s="163">
        <f t="shared" si="9"/>
        <v>0</v>
      </c>
      <c r="G55" s="163">
        <f t="shared" si="13"/>
        <v>0</v>
      </c>
      <c r="H55" s="168">
        <f t="shared" si="10"/>
        <v>0</v>
      </c>
      <c r="I55" s="168">
        <f t="shared" si="3"/>
        <v>0</v>
      </c>
      <c r="J55" s="168">
        <f t="shared" si="4"/>
        <v>0</v>
      </c>
      <c r="K55" s="168">
        <f t="shared" si="11"/>
        <v>0</v>
      </c>
      <c r="L55" s="17"/>
      <c r="M55" s="107">
        <v>0</v>
      </c>
      <c r="N55" s="108">
        <v>0</v>
      </c>
      <c r="O55" s="108">
        <v>0</v>
      </c>
      <c r="P55" s="108">
        <v>0</v>
      </c>
      <c r="Q55" s="108">
        <v>0</v>
      </c>
      <c r="R55" s="109">
        <v>0</v>
      </c>
      <c r="S55" s="110">
        <v>0</v>
      </c>
      <c r="T55" s="108">
        <v>0</v>
      </c>
      <c r="U55" s="108">
        <v>0</v>
      </c>
      <c r="V55" s="108">
        <v>0</v>
      </c>
      <c r="W55" s="111">
        <v>0</v>
      </c>
      <c r="X55" s="107">
        <v>0</v>
      </c>
      <c r="Y55" s="108">
        <v>0</v>
      </c>
      <c r="Z55" s="109">
        <v>0</v>
      </c>
      <c r="AA55" s="110">
        <v>0</v>
      </c>
      <c r="AB55" s="108">
        <v>0</v>
      </c>
      <c r="AC55" s="108">
        <v>0</v>
      </c>
      <c r="AD55" s="111">
        <v>0</v>
      </c>
      <c r="AE55" s="107">
        <v>0</v>
      </c>
      <c r="AF55" s="108">
        <v>0</v>
      </c>
      <c r="AG55" s="109">
        <v>0</v>
      </c>
      <c r="AH55" s="110">
        <v>0</v>
      </c>
      <c r="AI55" s="111">
        <v>0</v>
      </c>
      <c r="AJ55" s="112">
        <v>0</v>
      </c>
      <c r="AK55" s="112">
        <v>0</v>
      </c>
      <c r="AL55" s="112">
        <v>0</v>
      </c>
      <c r="AN55" s="184">
        <f t="shared" si="5"/>
        <v>0</v>
      </c>
    </row>
    <row r="56" spans="1:40" ht="30" customHeight="1" x14ac:dyDescent="0.15">
      <c r="A56" s="55"/>
      <c r="B56" s="15" t="s">
        <v>104</v>
      </c>
      <c r="C56" s="162">
        <f t="shared" si="6"/>
        <v>32</v>
      </c>
      <c r="D56" s="163">
        <f t="shared" si="7"/>
        <v>14</v>
      </c>
      <c r="E56" s="163">
        <f t="shared" si="8"/>
        <v>6</v>
      </c>
      <c r="F56" s="163">
        <f t="shared" si="9"/>
        <v>0</v>
      </c>
      <c r="G56" s="163">
        <f t="shared" si="13"/>
        <v>10</v>
      </c>
      <c r="H56" s="163">
        <f t="shared" si="10"/>
        <v>2</v>
      </c>
      <c r="I56" s="163">
        <f t="shared" si="3"/>
        <v>0</v>
      </c>
      <c r="J56" s="163">
        <f t="shared" si="4"/>
        <v>0</v>
      </c>
      <c r="K56" s="163">
        <f t="shared" si="11"/>
        <v>0</v>
      </c>
      <c r="L56" s="54"/>
      <c r="M56" s="107">
        <v>0</v>
      </c>
      <c r="N56" s="108">
        <v>0</v>
      </c>
      <c r="O56" s="108">
        <v>0</v>
      </c>
      <c r="P56" s="108">
        <v>7</v>
      </c>
      <c r="Q56" s="108">
        <v>7</v>
      </c>
      <c r="R56" s="109">
        <v>0</v>
      </c>
      <c r="S56" s="110">
        <v>2</v>
      </c>
      <c r="T56" s="108">
        <v>1</v>
      </c>
      <c r="U56" s="108">
        <v>1</v>
      </c>
      <c r="V56" s="108">
        <v>0</v>
      </c>
      <c r="W56" s="111">
        <v>2</v>
      </c>
      <c r="X56" s="107">
        <v>0</v>
      </c>
      <c r="Y56" s="108">
        <v>0</v>
      </c>
      <c r="Z56" s="109">
        <v>0</v>
      </c>
      <c r="AA56" s="110">
        <v>6</v>
      </c>
      <c r="AB56" s="108">
        <v>0</v>
      </c>
      <c r="AC56" s="108">
        <v>0</v>
      </c>
      <c r="AD56" s="111">
        <v>4</v>
      </c>
      <c r="AE56" s="107">
        <v>0</v>
      </c>
      <c r="AF56" s="108">
        <v>2</v>
      </c>
      <c r="AG56" s="109">
        <v>0</v>
      </c>
      <c r="AH56" s="110">
        <v>0</v>
      </c>
      <c r="AI56" s="111">
        <v>0</v>
      </c>
      <c r="AJ56" s="112">
        <v>0</v>
      </c>
      <c r="AK56" s="112">
        <v>0</v>
      </c>
      <c r="AL56" s="112">
        <v>0</v>
      </c>
      <c r="AN56" s="184">
        <f t="shared" si="5"/>
        <v>0</v>
      </c>
    </row>
    <row r="57" spans="1:40" ht="30" customHeight="1" x14ac:dyDescent="0.15">
      <c r="A57" s="56"/>
      <c r="B57" s="15" t="s">
        <v>105</v>
      </c>
      <c r="C57" s="162">
        <f t="shared" si="6"/>
        <v>130</v>
      </c>
      <c r="D57" s="163">
        <f t="shared" si="7"/>
        <v>103</v>
      </c>
      <c r="E57" s="163">
        <f t="shared" si="8"/>
        <v>21</v>
      </c>
      <c r="F57" s="163">
        <f t="shared" si="9"/>
        <v>0</v>
      </c>
      <c r="G57" s="163">
        <f t="shared" si="13"/>
        <v>5</v>
      </c>
      <c r="H57" s="163">
        <f t="shared" si="10"/>
        <v>1</v>
      </c>
      <c r="I57" s="163">
        <f t="shared" si="3"/>
        <v>0</v>
      </c>
      <c r="J57" s="163">
        <f t="shared" si="4"/>
        <v>0</v>
      </c>
      <c r="K57" s="163">
        <f t="shared" si="11"/>
        <v>0</v>
      </c>
      <c r="L57" s="54"/>
      <c r="M57" s="107">
        <v>0</v>
      </c>
      <c r="N57" s="108">
        <v>0</v>
      </c>
      <c r="O57" s="108">
        <v>0</v>
      </c>
      <c r="P57" s="108">
        <v>61</v>
      </c>
      <c r="Q57" s="108">
        <v>42</v>
      </c>
      <c r="R57" s="109">
        <v>0</v>
      </c>
      <c r="S57" s="110">
        <v>3</v>
      </c>
      <c r="T57" s="108">
        <v>2</v>
      </c>
      <c r="U57" s="108">
        <v>2</v>
      </c>
      <c r="V57" s="108">
        <v>7</v>
      </c>
      <c r="W57" s="111">
        <v>7</v>
      </c>
      <c r="X57" s="107">
        <v>0</v>
      </c>
      <c r="Y57" s="108">
        <v>0</v>
      </c>
      <c r="Z57" s="109">
        <v>0</v>
      </c>
      <c r="AA57" s="110">
        <v>1</v>
      </c>
      <c r="AB57" s="108">
        <v>0</v>
      </c>
      <c r="AC57" s="108">
        <v>0</v>
      </c>
      <c r="AD57" s="111">
        <v>4</v>
      </c>
      <c r="AE57" s="107">
        <v>0</v>
      </c>
      <c r="AF57" s="108">
        <v>1</v>
      </c>
      <c r="AG57" s="109">
        <v>0</v>
      </c>
      <c r="AH57" s="110">
        <v>0</v>
      </c>
      <c r="AI57" s="111">
        <v>0</v>
      </c>
      <c r="AJ57" s="112">
        <v>0</v>
      </c>
      <c r="AK57" s="112">
        <v>0</v>
      </c>
      <c r="AL57" s="112">
        <v>0</v>
      </c>
      <c r="AN57" s="184">
        <f t="shared" si="5"/>
        <v>0</v>
      </c>
    </row>
    <row r="58" spans="1:40" ht="30" customHeight="1" x14ac:dyDescent="0.15">
      <c r="A58" s="56"/>
      <c r="B58" s="15" t="s">
        <v>118</v>
      </c>
      <c r="C58" s="162">
        <f t="shared" si="6"/>
        <v>267</v>
      </c>
      <c r="D58" s="163">
        <f t="shared" si="7"/>
        <v>193</v>
      </c>
      <c r="E58" s="163">
        <f t="shared" si="8"/>
        <v>57</v>
      </c>
      <c r="F58" s="163">
        <f t="shared" si="9"/>
        <v>1</v>
      </c>
      <c r="G58" s="163">
        <f t="shared" si="13"/>
        <v>10</v>
      </c>
      <c r="H58" s="163">
        <f t="shared" si="10"/>
        <v>6</v>
      </c>
      <c r="I58" s="163">
        <f t="shared" si="3"/>
        <v>0</v>
      </c>
      <c r="J58" s="163">
        <f t="shared" si="4"/>
        <v>0</v>
      </c>
      <c r="K58" s="163">
        <f t="shared" si="11"/>
        <v>0</v>
      </c>
      <c r="L58" s="54"/>
      <c r="M58" s="107">
        <v>0</v>
      </c>
      <c r="N58" s="108">
        <v>0</v>
      </c>
      <c r="O58" s="108">
        <v>0</v>
      </c>
      <c r="P58" s="108">
        <v>92</v>
      </c>
      <c r="Q58" s="108">
        <v>101</v>
      </c>
      <c r="R58" s="109">
        <v>0</v>
      </c>
      <c r="S58" s="110">
        <v>10</v>
      </c>
      <c r="T58" s="108">
        <v>1</v>
      </c>
      <c r="U58" s="108">
        <v>4</v>
      </c>
      <c r="V58" s="108">
        <v>11</v>
      </c>
      <c r="W58" s="111">
        <v>31</v>
      </c>
      <c r="X58" s="107">
        <v>0</v>
      </c>
      <c r="Y58" s="108">
        <v>1</v>
      </c>
      <c r="Z58" s="109">
        <v>0</v>
      </c>
      <c r="AA58" s="110">
        <v>0</v>
      </c>
      <c r="AB58" s="108">
        <v>1</v>
      </c>
      <c r="AC58" s="108">
        <v>3</v>
      </c>
      <c r="AD58" s="111">
        <v>6</v>
      </c>
      <c r="AE58" s="107">
        <v>0</v>
      </c>
      <c r="AF58" s="108">
        <v>6</v>
      </c>
      <c r="AG58" s="109">
        <v>0</v>
      </c>
      <c r="AH58" s="110">
        <v>0</v>
      </c>
      <c r="AI58" s="111">
        <v>0</v>
      </c>
      <c r="AJ58" s="112">
        <v>0</v>
      </c>
      <c r="AK58" s="112">
        <v>0</v>
      </c>
      <c r="AL58" s="112">
        <v>0</v>
      </c>
      <c r="AN58" s="184">
        <f t="shared" si="5"/>
        <v>0</v>
      </c>
    </row>
    <row r="59" spans="1:40" ht="30" customHeight="1" x14ac:dyDescent="0.15">
      <c r="A59" s="56"/>
      <c r="B59" s="15" t="s">
        <v>119</v>
      </c>
      <c r="C59" s="162">
        <f t="shared" si="6"/>
        <v>326</v>
      </c>
      <c r="D59" s="163">
        <f t="shared" si="7"/>
        <v>235</v>
      </c>
      <c r="E59" s="163">
        <f t="shared" si="8"/>
        <v>75</v>
      </c>
      <c r="F59" s="163">
        <f t="shared" si="9"/>
        <v>0</v>
      </c>
      <c r="G59" s="163">
        <f t="shared" si="13"/>
        <v>9</v>
      </c>
      <c r="H59" s="163">
        <f t="shared" si="10"/>
        <v>7</v>
      </c>
      <c r="I59" s="163">
        <f t="shared" si="3"/>
        <v>0</v>
      </c>
      <c r="J59" s="163">
        <f t="shared" si="4"/>
        <v>0</v>
      </c>
      <c r="K59" s="163">
        <f t="shared" si="11"/>
        <v>0</v>
      </c>
      <c r="L59" s="54"/>
      <c r="M59" s="107">
        <v>0</v>
      </c>
      <c r="N59" s="108">
        <v>0</v>
      </c>
      <c r="O59" s="108">
        <v>0</v>
      </c>
      <c r="P59" s="108">
        <v>143</v>
      </c>
      <c r="Q59" s="108">
        <v>92</v>
      </c>
      <c r="R59" s="109">
        <v>0</v>
      </c>
      <c r="S59" s="110">
        <v>5</v>
      </c>
      <c r="T59" s="108">
        <v>12</v>
      </c>
      <c r="U59" s="108">
        <v>9</v>
      </c>
      <c r="V59" s="108">
        <v>19</v>
      </c>
      <c r="W59" s="111">
        <v>30</v>
      </c>
      <c r="X59" s="107">
        <v>0</v>
      </c>
      <c r="Y59" s="108">
        <v>0</v>
      </c>
      <c r="Z59" s="109">
        <v>0</v>
      </c>
      <c r="AA59" s="110">
        <v>2</v>
      </c>
      <c r="AB59" s="108">
        <v>0</v>
      </c>
      <c r="AC59" s="108">
        <v>0</v>
      </c>
      <c r="AD59" s="111">
        <v>7</v>
      </c>
      <c r="AE59" s="107">
        <v>0</v>
      </c>
      <c r="AF59" s="108">
        <v>7</v>
      </c>
      <c r="AG59" s="109">
        <v>0</v>
      </c>
      <c r="AH59" s="110">
        <v>0</v>
      </c>
      <c r="AI59" s="111">
        <v>0</v>
      </c>
      <c r="AJ59" s="112">
        <v>0</v>
      </c>
      <c r="AK59" s="112">
        <v>0</v>
      </c>
      <c r="AL59" s="112">
        <v>0</v>
      </c>
      <c r="AN59" s="184">
        <f t="shared" si="5"/>
        <v>0</v>
      </c>
    </row>
    <row r="60" spans="1:40" ht="30" customHeight="1" x14ac:dyDescent="0.15">
      <c r="A60" s="60" t="s">
        <v>28</v>
      </c>
      <c r="B60" s="15" t="s">
        <v>106</v>
      </c>
      <c r="C60" s="162">
        <f t="shared" si="6"/>
        <v>632</v>
      </c>
      <c r="D60" s="163">
        <f t="shared" si="7"/>
        <v>478</v>
      </c>
      <c r="E60" s="163">
        <f t="shared" si="8"/>
        <v>140</v>
      </c>
      <c r="F60" s="163">
        <f t="shared" si="9"/>
        <v>2</v>
      </c>
      <c r="G60" s="163">
        <f t="shared" si="13"/>
        <v>5</v>
      </c>
      <c r="H60" s="163">
        <f t="shared" si="10"/>
        <v>7</v>
      </c>
      <c r="I60" s="163">
        <f t="shared" si="3"/>
        <v>0</v>
      </c>
      <c r="J60" s="163">
        <f t="shared" si="4"/>
        <v>0</v>
      </c>
      <c r="K60" s="163">
        <f t="shared" si="11"/>
        <v>0</v>
      </c>
      <c r="L60" s="54"/>
      <c r="M60" s="107">
        <v>0</v>
      </c>
      <c r="N60" s="108">
        <v>0</v>
      </c>
      <c r="O60" s="108">
        <v>0</v>
      </c>
      <c r="P60" s="108">
        <v>254</v>
      </c>
      <c r="Q60" s="108">
        <v>224</v>
      </c>
      <c r="R60" s="109">
        <v>0</v>
      </c>
      <c r="S60" s="110">
        <v>17</v>
      </c>
      <c r="T60" s="108">
        <v>21</v>
      </c>
      <c r="U60" s="108">
        <v>13</v>
      </c>
      <c r="V60" s="108">
        <v>33</v>
      </c>
      <c r="W60" s="111">
        <v>56</v>
      </c>
      <c r="X60" s="107">
        <v>0</v>
      </c>
      <c r="Y60" s="108">
        <v>2</v>
      </c>
      <c r="Z60" s="109">
        <v>0</v>
      </c>
      <c r="AA60" s="110">
        <v>3</v>
      </c>
      <c r="AB60" s="108">
        <v>0</v>
      </c>
      <c r="AC60" s="108">
        <v>0</v>
      </c>
      <c r="AD60" s="111">
        <v>2</v>
      </c>
      <c r="AE60" s="107">
        <v>0</v>
      </c>
      <c r="AF60" s="108">
        <v>7</v>
      </c>
      <c r="AG60" s="109">
        <v>0</v>
      </c>
      <c r="AH60" s="110">
        <v>0</v>
      </c>
      <c r="AI60" s="111">
        <v>0</v>
      </c>
      <c r="AJ60" s="112">
        <v>0</v>
      </c>
      <c r="AK60" s="112">
        <v>0</v>
      </c>
      <c r="AL60" s="112">
        <v>0</v>
      </c>
      <c r="AN60" s="184">
        <f t="shared" si="5"/>
        <v>0</v>
      </c>
    </row>
    <row r="61" spans="1:40" ht="30" customHeight="1" x14ac:dyDescent="0.15">
      <c r="A61" s="56"/>
      <c r="B61" s="15" t="s">
        <v>120</v>
      </c>
      <c r="C61" s="162">
        <f t="shared" si="6"/>
        <v>585</v>
      </c>
      <c r="D61" s="163">
        <f t="shared" si="7"/>
        <v>446</v>
      </c>
      <c r="E61" s="163">
        <f t="shared" si="8"/>
        <v>93</v>
      </c>
      <c r="F61" s="163">
        <f t="shared" si="9"/>
        <v>0</v>
      </c>
      <c r="G61" s="163">
        <f t="shared" si="13"/>
        <v>23</v>
      </c>
      <c r="H61" s="163">
        <f t="shared" si="10"/>
        <v>23</v>
      </c>
      <c r="I61" s="163">
        <f t="shared" si="3"/>
        <v>0</v>
      </c>
      <c r="J61" s="163">
        <f t="shared" si="4"/>
        <v>0</v>
      </c>
      <c r="K61" s="163">
        <f t="shared" si="11"/>
        <v>0</v>
      </c>
      <c r="L61" s="54"/>
      <c r="M61" s="107">
        <v>1</v>
      </c>
      <c r="N61" s="108">
        <v>0</v>
      </c>
      <c r="O61" s="108">
        <v>0</v>
      </c>
      <c r="P61" s="108">
        <v>267</v>
      </c>
      <c r="Q61" s="108">
        <v>178</v>
      </c>
      <c r="R61" s="109">
        <v>0</v>
      </c>
      <c r="S61" s="110">
        <v>13</v>
      </c>
      <c r="T61" s="108">
        <v>6</v>
      </c>
      <c r="U61" s="108">
        <v>5</v>
      </c>
      <c r="V61" s="108">
        <v>12</v>
      </c>
      <c r="W61" s="111">
        <v>57</v>
      </c>
      <c r="X61" s="107">
        <v>0</v>
      </c>
      <c r="Y61" s="108">
        <v>0</v>
      </c>
      <c r="Z61" s="109">
        <v>0</v>
      </c>
      <c r="AA61" s="110">
        <v>0</v>
      </c>
      <c r="AB61" s="108">
        <v>0</v>
      </c>
      <c r="AC61" s="108">
        <v>5</v>
      </c>
      <c r="AD61" s="111">
        <v>18</v>
      </c>
      <c r="AE61" s="107">
        <v>0</v>
      </c>
      <c r="AF61" s="108">
        <v>23</v>
      </c>
      <c r="AG61" s="109">
        <v>0</v>
      </c>
      <c r="AH61" s="110">
        <v>0</v>
      </c>
      <c r="AI61" s="111">
        <v>0</v>
      </c>
      <c r="AJ61" s="112">
        <v>0</v>
      </c>
      <c r="AK61" s="112">
        <v>0</v>
      </c>
      <c r="AL61" s="112">
        <v>0</v>
      </c>
      <c r="AN61" s="184">
        <f t="shared" si="5"/>
        <v>0</v>
      </c>
    </row>
    <row r="62" spans="1:40" ht="30" customHeight="1" x14ac:dyDescent="0.2">
      <c r="A62" s="12" t="s">
        <v>22</v>
      </c>
      <c r="B62" s="15" t="s">
        <v>121</v>
      </c>
      <c r="C62" s="162">
        <f t="shared" si="6"/>
        <v>152</v>
      </c>
      <c r="D62" s="163">
        <f t="shared" si="7"/>
        <v>113</v>
      </c>
      <c r="E62" s="163">
        <f t="shared" si="8"/>
        <v>35</v>
      </c>
      <c r="F62" s="163">
        <f t="shared" si="9"/>
        <v>0</v>
      </c>
      <c r="G62" s="163">
        <f t="shared" si="13"/>
        <v>2</v>
      </c>
      <c r="H62" s="163">
        <f t="shared" si="10"/>
        <v>2</v>
      </c>
      <c r="I62" s="163">
        <f t="shared" si="3"/>
        <v>0</v>
      </c>
      <c r="J62" s="163">
        <f t="shared" si="4"/>
        <v>0</v>
      </c>
      <c r="K62" s="163">
        <f t="shared" si="11"/>
        <v>0</v>
      </c>
      <c r="L62" s="54"/>
      <c r="M62" s="107">
        <v>0</v>
      </c>
      <c r="N62" s="108">
        <v>1</v>
      </c>
      <c r="O62" s="108">
        <v>0</v>
      </c>
      <c r="P62" s="108">
        <v>75</v>
      </c>
      <c r="Q62" s="108">
        <v>37</v>
      </c>
      <c r="R62" s="109">
        <v>0</v>
      </c>
      <c r="S62" s="110">
        <v>8</v>
      </c>
      <c r="T62" s="108">
        <v>3</v>
      </c>
      <c r="U62" s="108">
        <v>8</v>
      </c>
      <c r="V62" s="108">
        <v>8</v>
      </c>
      <c r="W62" s="111">
        <v>8</v>
      </c>
      <c r="X62" s="107">
        <v>0</v>
      </c>
      <c r="Y62" s="108">
        <v>0</v>
      </c>
      <c r="Z62" s="109">
        <v>0</v>
      </c>
      <c r="AA62" s="110">
        <v>1</v>
      </c>
      <c r="AB62" s="108">
        <v>0</v>
      </c>
      <c r="AC62" s="108">
        <v>0</v>
      </c>
      <c r="AD62" s="111">
        <v>1</v>
      </c>
      <c r="AE62" s="107">
        <v>0</v>
      </c>
      <c r="AF62" s="108">
        <v>2</v>
      </c>
      <c r="AG62" s="109">
        <v>0</v>
      </c>
      <c r="AH62" s="110">
        <v>0</v>
      </c>
      <c r="AI62" s="111">
        <v>0</v>
      </c>
      <c r="AJ62" s="112">
        <v>0</v>
      </c>
      <c r="AK62" s="112">
        <v>0</v>
      </c>
      <c r="AL62" s="112">
        <v>0</v>
      </c>
      <c r="AN62" s="184">
        <f t="shared" si="5"/>
        <v>0</v>
      </c>
    </row>
    <row r="63" spans="1:40" ht="30" customHeight="1" x14ac:dyDescent="0.15">
      <c r="A63" s="56"/>
      <c r="B63" s="15" t="s">
        <v>107</v>
      </c>
      <c r="C63" s="162">
        <f t="shared" si="6"/>
        <v>13</v>
      </c>
      <c r="D63" s="163">
        <f t="shared" si="7"/>
        <v>6</v>
      </c>
      <c r="E63" s="163">
        <f t="shared" si="8"/>
        <v>2</v>
      </c>
      <c r="F63" s="163">
        <f t="shared" si="9"/>
        <v>0</v>
      </c>
      <c r="G63" s="163">
        <f t="shared" si="13"/>
        <v>5</v>
      </c>
      <c r="H63" s="163">
        <f t="shared" si="10"/>
        <v>0</v>
      </c>
      <c r="I63" s="163">
        <f t="shared" si="3"/>
        <v>0</v>
      </c>
      <c r="J63" s="163">
        <f t="shared" si="4"/>
        <v>0</v>
      </c>
      <c r="K63" s="163">
        <f t="shared" si="11"/>
        <v>0</v>
      </c>
      <c r="L63" s="54"/>
      <c r="M63" s="107">
        <v>0</v>
      </c>
      <c r="N63" s="108">
        <v>0</v>
      </c>
      <c r="O63" s="108">
        <v>0</v>
      </c>
      <c r="P63" s="108">
        <v>5</v>
      </c>
      <c r="Q63" s="108">
        <v>1</v>
      </c>
      <c r="R63" s="109">
        <v>0</v>
      </c>
      <c r="S63" s="110">
        <v>0</v>
      </c>
      <c r="T63" s="108">
        <v>0</v>
      </c>
      <c r="U63" s="108">
        <v>0</v>
      </c>
      <c r="V63" s="108">
        <v>0</v>
      </c>
      <c r="W63" s="111">
        <v>2</v>
      </c>
      <c r="X63" s="107">
        <v>0</v>
      </c>
      <c r="Y63" s="108">
        <v>0</v>
      </c>
      <c r="Z63" s="109">
        <v>0</v>
      </c>
      <c r="AA63" s="110">
        <v>2</v>
      </c>
      <c r="AB63" s="108">
        <v>2</v>
      </c>
      <c r="AC63" s="108">
        <v>0</v>
      </c>
      <c r="AD63" s="111">
        <v>1</v>
      </c>
      <c r="AE63" s="107">
        <v>0</v>
      </c>
      <c r="AF63" s="108">
        <v>0</v>
      </c>
      <c r="AG63" s="109">
        <v>0</v>
      </c>
      <c r="AH63" s="110">
        <v>0</v>
      </c>
      <c r="AI63" s="111">
        <v>0</v>
      </c>
      <c r="AJ63" s="112">
        <v>0</v>
      </c>
      <c r="AK63" s="112">
        <v>0</v>
      </c>
      <c r="AL63" s="112">
        <v>0</v>
      </c>
      <c r="AN63" s="184">
        <f t="shared" si="5"/>
        <v>0</v>
      </c>
    </row>
    <row r="64" spans="1:40" ht="30" customHeight="1" x14ac:dyDescent="0.15">
      <c r="A64" s="56"/>
      <c r="B64" s="15" t="s">
        <v>108</v>
      </c>
      <c r="C64" s="162">
        <f t="shared" si="6"/>
        <v>3</v>
      </c>
      <c r="D64" s="163">
        <f t="shared" si="7"/>
        <v>3</v>
      </c>
      <c r="E64" s="163">
        <f t="shared" si="8"/>
        <v>0</v>
      </c>
      <c r="F64" s="163">
        <f t="shared" si="9"/>
        <v>0</v>
      </c>
      <c r="G64" s="163">
        <f t="shared" si="13"/>
        <v>0</v>
      </c>
      <c r="H64" s="163">
        <f t="shared" si="10"/>
        <v>0</v>
      </c>
      <c r="I64" s="163">
        <f t="shared" si="3"/>
        <v>0</v>
      </c>
      <c r="J64" s="163">
        <f t="shared" si="4"/>
        <v>0</v>
      </c>
      <c r="K64" s="163">
        <f t="shared" si="11"/>
        <v>0</v>
      </c>
      <c r="L64" s="54"/>
      <c r="M64" s="107">
        <v>0</v>
      </c>
      <c r="N64" s="108">
        <v>0</v>
      </c>
      <c r="O64" s="108">
        <v>0</v>
      </c>
      <c r="P64" s="108">
        <v>0</v>
      </c>
      <c r="Q64" s="108">
        <v>3</v>
      </c>
      <c r="R64" s="109">
        <v>0</v>
      </c>
      <c r="S64" s="110">
        <v>0</v>
      </c>
      <c r="T64" s="108">
        <v>0</v>
      </c>
      <c r="U64" s="108">
        <v>0</v>
      </c>
      <c r="V64" s="108">
        <v>0</v>
      </c>
      <c r="W64" s="111">
        <v>0</v>
      </c>
      <c r="X64" s="107">
        <v>0</v>
      </c>
      <c r="Y64" s="108">
        <v>0</v>
      </c>
      <c r="Z64" s="109">
        <v>0</v>
      </c>
      <c r="AA64" s="110">
        <v>0</v>
      </c>
      <c r="AB64" s="108">
        <v>0</v>
      </c>
      <c r="AC64" s="108">
        <v>0</v>
      </c>
      <c r="AD64" s="111">
        <v>0</v>
      </c>
      <c r="AE64" s="107">
        <v>0</v>
      </c>
      <c r="AF64" s="108">
        <v>0</v>
      </c>
      <c r="AG64" s="109">
        <v>0</v>
      </c>
      <c r="AH64" s="110">
        <v>0</v>
      </c>
      <c r="AI64" s="111">
        <v>0</v>
      </c>
      <c r="AJ64" s="112">
        <v>0</v>
      </c>
      <c r="AK64" s="112">
        <v>0</v>
      </c>
      <c r="AL64" s="112">
        <v>0</v>
      </c>
      <c r="AN64" s="184">
        <f t="shared" si="5"/>
        <v>0</v>
      </c>
    </row>
    <row r="65" spans="1:40" ht="30" customHeight="1" x14ac:dyDescent="0.15">
      <c r="A65" s="57"/>
      <c r="B65" s="15" t="s">
        <v>89</v>
      </c>
      <c r="C65" s="162">
        <f t="shared" si="6"/>
        <v>96</v>
      </c>
      <c r="D65" s="163">
        <f t="shared" si="7"/>
        <v>75</v>
      </c>
      <c r="E65" s="163">
        <f t="shared" si="8"/>
        <v>16</v>
      </c>
      <c r="F65" s="163">
        <f t="shared" si="9"/>
        <v>0</v>
      </c>
      <c r="G65" s="163">
        <f t="shared" si="13"/>
        <v>5</v>
      </c>
      <c r="H65" s="163">
        <f t="shared" si="10"/>
        <v>0</v>
      </c>
      <c r="I65" s="163">
        <f t="shared" si="3"/>
        <v>0</v>
      </c>
      <c r="J65" s="163">
        <f t="shared" si="4"/>
        <v>0</v>
      </c>
      <c r="K65" s="163">
        <f t="shared" si="11"/>
        <v>0</v>
      </c>
      <c r="L65" s="54"/>
      <c r="M65" s="107">
        <v>0</v>
      </c>
      <c r="N65" s="108">
        <v>0</v>
      </c>
      <c r="O65" s="108">
        <v>0</v>
      </c>
      <c r="P65" s="108">
        <v>36</v>
      </c>
      <c r="Q65" s="108">
        <v>38</v>
      </c>
      <c r="R65" s="109">
        <v>1</v>
      </c>
      <c r="S65" s="110">
        <v>3</v>
      </c>
      <c r="T65" s="108">
        <v>1</v>
      </c>
      <c r="U65" s="108">
        <v>3</v>
      </c>
      <c r="V65" s="108">
        <v>2</v>
      </c>
      <c r="W65" s="111">
        <v>7</v>
      </c>
      <c r="X65" s="107">
        <v>0</v>
      </c>
      <c r="Y65" s="108">
        <v>0</v>
      </c>
      <c r="Z65" s="109">
        <v>0</v>
      </c>
      <c r="AA65" s="110">
        <v>1</v>
      </c>
      <c r="AB65" s="108">
        <v>3</v>
      </c>
      <c r="AC65" s="108">
        <v>0</v>
      </c>
      <c r="AD65" s="111">
        <v>1</v>
      </c>
      <c r="AE65" s="107">
        <v>0</v>
      </c>
      <c r="AF65" s="108">
        <v>0</v>
      </c>
      <c r="AG65" s="109">
        <v>0</v>
      </c>
      <c r="AH65" s="110">
        <v>0</v>
      </c>
      <c r="AI65" s="111">
        <v>0</v>
      </c>
      <c r="AJ65" s="112">
        <v>0</v>
      </c>
      <c r="AK65" s="112">
        <v>0</v>
      </c>
      <c r="AL65" s="112">
        <v>0</v>
      </c>
      <c r="AN65" s="184">
        <f t="shared" si="5"/>
        <v>0</v>
      </c>
    </row>
    <row r="66" spans="1:40" ht="30" customHeight="1" x14ac:dyDescent="0.15">
      <c r="A66" s="14"/>
      <c r="B66" s="15" t="s">
        <v>109</v>
      </c>
      <c r="C66" s="162">
        <f t="shared" si="6"/>
        <v>0</v>
      </c>
      <c r="D66" s="163">
        <f t="shared" si="7"/>
        <v>0</v>
      </c>
      <c r="E66" s="163">
        <f t="shared" si="8"/>
        <v>0</v>
      </c>
      <c r="F66" s="163">
        <f t="shared" si="9"/>
        <v>0</v>
      </c>
      <c r="G66" s="163">
        <f t="shared" si="13"/>
        <v>0</v>
      </c>
      <c r="H66" s="163">
        <f t="shared" si="10"/>
        <v>0</v>
      </c>
      <c r="I66" s="163">
        <f t="shared" si="3"/>
        <v>0</v>
      </c>
      <c r="J66" s="163">
        <f t="shared" si="4"/>
        <v>0</v>
      </c>
      <c r="K66" s="163">
        <f t="shared" si="11"/>
        <v>0</v>
      </c>
      <c r="L66" s="54"/>
      <c r="M66" s="107">
        <v>0</v>
      </c>
      <c r="N66" s="108">
        <v>0</v>
      </c>
      <c r="O66" s="108">
        <v>0</v>
      </c>
      <c r="P66" s="108">
        <v>0</v>
      </c>
      <c r="Q66" s="108">
        <v>0</v>
      </c>
      <c r="R66" s="109">
        <v>0</v>
      </c>
      <c r="S66" s="110">
        <v>0</v>
      </c>
      <c r="T66" s="108">
        <v>0</v>
      </c>
      <c r="U66" s="108">
        <v>0</v>
      </c>
      <c r="V66" s="108">
        <v>0</v>
      </c>
      <c r="W66" s="111">
        <v>0</v>
      </c>
      <c r="X66" s="107">
        <v>0</v>
      </c>
      <c r="Y66" s="108">
        <v>0</v>
      </c>
      <c r="Z66" s="109">
        <v>0</v>
      </c>
      <c r="AA66" s="110">
        <v>0</v>
      </c>
      <c r="AB66" s="108">
        <v>0</v>
      </c>
      <c r="AC66" s="108">
        <v>0</v>
      </c>
      <c r="AD66" s="111">
        <v>0</v>
      </c>
      <c r="AE66" s="107">
        <v>0</v>
      </c>
      <c r="AF66" s="108">
        <v>0</v>
      </c>
      <c r="AG66" s="109">
        <v>0</v>
      </c>
      <c r="AH66" s="110">
        <v>0</v>
      </c>
      <c r="AI66" s="111">
        <v>0</v>
      </c>
      <c r="AJ66" s="112">
        <v>0</v>
      </c>
      <c r="AK66" s="112">
        <v>0</v>
      </c>
      <c r="AL66" s="112">
        <v>0</v>
      </c>
      <c r="AN66" s="184">
        <f t="shared" si="5"/>
        <v>0</v>
      </c>
    </row>
    <row r="67" spans="1:40" ht="30" customHeight="1" x14ac:dyDescent="0.15">
      <c r="A67" s="14"/>
      <c r="B67" s="15" t="s">
        <v>110</v>
      </c>
      <c r="C67" s="162">
        <f t="shared" si="6"/>
        <v>1</v>
      </c>
      <c r="D67" s="163">
        <f t="shared" si="7"/>
        <v>1</v>
      </c>
      <c r="E67" s="163">
        <f t="shared" si="8"/>
        <v>0</v>
      </c>
      <c r="F67" s="163">
        <f t="shared" si="9"/>
        <v>0</v>
      </c>
      <c r="G67" s="163">
        <f t="shared" si="13"/>
        <v>0</v>
      </c>
      <c r="H67" s="163">
        <f t="shared" si="10"/>
        <v>0</v>
      </c>
      <c r="I67" s="163">
        <f t="shared" si="3"/>
        <v>0</v>
      </c>
      <c r="J67" s="163">
        <f t="shared" si="4"/>
        <v>0</v>
      </c>
      <c r="K67" s="163">
        <f t="shared" si="11"/>
        <v>0</v>
      </c>
      <c r="L67" s="54"/>
      <c r="M67" s="107">
        <v>0</v>
      </c>
      <c r="N67" s="108">
        <v>0</v>
      </c>
      <c r="O67" s="108">
        <v>0</v>
      </c>
      <c r="P67" s="108">
        <v>1</v>
      </c>
      <c r="Q67" s="108">
        <v>0</v>
      </c>
      <c r="R67" s="109">
        <v>0</v>
      </c>
      <c r="S67" s="110">
        <v>0</v>
      </c>
      <c r="T67" s="108">
        <v>0</v>
      </c>
      <c r="U67" s="108">
        <v>0</v>
      </c>
      <c r="V67" s="108">
        <v>0</v>
      </c>
      <c r="W67" s="111">
        <v>0</v>
      </c>
      <c r="X67" s="107">
        <v>0</v>
      </c>
      <c r="Y67" s="108">
        <v>0</v>
      </c>
      <c r="Z67" s="109">
        <v>0</v>
      </c>
      <c r="AA67" s="110">
        <v>0</v>
      </c>
      <c r="AB67" s="108">
        <v>0</v>
      </c>
      <c r="AC67" s="108">
        <v>0</v>
      </c>
      <c r="AD67" s="111">
        <v>0</v>
      </c>
      <c r="AE67" s="107">
        <v>0</v>
      </c>
      <c r="AF67" s="108">
        <v>0</v>
      </c>
      <c r="AG67" s="109">
        <v>0</v>
      </c>
      <c r="AH67" s="110">
        <v>0</v>
      </c>
      <c r="AI67" s="111">
        <v>0</v>
      </c>
      <c r="AJ67" s="112">
        <v>0</v>
      </c>
      <c r="AK67" s="112">
        <v>0</v>
      </c>
      <c r="AL67" s="112">
        <v>0</v>
      </c>
      <c r="AN67" s="184">
        <f t="shared" si="5"/>
        <v>0</v>
      </c>
    </row>
    <row r="68" spans="1:40" ht="30" customHeight="1" x14ac:dyDescent="0.15">
      <c r="A68" s="14"/>
      <c r="B68" s="15" t="s">
        <v>111</v>
      </c>
      <c r="C68" s="162">
        <f t="shared" si="6"/>
        <v>2</v>
      </c>
      <c r="D68" s="163">
        <f t="shared" si="7"/>
        <v>0</v>
      </c>
      <c r="E68" s="163">
        <f t="shared" si="8"/>
        <v>2</v>
      </c>
      <c r="F68" s="163">
        <f t="shared" si="9"/>
        <v>0</v>
      </c>
      <c r="G68" s="163">
        <f t="shared" si="13"/>
        <v>0</v>
      </c>
      <c r="H68" s="163">
        <f t="shared" si="10"/>
        <v>0</v>
      </c>
      <c r="I68" s="163">
        <f t="shared" si="3"/>
        <v>0</v>
      </c>
      <c r="J68" s="163">
        <f t="shared" si="4"/>
        <v>0</v>
      </c>
      <c r="K68" s="163">
        <f t="shared" si="11"/>
        <v>0</v>
      </c>
      <c r="L68" s="54"/>
      <c r="M68" s="107">
        <v>0</v>
      </c>
      <c r="N68" s="108">
        <v>0</v>
      </c>
      <c r="O68" s="108">
        <v>0</v>
      </c>
      <c r="P68" s="108">
        <v>0</v>
      </c>
      <c r="Q68" s="108">
        <v>0</v>
      </c>
      <c r="R68" s="109">
        <v>0</v>
      </c>
      <c r="S68" s="110">
        <v>1</v>
      </c>
      <c r="T68" s="108">
        <v>0</v>
      </c>
      <c r="U68" s="108">
        <v>0</v>
      </c>
      <c r="V68" s="108">
        <v>0</v>
      </c>
      <c r="W68" s="111">
        <v>1</v>
      </c>
      <c r="X68" s="107">
        <v>0</v>
      </c>
      <c r="Y68" s="108">
        <v>0</v>
      </c>
      <c r="Z68" s="109">
        <v>0</v>
      </c>
      <c r="AA68" s="110">
        <v>0</v>
      </c>
      <c r="AB68" s="108">
        <v>0</v>
      </c>
      <c r="AC68" s="108">
        <v>0</v>
      </c>
      <c r="AD68" s="111">
        <v>0</v>
      </c>
      <c r="AE68" s="107">
        <v>0</v>
      </c>
      <c r="AF68" s="108">
        <v>0</v>
      </c>
      <c r="AG68" s="109">
        <v>0</v>
      </c>
      <c r="AH68" s="110">
        <v>0</v>
      </c>
      <c r="AI68" s="111">
        <v>0</v>
      </c>
      <c r="AJ68" s="112">
        <v>0</v>
      </c>
      <c r="AK68" s="112">
        <v>0</v>
      </c>
      <c r="AL68" s="112">
        <v>0</v>
      </c>
      <c r="AN68" s="184">
        <f t="shared" si="5"/>
        <v>0</v>
      </c>
    </row>
    <row r="69" spans="1:40" ht="30" customHeight="1" x14ac:dyDescent="0.15">
      <c r="A69" s="14"/>
      <c r="B69" s="15" t="s">
        <v>89</v>
      </c>
      <c r="C69" s="162">
        <f t="shared" si="6"/>
        <v>4</v>
      </c>
      <c r="D69" s="163">
        <f t="shared" si="7"/>
        <v>2</v>
      </c>
      <c r="E69" s="163">
        <f t="shared" si="8"/>
        <v>0</v>
      </c>
      <c r="F69" s="163">
        <f t="shared" si="9"/>
        <v>0</v>
      </c>
      <c r="G69" s="163">
        <f t="shared" si="13"/>
        <v>0</v>
      </c>
      <c r="H69" s="163">
        <f t="shared" si="10"/>
        <v>2</v>
      </c>
      <c r="I69" s="163">
        <f t="shared" si="3"/>
        <v>0</v>
      </c>
      <c r="J69" s="163">
        <f t="shared" si="4"/>
        <v>0</v>
      </c>
      <c r="K69" s="163">
        <f t="shared" si="11"/>
        <v>0</v>
      </c>
      <c r="L69" s="54"/>
      <c r="M69" s="107">
        <v>0</v>
      </c>
      <c r="N69" s="108">
        <v>0</v>
      </c>
      <c r="O69" s="108">
        <v>0</v>
      </c>
      <c r="P69" s="108">
        <v>2</v>
      </c>
      <c r="Q69" s="108">
        <v>0</v>
      </c>
      <c r="R69" s="109">
        <v>0</v>
      </c>
      <c r="S69" s="110">
        <v>0</v>
      </c>
      <c r="T69" s="108">
        <v>0</v>
      </c>
      <c r="U69" s="108">
        <v>0</v>
      </c>
      <c r="V69" s="108">
        <v>0</v>
      </c>
      <c r="W69" s="111">
        <v>0</v>
      </c>
      <c r="X69" s="107">
        <v>0</v>
      </c>
      <c r="Y69" s="108">
        <v>0</v>
      </c>
      <c r="Z69" s="109">
        <v>0</v>
      </c>
      <c r="AA69" s="110">
        <v>0</v>
      </c>
      <c r="AB69" s="108">
        <v>0</v>
      </c>
      <c r="AC69" s="108">
        <v>0</v>
      </c>
      <c r="AD69" s="111">
        <v>0</v>
      </c>
      <c r="AE69" s="107">
        <v>0</v>
      </c>
      <c r="AF69" s="108">
        <v>2</v>
      </c>
      <c r="AG69" s="109">
        <v>0</v>
      </c>
      <c r="AH69" s="110">
        <v>0</v>
      </c>
      <c r="AI69" s="111">
        <v>0</v>
      </c>
      <c r="AJ69" s="112">
        <v>0</v>
      </c>
      <c r="AK69" s="112">
        <v>0</v>
      </c>
      <c r="AL69" s="112">
        <v>0</v>
      </c>
      <c r="AN69" s="184">
        <f t="shared" ref="AN69:AN76" si="14">SUM(M69:AL69)-C69</f>
        <v>0</v>
      </c>
    </row>
    <row r="70" spans="1:40" ht="30" customHeight="1" x14ac:dyDescent="0.15">
      <c r="A70" s="14"/>
      <c r="B70" s="15" t="s">
        <v>112</v>
      </c>
      <c r="C70" s="162">
        <f t="shared" si="6"/>
        <v>6</v>
      </c>
      <c r="D70" s="163">
        <f t="shared" si="7"/>
        <v>3</v>
      </c>
      <c r="E70" s="163">
        <f t="shared" si="8"/>
        <v>2</v>
      </c>
      <c r="F70" s="163">
        <f t="shared" si="9"/>
        <v>0</v>
      </c>
      <c r="G70" s="163">
        <f t="shared" si="13"/>
        <v>1</v>
      </c>
      <c r="H70" s="163">
        <f t="shared" si="10"/>
        <v>0</v>
      </c>
      <c r="I70" s="163">
        <f t="shared" si="3"/>
        <v>0</v>
      </c>
      <c r="J70" s="163">
        <f t="shared" si="4"/>
        <v>0</v>
      </c>
      <c r="K70" s="163">
        <f t="shared" si="11"/>
        <v>0</v>
      </c>
      <c r="L70" s="54"/>
      <c r="M70" s="107">
        <v>0</v>
      </c>
      <c r="N70" s="108">
        <v>0</v>
      </c>
      <c r="O70" s="108">
        <v>0</v>
      </c>
      <c r="P70" s="108">
        <v>2</v>
      </c>
      <c r="Q70" s="108">
        <v>1</v>
      </c>
      <c r="R70" s="109">
        <v>0</v>
      </c>
      <c r="S70" s="110">
        <v>0</v>
      </c>
      <c r="T70" s="108">
        <v>0</v>
      </c>
      <c r="U70" s="108">
        <v>0</v>
      </c>
      <c r="V70" s="108">
        <v>0</v>
      </c>
      <c r="W70" s="111">
        <v>2</v>
      </c>
      <c r="X70" s="107">
        <v>0</v>
      </c>
      <c r="Y70" s="108">
        <v>0</v>
      </c>
      <c r="Z70" s="109">
        <v>0</v>
      </c>
      <c r="AA70" s="110">
        <v>0</v>
      </c>
      <c r="AB70" s="108">
        <v>0</v>
      </c>
      <c r="AC70" s="108">
        <v>0</v>
      </c>
      <c r="AD70" s="111">
        <v>1</v>
      </c>
      <c r="AE70" s="107">
        <v>0</v>
      </c>
      <c r="AF70" s="108">
        <v>0</v>
      </c>
      <c r="AG70" s="109">
        <v>0</v>
      </c>
      <c r="AH70" s="110">
        <v>0</v>
      </c>
      <c r="AI70" s="111">
        <v>0</v>
      </c>
      <c r="AJ70" s="112">
        <v>0</v>
      </c>
      <c r="AK70" s="112">
        <v>0</v>
      </c>
      <c r="AL70" s="112">
        <v>0</v>
      </c>
      <c r="AN70" s="184">
        <f t="shared" si="14"/>
        <v>0</v>
      </c>
    </row>
    <row r="71" spans="1:40" ht="23.1" customHeight="1" x14ac:dyDescent="0.15">
      <c r="A71" s="14"/>
      <c r="B71" s="153" t="s">
        <v>178</v>
      </c>
      <c r="C71" s="162">
        <f t="shared" ref="C71" si="15">SUM(M71:AL71)</f>
        <v>0</v>
      </c>
      <c r="D71" s="163">
        <f t="shared" ref="D71" si="16">SUM(M71:R71)</f>
        <v>0</v>
      </c>
      <c r="E71" s="163">
        <f t="shared" ref="E71" si="17">SUM(S71:W71)</f>
        <v>0</v>
      </c>
      <c r="F71" s="163">
        <f t="shared" ref="F71" si="18">SUM(X71:Z71)</f>
        <v>0</v>
      </c>
      <c r="G71" s="163">
        <f t="shared" si="13"/>
        <v>0</v>
      </c>
      <c r="H71" s="163">
        <f t="shared" ref="H71" si="19">SUM(AE71:AG71)</f>
        <v>0</v>
      </c>
      <c r="I71" s="163">
        <f t="shared" ref="I71" si="20">+AJ71</f>
        <v>0</v>
      </c>
      <c r="J71" s="163">
        <f t="shared" ref="J71" si="21">+AK71</f>
        <v>0</v>
      </c>
      <c r="K71" s="163">
        <f t="shared" ref="K71" si="22">AL71</f>
        <v>0</v>
      </c>
      <c r="L71" s="54"/>
      <c r="M71" s="107">
        <v>0</v>
      </c>
      <c r="N71" s="108">
        <v>0</v>
      </c>
      <c r="O71" s="108">
        <v>0</v>
      </c>
      <c r="P71" s="108">
        <v>0</v>
      </c>
      <c r="Q71" s="108">
        <v>0</v>
      </c>
      <c r="R71" s="109">
        <v>0</v>
      </c>
      <c r="S71" s="110">
        <v>0</v>
      </c>
      <c r="T71" s="108">
        <v>0</v>
      </c>
      <c r="U71" s="108">
        <v>0</v>
      </c>
      <c r="V71" s="108">
        <v>0</v>
      </c>
      <c r="W71" s="111">
        <v>0</v>
      </c>
      <c r="X71" s="107">
        <v>0</v>
      </c>
      <c r="Y71" s="108">
        <v>0</v>
      </c>
      <c r="Z71" s="109">
        <v>0</v>
      </c>
      <c r="AA71" s="110">
        <v>0</v>
      </c>
      <c r="AB71" s="108">
        <v>0</v>
      </c>
      <c r="AC71" s="108">
        <v>0</v>
      </c>
      <c r="AD71" s="111">
        <v>0</v>
      </c>
      <c r="AE71" s="107">
        <v>0</v>
      </c>
      <c r="AF71" s="108">
        <v>0</v>
      </c>
      <c r="AG71" s="109">
        <v>0</v>
      </c>
      <c r="AH71" s="110">
        <v>0</v>
      </c>
      <c r="AI71" s="111">
        <v>0</v>
      </c>
      <c r="AJ71" s="112">
        <v>0</v>
      </c>
      <c r="AK71" s="112">
        <v>0</v>
      </c>
      <c r="AL71" s="112">
        <v>0</v>
      </c>
      <c r="AN71" s="184">
        <f t="shared" si="14"/>
        <v>0</v>
      </c>
    </row>
    <row r="72" spans="1:40" ht="30" customHeight="1" x14ac:dyDescent="0.15">
      <c r="A72" s="14"/>
      <c r="B72" s="15" t="s">
        <v>113</v>
      </c>
      <c r="C72" s="162">
        <f t="shared" si="6"/>
        <v>47</v>
      </c>
      <c r="D72" s="168">
        <f t="shared" si="7"/>
        <v>0</v>
      </c>
      <c r="E72" s="168">
        <f t="shared" si="8"/>
        <v>0</v>
      </c>
      <c r="F72" s="168">
        <f t="shared" si="9"/>
        <v>0</v>
      </c>
      <c r="G72" s="168">
        <f t="shared" si="13"/>
        <v>0</v>
      </c>
      <c r="H72" s="168">
        <f t="shared" si="10"/>
        <v>0</v>
      </c>
      <c r="I72" s="168">
        <f t="shared" si="3"/>
        <v>0</v>
      </c>
      <c r="J72" s="168">
        <f t="shared" si="4"/>
        <v>0</v>
      </c>
      <c r="K72" s="168">
        <f t="shared" si="11"/>
        <v>47</v>
      </c>
      <c r="L72" s="17"/>
      <c r="M72" s="107">
        <v>0</v>
      </c>
      <c r="N72" s="108">
        <v>0</v>
      </c>
      <c r="O72" s="108">
        <v>0</v>
      </c>
      <c r="P72" s="108">
        <v>0</v>
      </c>
      <c r="Q72" s="108">
        <v>0</v>
      </c>
      <c r="R72" s="109">
        <v>0</v>
      </c>
      <c r="S72" s="110">
        <v>0</v>
      </c>
      <c r="T72" s="108">
        <v>0</v>
      </c>
      <c r="U72" s="108">
        <v>0</v>
      </c>
      <c r="V72" s="108">
        <v>0</v>
      </c>
      <c r="W72" s="111">
        <v>0</v>
      </c>
      <c r="X72" s="107">
        <v>0</v>
      </c>
      <c r="Y72" s="108">
        <v>0</v>
      </c>
      <c r="Z72" s="109">
        <v>0</v>
      </c>
      <c r="AA72" s="110">
        <v>0</v>
      </c>
      <c r="AB72" s="108">
        <v>0</v>
      </c>
      <c r="AC72" s="108">
        <v>0</v>
      </c>
      <c r="AD72" s="111">
        <v>0</v>
      </c>
      <c r="AE72" s="107">
        <v>0</v>
      </c>
      <c r="AF72" s="108">
        <v>0</v>
      </c>
      <c r="AG72" s="109">
        <v>0</v>
      </c>
      <c r="AH72" s="110">
        <v>0</v>
      </c>
      <c r="AI72" s="111">
        <v>0</v>
      </c>
      <c r="AJ72" s="112">
        <v>0</v>
      </c>
      <c r="AK72" s="112">
        <v>0</v>
      </c>
      <c r="AL72" s="112">
        <v>47</v>
      </c>
      <c r="AN72" s="184">
        <f t="shared" si="14"/>
        <v>0</v>
      </c>
    </row>
    <row r="73" spans="1:40" ht="9.9499999999999993" customHeight="1" x14ac:dyDescent="0.15">
      <c r="A73" s="14"/>
      <c r="B73" s="153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07">
        <v>1</v>
      </c>
      <c r="N73" s="108">
        <v>1</v>
      </c>
      <c r="O73" s="108">
        <v>0</v>
      </c>
      <c r="P73" s="108">
        <v>1244</v>
      </c>
      <c r="Q73" s="108">
        <v>940</v>
      </c>
      <c r="R73" s="109">
        <v>1</v>
      </c>
      <c r="S73" s="110">
        <v>71</v>
      </c>
      <c r="T73" s="108">
        <v>52</v>
      </c>
      <c r="U73" s="108">
        <v>56</v>
      </c>
      <c r="V73" s="108">
        <v>106</v>
      </c>
      <c r="W73" s="111">
        <v>252</v>
      </c>
      <c r="X73" s="107">
        <v>0</v>
      </c>
      <c r="Y73" s="108">
        <v>3</v>
      </c>
      <c r="Z73" s="109">
        <v>0</v>
      </c>
      <c r="AA73" s="110">
        <v>18</v>
      </c>
      <c r="AB73" s="108">
        <v>10</v>
      </c>
      <c r="AC73" s="108">
        <v>11</v>
      </c>
      <c r="AD73" s="111">
        <v>59</v>
      </c>
      <c r="AE73" s="107">
        <v>0</v>
      </c>
      <c r="AF73" s="108">
        <v>86</v>
      </c>
      <c r="AG73" s="109">
        <v>0</v>
      </c>
      <c r="AH73" s="110">
        <v>0</v>
      </c>
      <c r="AI73" s="111">
        <v>0</v>
      </c>
      <c r="AJ73" s="112">
        <v>0</v>
      </c>
      <c r="AK73" s="112">
        <v>0</v>
      </c>
      <c r="AL73" s="112">
        <v>47</v>
      </c>
      <c r="AN73" s="184"/>
    </row>
    <row r="74" spans="1:40" ht="9.9499999999999993" customHeight="1" x14ac:dyDescent="0.15">
      <c r="A74" s="14"/>
      <c r="B74" s="153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07"/>
      <c r="N74" s="108"/>
      <c r="O74" s="108"/>
      <c r="P74" s="108"/>
      <c r="Q74" s="108"/>
      <c r="R74" s="109"/>
      <c r="S74" s="110"/>
      <c r="T74" s="108"/>
      <c r="U74" s="108"/>
      <c r="V74" s="108"/>
      <c r="W74" s="111"/>
      <c r="X74" s="107"/>
      <c r="Y74" s="108"/>
      <c r="Z74" s="109"/>
      <c r="AA74" s="110"/>
      <c r="AB74" s="108"/>
      <c r="AC74" s="108"/>
      <c r="AD74" s="111"/>
      <c r="AE74" s="107"/>
      <c r="AF74" s="108"/>
      <c r="AG74" s="109"/>
      <c r="AH74" s="110"/>
      <c r="AI74" s="111"/>
      <c r="AJ74" s="112"/>
      <c r="AK74" s="112"/>
      <c r="AL74" s="112"/>
      <c r="AN74" s="184"/>
    </row>
    <row r="75" spans="1:40" s="11" customFormat="1" ht="30" customHeight="1" x14ac:dyDescent="0.15">
      <c r="A75" s="14"/>
      <c r="B75" s="15" t="s">
        <v>114</v>
      </c>
      <c r="C75" s="162">
        <f t="shared" si="6"/>
        <v>37</v>
      </c>
      <c r="D75" s="168">
        <f t="shared" si="7"/>
        <v>24</v>
      </c>
      <c r="E75" s="168">
        <f t="shared" si="8"/>
        <v>8</v>
      </c>
      <c r="F75" s="168">
        <f t="shared" si="9"/>
        <v>1</v>
      </c>
      <c r="G75" s="168">
        <f>SUM(AA75:AD75)</f>
        <v>4</v>
      </c>
      <c r="H75" s="168">
        <f t="shared" si="10"/>
        <v>0</v>
      </c>
      <c r="I75" s="168">
        <f t="shared" si="3"/>
        <v>0</v>
      </c>
      <c r="J75" s="168">
        <f t="shared" si="4"/>
        <v>0</v>
      </c>
      <c r="K75" s="168">
        <f t="shared" si="11"/>
        <v>0</v>
      </c>
      <c r="L75" s="17"/>
      <c r="M75" s="107">
        <v>0</v>
      </c>
      <c r="N75" s="108">
        <v>0</v>
      </c>
      <c r="O75" s="108">
        <v>0</v>
      </c>
      <c r="P75" s="108">
        <v>10</v>
      </c>
      <c r="Q75" s="108">
        <v>14</v>
      </c>
      <c r="R75" s="109">
        <v>0</v>
      </c>
      <c r="S75" s="110">
        <v>0</v>
      </c>
      <c r="T75" s="108">
        <v>1</v>
      </c>
      <c r="U75" s="108">
        <v>1</v>
      </c>
      <c r="V75" s="108">
        <v>3</v>
      </c>
      <c r="W75" s="111">
        <v>3</v>
      </c>
      <c r="X75" s="107">
        <v>0</v>
      </c>
      <c r="Y75" s="108">
        <v>0</v>
      </c>
      <c r="Z75" s="109">
        <v>1</v>
      </c>
      <c r="AA75" s="110">
        <v>1</v>
      </c>
      <c r="AB75" s="108">
        <v>1</v>
      </c>
      <c r="AC75" s="108">
        <v>0</v>
      </c>
      <c r="AD75" s="111">
        <v>2</v>
      </c>
      <c r="AE75" s="107">
        <v>0</v>
      </c>
      <c r="AF75" s="108">
        <v>0</v>
      </c>
      <c r="AG75" s="109">
        <v>0</v>
      </c>
      <c r="AH75" s="110">
        <v>0</v>
      </c>
      <c r="AI75" s="111">
        <v>0</v>
      </c>
      <c r="AJ75" s="112">
        <v>0</v>
      </c>
      <c r="AK75" s="112">
        <v>0</v>
      </c>
      <c r="AL75" s="112">
        <v>0</v>
      </c>
      <c r="AN75" s="184">
        <f t="shared" si="14"/>
        <v>0</v>
      </c>
    </row>
    <row r="76" spans="1:40" s="11" customFormat="1" ht="30" customHeight="1" x14ac:dyDescent="0.15">
      <c r="A76" s="62"/>
      <c r="B76" s="64" t="s">
        <v>116</v>
      </c>
      <c r="C76" s="45">
        <f>SUM(AH76:AI76)</f>
        <v>8</v>
      </c>
      <c r="D76" s="17"/>
      <c r="E76" s="17"/>
      <c r="F76" s="17"/>
      <c r="G76" s="17"/>
      <c r="H76" s="17"/>
      <c r="I76" s="17"/>
      <c r="J76" s="17"/>
      <c r="K76" s="17"/>
      <c r="L76" s="17"/>
      <c r="M76" s="107">
        <v>0</v>
      </c>
      <c r="N76" s="108">
        <v>0</v>
      </c>
      <c r="O76" s="108">
        <v>0</v>
      </c>
      <c r="P76" s="108">
        <v>0</v>
      </c>
      <c r="Q76" s="108">
        <v>0</v>
      </c>
      <c r="R76" s="109">
        <v>0</v>
      </c>
      <c r="S76" s="110">
        <v>0</v>
      </c>
      <c r="T76" s="108">
        <v>0</v>
      </c>
      <c r="U76" s="108">
        <v>0</v>
      </c>
      <c r="V76" s="108">
        <v>0</v>
      </c>
      <c r="W76" s="111">
        <v>0</v>
      </c>
      <c r="X76" s="107">
        <v>0</v>
      </c>
      <c r="Y76" s="108">
        <v>0</v>
      </c>
      <c r="Z76" s="109">
        <v>0</v>
      </c>
      <c r="AA76" s="110">
        <v>0</v>
      </c>
      <c r="AB76" s="108">
        <v>0</v>
      </c>
      <c r="AC76" s="108">
        <v>0</v>
      </c>
      <c r="AD76" s="111">
        <v>0</v>
      </c>
      <c r="AE76" s="107">
        <v>0</v>
      </c>
      <c r="AF76" s="108">
        <v>0</v>
      </c>
      <c r="AG76" s="109">
        <v>0</v>
      </c>
      <c r="AH76" s="110">
        <v>7</v>
      </c>
      <c r="AI76" s="111">
        <v>1</v>
      </c>
      <c r="AJ76" s="112">
        <v>0</v>
      </c>
      <c r="AK76" s="112">
        <v>0</v>
      </c>
      <c r="AL76" s="112">
        <v>0</v>
      </c>
      <c r="AN76" s="184">
        <f t="shared" si="14"/>
        <v>0</v>
      </c>
    </row>
    <row r="77" spans="1:40" ht="30" customHeight="1" x14ac:dyDescent="0.2">
      <c r="A77" s="47"/>
      <c r="E77" s="65"/>
      <c r="F77" s="66"/>
    </row>
    <row r="78" spans="1:40" ht="28.35" customHeight="1" x14ac:dyDescent="0.2">
      <c r="A78" s="47"/>
      <c r="E78" s="65"/>
      <c r="F78" s="66"/>
    </row>
    <row r="79" spans="1:40" ht="28.35" customHeight="1" x14ac:dyDescent="0.2"/>
    <row r="80" spans="1:40" s="2" customFormat="1" ht="35.1" customHeight="1" x14ac:dyDescent="0.2">
      <c r="A80" s="13"/>
      <c r="B80" s="180" t="s">
        <v>183</v>
      </c>
      <c r="C80" s="182">
        <f>SUM(C5:C72,C76)-C4</f>
        <v>0</v>
      </c>
      <c r="D80" s="182">
        <f t="shared" ref="D80:K80" si="23">SUM(D5:D72,D76)-D4</f>
        <v>0</v>
      </c>
      <c r="E80" s="182">
        <f t="shared" si="23"/>
        <v>0</v>
      </c>
      <c r="F80" s="182">
        <f t="shared" si="23"/>
        <v>0</v>
      </c>
      <c r="G80" s="182">
        <f t="shared" si="23"/>
        <v>0</v>
      </c>
      <c r="H80" s="182">
        <f t="shared" si="23"/>
        <v>0</v>
      </c>
      <c r="I80" s="182">
        <f t="shared" si="23"/>
        <v>0</v>
      </c>
      <c r="J80" s="182">
        <f t="shared" si="23"/>
        <v>0</v>
      </c>
      <c r="K80" s="182">
        <f t="shared" si="23"/>
        <v>0</v>
      </c>
      <c r="L80" s="183"/>
      <c r="M80" s="182">
        <f t="shared" ref="M80:AL80" si="24">SUM(M5:M72,M76)-M4</f>
        <v>0</v>
      </c>
      <c r="N80" s="182">
        <f t="shared" si="24"/>
        <v>0</v>
      </c>
      <c r="O80" s="182">
        <f t="shared" si="24"/>
        <v>0</v>
      </c>
      <c r="P80" s="182">
        <f t="shared" si="24"/>
        <v>0</v>
      </c>
      <c r="Q80" s="182">
        <f t="shared" si="24"/>
        <v>0</v>
      </c>
      <c r="R80" s="182">
        <f t="shared" si="24"/>
        <v>0</v>
      </c>
      <c r="S80" s="182">
        <f t="shared" si="24"/>
        <v>0</v>
      </c>
      <c r="T80" s="182">
        <f t="shared" si="24"/>
        <v>0</v>
      </c>
      <c r="U80" s="182">
        <f t="shared" si="24"/>
        <v>0</v>
      </c>
      <c r="V80" s="182">
        <f t="shared" si="24"/>
        <v>0</v>
      </c>
      <c r="W80" s="182">
        <f t="shared" si="24"/>
        <v>0</v>
      </c>
      <c r="X80" s="182">
        <f t="shared" si="24"/>
        <v>0</v>
      </c>
      <c r="Y80" s="182">
        <f t="shared" si="24"/>
        <v>0</v>
      </c>
      <c r="Z80" s="182">
        <f t="shared" si="24"/>
        <v>0</v>
      </c>
      <c r="AA80" s="182">
        <f t="shared" si="24"/>
        <v>0</v>
      </c>
      <c r="AB80" s="182">
        <f t="shared" si="24"/>
        <v>0</v>
      </c>
      <c r="AC80" s="182">
        <f t="shared" si="24"/>
        <v>0</v>
      </c>
      <c r="AD80" s="182">
        <f t="shared" si="24"/>
        <v>0</v>
      </c>
      <c r="AE80" s="182">
        <f t="shared" si="24"/>
        <v>0</v>
      </c>
      <c r="AF80" s="182">
        <f t="shared" si="24"/>
        <v>0</v>
      </c>
      <c r="AG80" s="182">
        <f t="shared" si="24"/>
        <v>0</v>
      </c>
      <c r="AH80" s="182">
        <f t="shared" si="24"/>
        <v>0</v>
      </c>
      <c r="AI80" s="182">
        <f t="shared" si="24"/>
        <v>0</v>
      </c>
      <c r="AJ80" s="182">
        <f t="shared" si="24"/>
        <v>0</v>
      </c>
      <c r="AK80" s="182">
        <f t="shared" si="24"/>
        <v>0</v>
      </c>
      <c r="AL80" s="182">
        <f t="shared" si="24"/>
        <v>0</v>
      </c>
    </row>
    <row r="81" spans="1:38" ht="35.1" customHeight="1" x14ac:dyDescent="0.2"/>
    <row r="82" spans="1:38" ht="35.1" customHeight="1" x14ac:dyDescent="0.2"/>
    <row r="83" spans="1:38" ht="35.1" customHeight="1" x14ac:dyDescent="0.2"/>
    <row r="84" spans="1:38" ht="35.1" customHeight="1" x14ac:dyDescent="0.2"/>
    <row r="85" spans="1:38" ht="35.1" customHeight="1" x14ac:dyDescent="0.2"/>
    <row r="86" spans="1:38" ht="35.1" customHeight="1" x14ac:dyDescent="0.2"/>
    <row r="87" spans="1:38" ht="35.1" customHeight="1" x14ac:dyDescent="0.2"/>
    <row r="88" spans="1:38" ht="35.1" customHeight="1" x14ac:dyDescent="0.2"/>
    <row r="89" spans="1:38" ht="35.1" customHeight="1" x14ac:dyDescent="0.2"/>
    <row r="90" spans="1:38" ht="35.1" customHeight="1" x14ac:dyDescent="0.2"/>
    <row r="91" spans="1:38" s="2" customFormat="1" ht="28.5" customHeight="1" x14ac:dyDescent="0.2">
      <c r="A91" s="1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</row>
  </sheetData>
  <mergeCells count="9">
    <mergeCell ref="AJ2:AJ3"/>
    <mergeCell ref="AK2:AK3"/>
    <mergeCell ref="AH2:AI2"/>
    <mergeCell ref="Y1:AG1"/>
    <mergeCell ref="M2:R2"/>
    <mergeCell ref="S2:W2"/>
    <mergeCell ref="X2:Z2"/>
    <mergeCell ref="AA2:AD2"/>
    <mergeCell ref="AE2:AG2"/>
  </mergeCells>
  <phoneticPr fontId="13"/>
  <printOptions horizontalCentered="1" verticalCentered="1"/>
  <pageMargins left="0.19685039370078741" right="0.19685039370078741" top="0.78740157480314965" bottom="0.59055118110236227" header="0.11811023622047245" footer="0.11811023622047245"/>
  <pageSetup paperSize="9" scale="44" fitToHeight="2" orientation="landscape" r:id="rId1"/>
  <headerFooter alignWithMargins="0">
    <oddHeader xml:space="preserve">&amp;L&amp;"ＭＳ ゴシック,標準"&amp;14      事故・災害&amp;R&amp;"ＭＳ ゴシック,標準"&amp;14事故・災害      </oddHeader>
    <oddFooter>&amp;C&amp;F&amp;A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CC"/>
  </sheetPr>
  <dimension ref="A1:E26"/>
  <sheetViews>
    <sheetView showGridLines="0" zoomScale="80" zoomScaleNormal="80" workbookViewId="0">
      <pane xSplit="1" ySplit="4" topLeftCell="B5" activePane="bottomRight" state="frozen"/>
      <selection activeCell="N18" sqref="N18"/>
      <selection pane="topRight" activeCell="N18" sqref="N18"/>
      <selection pane="bottomLeft" activeCell="N18" sqref="N18"/>
      <selection pane="bottomRight" activeCell="A24" sqref="A24"/>
    </sheetView>
  </sheetViews>
  <sheetFormatPr defaultColWidth="13.375" defaultRowHeight="13.5" x14ac:dyDescent="0.15"/>
  <cols>
    <col min="1" max="1" width="11.625" style="3" customWidth="1"/>
    <col min="2" max="2" width="13.125" style="3" customWidth="1"/>
    <col min="3" max="16384" width="13.375" style="3"/>
  </cols>
  <sheetData>
    <row r="1" spans="1:5" ht="27.6" customHeight="1" x14ac:dyDescent="0.25">
      <c r="A1" s="4"/>
      <c r="B1" s="4"/>
    </row>
    <row r="2" spans="1:5" ht="33" customHeight="1" x14ac:dyDescent="0.25">
      <c r="A2" s="202" t="s">
        <v>149</v>
      </c>
      <c r="B2" s="203"/>
      <c r="C2" s="203"/>
      <c r="D2" s="203"/>
      <c r="E2" s="203"/>
    </row>
    <row r="3" spans="1:5" s="38" customFormat="1" ht="24.95" customHeight="1" x14ac:dyDescent="0.15">
      <c r="A3" s="79"/>
      <c r="B3" s="177"/>
    </row>
    <row r="4" spans="1:5" s="38" customFormat="1" ht="24.95" customHeight="1" x14ac:dyDescent="0.15">
      <c r="A4" s="79"/>
      <c r="B4" s="204" t="s">
        <v>122</v>
      </c>
      <c r="C4" s="204"/>
      <c r="D4" s="204"/>
      <c r="E4" s="204"/>
    </row>
    <row r="5" spans="1:5" s="38" customFormat="1" ht="35.1" customHeight="1" x14ac:dyDescent="0.15">
      <c r="A5" s="49"/>
      <c r="B5" s="179" t="s">
        <v>182</v>
      </c>
      <c r="C5" s="178" t="s">
        <v>53</v>
      </c>
      <c r="D5" s="178" t="s">
        <v>54</v>
      </c>
      <c r="E5" s="178" t="s">
        <v>55</v>
      </c>
    </row>
    <row r="6" spans="1:5" s="38" customFormat="1" ht="35.1" customHeight="1" x14ac:dyDescent="0.15">
      <c r="A6" s="70" t="s">
        <v>123</v>
      </c>
      <c r="B6" s="71">
        <f>SUM(C6:E6)</f>
        <v>1265</v>
      </c>
      <c r="C6" s="69">
        <v>999</v>
      </c>
      <c r="D6" s="69">
        <v>73</v>
      </c>
      <c r="E6" s="69">
        <v>193</v>
      </c>
    </row>
    <row r="7" spans="1:5" s="13" customFormat="1" ht="27.95" customHeight="1" x14ac:dyDescent="0.2">
      <c r="A7" s="67" t="s">
        <v>30</v>
      </c>
      <c r="B7" s="68">
        <v>0</v>
      </c>
      <c r="C7" s="73"/>
      <c r="D7" s="73"/>
      <c r="E7" s="73"/>
    </row>
    <row r="8" spans="1:5" s="13" customFormat="1" ht="27.95" customHeight="1" x14ac:dyDescent="0.2">
      <c r="A8" s="67" t="s">
        <v>31</v>
      </c>
      <c r="B8" s="72">
        <f>SUM(C8:E8)</f>
        <v>98</v>
      </c>
      <c r="C8" s="77">
        <v>73</v>
      </c>
      <c r="D8" s="77">
        <v>2</v>
      </c>
      <c r="E8" s="77">
        <v>23</v>
      </c>
    </row>
    <row r="9" spans="1:5" s="13" customFormat="1" ht="27.95" customHeight="1" x14ac:dyDescent="0.2">
      <c r="A9" s="67" t="s">
        <v>50</v>
      </c>
      <c r="B9" s="72">
        <f t="shared" ref="B9:B25" si="0">SUM(C9:E9)</f>
        <v>37</v>
      </c>
      <c r="C9" s="77">
        <v>18</v>
      </c>
      <c r="D9" s="77">
        <v>11</v>
      </c>
      <c r="E9" s="77">
        <v>8</v>
      </c>
    </row>
    <row r="10" spans="1:5" s="13" customFormat="1" ht="27.95" customHeight="1" x14ac:dyDescent="0.2">
      <c r="A10" s="67" t="s">
        <v>48</v>
      </c>
      <c r="B10" s="72">
        <f t="shared" si="0"/>
        <v>122</v>
      </c>
      <c r="C10" s="77">
        <v>89</v>
      </c>
      <c r="D10" s="77">
        <v>9</v>
      </c>
      <c r="E10" s="77">
        <v>24</v>
      </c>
    </row>
    <row r="11" spans="1:5" s="13" customFormat="1" ht="27.95" customHeight="1" x14ac:dyDescent="0.2">
      <c r="A11" s="67" t="s">
        <v>32</v>
      </c>
      <c r="B11" s="72">
        <f t="shared" si="0"/>
        <v>226</v>
      </c>
      <c r="C11" s="77">
        <v>206</v>
      </c>
      <c r="D11" s="78"/>
      <c r="E11" s="77">
        <v>20</v>
      </c>
    </row>
    <row r="12" spans="1:5" s="13" customFormat="1" ht="27.95" customHeight="1" x14ac:dyDescent="0.2">
      <c r="A12" s="67" t="s">
        <v>33</v>
      </c>
      <c r="B12" s="72">
        <f t="shared" si="0"/>
        <v>36</v>
      </c>
      <c r="C12" s="77">
        <v>12</v>
      </c>
      <c r="D12" s="77">
        <v>20</v>
      </c>
      <c r="E12" s="77">
        <v>4</v>
      </c>
    </row>
    <row r="13" spans="1:5" s="13" customFormat="1" ht="27.95" customHeight="1" x14ac:dyDescent="0.2">
      <c r="A13" s="67" t="s">
        <v>34</v>
      </c>
      <c r="B13" s="72">
        <f t="shared" si="0"/>
        <v>10</v>
      </c>
      <c r="C13" s="77">
        <v>9</v>
      </c>
      <c r="D13" s="78"/>
      <c r="E13" s="77">
        <v>1</v>
      </c>
    </row>
    <row r="14" spans="1:5" s="13" customFormat="1" ht="27.95" customHeight="1" x14ac:dyDescent="0.2">
      <c r="A14" s="67" t="s">
        <v>35</v>
      </c>
      <c r="B14" s="72">
        <f t="shared" si="0"/>
        <v>149</v>
      </c>
      <c r="C14" s="77">
        <v>130</v>
      </c>
      <c r="D14" s="78"/>
      <c r="E14" s="77">
        <v>19</v>
      </c>
    </row>
    <row r="15" spans="1:5" s="13" customFormat="1" ht="27.95" customHeight="1" x14ac:dyDescent="0.2">
      <c r="A15" s="67" t="s">
        <v>36</v>
      </c>
      <c r="B15" s="72">
        <f t="shared" si="0"/>
        <v>158</v>
      </c>
      <c r="C15" s="77">
        <v>140</v>
      </c>
      <c r="D15" s="78"/>
      <c r="E15" s="77">
        <v>18</v>
      </c>
    </row>
    <row r="16" spans="1:5" s="13" customFormat="1" ht="27.95" customHeight="1" x14ac:dyDescent="0.2">
      <c r="A16" s="67" t="s">
        <v>51</v>
      </c>
      <c r="B16" s="72">
        <f t="shared" si="0"/>
        <v>72</v>
      </c>
      <c r="C16" s="77">
        <v>57</v>
      </c>
      <c r="D16" s="78"/>
      <c r="E16" s="77">
        <v>15</v>
      </c>
    </row>
    <row r="17" spans="1:5" s="13" customFormat="1" ht="27.95" customHeight="1" x14ac:dyDescent="0.2">
      <c r="A17" s="67" t="s">
        <v>37</v>
      </c>
      <c r="B17" s="72">
        <f t="shared" si="0"/>
        <v>91</v>
      </c>
      <c r="C17" s="77">
        <v>64</v>
      </c>
      <c r="D17" s="77">
        <v>11</v>
      </c>
      <c r="E17" s="77">
        <v>16</v>
      </c>
    </row>
    <row r="18" spans="1:5" s="13" customFormat="1" ht="27.95" customHeight="1" x14ac:dyDescent="0.2">
      <c r="A18" s="67" t="s">
        <v>38</v>
      </c>
      <c r="B18" s="72">
        <f t="shared" si="0"/>
        <v>2</v>
      </c>
      <c r="C18" s="78"/>
      <c r="D18" s="77">
        <v>1</v>
      </c>
      <c r="E18" s="77">
        <v>1</v>
      </c>
    </row>
    <row r="19" spans="1:5" s="13" customFormat="1" ht="27.95" customHeight="1" x14ac:dyDescent="0.2">
      <c r="A19" s="67" t="s">
        <v>39</v>
      </c>
      <c r="B19" s="72">
        <f t="shared" si="0"/>
        <v>134</v>
      </c>
      <c r="C19" s="77">
        <v>96</v>
      </c>
      <c r="D19" s="77">
        <v>18</v>
      </c>
      <c r="E19" s="77">
        <v>20</v>
      </c>
    </row>
    <row r="20" spans="1:5" s="13" customFormat="1" ht="27.95" customHeight="1" x14ac:dyDescent="0.2">
      <c r="A20" s="67" t="s">
        <v>40</v>
      </c>
      <c r="B20" s="72">
        <f t="shared" si="0"/>
        <v>24</v>
      </c>
      <c r="C20" s="77">
        <v>20</v>
      </c>
      <c r="D20" s="78"/>
      <c r="E20" s="77">
        <v>4</v>
      </c>
    </row>
    <row r="21" spans="1:5" s="13" customFormat="1" ht="27.95" customHeight="1" x14ac:dyDescent="0.2">
      <c r="A21" s="67" t="s">
        <v>41</v>
      </c>
      <c r="B21" s="72">
        <f t="shared" si="0"/>
        <v>7</v>
      </c>
      <c r="C21" s="77">
        <v>3</v>
      </c>
      <c r="D21" s="77"/>
      <c r="E21" s="77">
        <v>4</v>
      </c>
    </row>
    <row r="22" spans="1:5" s="13" customFormat="1" ht="27.95" customHeight="1" x14ac:dyDescent="0.2">
      <c r="A22" s="67" t="s">
        <v>42</v>
      </c>
      <c r="B22" s="72">
        <f t="shared" si="0"/>
        <v>6</v>
      </c>
      <c r="C22" s="77">
        <v>6</v>
      </c>
      <c r="D22" s="78"/>
      <c r="E22" s="77"/>
    </row>
    <row r="23" spans="1:5" s="13" customFormat="1" ht="27.95" customHeight="1" x14ac:dyDescent="0.2">
      <c r="A23" s="67" t="s">
        <v>52</v>
      </c>
      <c r="B23" s="72">
        <f t="shared" si="0"/>
        <v>2</v>
      </c>
      <c r="C23" s="78"/>
      <c r="D23" s="77">
        <v>1</v>
      </c>
      <c r="E23" s="77">
        <v>1</v>
      </c>
    </row>
    <row r="24" spans="1:5" s="13" customFormat="1" ht="27.95" customHeight="1" x14ac:dyDescent="0.2">
      <c r="A24" s="67" t="s">
        <v>49</v>
      </c>
      <c r="B24" s="72">
        <f t="shared" si="0"/>
        <v>40</v>
      </c>
      <c r="C24" s="77">
        <v>32</v>
      </c>
      <c r="D24" s="78"/>
      <c r="E24" s="77">
        <v>8</v>
      </c>
    </row>
    <row r="25" spans="1:5" s="13" customFormat="1" ht="27.95" customHeight="1" x14ac:dyDescent="0.2">
      <c r="A25" s="67" t="s">
        <v>43</v>
      </c>
      <c r="B25" s="72">
        <f t="shared" si="0"/>
        <v>51</v>
      </c>
      <c r="C25" s="77">
        <v>44</v>
      </c>
      <c r="D25" s="78"/>
      <c r="E25" s="77">
        <v>7</v>
      </c>
    </row>
    <row r="26" spans="1:5" s="6" customFormat="1" ht="18" customHeight="1" x14ac:dyDescent="0.2">
      <c r="A26" s="29"/>
      <c r="B26" s="29"/>
    </row>
  </sheetData>
  <mergeCells count="2">
    <mergeCell ref="A2:E2"/>
    <mergeCell ref="B4:E4"/>
  </mergeCells>
  <phoneticPr fontId="13"/>
  <pageMargins left="0.78740157480314965" right="0.78740157480314965" top="0.78740157480314965" bottom="0.59055118110236227" header="0.39370078740157483" footer="0.31496062992125984"/>
  <pageSetup paperSize="9" orientation="portrait" r:id="rId1"/>
  <headerFooter scaleWithDoc="0" alignWithMargins="0">
    <oddHeader>&amp;L&amp;"ＭＳ ゴシック,標準"事故・災害&amp;R&amp;"ＭＳ ゴシック,標準"&amp;14路線別集計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2"/>
  <sheetViews>
    <sheetView showGridLines="0" zoomScale="80" zoomScaleNormal="80" zoomScaleSheetLayoutView="65" workbookViewId="0">
      <selection activeCell="G34" sqref="G34"/>
    </sheetView>
  </sheetViews>
  <sheetFormatPr defaultColWidth="9" defaultRowHeight="13.5" x14ac:dyDescent="0.15"/>
  <cols>
    <col min="1" max="1" width="13.75" style="22" customWidth="1"/>
    <col min="2" max="6" width="27.75" style="22" customWidth="1"/>
    <col min="7" max="12" width="25.625" style="22" customWidth="1"/>
    <col min="13" max="16384" width="9" style="22"/>
  </cols>
  <sheetData>
    <row r="1" spans="1:12" s="18" customFormat="1" ht="27" customHeight="1" x14ac:dyDescent="0.25">
      <c r="E1" s="135"/>
      <c r="F1" s="136" t="s">
        <v>144</v>
      </c>
      <c r="G1" s="7" t="s">
        <v>145</v>
      </c>
      <c r="H1" s="4"/>
      <c r="I1" s="4"/>
      <c r="J1" s="19"/>
      <c r="K1" s="20"/>
    </row>
    <row r="2" spans="1:12" ht="24.7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21" t="s">
        <v>146</v>
      </c>
    </row>
    <row r="3" spans="1:12" ht="21" customHeight="1" thickTop="1" x14ac:dyDescent="0.2">
      <c r="A3" s="13"/>
      <c r="B3" s="205" t="s">
        <v>56</v>
      </c>
      <c r="C3" s="206"/>
      <c r="D3" s="207"/>
      <c r="E3" s="5"/>
      <c r="F3" s="23"/>
      <c r="G3" s="23"/>
      <c r="H3" s="23"/>
      <c r="I3" s="23"/>
      <c r="J3" s="23"/>
      <c r="K3" s="23"/>
      <c r="L3" s="23"/>
    </row>
    <row r="4" spans="1:12" ht="30.75" customHeight="1" x14ac:dyDescent="0.2">
      <c r="A4" s="13"/>
      <c r="B4" s="208"/>
      <c r="C4" s="209"/>
      <c r="D4" s="209"/>
      <c r="E4" s="24" t="s">
        <v>57</v>
      </c>
      <c r="F4" s="25"/>
      <c r="G4" s="24" t="s">
        <v>58</v>
      </c>
      <c r="H4" s="26"/>
      <c r="I4" s="24" t="s">
        <v>59</v>
      </c>
      <c r="J4" s="26"/>
      <c r="K4" s="24" t="s">
        <v>60</v>
      </c>
      <c r="L4" s="26"/>
    </row>
    <row r="5" spans="1:12" ht="30.75" customHeight="1" x14ac:dyDescent="0.2">
      <c r="A5" s="27"/>
      <c r="B5" s="98" t="s">
        <v>71</v>
      </c>
      <c r="C5" s="98" t="s">
        <v>61</v>
      </c>
      <c r="D5" s="98" t="s">
        <v>72</v>
      </c>
      <c r="E5" s="98" t="s">
        <v>73</v>
      </c>
      <c r="F5" s="97" t="s">
        <v>72</v>
      </c>
      <c r="G5" s="98" t="s">
        <v>73</v>
      </c>
      <c r="H5" s="98" t="s">
        <v>72</v>
      </c>
      <c r="I5" s="98" t="s">
        <v>73</v>
      </c>
      <c r="J5" s="98" t="s">
        <v>72</v>
      </c>
      <c r="K5" s="98" t="s">
        <v>73</v>
      </c>
      <c r="L5" s="98" t="s">
        <v>72</v>
      </c>
    </row>
    <row r="6" spans="1:12" ht="30.75" customHeight="1" x14ac:dyDescent="0.15">
      <c r="A6" s="150" t="s">
        <v>157</v>
      </c>
      <c r="B6" s="151">
        <v>57000</v>
      </c>
      <c r="C6" s="151">
        <v>25600</v>
      </c>
      <c r="D6" s="151">
        <v>4890</v>
      </c>
      <c r="E6" s="151">
        <v>30400</v>
      </c>
      <c r="F6" s="151">
        <v>1380</v>
      </c>
      <c r="G6" s="151">
        <v>12500</v>
      </c>
      <c r="H6" s="152">
        <v>1460</v>
      </c>
      <c r="I6" s="152">
        <v>8320</v>
      </c>
      <c r="J6" s="152">
        <v>737</v>
      </c>
      <c r="K6" s="152">
        <v>5730</v>
      </c>
      <c r="L6" s="152">
        <v>1310</v>
      </c>
    </row>
    <row r="7" spans="1:12" s="99" customFormat="1" ht="17.25" customHeight="1" x14ac:dyDescent="0.2">
      <c r="A7" s="140" t="s">
        <v>129</v>
      </c>
      <c r="B7" s="28"/>
      <c r="C7" s="28"/>
      <c r="D7" s="37"/>
      <c r="E7" s="28"/>
      <c r="F7" s="37"/>
      <c r="G7" s="28"/>
      <c r="H7" s="28"/>
      <c r="I7" s="37"/>
      <c r="K7" s="28"/>
      <c r="L7" s="21" t="s">
        <v>128</v>
      </c>
    </row>
    <row r="8" spans="1:12" ht="20.100000000000001" customHeight="1" x14ac:dyDescent="0.15">
      <c r="A8" s="34"/>
      <c r="B8" s="31"/>
      <c r="C8" s="31"/>
      <c r="D8" s="31"/>
      <c r="E8" s="32"/>
      <c r="F8" s="31"/>
      <c r="G8" s="33"/>
    </row>
    <row r="9" spans="1:12" ht="20.100000000000001" customHeight="1" x14ac:dyDescent="0.15">
      <c r="A9" s="34"/>
      <c r="B9" s="31"/>
      <c r="C9" s="31"/>
      <c r="D9" s="31"/>
      <c r="E9" s="32"/>
      <c r="F9" s="31"/>
      <c r="G9" s="33"/>
    </row>
    <row r="10" spans="1:12" ht="20.100000000000001" customHeight="1" x14ac:dyDescent="0.15">
      <c r="A10" s="34"/>
      <c r="B10" s="31"/>
      <c r="C10" s="31"/>
      <c r="D10" s="31"/>
      <c r="E10" s="32"/>
      <c r="F10" s="31"/>
      <c r="G10" s="33"/>
    </row>
    <row r="11" spans="1:12" ht="20.100000000000001" customHeight="1" x14ac:dyDescent="0.15">
      <c r="A11" s="34"/>
      <c r="B11" s="31" t="s">
        <v>150</v>
      </c>
      <c r="C11" s="31"/>
      <c r="D11" s="31"/>
      <c r="E11" s="32"/>
      <c r="F11" s="31"/>
      <c r="G11" s="33"/>
    </row>
    <row r="12" spans="1:12" ht="20.100000000000001" customHeight="1" x14ac:dyDescent="0.15">
      <c r="A12" s="34"/>
      <c r="B12" s="31"/>
      <c r="C12" s="31"/>
      <c r="D12" s="31"/>
      <c r="E12" s="32"/>
      <c r="F12" s="31"/>
      <c r="G12" s="33"/>
    </row>
    <row r="13" spans="1:12" ht="20.100000000000001" customHeight="1" x14ac:dyDescent="0.15">
      <c r="A13" s="34"/>
      <c r="B13" s="31"/>
      <c r="C13" s="31"/>
      <c r="D13" s="31"/>
      <c r="E13" s="32"/>
      <c r="F13" s="31"/>
      <c r="G13" s="33"/>
    </row>
    <row r="14" spans="1:12" ht="20.100000000000001" customHeight="1" x14ac:dyDescent="0.15">
      <c r="A14" s="34"/>
      <c r="B14" s="31"/>
      <c r="C14" s="31"/>
      <c r="D14" s="31"/>
      <c r="E14" s="32"/>
      <c r="F14" s="31"/>
      <c r="G14" s="33"/>
    </row>
    <row r="15" spans="1:12" ht="20.100000000000001" customHeight="1" x14ac:dyDescent="0.15">
      <c r="A15" s="34"/>
      <c r="B15" s="31"/>
      <c r="C15" s="31"/>
      <c r="D15" s="31"/>
      <c r="E15" s="32"/>
      <c r="F15" s="31"/>
      <c r="G15" s="33"/>
    </row>
    <row r="16" spans="1:12" ht="20.100000000000001" customHeight="1" x14ac:dyDescent="0.15">
      <c r="A16" s="34"/>
      <c r="B16" s="31"/>
      <c r="C16" s="31"/>
      <c r="D16" s="31"/>
      <c r="E16" s="32"/>
      <c r="F16" s="31"/>
      <c r="G16" s="33"/>
    </row>
    <row r="17" spans="1:7" ht="20.100000000000001" customHeight="1" x14ac:dyDescent="0.15">
      <c r="A17" s="30"/>
      <c r="B17" s="35"/>
      <c r="C17" s="35"/>
      <c r="D17" s="35"/>
      <c r="E17" s="36"/>
      <c r="F17" s="35"/>
      <c r="G17" s="35"/>
    </row>
    <row r="18" spans="1:7" ht="20.100000000000001" customHeight="1" x14ac:dyDescent="0.15">
      <c r="A18" s="30"/>
      <c r="B18" s="35"/>
      <c r="C18" s="35"/>
      <c r="D18" s="35"/>
      <c r="E18" s="36"/>
      <c r="F18" s="35"/>
      <c r="G18" s="35"/>
    </row>
    <row r="19" spans="1:7" ht="20.100000000000001" customHeight="1" x14ac:dyDescent="0.15">
      <c r="A19" s="30"/>
      <c r="B19" s="35"/>
      <c r="C19" s="35"/>
      <c r="D19" s="35"/>
      <c r="E19" s="36"/>
      <c r="F19" s="35"/>
      <c r="G19" s="35"/>
    </row>
    <row r="20" spans="1:7" ht="20.100000000000001" customHeight="1" x14ac:dyDescent="0.15">
      <c r="A20" s="30"/>
      <c r="B20" s="35"/>
      <c r="C20" s="35"/>
      <c r="D20" s="35"/>
      <c r="E20" s="36"/>
      <c r="F20" s="35"/>
      <c r="G20" s="35"/>
    </row>
    <row r="21" spans="1:7" ht="20.100000000000001" customHeight="1" x14ac:dyDescent="0.15">
      <c r="A21" s="30"/>
      <c r="B21" s="35"/>
      <c r="C21" s="35"/>
      <c r="D21" s="35"/>
      <c r="E21" s="36"/>
      <c r="F21" s="35"/>
      <c r="G21" s="35"/>
    </row>
    <row r="22" spans="1:7" ht="15.95" customHeight="1" x14ac:dyDescent="0.15">
      <c r="B22" s="37"/>
      <c r="C22" s="37"/>
      <c r="D22" s="37"/>
      <c r="E22" s="37"/>
      <c r="F22" s="37"/>
      <c r="G22" s="37"/>
    </row>
  </sheetData>
  <mergeCells count="1">
    <mergeCell ref="B3:D4"/>
  </mergeCells>
  <phoneticPr fontId="13"/>
  <pageMargins left="0.78740157480314965" right="0.78740157480314965" top="0.78740157480314965" bottom="0.59055118110236227" header="0.39370078740157483" footer="0.31496062992125984"/>
  <pageSetup paperSize="9" scale="36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7"/>
  <sheetViews>
    <sheetView showGridLines="0" tabSelected="1" zoomScale="70" zoomScaleNormal="70" workbookViewId="0"/>
  </sheetViews>
  <sheetFormatPr defaultColWidth="9" defaultRowHeight="17.25" x14ac:dyDescent="0.2"/>
  <cols>
    <col min="1" max="1" width="15.625" style="132" customWidth="1"/>
    <col min="2" max="7" width="23.125" style="13" customWidth="1"/>
    <col min="8" max="13" width="22" style="13" customWidth="1"/>
    <col min="14" max="16384" width="9" style="13"/>
  </cols>
  <sheetData>
    <row r="1" spans="1:20" s="131" customFormat="1" ht="27" customHeight="1" x14ac:dyDescent="0.15">
      <c r="A1" s="142" t="s">
        <v>147</v>
      </c>
      <c r="G1" s="143" t="s">
        <v>188</v>
      </c>
      <c r="H1" s="131" t="s">
        <v>148</v>
      </c>
    </row>
    <row r="2" spans="1:20" x14ac:dyDescent="0.2">
      <c r="M2" s="141" t="s">
        <v>142</v>
      </c>
    </row>
    <row r="3" spans="1:20" s="133" customFormat="1" ht="25.5" customHeight="1" x14ac:dyDescent="0.15">
      <c r="A3" s="144"/>
      <c r="B3" s="210" t="s">
        <v>137</v>
      </c>
      <c r="C3" s="211"/>
      <c r="D3" s="211"/>
      <c r="E3" s="211"/>
      <c r="F3" s="211"/>
      <c r="G3" s="211"/>
      <c r="H3" s="211" t="s">
        <v>138</v>
      </c>
      <c r="I3" s="211"/>
      <c r="J3" s="211" t="s">
        <v>139</v>
      </c>
      <c r="K3" s="211"/>
      <c r="L3" s="211"/>
      <c r="M3" s="212"/>
    </row>
    <row r="4" spans="1:20" s="133" customFormat="1" ht="25.5" customHeight="1" x14ac:dyDescent="0.15">
      <c r="A4" s="145"/>
      <c r="B4" s="213" t="s">
        <v>155</v>
      </c>
      <c r="C4" s="214"/>
      <c r="D4" s="214" t="s">
        <v>151</v>
      </c>
      <c r="E4" s="214"/>
      <c r="F4" s="214" t="s">
        <v>152</v>
      </c>
      <c r="G4" s="214"/>
      <c r="H4" s="214" t="s">
        <v>153</v>
      </c>
      <c r="I4" s="214"/>
      <c r="J4" s="214" t="s">
        <v>154</v>
      </c>
      <c r="K4" s="214"/>
      <c r="L4" s="214" t="s">
        <v>156</v>
      </c>
      <c r="M4" s="215"/>
    </row>
    <row r="5" spans="1:20" s="48" customFormat="1" ht="25.5" customHeight="1" x14ac:dyDescent="0.15">
      <c r="A5" s="146"/>
      <c r="B5" s="187" t="s">
        <v>140</v>
      </c>
      <c r="C5" s="188" t="s">
        <v>141</v>
      </c>
      <c r="D5" s="188" t="s">
        <v>140</v>
      </c>
      <c r="E5" s="188" t="s">
        <v>141</v>
      </c>
      <c r="F5" s="188" t="s">
        <v>140</v>
      </c>
      <c r="G5" s="188" t="s">
        <v>141</v>
      </c>
      <c r="H5" s="188" t="s">
        <v>140</v>
      </c>
      <c r="I5" s="188" t="s">
        <v>141</v>
      </c>
      <c r="J5" s="188" t="s">
        <v>140</v>
      </c>
      <c r="K5" s="188" t="s">
        <v>141</v>
      </c>
      <c r="L5" s="188" t="s">
        <v>140</v>
      </c>
      <c r="M5" s="189" t="s">
        <v>141</v>
      </c>
    </row>
    <row r="6" spans="1:20" s="48" customFormat="1" ht="39.950000000000003" customHeight="1" x14ac:dyDescent="0.15">
      <c r="A6" s="186" t="s">
        <v>187</v>
      </c>
      <c r="B6" s="148" t="s">
        <v>143</v>
      </c>
      <c r="C6" s="149" t="s">
        <v>143</v>
      </c>
      <c r="D6" s="149">
        <v>16400</v>
      </c>
      <c r="E6" s="149">
        <v>3620</v>
      </c>
      <c r="F6" s="149" t="s">
        <v>143</v>
      </c>
      <c r="G6" s="149" t="s">
        <v>143</v>
      </c>
      <c r="H6" s="149">
        <v>5350</v>
      </c>
      <c r="I6" s="149">
        <v>1320</v>
      </c>
      <c r="J6" s="149">
        <v>1090</v>
      </c>
      <c r="K6" s="149">
        <v>113</v>
      </c>
      <c r="L6" s="149">
        <v>2490</v>
      </c>
      <c r="M6" s="149">
        <v>384</v>
      </c>
    </row>
    <row r="7" spans="1:20" s="48" customFormat="1" ht="30" customHeight="1" x14ac:dyDescent="0.15">
      <c r="A7" s="147">
        <v>2</v>
      </c>
      <c r="B7" s="148" t="s">
        <v>143</v>
      </c>
      <c r="C7" s="149" t="s">
        <v>143</v>
      </c>
      <c r="D7" s="149">
        <v>27100</v>
      </c>
      <c r="E7" s="149">
        <v>5430</v>
      </c>
      <c r="F7" s="149">
        <v>21800</v>
      </c>
      <c r="G7" s="149">
        <v>2650</v>
      </c>
      <c r="H7" s="149">
        <v>6390</v>
      </c>
      <c r="I7" s="149">
        <v>1200</v>
      </c>
      <c r="J7" s="149">
        <v>910</v>
      </c>
      <c r="K7" s="149">
        <v>142</v>
      </c>
      <c r="L7" s="149">
        <v>5600</v>
      </c>
      <c r="M7" s="149">
        <v>903</v>
      </c>
    </row>
    <row r="8" spans="1:20" s="134" customFormat="1" ht="30" customHeight="1" x14ac:dyDescent="0.15">
      <c r="A8" s="185">
        <v>3</v>
      </c>
      <c r="B8" s="149">
        <v>0</v>
      </c>
      <c r="C8" s="149">
        <v>0</v>
      </c>
      <c r="D8" s="149">
        <v>26300</v>
      </c>
      <c r="E8" s="149">
        <v>2950</v>
      </c>
      <c r="F8" s="149">
        <v>7980</v>
      </c>
      <c r="G8" s="149">
        <v>1040</v>
      </c>
      <c r="H8" s="149">
        <v>6320</v>
      </c>
      <c r="I8" s="149">
        <v>1930</v>
      </c>
      <c r="J8" s="149">
        <v>754</v>
      </c>
      <c r="K8" s="149">
        <v>52</v>
      </c>
      <c r="L8" s="149">
        <v>2800</v>
      </c>
      <c r="M8" s="149">
        <v>472</v>
      </c>
      <c r="N8" s="138"/>
      <c r="O8" s="138"/>
      <c r="P8" s="138"/>
      <c r="Q8" s="138"/>
      <c r="R8" s="138"/>
      <c r="S8" s="138"/>
      <c r="T8" s="138"/>
    </row>
    <row r="9" spans="1:20" s="134" customFormat="1" ht="30" customHeight="1" x14ac:dyDescent="0.15">
      <c r="A9" s="185">
        <v>4</v>
      </c>
      <c r="B9" s="148" t="s">
        <v>143</v>
      </c>
      <c r="C9" s="149" t="s">
        <v>143</v>
      </c>
      <c r="D9" s="149">
        <v>25600</v>
      </c>
      <c r="E9" s="149">
        <v>1320</v>
      </c>
      <c r="F9" s="149">
        <v>7570</v>
      </c>
      <c r="G9" s="149">
        <v>551</v>
      </c>
      <c r="H9" s="149">
        <v>3580</v>
      </c>
      <c r="I9" s="149">
        <v>679</v>
      </c>
      <c r="J9" s="149">
        <v>730</v>
      </c>
      <c r="K9" s="149">
        <v>51</v>
      </c>
      <c r="L9" s="149">
        <v>1910</v>
      </c>
      <c r="M9" s="149">
        <v>256</v>
      </c>
      <c r="N9" s="138"/>
      <c r="O9" s="138"/>
      <c r="P9" s="138"/>
      <c r="Q9" s="138"/>
      <c r="R9" s="138"/>
      <c r="S9" s="138"/>
      <c r="T9" s="138"/>
    </row>
    <row r="10" spans="1:20" s="134" customFormat="1" ht="30" customHeight="1" x14ac:dyDescent="0.15">
      <c r="A10" s="190">
        <v>5</v>
      </c>
      <c r="B10" s="191" t="s">
        <v>143</v>
      </c>
      <c r="C10" s="191" t="s">
        <v>143</v>
      </c>
      <c r="D10" s="191">
        <v>25200</v>
      </c>
      <c r="E10" s="191">
        <v>543</v>
      </c>
      <c r="F10" s="191">
        <v>25200</v>
      </c>
      <c r="G10" s="191">
        <v>1810</v>
      </c>
      <c r="H10" s="191">
        <v>4790</v>
      </c>
      <c r="I10" s="191">
        <v>778</v>
      </c>
      <c r="J10" s="191">
        <v>695</v>
      </c>
      <c r="K10" s="191">
        <v>59</v>
      </c>
      <c r="L10" s="191">
        <v>2800</v>
      </c>
      <c r="M10" s="191">
        <v>334</v>
      </c>
      <c r="N10" s="138"/>
      <c r="O10" s="138"/>
      <c r="P10" s="138"/>
      <c r="Q10" s="138"/>
      <c r="R10" s="138"/>
      <c r="S10" s="138"/>
      <c r="T10" s="138"/>
    </row>
    <row r="11" spans="1:20" s="6" customFormat="1" ht="18" customHeight="1" x14ac:dyDescent="0.2">
      <c r="A11" s="132" t="s">
        <v>185</v>
      </c>
      <c r="M11" s="141" t="s">
        <v>184</v>
      </c>
    </row>
    <row r="12" spans="1:20" s="6" customFormat="1" ht="18" customHeight="1" x14ac:dyDescent="0.2">
      <c r="A12" s="132" t="s">
        <v>186</v>
      </c>
    </row>
    <row r="16" spans="1:20" x14ac:dyDescent="0.2">
      <c r="F16" s="140"/>
    </row>
    <row r="17" spans="7:7" x14ac:dyDescent="0.2">
      <c r="G17" s="140"/>
    </row>
  </sheetData>
  <mergeCells count="9">
    <mergeCell ref="B3:G3"/>
    <mergeCell ref="H3:I3"/>
    <mergeCell ref="J3:M3"/>
    <mergeCell ref="B4:C4"/>
    <mergeCell ref="D4:E4"/>
    <mergeCell ref="F4:G4"/>
    <mergeCell ref="H4:I4"/>
    <mergeCell ref="J4:K4"/>
    <mergeCell ref="L4:M4"/>
  </mergeCells>
  <phoneticPr fontId="13"/>
  <pageMargins left="0.78740157480314965" right="0.78740157480314965" top="0.78740157480314965" bottom="0.59055118110236227" header="0.39370078740157483" footer="0.31496062992125984"/>
  <pageSetup paperSize="9" scale="41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（計算シート）交通事故 (車両)</vt:lpstr>
      <vt:lpstr>計算シート　交通事故(路線別)</vt:lpstr>
      <vt:lpstr>（古）#248水稲の被害面積(～H29)</vt:lpstr>
      <vt:lpstr>239水稲の被害面積(H29～)</vt:lpstr>
      <vt:lpstr>'239水稲の被害面積(H29～)'!Print_Area</vt:lpstr>
      <vt:lpstr>'（計算シート）交通事故 (車両)'!Print_Titles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