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ss160093\障がい福祉課\サービス支援班・生活支援班\★サービス支援班（令和５年度）\01　制度改正（Ｒ５ナガセ→Ｒ６中山（条例等改正））\★Ｒ６報酬改定\■ＨＰ掲載用：別紙（令和６年度報酬改定）パスワード：２４５０\作業中（様式変更）\070310差替（勤務形態一覧表）\直近１年\"/>
    </mc:Choice>
  </mc:AlternateContent>
  <xr:revisionPtr revIDLastSave="0" documentId="13_ncr:1_{31AC4A0B-3206-4F0B-B906-DFB80CA93B31}" xr6:coauthVersionLast="47" xr6:coauthVersionMax="47" xr10:uidLastSave="{00000000-0000-0000-0000-000000000000}"/>
  <bookViews>
    <workbookView xWindow="38325" yWindow="0" windowWidth="18195" windowHeight="15585" tabRatio="915" xr2:uid="{00000000-000D-0000-FFFF-FFFF00000000}"/>
  </bookViews>
  <sheets>
    <sheet name="勤務形態一覧表（障害者支援施設）" sheetId="107" r:id="rId1"/>
    <sheet name="勤務形態一覧（凡例）" sheetId="108" r:id="rId2"/>
    <sheet name="選択肢" sheetId="90" state="hidden" r:id="rId3"/>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1">'勤務形態一覧（凡例）'!$A$1:$AN$62</definedName>
    <definedName name="_xlnm.Print_Area" localSheetId="0">'勤務形態一覧表（障害者支援施設）'!$A$1:$AN$99</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選択肢!$B$33:$J$33</definedName>
    <definedName name="一般相談支援事業">選択肢!$B$23:$J$23</definedName>
    <definedName name="機能訓練">選択肢!$B$16:$L$16</definedName>
    <definedName name="居宅介護">選択肢!$B$2:$D$2</definedName>
    <definedName name="居宅介護・重度訪問介護・同行援護・行動援護">選択肢!$B$2:$J$2</definedName>
    <definedName name="居宅訪問型児童発達支援">選択肢!$B$31:$J$31</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選択肢!$B$29:$K$29</definedName>
    <definedName name="児童発達支援・主として重症心身障害児を対象とする場合">選択肢!$B$28:$J$28</definedName>
    <definedName name="児童発達支援・放課後等デイサービス">選択肢!$B$27:$J$27</definedName>
    <definedName name="自立生活援助">選択肢!$B$25:$J$25</definedName>
    <definedName name="就労移行支援">選択肢!$B$18:$J$18</definedName>
    <definedName name="就労継続支援Ａ型">選択肢!$B$20:$J$20</definedName>
    <definedName name="就労継続支援Ａ型・B型">選択肢!$B$20:$J$20</definedName>
    <definedName name="就労継続支援Ｂ型">選択肢!$B$20:$J$20</definedName>
    <definedName name="就労定着支援">選択肢!$B$24:$J$24</definedName>
    <definedName name="重度障害者等包括支援">選択肢!$B$11:$J$11</definedName>
    <definedName name="重度訪問介護">選択肢!$B$3:$D$3</definedName>
    <definedName name="障害者支援施設">選択肢!$B$15:$M$15</definedName>
    <definedName name="食事">#REF!</definedName>
    <definedName name="生活介護">選択肢!$B$7:$L$7</definedName>
    <definedName name="生活訓練">選択肢!$B$17:$J$17</definedName>
    <definedName name="短期入所・空床利用型">選択肢!$B$9:$J$9</definedName>
    <definedName name="短期入所・単独型">選択肢!$B$10:$J$10</definedName>
    <definedName name="短期入所・併設型">選択肢!$B$8:$M$8</definedName>
    <definedName name="町っ油">#REF!</definedName>
    <definedName name="同行援護">選択肢!$B$4:$D$4</definedName>
    <definedName name="特定相談支援・障害児相談支援">選択肢!$B$26:$J$26</definedName>
    <definedName name="認定指定就労移行支援">選択肢!$B$19:$E$19</definedName>
    <definedName name="福祉型障害児入所施設">選択肢!$B$32:$K$32</definedName>
    <definedName name="保育所等訪問支援">選択肢!$B$30:$J$30</definedName>
    <definedName name="利用日数記入例" localSheetId="1">#REF!</definedName>
    <definedName name="利用日数記入例">#REF!</definedName>
    <definedName name="療養介護">選択肢!$B$6:$J$6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1" i="108" l="1"/>
  <c r="AL31" i="108" s="1"/>
  <c r="AK31" i="107"/>
  <c r="AL31" i="107" s="1"/>
  <c r="AJ32" i="108"/>
  <c r="AI32" i="108"/>
  <c r="AH32" i="108"/>
  <c r="AG32" i="108"/>
  <c r="AF32" i="108"/>
  <c r="AE32" i="108"/>
  <c r="AD32" i="108"/>
  <c r="AC32" i="108"/>
  <c r="AB32" i="108"/>
  <c r="AA32" i="108"/>
  <c r="Z32" i="108"/>
  <c r="Y32" i="108"/>
  <c r="X32" i="108"/>
  <c r="W32" i="108"/>
  <c r="V32" i="108"/>
  <c r="U32" i="108"/>
  <c r="T32" i="108"/>
  <c r="S32" i="108"/>
  <c r="R32" i="108"/>
  <c r="Q32" i="108"/>
  <c r="P32" i="108"/>
  <c r="O32" i="108"/>
  <c r="N32" i="108"/>
  <c r="M32" i="108"/>
  <c r="L32" i="108"/>
  <c r="K32" i="108"/>
  <c r="J32" i="108"/>
  <c r="I32" i="108"/>
  <c r="H32" i="108"/>
  <c r="G32" i="108"/>
  <c r="F32" i="108"/>
  <c r="AK32" i="108" s="1"/>
  <c r="AL32" i="108" s="1"/>
  <c r="AK30" i="108"/>
  <c r="AL30" i="108" s="1"/>
  <c r="AL29" i="108"/>
  <c r="AK29" i="108"/>
  <c r="AK28" i="108"/>
  <c r="AL28" i="108" s="1"/>
  <c r="AK27" i="108"/>
  <c r="AL27" i="108" s="1"/>
  <c r="AK26" i="108"/>
  <c r="AL26" i="108" s="1"/>
  <c r="AK25" i="108"/>
  <c r="AL25" i="108" s="1"/>
  <c r="AK24" i="108"/>
  <c r="AL24" i="108" s="1"/>
  <c r="AL23" i="108"/>
  <c r="AK23" i="108"/>
  <c r="AK22" i="108"/>
  <c r="AL22" i="108" s="1"/>
  <c r="AK21" i="108"/>
  <c r="AL21" i="108" s="1"/>
  <c r="AK20" i="108"/>
  <c r="AL20" i="108" s="1"/>
  <c r="AK19" i="108"/>
  <c r="AL19" i="108" s="1"/>
  <c r="AK18" i="108"/>
  <c r="AL18" i="108" s="1"/>
  <c r="AL17" i="108"/>
  <c r="AK17" i="108"/>
  <c r="AK16" i="108"/>
  <c r="AL16" i="108" s="1"/>
  <c r="AK15" i="108"/>
  <c r="AL15" i="108" s="1"/>
  <c r="AK14" i="108"/>
  <c r="AL14" i="108" s="1"/>
  <c r="AK13" i="108"/>
  <c r="AL13" i="108" s="1"/>
  <c r="AK12" i="108"/>
  <c r="AL12" i="108" s="1"/>
  <c r="AL11" i="108"/>
  <c r="AK11" i="108"/>
  <c r="AG10" i="108"/>
  <c r="AF10" i="108"/>
  <c r="AE10" i="108"/>
  <c r="AD10" i="108"/>
  <c r="AC10" i="108"/>
  <c r="AB10" i="108"/>
  <c r="AA10" i="108"/>
  <c r="Z10" i="108"/>
  <c r="Y10" i="108"/>
  <c r="X10" i="108"/>
  <c r="W10" i="108"/>
  <c r="V10" i="108"/>
  <c r="U10" i="108"/>
  <c r="T10" i="108"/>
  <c r="S10" i="108"/>
  <c r="R10" i="108"/>
  <c r="Q10" i="108"/>
  <c r="P10" i="108"/>
  <c r="O10" i="108"/>
  <c r="N10" i="108"/>
  <c r="M10" i="108"/>
  <c r="L10" i="108"/>
  <c r="K10" i="108"/>
  <c r="J10" i="108"/>
  <c r="I10" i="108"/>
  <c r="H10" i="108"/>
  <c r="G10" i="108"/>
  <c r="F10" i="108"/>
  <c r="AJ10" i="108" s="1"/>
  <c r="AJ9" i="108"/>
  <c r="AI9" i="108"/>
  <c r="AH9" i="108"/>
  <c r="AG9" i="108"/>
  <c r="AF9" i="108"/>
  <c r="AE9" i="108"/>
  <c r="AD9" i="108"/>
  <c r="AC9" i="108"/>
  <c r="AB9" i="108"/>
  <c r="AA9" i="108"/>
  <c r="Z9" i="108"/>
  <c r="Y9" i="108"/>
  <c r="X9" i="108"/>
  <c r="W9" i="108"/>
  <c r="V9" i="108"/>
  <c r="U9" i="108"/>
  <c r="T9" i="108"/>
  <c r="S9" i="108"/>
  <c r="R9" i="108"/>
  <c r="Q9" i="108"/>
  <c r="P9" i="108"/>
  <c r="O9" i="108"/>
  <c r="N9" i="108"/>
  <c r="M9" i="108"/>
  <c r="L9" i="108"/>
  <c r="K9" i="108"/>
  <c r="J9" i="108"/>
  <c r="I9" i="108"/>
  <c r="H9" i="108"/>
  <c r="G9" i="108"/>
  <c r="F9" i="108"/>
  <c r="AK30" i="107"/>
  <c r="AJ51" i="107"/>
  <c r="AJ50" i="107"/>
  <c r="AH10" i="108" l="1"/>
  <c r="AI10" i="108"/>
  <c r="C70" i="107"/>
  <c r="AL64" i="107"/>
  <c r="AG64" i="107"/>
  <c r="AA64" i="107"/>
  <c r="U64" i="107"/>
  <c r="O64" i="107"/>
  <c r="I64" i="107"/>
  <c r="E64" i="107"/>
  <c r="C64" i="107"/>
  <c r="C66" i="107"/>
  <c r="D68" i="107" s="1"/>
  <c r="AG57" i="107"/>
  <c r="AA57" i="107"/>
  <c r="U57" i="107"/>
  <c r="O57" i="107"/>
  <c r="I57" i="107"/>
  <c r="U60" i="107"/>
  <c r="U62" i="107" s="1"/>
  <c r="AG44" i="107"/>
  <c r="AD44" i="107"/>
  <c r="AA44" i="107"/>
  <c r="X44" i="107"/>
  <c r="U44" i="107"/>
  <c r="R44" i="107"/>
  <c r="O44" i="107"/>
  <c r="L44" i="107"/>
  <c r="AL60" i="107"/>
  <c r="AL63" i="107" s="1"/>
  <c r="AG60" i="107"/>
  <c r="AJ62" i="107" s="1"/>
  <c r="AA60" i="107"/>
  <c r="AA62" i="107" s="1"/>
  <c r="O60" i="107"/>
  <c r="O63" i="107" s="1"/>
  <c r="I60" i="107"/>
  <c r="I62" i="107" s="1"/>
  <c r="E60" i="107"/>
  <c r="F63" i="107" s="1"/>
  <c r="C60" i="107"/>
  <c r="C63" i="107" s="1"/>
  <c r="AJ52" i="107"/>
  <c r="AJ49" i="107"/>
  <c r="AJ48" i="107"/>
  <c r="AJ46" i="107"/>
  <c r="AJ45" i="107"/>
  <c r="I44" i="107"/>
  <c r="F44" i="107"/>
  <c r="D44" i="107"/>
  <c r="AJ32" i="107"/>
  <c r="AI32" i="107"/>
  <c r="AH32" i="107"/>
  <c r="AG32" i="107"/>
  <c r="AF32" i="107"/>
  <c r="AE32" i="107"/>
  <c r="AD32" i="107"/>
  <c r="AC32" i="107"/>
  <c r="AB32" i="107"/>
  <c r="AA32" i="107"/>
  <c r="Z32" i="107"/>
  <c r="Y32" i="107"/>
  <c r="X32" i="107"/>
  <c r="W32" i="107"/>
  <c r="V32" i="107"/>
  <c r="U32" i="107"/>
  <c r="T32" i="107"/>
  <c r="S32" i="107"/>
  <c r="R32" i="107"/>
  <c r="Q32" i="107"/>
  <c r="P32" i="107"/>
  <c r="O32" i="107"/>
  <c r="N32" i="107"/>
  <c r="M32" i="107"/>
  <c r="L32" i="107"/>
  <c r="K32" i="107"/>
  <c r="J32" i="107"/>
  <c r="I32" i="107"/>
  <c r="H32" i="107"/>
  <c r="G32" i="107"/>
  <c r="F32" i="107"/>
  <c r="AK29" i="107"/>
  <c r="AK28" i="107"/>
  <c r="AK27" i="107"/>
  <c r="AK26" i="107"/>
  <c r="AK25" i="107"/>
  <c r="AK24" i="107"/>
  <c r="AK23" i="107"/>
  <c r="AK22" i="107"/>
  <c r="AK21" i="107"/>
  <c r="AK20" i="107"/>
  <c r="AK19" i="107"/>
  <c r="AK18" i="107"/>
  <c r="AK17" i="107"/>
  <c r="AK16" i="107"/>
  <c r="AK15" i="107"/>
  <c r="AK14" i="107"/>
  <c r="AK13" i="107"/>
  <c r="AK12" i="107"/>
  <c r="AK11" i="107"/>
  <c r="AG10" i="107"/>
  <c r="AF10" i="107"/>
  <c r="AE10" i="107"/>
  <c r="AD10" i="107"/>
  <c r="AC10" i="107"/>
  <c r="AB10" i="107"/>
  <c r="AA10" i="107"/>
  <c r="Z10" i="107"/>
  <c r="Y10" i="107"/>
  <c r="X10" i="107"/>
  <c r="W10" i="107"/>
  <c r="V10" i="107"/>
  <c r="U10" i="107"/>
  <c r="T10" i="107"/>
  <c r="S10" i="107"/>
  <c r="R10" i="107"/>
  <c r="Q10" i="107"/>
  <c r="P10" i="107"/>
  <c r="O10" i="107"/>
  <c r="N10" i="107"/>
  <c r="M10" i="107"/>
  <c r="L10" i="107"/>
  <c r="K10" i="107"/>
  <c r="J10" i="107"/>
  <c r="I10" i="107"/>
  <c r="H10" i="107"/>
  <c r="G10" i="107"/>
  <c r="F10" i="107"/>
  <c r="AH10" i="107" s="1"/>
  <c r="AG9" i="107"/>
  <c r="AF9" i="107"/>
  <c r="AE9" i="107"/>
  <c r="AD9" i="107"/>
  <c r="AC9" i="107"/>
  <c r="AB9" i="107"/>
  <c r="AA9" i="107"/>
  <c r="Z9" i="107"/>
  <c r="Y9" i="107"/>
  <c r="X9" i="107"/>
  <c r="W9" i="107"/>
  <c r="V9" i="107"/>
  <c r="U9" i="107"/>
  <c r="T9" i="107"/>
  <c r="S9" i="107"/>
  <c r="R9" i="107"/>
  <c r="Q9" i="107"/>
  <c r="P9" i="107"/>
  <c r="O9" i="107"/>
  <c r="N9" i="107"/>
  <c r="M9" i="107"/>
  <c r="L9" i="107"/>
  <c r="K9" i="107"/>
  <c r="J9" i="107"/>
  <c r="I9" i="107"/>
  <c r="H9" i="107"/>
  <c r="G9" i="107"/>
  <c r="F9" i="107"/>
  <c r="AJ9" i="107" s="1"/>
  <c r="AJ47" i="107"/>
  <c r="E44" i="107"/>
  <c r="AL30" i="107" l="1"/>
  <c r="AI9" i="107"/>
  <c r="AL25" i="107"/>
  <c r="AH9" i="107"/>
  <c r="AL13" i="107"/>
  <c r="AL15" i="107"/>
  <c r="AL23" i="107"/>
  <c r="AL16" i="107"/>
  <c r="AL18" i="107"/>
  <c r="AL26" i="107"/>
  <c r="AL22" i="107"/>
  <c r="AJ10" i="107"/>
  <c r="AL11" i="107"/>
  <c r="AL19" i="107"/>
  <c r="AL27" i="107"/>
  <c r="AL12" i="107"/>
  <c r="AL20" i="107"/>
  <c r="AL28" i="107"/>
  <c r="AL29" i="107"/>
  <c r="AL21" i="107"/>
  <c r="AL24" i="107"/>
  <c r="AL14" i="107"/>
  <c r="AL17" i="107"/>
  <c r="AI10" i="107"/>
  <c r="D63" i="107"/>
  <c r="X63" i="107"/>
  <c r="U63" i="107"/>
  <c r="X62" i="107"/>
  <c r="I63" i="107"/>
  <c r="D69" i="107"/>
  <c r="L62" i="107"/>
  <c r="AG63" i="107"/>
  <c r="C62" i="107"/>
  <c r="L63" i="107"/>
  <c r="F62" i="107"/>
  <c r="AG62" i="107"/>
  <c r="AD62" i="107"/>
  <c r="C69" i="107"/>
  <c r="E63" i="107"/>
  <c r="E62" i="107"/>
  <c r="AD63" i="107"/>
  <c r="D62" i="107"/>
  <c r="C68" i="107"/>
  <c r="O62" i="107"/>
  <c r="AA63" i="107"/>
  <c r="AM63" i="107"/>
  <c r="AL62" i="107"/>
  <c r="R63" i="107"/>
  <c r="R62" i="107"/>
  <c r="AM62" i="107"/>
  <c r="AJ44" i="107"/>
  <c r="AJ63" i="107"/>
  <c r="AK32" i="107"/>
  <c r="AL32" i="107" s="1"/>
  <c r="AL44" i="107" l="1"/>
  <c r="C57" i="107" s="1"/>
  <c r="AM44" i="107"/>
  <c r="E57" i="107" s="1"/>
</calcChain>
</file>

<file path=xl/sharedStrings.xml><?xml version="1.0" encoding="utf-8"?>
<sst xmlns="http://schemas.openxmlformats.org/spreadsheetml/2006/main" count="381" uniqueCount="178">
  <si>
    <t>兼務</t>
    <rPh sb="0" eb="2">
      <t>ケンム</t>
    </rPh>
    <phoneticPr fontId="7"/>
  </si>
  <si>
    <t>専従</t>
    <rPh sb="0" eb="2">
      <t>センジュウ</t>
    </rPh>
    <phoneticPr fontId="7"/>
  </si>
  <si>
    <t>専従</t>
    <rPh sb="0" eb="2">
      <t>センジュウ</t>
    </rPh>
    <phoneticPr fontId="4"/>
  </si>
  <si>
    <t>兼務</t>
    <rPh sb="0" eb="2">
      <t>ケンム</t>
    </rPh>
    <phoneticPr fontId="4"/>
  </si>
  <si>
    <t>合計</t>
    <rPh sb="0" eb="2">
      <t>ゴウケイ</t>
    </rPh>
    <phoneticPr fontId="7"/>
  </si>
  <si>
    <t>生活介護</t>
    <rPh sb="0" eb="2">
      <t>セイカツ</t>
    </rPh>
    <rPh sb="2" eb="4">
      <t>カイゴ</t>
    </rPh>
    <phoneticPr fontId="7"/>
  </si>
  <si>
    <t>サービス提供時間</t>
    <rPh sb="4" eb="6">
      <t>テイキョウ</t>
    </rPh>
    <rPh sb="6" eb="8">
      <t>ジカン</t>
    </rPh>
    <phoneticPr fontId="7"/>
  </si>
  <si>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7"/>
  </si>
  <si>
    <t>自立生活援助</t>
    <rPh sb="0" eb="2">
      <t>ジリツ</t>
    </rPh>
    <rPh sb="2" eb="4">
      <t>セイカツ</t>
    </rPh>
    <rPh sb="4" eb="6">
      <t>エンジョ</t>
    </rPh>
    <phoneticPr fontId="7"/>
  </si>
  <si>
    <t>就労定着支援</t>
    <rPh sb="0" eb="2">
      <t>シュウロウ</t>
    </rPh>
    <rPh sb="2" eb="4">
      <t>テイチャク</t>
    </rPh>
    <rPh sb="4" eb="6">
      <t>シエン</t>
    </rPh>
    <phoneticPr fontId="7"/>
  </si>
  <si>
    <t>一般相談支援事業</t>
    <rPh sb="2" eb="4">
      <t>ソウダン</t>
    </rPh>
    <rPh sb="4" eb="6">
      <t>シエン</t>
    </rPh>
    <rPh sb="6" eb="8">
      <t>ジギョウ</t>
    </rPh>
    <phoneticPr fontId="7"/>
  </si>
  <si>
    <t>就労移行支援</t>
    <rPh sb="0" eb="2">
      <t>シュウロウ</t>
    </rPh>
    <rPh sb="2" eb="4">
      <t>イコウ</t>
    </rPh>
    <rPh sb="4" eb="6">
      <t>シエン</t>
    </rPh>
    <phoneticPr fontId="7"/>
  </si>
  <si>
    <t>重度障害者等包括支援</t>
    <rPh sb="0" eb="2">
      <t>ジュウド</t>
    </rPh>
    <rPh sb="2" eb="5">
      <t>ショウガイシャ</t>
    </rPh>
    <rPh sb="5" eb="6">
      <t>ナド</t>
    </rPh>
    <rPh sb="6" eb="8">
      <t>ホウカツ</t>
    </rPh>
    <rPh sb="8" eb="10">
      <t>シエン</t>
    </rPh>
    <phoneticPr fontId="7"/>
  </si>
  <si>
    <t>療養介護</t>
    <rPh sb="0" eb="2">
      <t>リョウヨウ</t>
    </rPh>
    <rPh sb="2" eb="4">
      <t>カイゴ</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</si>
  <si>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</si>
  <si>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</si>
  <si>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</si>
  <si>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</si>
  <si>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常勤</t>
    <rPh sb="0" eb="2">
      <t>ジョウキン</t>
    </rPh>
    <phoneticPr fontId="7"/>
  </si>
  <si>
    <t>非常勤</t>
    <rPh sb="0" eb="3">
      <t>ヒジョウキン</t>
    </rPh>
    <phoneticPr fontId="7"/>
  </si>
  <si>
    <t>第５週</t>
    <rPh sb="0" eb="1">
      <t>ダイ</t>
    </rPh>
    <rPh sb="2" eb="3">
      <t>シュウ</t>
    </rPh>
    <phoneticPr fontId="7"/>
  </si>
  <si>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</si>
  <si>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</si>
  <si>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</si>
  <si>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</si>
  <si>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</si>
  <si>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</si>
  <si>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</si>
  <si>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</si>
  <si>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</si>
  <si>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</si>
  <si>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</si>
  <si>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</si>
  <si>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</si>
  <si>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</si>
  <si>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</si>
  <si>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</si>
  <si>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</si>
  <si>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7"/>
  </si>
  <si>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</si>
  <si>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</si>
  <si>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</si>
  <si>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</si>
  <si>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</si>
  <si>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</si>
  <si>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</si>
  <si>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</si>
  <si>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</si>
  <si>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</si>
  <si>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</si>
  <si>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</si>
  <si>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</si>
  <si>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</si>
  <si>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</si>
  <si>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</si>
  <si>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</si>
  <si>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</si>
  <si>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</si>
  <si>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</si>
  <si>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</si>
  <si>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7"/>
  </si>
  <si>
    <t>月</t>
    <rPh sb="0" eb="1">
      <t>ゲツ</t>
    </rPh>
    <phoneticPr fontId="7"/>
  </si>
  <si>
    <t>！申請するサービス類型を選択してください</t>
    <rPh sb="1" eb="3">
      <t>シンセイ</t>
    </rPh>
    <rPh sb="9" eb="11">
      <t>ルイケイ</t>
    </rPh>
    <rPh sb="12" eb="14">
      <t>センタク</t>
    </rPh>
    <phoneticPr fontId="3"/>
  </si>
  <si>
    <t>No.</t>
    <phoneticPr fontId="7"/>
  </si>
  <si>
    <t>計</t>
    <rPh sb="0" eb="1">
      <t>ケイ</t>
    </rPh>
    <phoneticPr fontId="7"/>
  </si>
  <si>
    <t>サービス種別</t>
    <rPh sb="4" eb="6">
      <t>シュベツ</t>
    </rPh>
    <phoneticPr fontId="1"/>
  </si>
  <si>
    <t>事業所名</t>
    <rPh sb="0" eb="3">
      <t>ジギョウショ</t>
    </rPh>
    <rPh sb="3" eb="4">
      <t>メイ</t>
    </rPh>
    <phoneticPr fontId="1"/>
  </si>
  <si>
    <t>時間/週</t>
    <rPh sb="0" eb="2">
      <t>ジカン</t>
    </rPh>
    <rPh sb="3" eb="4">
      <t>シュウ</t>
    </rPh>
    <phoneticPr fontId="7"/>
  </si>
  <si>
    <t>時間/月</t>
    <rPh sb="0" eb="2">
      <t>ジカン</t>
    </rPh>
    <rPh sb="3" eb="4">
      <t>ツキ</t>
    </rPh>
    <phoneticPr fontId="7"/>
  </si>
  <si>
    <t>(1)記載する期間</t>
    <rPh sb="3" eb="5">
      <t>キサイ</t>
    </rPh>
    <rPh sb="7" eb="9">
      <t>キカン</t>
    </rPh>
    <phoneticPr fontId="7"/>
  </si>
  <si>
    <t>(2)予定/実績の別</t>
    <rPh sb="3" eb="5">
      <t>ヨテイ</t>
    </rPh>
    <rPh sb="6" eb="8">
      <t>ジッセキ</t>
    </rPh>
    <rPh sb="9" eb="10">
      <t>ベツ</t>
    </rPh>
    <phoneticPr fontId="7"/>
  </si>
  <si>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</si>
  <si>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7"/>
  </si>
  <si>
    <t>(5)勤務形態</t>
    <rPh sb="3" eb="5">
      <t>キンム</t>
    </rPh>
    <rPh sb="5" eb="7">
      <t>ケイタイ</t>
    </rPh>
    <phoneticPr fontId="7"/>
  </si>
  <si>
    <t>(6)資格</t>
    <rPh sb="3" eb="5">
      <t>シカク</t>
    </rPh>
    <phoneticPr fontId="7"/>
  </si>
  <si>
    <t>(7)氏名</t>
    <rPh sb="3" eb="5">
      <t>シメイ</t>
    </rPh>
    <phoneticPr fontId="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</si>
  <si>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</si>
  <si>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</si>
  <si>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</si>
  <si>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</si>
  <si>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</si>
  <si>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</si>
  <si>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</si>
  <si>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</si>
  <si>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</si>
  <si>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</si>
  <si>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</si>
  <si>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</si>
  <si>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</si>
  <si>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</si>
  <si>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</si>
  <si>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</si>
  <si>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</si>
  <si>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</si>
  <si>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</si>
  <si>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</si>
  <si>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</si>
  <si>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</si>
  <si>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</si>
  <si>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</si>
  <si>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</si>
  <si>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</si>
  <si>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</si>
  <si>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</si>
  <si>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t xml:space="preserve"> （12) 必要項目を満たしていれば、各事業所で使用するシフト表等をもって代替書類として差し支えありません。</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</si>
  <si>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</si>
  <si>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</si>
  <si>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7"/>
  </si>
  <si>
    <t>(9)勤務時間数合計</t>
    <rPh sb="3" eb="5">
      <t>キンム</t>
    </rPh>
    <rPh sb="5" eb="7">
      <t>ジカン</t>
    </rPh>
    <rPh sb="7" eb="8">
      <t>スウ</t>
    </rPh>
    <rPh sb="8" eb="10">
      <t>ゴウケイ</t>
    </rPh>
    <phoneticPr fontId="7"/>
  </si>
  <si>
    <t>(10)週平均の勤務時間数</t>
    <rPh sb="4" eb="7">
      <t>シュウヘイキン</t>
    </rPh>
    <rPh sb="8" eb="10">
      <t>キンム</t>
    </rPh>
    <rPh sb="10" eb="12">
      <t>ジカン</t>
    </rPh>
    <rPh sb="12" eb="13">
      <t>スウ</t>
    </rPh>
    <phoneticPr fontId="7"/>
  </si>
  <si>
    <t>(11)兼務状況
（兼務先／兼務する職務の内容）等</t>
    <phoneticPr fontId="7"/>
  </si>
  <si>
    <t>常勤換算数</t>
    <rPh sb="0" eb="5">
      <t>ジョウキンカンサンスウ</t>
    </rPh>
    <phoneticPr fontId="3"/>
  </si>
  <si>
    <t>区分</t>
    <rPh sb="0" eb="2">
      <t>クブン</t>
    </rPh>
    <phoneticPr fontId="4"/>
  </si>
  <si>
    <t>機能訓練</t>
    <rPh sb="0" eb="2">
      <t>キノウ</t>
    </rPh>
    <rPh sb="2" eb="4">
      <t>クンレン</t>
    </rPh>
    <phoneticPr fontId="7"/>
  </si>
  <si>
    <t>生活訓練</t>
    <rPh sb="0" eb="2">
      <t>セイカツ</t>
    </rPh>
    <rPh sb="2" eb="4">
      <t>クンレン</t>
    </rPh>
    <phoneticPr fontId="7"/>
  </si>
  <si>
    <t>児童発達支援・放課後等デイサービス</t>
    <rPh sb="0" eb="2">
      <t>ジドウ</t>
    </rPh>
    <rPh sb="2" eb="4">
      <t>ハッタツ</t>
    </rPh>
    <rPh sb="4" eb="6">
      <t>シエン</t>
    </rPh>
    <rPh sb="7" eb="11">
      <t>ホウカゴトウ</t>
    </rPh>
    <phoneticPr fontId="1"/>
  </si>
  <si>
    <t>開所日数</t>
    <rPh sb="0" eb="2">
      <t>カイショ</t>
    </rPh>
    <rPh sb="2" eb="4">
      <t>ニッスウ</t>
    </rPh>
    <phoneticPr fontId="4"/>
  </si>
  <si>
    <t>＜人員に関する基準＞</t>
    <rPh sb="1" eb="3">
      <t>ジンイン</t>
    </rPh>
    <rPh sb="4" eb="5">
      <t>カン</t>
    </rPh>
    <rPh sb="7" eb="9">
      <t>キジュン</t>
    </rPh>
    <phoneticPr fontId="7"/>
  </si>
  <si>
    <t>平均利用者数</t>
    <rPh sb="0" eb="2">
      <t>ヘイキン</t>
    </rPh>
    <rPh sb="2" eb="6">
      <t>リヨウシャスウ</t>
    </rPh>
    <phoneticPr fontId="7"/>
  </si>
  <si>
    <t>必要な配置数</t>
    <rPh sb="0" eb="2">
      <t>ヒツヨウ</t>
    </rPh>
    <rPh sb="3" eb="6">
      <t>ハイチスウ</t>
    </rPh>
    <phoneticPr fontId="4"/>
  </si>
  <si>
    <t>＜実人数集計＞</t>
    <rPh sb="1" eb="2">
      <t>ジツ</t>
    </rPh>
    <rPh sb="2" eb="4">
      <t>ニンズウ</t>
    </rPh>
    <rPh sb="4" eb="6">
      <t>シュウケイ</t>
    </rPh>
    <phoneticPr fontId="7"/>
  </si>
  <si>
    <t>　(2) 「予定」・「実績」のいずれかを選択してください。</t>
    <rPh sb="6" eb="8">
      <t>ヨテイ</t>
    </rPh>
    <rPh sb="11" eb="13">
      <t>ジッセキ</t>
    </rPh>
    <rPh sb="20" eb="22">
      <t>センタク</t>
    </rPh>
    <phoneticPr fontId="1"/>
  </si>
  <si>
    <t>利用者延べ数計</t>
    <rPh sb="3" eb="4">
      <t>ノ</t>
    </rPh>
    <rPh sb="6" eb="7">
      <t>ケイ</t>
    </rPh>
    <phoneticPr fontId="7"/>
  </si>
  <si>
    <t>　区分２の延べ利用者数</t>
    <rPh sb="1" eb="3">
      <t>クブン</t>
    </rPh>
    <rPh sb="5" eb="6">
      <t>ノ</t>
    </rPh>
    <rPh sb="7" eb="11">
      <t>リヨウシャスウ</t>
    </rPh>
    <phoneticPr fontId="3"/>
  </si>
  <si>
    <t>　区分３の延べ利用者数</t>
    <rPh sb="1" eb="3">
      <t>クブン</t>
    </rPh>
    <rPh sb="5" eb="6">
      <t>ノ</t>
    </rPh>
    <rPh sb="7" eb="11">
      <t>リヨウシャスウ</t>
    </rPh>
    <phoneticPr fontId="3"/>
  </si>
  <si>
    <t>　区分４の延べ利用者数</t>
    <rPh sb="1" eb="3">
      <t>クブン</t>
    </rPh>
    <rPh sb="5" eb="6">
      <t>ノ</t>
    </rPh>
    <rPh sb="7" eb="11">
      <t>リヨウシャスウ</t>
    </rPh>
    <phoneticPr fontId="3"/>
  </si>
  <si>
    <t>　区分５の延べ利用者数</t>
    <rPh sb="1" eb="3">
      <t>クブン</t>
    </rPh>
    <rPh sb="5" eb="6">
      <t>ノ</t>
    </rPh>
    <rPh sb="7" eb="11">
      <t>リヨウシャスウ</t>
    </rPh>
    <phoneticPr fontId="3"/>
  </si>
  <si>
    <t>　区分６の延べ利用者数</t>
    <rPh sb="1" eb="3">
      <t>クブン</t>
    </rPh>
    <rPh sb="5" eb="6">
      <t>ノ</t>
    </rPh>
    <rPh sb="7" eb="11">
      <t>リヨウシャスウ</t>
    </rPh>
    <phoneticPr fontId="3"/>
  </si>
  <si>
    <t>平均障害支援区分</t>
    <rPh sb="0" eb="2">
      <t>ヘイキン</t>
    </rPh>
    <rPh sb="2" eb="4">
      <t>ショウガイ</t>
    </rPh>
    <rPh sb="4" eb="6">
      <t>シエン</t>
    </rPh>
    <rPh sb="6" eb="8">
      <t>クブン</t>
    </rPh>
    <phoneticPr fontId="7"/>
  </si>
  <si>
    <t>＜実施する昼間サービス＞※実施するものに「○」を選択してください。</t>
    <rPh sb="1" eb="3">
      <t>ジッシ</t>
    </rPh>
    <rPh sb="5" eb="7">
      <t>チュウカン</t>
    </rPh>
    <rPh sb="13" eb="15">
      <t>ジッシ</t>
    </rPh>
    <rPh sb="24" eb="26">
      <t>センタク</t>
    </rPh>
    <phoneticPr fontId="7"/>
  </si>
  <si>
    <t>生活介護</t>
    <rPh sb="0" eb="4">
      <t>セイカツカイゴ</t>
    </rPh>
    <phoneticPr fontId="3"/>
  </si>
  <si>
    <t>自立訓練（生活訓練）</t>
    <rPh sb="5" eb="7">
      <t>セイカツ</t>
    </rPh>
    <phoneticPr fontId="3"/>
  </si>
  <si>
    <t>就労移行支援</t>
    <rPh sb="0" eb="2">
      <t>シュウロウ</t>
    </rPh>
    <rPh sb="2" eb="4">
      <t>イコウ</t>
    </rPh>
    <rPh sb="4" eb="6">
      <t>シエン</t>
    </rPh>
    <phoneticPr fontId="3"/>
  </si>
  <si>
    <t>就労継続支援B型</t>
    <rPh sb="0" eb="4">
      <t>シュウロウケイゾク</t>
    </rPh>
    <rPh sb="4" eb="6">
      <t>シエン</t>
    </rPh>
    <rPh sb="7" eb="8">
      <t>ガタ</t>
    </rPh>
    <phoneticPr fontId="3"/>
  </si>
  <si>
    <t>自立訓練（機能訓練）</t>
    <phoneticPr fontId="3"/>
  </si>
  <si>
    <t>サービス類型</t>
    <rPh sb="4" eb="6">
      <t>ルイケイ</t>
    </rPh>
    <phoneticPr fontId="3"/>
  </si>
  <si>
    <t>実施の有無</t>
    <rPh sb="0" eb="2">
      <t>ジッシ</t>
    </rPh>
    <rPh sb="3" eb="5">
      <t>ウム</t>
    </rPh>
    <phoneticPr fontId="3"/>
  </si>
  <si>
    <t>当該サービスを利用する利用者の数</t>
    <rPh sb="0" eb="2">
      <t>トウガイ</t>
    </rPh>
    <rPh sb="7" eb="9">
      <t>リヨウ</t>
    </rPh>
    <rPh sb="11" eb="14">
      <t>リヨウシャ</t>
    </rPh>
    <rPh sb="15" eb="16">
      <t>カズ</t>
    </rPh>
    <phoneticPr fontId="3"/>
  </si>
  <si>
    <t>生活支援員及び看護職員（生活訓練を実施する場合）</t>
    <rPh sb="0" eb="5">
      <t>セイカツシエンイン</t>
    </rPh>
    <rPh sb="5" eb="6">
      <t>オヨ</t>
    </rPh>
    <rPh sb="12" eb="14">
      <t>セイカツ</t>
    </rPh>
    <rPh sb="14" eb="16">
      <t>クンレン</t>
    </rPh>
    <rPh sb="17" eb="19">
      <t>ジッシ</t>
    </rPh>
    <rPh sb="21" eb="23">
      <t>バアイ</t>
    </rPh>
    <phoneticPr fontId="3"/>
  </si>
  <si>
    <t>職業指導員及び生活支援員（就労移行支援を実施する場合）</t>
    <rPh sb="0" eb="2">
      <t>ショクギョウ</t>
    </rPh>
    <rPh sb="2" eb="4">
      <t>シドウ</t>
    </rPh>
    <rPh sb="4" eb="5">
      <t>イン</t>
    </rPh>
    <rPh sb="5" eb="6">
      <t>オヨ</t>
    </rPh>
    <rPh sb="7" eb="9">
      <t>セイカツ</t>
    </rPh>
    <rPh sb="9" eb="11">
      <t>シエン</t>
    </rPh>
    <rPh sb="11" eb="12">
      <t>イン</t>
    </rPh>
    <rPh sb="13" eb="15">
      <t>シュウロウ</t>
    </rPh>
    <rPh sb="15" eb="17">
      <t>イコウ</t>
    </rPh>
    <rPh sb="17" eb="19">
      <t>シエン</t>
    </rPh>
    <rPh sb="20" eb="22">
      <t>ジッシ</t>
    </rPh>
    <rPh sb="24" eb="26">
      <t>バアイ</t>
    </rPh>
    <phoneticPr fontId="3"/>
  </si>
  <si>
    <t>就労支援員（就労移行支援を実施する場合）</t>
    <rPh sb="0" eb="2">
      <t>シュウロウ</t>
    </rPh>
    <rPh sb="2" eb="4">
      <t>シエン</t>
    </rPh>
    <rPh sb="4" eb="5">
      <t>イン</t>
    </rPh>
    <rPh sb="6" eb="8">
      <t>シュウロウ</t>
    </rPh>
    <rPh sb="8" eb="10">
      <t>イコウ</t>
    </rPh>
    <rPh sb="10" eb="12">
      <t>シエン</t>
    </rPh>
    <rPh sb="13" eb="15">
      <t>ジッシ</t>
    </rPh>
    <rPh sb="17" eb="19">
      <t>バアイ</t>
    </rPh>
    <phoneticPr fontId="3"/>
  </si>
  <si>
    <t>職業指導員及び生活支援員（就労継続支援B型を実施する場合）</t>
    <rPh sb="0" eb="2">
      <t>ショクギョウ</t>
    </rPh>
    <rPh sb="2" eb="4">
      <t>シドウ</t>
    </rPh>
    <rPh sb="4" eb="5">
      <t>イン</t>
    </rPh>
    <rPh sb="5" eb="6">
      <t>オヨ</t>
    </rPh>
    <rPh sb="7" eb="9">
      <t>セイカツ</t>
    </rPh>
    <rPh sb="9" eb="11">
      <t>シエン</t>
    </rPh>
    <rPh sb="11" eb="12">
      <t>イン</t>
    </rPh>
    <rPh sb="13" eb="15">
      <t>シュウロウ</t>
    </rPh>
    <rPh sb="15" eb="17">
      <t>ケイゾク</t>
    </rPh>
    <rPh sb="17" eb="19">
      <t>シエン</t>
    </rPh>
    <rPh sb="20" eb="21">
      <t>ガタ</t>
    </rPh>
    <rPh sb="22" eb="24">
      <t>ジッシ</t>
    </rPh>
    <rPh sb="26" eb="28">
      <t>バアイ</t>
    </rPh>
    <phoneticPr fontId="3"/>
  </si>
  <si>
    <t>短期入所・併設型</t>
    <rPh sb="0" eb="2">
      <t>タンキ</t>
    </rPh>
    <rPh sb="2" eb="4">
      <t>ニュウショ</t>
    </rPh>
    <rPh sb="5" eb="8">
      <t>ヘイセツガタ</t>
    </rPh>
    <phoneticPr fontId="7"/>
  </si>
  <si>
    <t>短期入所・空床利用型</t>
    <rPh sb="0" eb="2">
      <t>タンキ</t>
    </rPh>
    <rPh sb="2" eb="4">
      <t>ニュウショ</t>
    </rPh>
    <rPh sb="5" eb="7">
      <t>クウショウ</t>
    </rPh>
    <rPh sb="7" eb="10">
      <t>リヨウガタ</t>
    </rPh>
    <phoneticPr fontId="7"/>
  </si>
  <si>
    <t>短期入所・単独型</t>
    <rPh sb="0" eb="2">
      <t>タンキ</t>
    </rPh>
    <rPh sb="2" eb="4">
      <t>ニュウショ</t>
    </rPh>
    <rPh sb="5" eb="8">
      <t>タンドクガタ</t>
    </rPh>
    <phoneticPr fontId="7"/>
  </si>
  <si>
    <t>共同生活援助・介護サービス包括型</t>
    <rPh sb="0" eb="2">
      <t>キョウドウ</t>
    </rPh>
    <rPh sb="2" eb="4">
      <t>セイカツ</t>
    </rPh>
    <rPh sb="4" eb="6">
      <t>エンジョ</t>
    </rPh>
    <phoneticPr fontId="7"/>
  </si>
  <si>
    <t>共同生活援助・外部サービス利用型</t>
    <rPh sb="0" eb="2">
      <t>キョウドウ</t>
    </rPh>
    <rPh sb="2" eb="4">
      <t>セイカツ</t>
    </rPh>
    <rPh sb="4" eb="6">
      <t>エンジョ</t>
    </rPh>
    <phoneticPr fontId="7"/>
  </si>
  <si>
    <t>共同生活援助・日中サービス支援型</t>
    <rPh sb="0" eb="2">
      <t>キョウドウ</t>
    </rPh>
    <rPh sb="2" eb="4">
      <t>セイカツ</t>
    </rPh>
    <rPh sb="4" eb="6">
      <t>エンジョ</t>
    </rPh>
    <phoneticPr fontId="7"/>
  </si>
  <si>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</si>
  <si>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</si>
  <si>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</si>
  <si>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</si>
  <si>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</si>
  <si>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心理担当職員</t>
    <rPh sb="0" eb="6">
      <t>シンリタントウショクイン</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</si>
  <si>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</si>
  <si>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</si>
  <si>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</si>
  <si>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</si>
  <si>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就労継続支援Ａ型・Ｂ型</t>
    <rPh sb="0" eb="2">
      <t>シュウロウ</t>
    </rPh>
    <rPh sb="2" eb="4">
      <t>ケイゾク</t>
    </rPh>
    <rPh sb="4" eb="6">
      <t>シエン</t>
    </rPh>
    <rPh sb="7" eb="8">
      <t>ガタ</t>
    </rPh>
    <rPh sb="10" eb="11">
      <t>ガタ</t>
    </rPh>
    <phoneticPr fontId="7"/>
  </si>
  <si>
    <t>認定指定就労移行支援</t>
    <rPh sb="0" eb="2">
      <t>ニンテイ</t>
    </rPh>
    <rPh sb="2" eb="4">
      <t>シテイ</t>
    </rPh>
    <rPh sb="4" eb="6">
      <t>シュウロウ</t>
    </rPh>
    <rPh sb="6" eb="8">
      <t>イコウ</t>
    </rPh>
    <rPh sb="8" eb="10">
      <t>シエン</t>
    </rPh>
    <phoneticPr fontId="7"/>
  </si>
  <si>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</si>
  <si>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</si>
  <si>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</si>
  <si>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</si>
  <si>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7"/>
  </si>
  <si>
    <t>＜生活介護に係る前年度の平均値＞※新規申請の場合は推定数を記載ください。</t>
    <rPh sb="1" eb="3">
      <t>セイカツ</t>
    </rPh>
    <rPh sb="3" eb="5">
      <t>カイゴ</t>
    </rPh>
    <rPh sb="6" eb="7">
      <t>カカ</t>
    </rPh>
    <rPh sb="8" eb="9">
      <t>ゼン</t>
    </rPh>
    <rPh sb="9" eb="11">
      <t>ネンド</t>
    </rPh>
    <rPh sb="12" eb="15">
      <t>ヘイキンチ</t>
    </rPh>
    <rPh sb="17" eb="19">
      <t>シンキ</t>
    </rPh>
    <rPh sb="19" eb="21">
      <t>シンセイ</t>
    </rPh>
    <rPh sb="22" eb="24">
      <t>バアイ</t>
    </rPh>
    <rPh sb="25" eb="28">
      <t>スイテイスウ</t>
    </rPh>
    <rPh sb="29" eb="31">
      <t>キサイ</t>
    </rPh>
    <phoneticPr fontId="7"/>
  </si>
  <si>
    <t>看護職員、理学療法士、作業療法士又は言語聴覚士及び生活支援員（生活介護を実施する場合）</t>
    <rPh sb="0" eb="2">
      <t>カンゴ</t>
    </rPh>
    <rPh sb="2" eb="4">
      <t>ショクイン</t>
    </rPh>
    <rPh sb="5" eb="7">
      <t>リガク</t>
    </rPh>
    <rPh sb="7" eb="10">
      <t>リョウホウシ</t>
    </rPh>
    <rPh sb="11" eb="13">
      <t>サギョウ</t>
    </rPh>
    <rPh sb="13" eb="16">
      <t>リョウホウシ</t>
    </rPh>
    <rPh sb="16" eb="17">
      <t>マタ</t>
    </rPh>
    <rPh sb="18" eb="20">
      <t>ゲンゴ</t>
    </rPh>
    <rPh sb="20" eb="23">
      <t>チョウカクシ</t>
    </rPh>
    <rPh sb="23" eb="24">
      <t>オヨ</t>
    </rPh>
    <rPh sb="25" eb="27">
      <t>セイカツ</t>
    </rPh>
    <rPh sb="27" eb="29">
      <t>シエン</t>
    </rPh>
    <rPh sb="29" eb="30">
      <t>イン</t>
    </rPh>
    <rPh sb="31" eb="35">
      <t>セイカツカイゴ</t>
    </rPh>
    <rPh sb="36" eb="38">
      <t>ジッシ</t>
    </rPh>
    <rPh sb="40" eb="42">
      <t>バアイ</t>
    </rPh>
    <phoneticPr fontId="3"/>
  </si>
  <si>
    <t>看護職員、理学療法士、作業療法士又は言語聴覚士及び生活支援員（機能訓練を実施する場合）</t>
    <rPh sb="16" eb="17">
      <t>マタ</t>
    </rPh>
    <rPh sb="18" eb="20">
      <t>ゲンゴ</t>
    </rPh>
    <rPh sb="20" eb="23">
      <t>チョウカクシ</t>
    </rPh>
    <rPh sb="31" eb="35">
      <t>キノウクンレン</t>
    </rPh>
    <rPh sb="36" eb="38">
      <t>ジッシ</t>
    </rPh>
    <rPh sb="40" eb="42">
      <t>バアイ</t>
    </rPh>
    <phoneticPr fontId="3"/>
  </si>
  <si>
    <t>夜間支援従事者</t>
    <rPh sb="0" eb="7">
      <t>ヤカンシエンジュウジシャ</t>
    </rPh>
    <phoneticPr fontId="3"/>
  </si>
  <si>
    <t>所要時間５時間未満の利用者数</t>
    <rPh sb="0" eb="2">
      <t>ショヨウ</t>
    </rPh>
    <rPh sb="2" eb="4">
      <t>ジカン</t>
    </rPh>
    <rPh sb="5" eb="7">
      <t>ジカン</t>
    </rPh>
    <rPh sb="7" eb="9">
      <t>ミマン</t>
    </rPh>
    <rPh sb="10" eb="13">
      <t>リヨウシャ</t>
    </rPh>
    <rPh sb="13" eb="14">
      <t>スウ</t>
    </rPh>
    <phoneticPr fontId="3"/>
  </si>
  <si>
    <t>所要時間５時間以上７時間未満の
利用者数</t>
    <rPh sb="0" eb="2">
      <t>ショヨウ</t>
    </rPh>
    <rPh sb="2" eb="4">
      <t>ジカン</t>
    </rPh>
    <rPh sb="5" eb="7">
      <t>ジカン</t>
    </rPh>
    <rPh sb="7" eb="9">
      <t>イジョウ</t>
    </rPh>
    <rPh sb="10" eb="12">
      <t>ジカン</t>
    </rPh>
    <rPh sb="12" eb="14">
      <t>ミマン</t>
    </rPh>
    <rPh sb="16" eb="19">
      <t>リヨウシャ</t>
    </rPh>
    <rPh sb="19" eb="20">
      <t>スウ</t>
    </rPh>
    <phoneticPr fontId="3"/>
  </si>
  <si>
    <t>(※)利用者延べ数の内数を記載してください。所要時間は、送迎や障害特性等による配慮事項を含む、個別支援計画に位置付けられた標準的な時間を指します。</t>
    <phoneticPr fontId="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</si>
  <si>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</si>
  <si>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その他職員</t>
    <rPh sb="2" eb="3">
      <t>タ</t>
    </rPh>
    <rPh sb="3" eb="5">
      <t>ショクイン</t>
    </rPh>
    <phoneticPr fontId="3"/>
  </si>
  <si>
    <t xml:space="preserve"> 　　 保有資格を全て記入するのではなく、人員基準・加配加算上、求められる資格等を入力してください。</t>
    <phoneticPr fontId="1"/>
  </si>
  <si>
    <t>就労継続支援Ａ型</t>
    <rPh sb="0" eb="2">
      <t>シュウロウ</t>
    </rPh>
    <rPh sb="2" eb="4">
      <t>ケイゾク</t>
    </rPh>
    <rPh sb="4" eb="6">
      <t>シエン</t>
    </rPh>
    <rPh sb="7" eb="8">
      <t>ガタ</t>
    </rPh>
    <phoneticPr fontId="7"/>
  </si>
  <si>
    <t>就労継続支援Ｂ型</t>
    <rPh sb="0" eb="2">
      <t>シュウロウ</t>
    </rPh>
    <rPh sb="2" eb="4">
      <t>ケイゾク</t>
    </rPh>
    <rPh sb="4" eb="6">
      <t>シエン</t>
    </rPh>
    <rPh sb="7" eb="8">
      <t>ガタ</t>
    </rPh>
    <phoneticPr fontId="7"/>
  </si>
  <si>
    <t>！申請するサービス類型を選択してください</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</si>
</sst>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 "/>
    <numFmt numFmtId="177" formatCode="[$-409]d;@"/>
    <numFmt numFmtId="178" formatCode="aaa"/>
    <numFmt numFmtId="179" formatCode="[$-409]d&quot;月&quot;"/>
  </numFmts>
  <fonts count="24" x14ac:knownFonts="1">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color rgb="FFFF0000"/>
      <name val="游ゴシック"/>
      <family val="3"/>
      <charset val="128"/>
      <scheme val="minor"/>
    </font>
    <font>
      <sz val="11"/>
      <name val="游ゴシック"/>
      <family val="3"/>
      <charset val="128"/>
      <scheme val="minor"/>
    </font>
    <font>
      <sz val="7"/>
      <name val="ＭＳ ゴシック"/>
      <family val="3"/>
      <charset val="128"/>
    </font>
    <font>
      <sz val="6"/>
      <name val="游ゴシック"/>
      <family val="3"/>
      <charset val="128"/>
      <scheme val="minor"/>
    </font>
  </fonts>
  <fills count="7">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34998626667073579"/>
        <bgColor indexed="64"/>
      </patternFill>
    </fill>
  </fills>
  <borders count="13">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alignment vertical="center"/>
    </xf>
    <xf numFmtId="0" fontId="6" fillId="0" borderId="0"/>
    <xf numFmtId="6" fontId="6" fillId="0" borderId="0" applyFont="0" applyFill="0" applyBorder="0" applyAlignment="0" applyProtection="0"/>
    <xf numFmtId="0" fontId="15" fillId="0" borderId="0">
      <alignment vertical="center"/>
    </xf>
    <xf numFmtId="0" fontId="6" fillId="0" borderId="0"/>
    <xf numFmtId="0" fontId="6" fillId="0" borderId="0"/>
    <xf numFmtId="0" fontId="16" fillId="0" borderId="0">
      <alignment vertical="center"/>
    </xf>
    <xf numFmtId="0" fontId="6" fillId="0" borderId="0">
      <alignment vertical="center"/>
    </xf>
  </cellStyleXfs>
  <cellXfs count="162">
    <xf numFmtId="0" fontId="0" fillId="0" borderId="0" xfId="0">
      <alignment vertical="center"/>
    </xf>
    <xf numFmtId="0" fontId="8" fillId="0" borderId="0" xfId="7" applyFont="1">
      <alignment vertical="center"/>
    </xf>
    <xf numFmtId="0" fontId="5" fillId="0" borderId="0" xfId="7" applyFont="1">
      <alignment vertical="center"/>
    </xf>
    <xf numFmtId="0" fontId="8" fillId="0" borderId="0" xfId="7" applyFont="1" applyAlignment="1">
      <alignment vertical="center" textRotation="255" shrinkToFit="1"/>
    </xf>
    <xf numFmtId="0" fontId="2" fillId="0" borderId="0" xfId="7" applyFont="1" applyAlignment="1">
      <alignment vertical="center"/>
    </xf>
    <xf numFmtId="0" fontId="2" fillId="0" borderId="0" xfId="7" applyFont="1" applyBorder="1" applyAlignment="1">
      <alignment horizontal="center" vertical="center"/>
    </xf>
    <xf numFmtId="0" fontId="2" fillId="0" borderId="0" xfId="7" applyFont="1" applyBorder="1" applyAlignment="1">
      <alignment vertical="center"/>
    </xf>
    <xf numFmtId="0" fontId="2" fillId="0" borderId="0" xfId="7" applyFont="1" applyAlignment="1">
      <alignment horizontal="center" vertical="center"/>
    </xf>
    <xf numFmtId="177" fontId="5" fillId="0" borderId="5" xfId="7" applyNumberFormat="1" applyFont="1" applyBorder="1" applyAlignment="1">
      <alignment vertical="center"/>
    </xf>
    <xf numFmtId="178" fontId="5" fillId="0" borderId="5" xfId="7" applyNumberFormat="1" applyFont="1" applyBorder="1" applyAlignment="1">
      <alignment vertical="center"/>
    </xf>
    <xf numFmtId="0" fontId="5" fillId="0" borderId="0" xfId="7" applyFont="1" applyFill="1" applyBorder="1" applyAlignment="1">
      <alignment horizontal="center" vertical="center"/>
    </xf>
    <xf numFmtId="0" fontId="5" fillId="0" borderId="0" xfId="7" applyFont="1" applyFill="1" applyBorder="1" applyAlignment="1">
      <alignment vertical="center"/>
    </xf>
    <xf numFmtId="0" fontId="2" fillId="0" borderId="0" xfId="7" applyFont="1" applyFill="1" applyAlignment="1">
      <alignment vertical="center"/>
    </xf>
    <xf numFmtId="0" fontId="8" fillId="0" borderId="0" xfId="7" applyFont="1" applyFill="1">
      <alignment vertical="center"/>
    </xf>
    <xf numFmtId="0" fontId="2" fillId="0" borderId="0" xfId="7" applyFont="1" applyBorder="1" applyAlignment="1">
      <alignment horizontal="left" vertical="center"/>
    </xf>
    <xf numFmtId="0" fontId="5" fillId="0" borderId="4" xfId="7" applyFont="1" applyBorder="1" applyAlignment="1">
      <alignment horizontal="right" vertical="center"/>
    </xf>
    <xf numFmtId="176" fontId="5" fillId="0" borderId="5" xfId="7" applyNumberFormat="1" applyFont="1" applyBorder="1" applyAlignment="1">
      <alignment horizontal="right" vertical="center"/>
    </xf>
    <xf numFmtId="0" fontId="5" fillId="0" borderId="5" xfId="7" applyFont="1" applyBorder="1" applyAlignment="1">
      <alignment horizontal="right" vertical="center"/>
    </xf>
    <xf numFmtId="0" fontId="5" fillId="0" borderId="10" xfId="7" applyFont="1" applyBorder="1" applyAlignment="1">
      <alignment horizontal="right" vertical="center"/>
    </xf>
    <xf numFmtId="0" fontId="2" fillId="0" borderId="5" xfId="7" applyFont="1" applyBorder="1" applyAlignment="1">
      <alignment vertical="center"/>
    </xf>
    <xf numFmtId="0" fontId="2" fillId="0" borderId="0" xfId="7" applyFont="1" applyAlignment="1">
      <alignment horizontal="left" vertical="center"/>
    </xf>
    <xf numFmtId="0" fontId="5" fillId="0" borderId="5" xfId="7" applyFont="1" applyBorder="1" applyAlignment="1">
      <alignment horizontal="center" vertical="center"/>
    </xf>
    <xf numFmtId="0" fontId="5" fillId="0" borderId="0" xfId="7" applyFont="1" applyBorder="1" applyAlignment="1">
      <alignment horizontal="center" vertical="center"/>
    </xf>
    <xf numFmtId="0" fontId="17" fillId="0" borderId="0" xfId="7" applyFont="1" applyBorder="1" applyAlignment="1">
      <alignment horizontal="center" vertical="center"/>
    </xf>
    <xf numFmtId="0" fontId="17" fillId="0" borderId="0" xfId="3" applyFont="1" applyBorder="1" applyAlignment="1">
      <alignment horizontal="center" vertical="center"/>
    </xf>
    <xf numFmtId="0" fontId="17" fillId="0" borderId="0" xfId="7" applyFont="1" applyBorder="1" applyAlignment="1">
      <alignment vertical="center"/>
    </xf>
    <xf numFmtId="0" fontId="9" fillId="0" borderId="0" xfId="7" applyFont="1" applyAlignment="1">
      <alignment horizontal="left" vertical="center"/>
    </xf>
    <xf numFmtId="0" fontId="2" fillId="0" borderId="0" xfId="7" applyFont="1" applyAlignment="1">
      <alignment horizontal="right" vertical="center"/>
    </xf>
    <xf numFmtId="0" fontId="5" fillId="0" borderId="5" xfId="7" applyFont="1" applyBorder="1" applyAlignment="1">
      <alignment horizontal="center" vertical="center" wrapText="1"/>
    </xf>
    <xf numFmtId="0" fontId="16" fillId="0" borderId="0" xfId="0" applyFont="1">
      <alignment vertical="center"/>
    </xf>
    <xf numFmtId="0" fontId="5" fillId="0" borderId="0" xfId="7" applyFont="1" applyAlignment="1">
      <alignment horizontal="left" vertical="center"/>
    </xf>
    <xf numFmtId="0" fontId="5" fillId="0" borderId="0" xfId="7" applyFont="1" applyAlignment="1">
      <alignment vertical="center"/>
    </xf>
    <xf numFmtId="0" fontId="2" fillId="0" borderId="0" xfId="7" applyFont="1">
      <alignment vertical="center"/>
    </xf>
    <xf numFmtId="0" fontId="18" fillId="0" borderId="0" xfId="0" applyFont="1">
      <alignment vertical="center"/>
    </xf>
    <xf numFmtId="0" fontId="15" fillId="0" borderId="0" xfId="0" applyFont="1">
      <alignment vertical="center"/>
    </xf>
    <xf numFmtId="0" fontId="15" fillId="0" borderId="0" xfId="0" applyFont="1" applyAlignment="1">
      <alignment horizontal="right" vertical="center"/>
    </xf>
    <xf numFmtId="0" fontId="19" fillId="0" borderId="0" xfId="7" applyFont="1" applyBorder="1" applyAlignment="1">
      <alignment horizontal="center" vertical="center"/>
    </xf>
    <xf numFmtId="0" fontId="19" fillId="0" borderId="0" xfId="3" applyFont="1" applyBorder="1" applyAlignment="1">
      <alignment horizontal="center" vertical="center"/>
    </xf>
    <xf numFmtId="0" fontId="19" fillId="0" borderId="0" xfId="7" applyFont="1" applyAlignment="1">
      <alignment vertical="center"/>
    </xf>
    <xf numFmtId="0" fontId="5" fillId="0" borderId="0" xfId="7" applyFont="1" applyAlignment="1">
      <alignment vertical="center" textRotation="255" shrinkToFit="1"/>
    </xf>
    <xf numFmtId="0" fontId="14" fillId="0" borderId="0" xfId="7" applyFont="1" applyAlignment="1">
      <alignment horizontal="left" vertical="center"/>
    </xf>
    <xf numFmtId="0" fontId="2" fillId="0" borderId="0" xfId="7" applyFont="1" applyFill="1" applyBorder="1" applyAlignment="1">
      <alignment horizontal="center" vertical="center"/>
    </xf>
    <xf numFmtId="0" fontId="5" fillId="0" borderId="5" xfId="7" applyFont="1" applyBorder="1" applyAlignment="1">
      <alignment vertical="center" textRotation="255" shrinkToFit="1"/>
    </xf>
    <xf numFmtId="0" fontId="2" fillId="0" borderId="0" xfId="3" applyFont="1" applyBorder="1" applyAlignment="1">
      <alignment horizontal="center" vertical="center"/>
    </xf>
    <xf numFmtId="0" fontId="2" fillId="0" borderId="0" xfId="7" applyFont="1" applyFill="1" applyBorder="1" applyAlignment="1">
      <alignment horizontal="left" vertical="center"/>
    </xf>
    <xf numFmtId="0" fontId="5" fillId="0" borderId="5" xfId="3" applyFont="1" applyBorder="1" applyAlignment="1">
      <alignment horizontal="center" vertical="center"/>
    </xf>
    <xf numFmtId="0" fontId="5" fillId="0" borderId="9" xfId="3" applyFont="1" applyBorder="1" applyAlignment="1">
      <alignment horizontal="center" vertical="center"/>
    </xf>
    <xf numFmtId="0" fontId="5" fillId="0" borderId="0" xfId="7" applyFont="1" applyFill="1" applyBorder="1" applyAlignment="1">
      <alignment horizontal="left" vertical="center"/>
    </xf>
    <xf numFmtId="0" fontId="5" fillId="0" borderId="0" xfId="7" applyFont="1" applyFill="1" applyBorder="1">
      <alignment vertical="center"/>
    </xf>
    <xf numFmtId="0" fontId="10" fillId="0" borderId="0" xfId="7" applyFont="1" applyFill="1" applyBorder="1" applyAlignment="1">
      <alignment vertical="center"/>
    </xf>
    <xf numFmtId="0" fontId="5" fillId="0" borderId="5" xfId="7" applyFont="1" applyFill="1" applyBorder="1" applyAlignment="1">
      <alignment horizontal="center" vertical="center" wrapText="1"/>
    </xf>
    <xf numFmtId="0" fontId="5" fillId="0" borderId="5" xfId="7" applyFont="1" applyFill="1" applyBorder="1" applyAlignment="1">
      <alignment horizontal="right" vertical="center"/>
    </xf>
    <xf numFmtId="0" fontId="5" fillId="0" borderId="0" xfId="7" applyFont="1" applyFill="1" applyBorder="1" applyAlignment="1">
      <alignment horizontal="right" vertical="center"/>
    </xf>
    <xf numFmtId="0" fontId="20" fillId="0" borderId="0" xfId="0" applyFont="1">
      <alignment vertical="center"/>
    </xf>
    <xf numFmtId="0" fontId="21" fillId="0" borderId="0" xfId="0" applyFont="1">
      <alignment vertical="center"/>
    </xf>
    <xf numFmtId="0" fontId="5" fillId="0" borderId="9" xfId="7" applyFont="1" applyFill="1" applyBorder="1" applyAlignment="1">
      <alignment horizontal="left" vertical="center"/>
    </xf>
    <xf numFmtId="0" fontId="5" fillId="0" borderId="4" xfId="7" applyFont="1" applyFill="1" applyBorder="1" applyAlignment="1">
      <alignment horizontal="left" vertical="center"/>
    </xf>
    <xf numFmtId="0" fontId="22" fillId="0" borderId="8" xfId="7" applyFont="1" applyFill="1" applyBorder="1" applyAlignment="1">
      <alignment horizontal="left" vertical="center"/>
    </xf>
    <xf numFmtId="0" fontId="5" fillId="0" borderId="0" xfId="7" applyFont="1" applyFill="1" applyBorder="1" applyAlignment="1">
      <alignment horizontal="center" vertical="center"/>
    </xf>
    <xf numFmtId="0" fontId="5" fillId="0" borderId="0" xfId="7" applyFont="1" applyFill="1" applyBorder="1" applyAlignment="1">
      <alignment horizontal="center" vertical="center"/>
    </xf>
    <xf numFmtId="0" fontId="15" fillId="5" borderId="5" xfId="0" applyFont="1" applyFill="1" applyBorder="1" applyProtection="1">
      <alignment vertical="center"/>
      <protection locked="0"/>
    </xf>
    <xf numFmtId="0" fontId="5" fillId="2" borderId="5" xfId="7" applyFont="1" applyFill="1" applyBorder="1" applyAlignment="1" applyProtection="1">
      <alignment horizontal="left" vertical="center"/>
      <protection locked="0"/>
    </xf>
    <xf numFmtId="0" fontId="5" fillId="2" borderId="9" xfId="7" applyFont="1" applyFill="1" applyBorder="1" applyAlignment="1" applyProtection="1">
      <alignment horizontal="center" vertical="center"/>
      <protection locked="0"/>
    </xf>
    <xf numFmtId="0" fontId="5" fillId="4" borderId="5" xfId="7" applyFont="1" applyFill="1" applyBorder="1" applyAlignment="1" applyProtection="1">
      <alignment vertical="center"/>
      <protection locked="0"/>
    </xf>
    <xf numFmtId="0" fontId="5" fillId="4" borderId="9" xfId="7" applyFont="1" applyFill="1" applyBorder="1" applyAlignment="1" applyProtection="1">
      <alignment vertical="center"/>
      <protection locked="0"/>
    </xf>
    <xf numFmtId="0" fontId="5" fillId="3" borderId="11" xfId="7" applyFont="1" applyFill="1" applyBorder="1" applyAlignment="1" applyProtection="1">
      <alignment horizontal="right" vertical="center"/>
      <protection locked="0"/>
    </xf>
    <xf numFmtId="0" fontId="5" fillId="3" borderId="5" xfId="7" applyFont="1" applyFill="1" applyBorder="1" applyAlignment="1" applyProtection="1">
      <alignment horizontal="right" vertical="center"/>
      <protection locked="0"/>
    </xf>
    <xf numFmtId="179" fontId="5" fillId="0" borderId="5" xfId="7" applyNumberFormat="1" applyFont="1" applyFill="1" applyBorder="1" applyAlignment="1">
      <alignment horizontal="center" vertical="center"/>
    </xf>
    <xf numFmtId="0" fontId="5" fillId="2" borderId="5" xfId="7" applyFont="1" applyFill="1" applyBorder="1" applyAlignment="1" applyProtection="1">
      <alignment horizontal="center" vertical="center"/>
      <protection locked="0"/>
    </xf>
    <xf numFmtId="0" fontId="5" fillId="4" borderId="5" xfId="7" applyFont="1" applyFill="1" applyBorder="1" applyAlignment="1" applyProtection="1">
      <alignment horizontal="left" vertical="center"/>
      <protection locked="0"/>
    </xf>
    <xf numFmtId="0" fontId="5" fillId="4" borderId="9" xfId="7" applyFont="1" applyFill="1" applyBorder="1" applyAlignment="1" applyProtection="1">
      <alignment horizontal="left" vertical="center"/>
      <protection locked="0"/>
    </xf>
    <xf numFmtId="0" fontId="5" fillId="0" borderId="5" xfId="7" applyFont="1" applyBorder="1" applyAlignment="1">
      <alignment horizontal="center" vertical="center"/>
    </xf>
    <xf numFmtId="0" fontId="2" fillId="0" borderId="5" xfId="7" applyFont="1" applyFill="1" applyBorder="1" applyAlignment="1">
      <alignment vertical="center"/>
    </xf>
    <xf numFmtId="0" fontId="5" fillId="3" borderId="5" xfId="7" applyFont="1" applyFill="1" applyBorder="1" applyAlignment="1" applyProtection="1">
      <alignment horizontal="right" vertical="center"/>
      <protection locked="0"/>
    </xf>
    <xf numFmtId="0" fontId="5" fillId="2" borderId="9" xfId="7" applyFont="1" applyFill="1" applyBorder="1" applyAlignment="1" applyProtection="1">
      <alignment horizontal="center" vertical="center"/>
      <protection locked="0"/>
    </xf>
    <xf numFmtId="0" fontId="15" fillId="5" borderId="0" xfId="0" applyFont="1" applyFill="1" applyProtection="1">
      <alignment vertical="center"/>
      <protection locked="0"/>
    </xf>
    <xf numFmtId="0" fontId="5" fillId="0" borderId="5" xfId="7" applyFont="1" applyFill="1" applyBorder="1" applyAlignment="1" applyProtection="1">
      <alignment horizontal="left" vertical="center"/>
      <protection locked="0"/>
    </xf>
    <xf numFmtId="0" fontId="5" fillId="0" borderId="9" xfId="7" applyFont="1" applyFill="1" applyBorder="1" applyAlignment="1" applyProtection="1">
      <alignment horizontal="center" vertical="center"/>
      <protection locked="0"/>
    </xf>
    <xf numFmtId="0" fontId="5" fillId="0" borderId="5" xfId="7" applyFont="1" applyFill="1" applyBorder="1" applyAlignment="1" applyProtection="1">
      <alignment vertical="center"/>
      <protection locked="0"/>
    </xf>
    <xf numFmtId="0" fontId="5" fillId="0" borderId="9" xfId="7" applyFont="1" applyFill="1" applyBorder="1" applyAlignment="1" applyProtection="1">
      <alignment vertical="center"/>
      <protection locked="0"/>
    </xf>
    <xf numFmtId="0" fontId="5" fillId="0" borderId="5" xfId="7" applyFont="1" applyFill="1" applyBorder="1" applyAlignment="1" applyProtection="1">
      <alignment horizontal="right" vertical="center"/>
      <protection locked="0"/>
    </xf>
    <xf numFmtId="0" fontId="5" fillId="0" borderId="0" xfId="7" applyFont="1" applyAlignment="1">
      <alignment horizontal="center" vertical="center"/>
    </xf>
    <xf numFmtId="177" fontId="5" fillId="0" borderId="5" xfId="7" applyNumberFormat="1" applyFont="1" applyBorder="1">
      <alignment vertical="center"/>
    </xf>
    <xf numFmtId="178" fontId="5" fillId="0" borderId="5" xfId="7" applyNumberFormat="1" applyFont="1" applyBorder="1">
      <alignment vertical="center"/>
    </xf>
    <xf numFmtId="0" fontId="2" fillId="0" borderId="5" xfId="7" applyFont="1" applyBorder="1">
      <alignment vertical="center"/>
    </xf>
    <xf numFmtId="0" fontId="5" fillId="0" borderId="5" xfId="7" applyFont="1" applyBorder="1" applyAlignment="1" applyProtection="1">
      <alignment horizontal="center" vertical="center"/>
      <protection locked="0"/>
    </xf>
    <xf numFmtId="0" fontId="5" fillId="0" borderId="9" xfId="7" applyFont="1" applyBorder="1" applyAlignment="1" applyProtection="1">
      <alignment horizontal="center" vertical="center"/>
      <protection locked="0"/>
    </xf>
    <xf numFmtId="0" fontId="5" fillId="0" borderId="5" xfId="7" applyFont="1" applyBorder="1" applyAlignment="1" applyProtection="1">
      <alignment horizontal="left" vertical="center"/>
      <protection locked="0"/>
    </xf>
    <xf numFmtId="0" fontId="5" fillId="0" borderId="9" xfId="7" applyFont="1" applyBorder="1" applyAlignment="1" applyProtection="1">
      <alignment horizontal="left" vertical="center"/>
      <protection locked="0"/>
    </xf>
    <xf numFmtId="0" fontId="5" fillId="0" borderId="5" xfId="7" applyFont="1" applyBorder="1" applyAlignment="1" applyProtection="1">
      <alignment horizontal="right" vertical="center"/>
      <protection locked="0"/>
    </xf>
    <xf numFmtId="0" fontId="19" fillId="0" borderId="0" xfId="7" applyFont="1" applyAlignment="1">
      <alignment horizontal="center" vertical="center"/>
    </xf>
    <xf numFmtId="0" fontId="19" fillId="0" borderId="0" xfId="3" applyFont="1" applyAlignment="1">
      <alignment horizontal="center" vertical="center"/>
    </xf>
    <xf numFmtId="0" fontId="19" fillId="0" borderId="0" xfId="7" applyFont="1">
      <alignment vertical="center"/>
    </xf>
    <xf numFmtId="0" fontId="17" fillId="0" borderId="0" xfId="3" applyFont="1" applyAlignment="1">
      <alignment horizontal="center" vertical="center"/>
    </xf>
    <xf numFmtId="0" fontId="17" fillId="0" borderId="0" xfId="7" applyFont="1">
      <alignment vertical="center"/>
    </xf>
    <xf numFmtId="0" fontId="17" fillId="0" borderId="0" xfId="7" applyFont="1" applyAlignment="1">
      <alignment horizontal="center" vertical="center"/>
    </xf>
    <xf numFmtId="0" fontId="2" fillId="0" borderId="5" xfId="7" applyFont="1" applyBorder="1" applyProtection="1">
      <alignment vertical="center"/>
      <protection locked="0"/>
    </xf>
    <xf numFmtId="0" fontId="22" fillId="0" borderId="8" xfId="7" applyFont="1" applyFill="1" applyBorder="1" applyAlignment="1">
      <alignment horizontal="left" vertical="center" wrapText="1"/>
    </xf>
    <xf numFmtId="0" fontId="22" fillId="0" borderId="4" xfId="7" applyFont="1" applyFill="1" applyBorder="1" applyAlignment="1">
      <alignment horizontal="left" vertical="center" wrapText="1"/>
    </xf>
    <xf numFmtId="0" fontId="5" fillId="3" borderId="5" xfId="7" applyFont="1" applyFill="1" applyBorder="1" applyAlignment="1" applyProtection="1">
      <alignment horizontal="right" vertical="center"/>
      <protection locked="0"/>
    </xf>
    <xf numFmtId="0" fontId="2" fillId="2" borderId="5" xfId="7" applyFont="1" applyFill="1" applyBorder="1" applyAlignment="1">
      <alignment horizontal="center" vertical="center" wrapText="1"/>
    </xf>
    <xf numFmtId="0" fontId="2" fillId="3" borderId="3" xfId="7" applyFont="1" applyFill="1" applyBorder="1" applyAlignment="1" applyProtection="1">
      <alignment horizontal="center" vertical="center"/>
      <protection locked="0"/>
    </xf>
    <xf numFmtId="0" fontId="2" fillId="0" borderId="3" xfId="7" applyFont="1" applyBorder="1" applyAlignment="1">
      <alignment horizontal="center" vertical="center"/>
    </xf>
    <xf numFmtId="0" fontId="2" fillId="4" borderId="5" xfId="7" applyFont="1" applyFill="1" applyBorder="1" applyAlignment="1" applyProtection="1">
      <alignment horizontal="center" vertical="center"/>
      <protection locked="0"/>
    </xf>
    <xf numFmtId="0" fontId="2" fillId="4" borderId="5" xfId="7" applyFont="1" applyFill="1" applyBorder="1" applyAlignment="1" applyProtection="1">
      <alignment vertical="center"/>
      <protection locked="0"/>
    </xf>
    <xf numFmtId="0" fontId="2" fillId="0" borderId="5" xfId="7" applyFont="1" applyBorder="1" applyAlignment="1">
      <alignment vertical="center"/>
    </xf>
    <xf numFmtId="0" fontId="5" fillId="0" borderId="5" xfId="7" applyFont="1" applyBorder="1" applyAlignment="1">
      <alignment horizontal="center" vertical="center"/>
    </xf>
    <xf numFmtId="0" fontId="5" fillId="0" borderId="1" xfId="7" applyFont="1" applyBorder="1" applyAlignment="1">
      <alignment horizontal="center" vertical="center" wrapText="1"/>
    </xf>
    <xf numFmtId="0" fontId="5" fillId="0" borderId="6" xfId="7" applyFont="1" applyBorder="1" applyAlignment="1">
      <alignment horizontal="center" vertical="center" wrapText="1"/>
    </xf>
    <xf numFmtId="0" fontId="5" fillId="0" borderId="2" xfId="7" applyFont="1" applyBorder="1" applyAlignment="1">
      <alignment horizontal="center" vertical="center" wrapText="1"/>
    </xf>
    <xf numFmtId="0" fontId="5" fillId="0" borderId="9" xfId="7" applyFont="1" applyBorder="1" applyAlignment="1">
      <alignment horizontal="center" vertical="center"/>
    </xf>
    <xf numFmtId="49" fontId="5" fillId="0" borderId="5" xfId="7" applyNumberFormat="1" applyFont="1" applyBorder="1" applyAlignment="1">
      <alignment horizontal="center" vertical="center"/>
    </xf>
    <xf numFmtId="0" fontId="5" fillId="0" borderId="4" xfId="7" applyFont="1" applyBorder="1" applyAlignment="1">
      <alignment horizontal="center" vertical="center" wrapText="1"/>
    </xf>
    <xf numFmtId="0" fontId="5" fillId="0" borderId="5" xfId="7" applyFont="1" applyBorder="1" applyAlignment="1">
      <alignment horizontal="center" vertical="center" wrapText="1"/>
    </xf>
    <xf numFmtId="0" fontId="2" fillId="0" borderId="5" xfId="7" applyFont="1" applyBorder="1" applyAlignment="1">
      <alignment horizontal="center" vertical="center" wrapText="1"/>
    </xf>
    <xf numFmtId="0" fontId="5" fillId="0" borderId="5" xfId="7" applyFont="1" applyFill="1" applyBorder="1" applyAlignment="1">
      <alignment horizontal="center" vertical="center"/>
    </xf>
    <xf numFmtId="179" fontId="5" fillId="0" borderId="9" xfId="7" applyNumberFormat="1" applyFont="1" applyFill="1" applyBorder="1" applyAlignment="1">
      <alignment horizontal="center" vertical="center"/>
    </xf>
    <xf numFmtId="179" fontId="5" fillId="0" borderId="8" xfId="7" applyNumberFormat="1" applyFont="1" applyFill="1" applyBorder="1" applyAlignment="1">
      <alignment horizontal="center" vertical="center"/>
    </xf>
    <xf numFmtId="179" fontId="5" fillId="0" borderId="4" xfId="7" applyNumberFormat="1" applyFont="1" applyFill="1" applyBorder="1" applyAlignment="1">
      <alignment horizontal="center" vertical="center"/>
    </xf>
    <xf numFmtId="0" fontId="2" fillId="2" borderId="5" xfId="7" applyFont="1" applyFill="1" applyBorder="1" applyAlignment="1" applyProtection="1">
      <alignment horizontal="center" vertical="center"/>
      <protection locked="0"/>
    </xf>
    <xf numFmtId="0" fontId="15" fillId="5" borderId="5" xfId="0" applyFont="1" applyFill="1" applyBorder="1" applyProtection="1">
      <alignment vertical="center"/>
      <protection locked="0"/>
    </xf>
    <xf numFmtId="0" fontId="2" fillId="0" borderId="5" xfId="7" applyFont="1" applyFill="1" applyBorder="1" applyAlignment="1" applyProtection="1">
      <alignment vertical="center"/>
      <protection locked="0"/>
    </xf>
    <xf numFmtId="0" fontId="5" fillId="0" borderId="5" xfId="7" applyFont="1" applyFill="1" applyBorder="1" applyAlignment="1">
      <alignment horizontal="center" vertical="center" wrapText="1"/>
    </xf>
    <xf numFmtId="0" fontId="5" fillId="6" borderId="5" xfId="7" applyFont="1" applyFill="1" applyBorder="1" applyAlignment="1">
      <alignment horizontal="center" vertical="center"/>
    </xf>
    <xf numFmtId="0" fontId="5" fillId="5" borderId="5" xfId="7" applyFont="1" applyFill="1" applyBorder="1" applyAlignment="1" applyProtection="1">
      <alignment horizontal="center" vertical="center"/>
      <protection locked="0"/>
    </xf>
    <xf numFmtId="0" fontId="5" fillId="2" borderId="9" xfId="7" applyFont="1" applyFill="1" applyBorder="1" applyAlignment="1" applyProtection="1">
      <alignment horizontal="center" vertical="center"/>
      <protection locked="0"/>
    </xf>
    <xf numFmtId="0" fontId="5" fillId="2" borderId="8" xfId="7" applyFont="1" applyFill="1" applyBorder="1" applyAlignment="1" applyProtection="1">
      <alignment horizontal="center" vertical="center"/>
      <protection locked="0"/>
    </xf>
    <xf numFmtId="0" fontId="5" fillId="2" borderId="4" xfId="7" applyFont="1" applyFill="1" applyBorder="1" applyAlignment="1" applyProtection="1">
      <alignment horizontal="center" vertical="center"/>
      <protection locked="0"/>
    </xf>
    <xf numFmtId="0" fontId="5" fillId="0" borderId="8" xfId="7" applyFont="1" applyBorder="1" applyAlignment="1">
      <alignment horizontal="center" vertical="center"/>
    </xf>
    <xf numFmtId="0" fontId="2" fillId="0" borderId="5" xfId="7" applyFont="1" applyFill="1" applyBorder="1" applyAlignment="1">
      <alignment vertical="center"/>
    </xf>
    <xf numFmtId="0" fontId="5" fillId="0" borderId="4" xfId="7" applyFont="1" applyBorder="1" applyAlignment="1">
      <alignment horizontal="center" vertical="center"/>
    </xf>
    <xf numFmtId="0" fontId="5" fillId="0" borderId="5" xfId="7" applyFont="1" applyFill="1" applyBorder="1" applyAlignment="1">
      <alignment horizontal="left" vertical="center"/>
    </xf>
    <xf numFmtId="0" fontId="5" fillId="0" borderId="5" xfId="7" applyFont="1" applyFill="1" applyBorder="1" applyAlignment="1">
      <alignment horizontal="right" vertical="center"/>
    </xf>
    <xf numFmtId="0" fontId="5" fillId="0" borderId="5" xfId="7" applyFont="1" applyFill="1" applyBorder="1" applyAlignment="1">
      <alignment vertical="center"/>
    </xf>
    <xf numFmtId="176" fontId="5" fillId="0" borderId="12" xfId="7" applyNumberFormat="1" applyFont="1" applyFill="1" applyBorder="1" applyAlignment="1">
      <alignment vertical="center"/>
    </xf>
    <xf numFmtId="176" fontId="5" fillId="0" borderId="7" xfId="7" applyNumberFormat="1" applyFont="1" applyFill="1" applyBorder="1" applyAlignment="1">
      <alignment vertical="center"/>
    </xf>
    <xf numFmtId="176" fontId="5" fillId="0" borderId="11" xfId="7" applyNumberFormat="1" applyFont="1" applyFill="1" applyBorder="1" applyAlignment="1">
      <alignment vertical="center"/>
    </xf>
    <xf numFmtId="0" fontId="5" fillId="0" borderId="9" xfId="7" applyFont="1" applyFill="1" applyBorder="1" applyAlignment="1">
      <alignment horizontal="left" vertical="center"/>
    </xf>
    <xf numFmtId="0" fontId="5" fillId="0" borderId="8" xfId="7" applyFont="1" applyFill="1" applyBorder="1" applyAlignment="1">
      <alignment horizontal="left" vertical="center"/>
    </xf>
    <xf numFmtId="0" fontId="5" fillId="0" borderId="4" xfId="7" applyFont="1" applyFill="1" applyBorder="1" applyAlignment="1">
      <alignment horizontal="left" vertical="center"/>
    </xf>
    <xf numFmtId="0" fontId="5" fillId="0" borderId="9" xfId="3" applyFont="1" applyBorder="1" applyAlignment="1">
      <alignment horizontal="center" vertical="center" wrapText="1"/>
    </xf>
    <xf numFmtId="0" fontId="5" fillId="0" borderId="8" xfId="3" applyFont="1" applyBorder="1" applyAlignment="1">
      <alignment horizontal="center" vertical="center" wrapText="1"/>
    </xf>
    <xf numFmtId="0" fontId="5" fillId="0" borderId="4" xfId="3" applyFont="1" applyBorder="1" applyAlignment="1">
      <alignment horizontal="center" vertical="center" wrapText="1"/>
    </xf>
    <xf numFmtId="0" fontId="5" fillId="0" borderId="9" xfId="7" applyFont="1" applyFill="1" applyBorder="1" applyAlignment="1">
      <alignment horizontal="center" vertical="center" wrapText="1"/>
    </xf>
    <xf numFmtId="0" fontId="5" fillId="0" borderId="8" xfId="7" applyFont="1" applyFill="1" applyBorder="1" applyAlignment="1">
      <alignment horizontal="center" vertical="center" wrapText="1"/>
    </xf>
    <xf numFmtId="0" fontId="5" fillId="0" borderId="4" xfId="7" applyFont="1" applyFill="1" applyBorder="1" applyAlignment="1">
      <alignment horizontal="center" vertical="center" wrapText="1"/>
    </xf>
    <xf numFmtId="0" fontId="5" fillId="0" borderId="5" xfId="3" applyFont="1" applyBorder="1" applyAlignment="1">
      <alignment horizontal="center" vertical="center" wrapText="1"/>
    </xf>
    <xf numFmtId="0" fontId="5" fillId="0" borderId="5" xfId="3" applyFont="1" applyBorder="1" applyAlignment="1">
      <alignment horizontal="center" vertical="center"/>
    </xf>
    <xf numFmtId="0" fontId="5" fillId="0" borderId="9" xfId="3" applyFont="1" applyBorder="1" applyAlignment="1">
      <alignment horizontal="center" vertical="center"/>
    </xf>
    <xf numFmtId="0" fontId="5" fillId="0" borderId="8" xfId="3" applyFont="1" applyBorder="1" applyAlignment="1">
      <alignment horizontal="center" vertical="center"/>
    </xf>
    <xf numFmtId="0" fontId="5" fillId="0" borderId="4" xfId="3" applyFont="1" applyBorder="1" applyAlignment="1">
      <alignment horizontal="center" vertical="center"/>
    </xf>
    <xf numFmtId="0" fontId="5" fillId="0" borderId="5" xfId="7" applyFont="1" applyBorder="1">
      <alignment vertical="center"/>
    </xf>
    <xf numFmtId="0" fontId="5" fillId="0" borderId="9" xfId="7" applyFont="1" applyFill="1" applyBorder="1" applyAlignment="1">
      <alignment horizontal="center" vertical="center"/>
    </xf>
    <xf numFmtId="0" fontId="5" fillId="0" borderId="4" xfId="7" applyFont="1" applyFill="1" applyBorder="1" applyAlignment="1">
      <alignment horizontal="center" vertical="center"/>
    </xf>
    <xf numFmtId="0" fontId="2" fillId="2" borderId="5" xfId="7" applyFont="1" applyFill="1" applyBorder="1" applyAlignment="1" applyProtection="1">
      <alignment horizontal="center" vertical="center" wrapText="1"/>
      <protection locked="0"/>
    </xf>
    <xf numFmtId="0" fontId="15" fillId="5" borderId="0" xfId="0" applyFont="1" applyFill="1" applyProtection="1">
      <alignment vertical="center"/>
      <protection locked="0"/>
    </xf>
    <xf numFmtId="0" fontId="2" fillId="0" borderId="5" xfId="7" applyFont="1" applyBorder="1">
      <alignment vertical="center"/>
    </xf>
    <xf numFmtId="0" fontId="2" fillId="4" borderId="5" xfId="7" applyFont="1" applyFill="1" applyBorder="1" applyProtection="1">
      <alignment vertical="center"/>
      <protection locked="0"/>
    </xf>
    <xf numFmtId="0" fontId="2" fillId="0" borderId="5" xfId="7" applyFont="1" applyBorder="1" applyProtection="1">
      <alignment vertical="center"/>
      <protection locked="0"/>
    </xf>
    <xf numFmtId="0" fontId="2" fillId="0" borderId="5" xfId="7" applyFont="1" applyBorder="1" applyAlignment="1" applyProtection="1">
      <alignment vertical="center"/>
      <protection locked="0"/>
    </xf>
    <xf numFmtId="0" fontId="5" fillId="0" borderId="4" xfId="7" applyFont="1" applyBorder="1" applyAlignment="1" applyProtection="1">
      <alignment horizontal="right" vertical="center"/>
      <protection locked="0"/>
    </xf>
    <xf numFmtId="176" fontId="5" fillId="0" borderId="5" xfId="7" applyNumberFormat="1" applyFont="1" applyBorder="1" applyAlignment="1" applyProtection="1">
      <alignment horizontal="right" vertical="center"/>
      <protection locked="0"/>
    </xf>
  </cellXfs>
  <cellStyles count="8">
    <cellStyle name="Normal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_③-２加算様式（就労）"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4"/>
  <dimension ref="A1:AQ99"/>
  <sheetViews>
    <sheetView showGridLines="0" tabSelected="1" view="pageBreakPreview" zoomScaleNormal="100" zoomScaleSheetLayoutView="100" workbookViewId="0">
      <selection activeCell="AK2" sqref="AK2:AN2"/>
    </sheetView>
  </sheetViews>
  <sheetFormatPr defaultColWidth="8.25" defaultRowHeight="21" customHeight="1" x14ac:dyDescent="0.55000000000000004"/>
  <cols>
    <col min="1" max="1" width="2.58203125" style="1" customWidth="1"/>
    <col min="2" max="2" width="14.83203125" style="3" customWidth="1"/>
    <col min="3" max="3" width="6.58203125" style="1" customWidth="1"/>
    <col min="4" max="5" width="7.58203125" style="1" customWidth="1"/>
    <col min="6" max="36" width="2.58203125" style="1" customWidth="1"/>
    <col min="37" max="37" width="6.58203125" style="1" customWidth="1"/>
    <col min="38" max="39" width="7.58203125" style="1" customWidth="1"/>
    <col min="40" max="40" width="5.58203125" style="1" customWidth="1"/>
    <col min="41" max="16384" width="8.25" style="1"/>
  </cols>
  <sheetData>
    <row r="1" spans="1:40" ht="20.149999999999999" customHeight="1" x14ac:dyDescent="0.55000000000000004">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100" t="s">
        <v>38</v>
      </c>
      <c r="AL1" s="100"/>
      <c r="AM1" s="100"/>
      <c r="AN1" s="100"/>
    </row>
    <row r="2" spans="1:40" ht="18" customHeight="1" x14ac:dyDescent="0.55000000000000004">
      <c r="A2" s="4"/>
      <c r="B2" s="7"/>
      <c r="C2" s="7"/>
      <c r="D2" s="7"/>
      <c r="E2" s="7"/>
      <c r="F2" s="7"/>
      <c r="G2" s="7"/>
      <c r="H2" s="7"/>
      <c r="I2" s="7"/>
      <c r="J2" s="7"/>
      <c r="K2" s="41"/>
      <c r="L2" s="41"/>
      <c r="M2" s="101">
        <v>2025</v>
      </c>
      <c r="N2" s="101"/>
      <c r="O2" s="101"/>
      <c r="P2" s="101"/>
      <c r="Q2" s="102" t="s">
        <v>60</v>
      </c>
      <c r="R2" s="102"/>
      <c r="S2" s="101">
        <v>4</v>
      </c>
      <c r="T2" s="101"/>
      <c r="U2" s="102" t="s">
        <v>61</v>
      </c>
      <c r="V2" s="102"/>
      <c r="W2" s="7"/>
      <c r="X2" s="7"/>
      <c r="Y2" s="7"/>
      <c r="Z2" s="32"/>
      <c r="AA2" s="32"/>
      <c r="AC2" s="27"/>
      <c r="AD2" s="7"/>
      <c r="AE2" s="7"/>
      <c r="AF2" s="7"/>
      <c r="AG2" s="7"/>
      <c r="AH2" s="7"/>
      <c r="AI2" s="27" t="s">
        <v>66</v>
      </c>
      <c r="AJ2" s="27"/>
      <c r="AK2" s="103"/>
      <c r="AL2" s="103"/>
      <c r="AM2" s="103"/>
      <c r="AN2" s="103"/>
    </row>
    <row r="3" spans="1:40" ht="18" customHeight="1" x14ac:dyDescent="0.55000000000000004">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119"/>
      <c r="AL3" s="119"/>
      <c r="AM3" s="119"/>
      <c r="AN3" s="119"/>
    </row>
    <row r="4" spans="1:40" ht="18"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119"/>
      <c r="AL4" s="119"/>
      <c r="AM4" s="119"/>
      <c r="AN4" s="119"/>
    </row>
    <row r="5" spans="1:40" ht="18" customHeight="1" x14ac:dyDescent="0.55000000000000004">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120"/>
      <c r="AI5" s="120"/>
      <c r="AJ5" s="120"/>
      <c r="AK5" s="34" t="s">
        <v>67</v>
      </c>
      <c r="AL5" s="60"/>
      <c r="AM5" s="34" t="s">
        <v>68</v>
      </c>
      <c r="AN5" s="32"/>
    </row>
    <row r="6" spans="1:40" ht="10" customHeight="1" x14ac:dyDescent="0.55000000000000004">
      <c r="A6" s="4"/>
      <c r="B6" s="22"/>
      <c r="C6" s="22"/>
      <c r="D6" s="22"/>
      <c r="E6" s="22"/>
      <c r="F6" s="22"/>
      <c r="G6" s="22"/>
      <c r="H6" s="22"/>
      <c r="I6" s="22"/>
      <c r="J6" s="22"/>
      <c r="K6" s="22"/>
      <c r="L6" s="22"/>
      <c r="M6" s="22"/>
      <c r="N6" s="22"/>
      <c r="O6" s="22"/>
      <c r="P6" s="22"/>
      <c r="Q6" s="22"/>
      <c r="R6" s="22"/>
      <c r="S6" s="22"/>
      <c r="T6" s="22"/>
      <c r="U6" s="22"/>
      <c r="V6" s="22"/>
      <c r="W6" s="22"/>
      <c r="X6" s="5"/>
      <c r="Y6" s="5"/>
      <c r="Z6" s="5"/>
      <c r="AA6" s="5"/>
      <c r="AB6" s="5"/>
      <c r="AC6" s="5"/>
      <c r="AD6" s="5"/>
      <c r="AE6" s="5"/>
      <c r="AF6" s="5"/>
      <c r="AG6" s="5"/>
      <c r="AH6" s="5"/>
      <c r="AI6" s="5"/>
      <c r="AJ6" s="5"/>
      <c r="AK6" s="5"/>
      <c r="AL6" s="5"/>
      <c r="AM6" s="4"/>
      <c r="AN6" s="32"/>
    </row>
    <row r="7" spans="1:40" ht="15" customHeight="1" x14ac:dyDescent="0.55000000000000004">
      <c r="A7" s="105" t="s">
        <v>63</v>
      </c>
      <c r="B7" s="106" t="s">
        <v>72</v>
      </c>
      <c r="C7" s="107" t="s">
        <v>73</v>
      </c>
      <c r="D7" s="106" t="s">
        <v>74</v>
      </c>
      <c r="E7" s="110" t="s">
        <v>75</v>
      </c>
      <c r="F7" s="111" t="s">
        <v>107</v>
      </c>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2" t="s">
        <v>108</v>
      </c>
      <c r="AL7" s="113" t="s">
        <v>109</v>
      </c>
      <c r="AM7" s="114" t="s">
        <v>110</v>
      </c>
      <c r="AN7" s="114"/>
    </row>
    <row r="8" spans="1:40" ht="15" customHeight="1" x14ac:dyDescent="0.55000000000000004">
      <c r="A8" s="105"/>
      <c r="B8" s="106"/>
      <c r="C8" s="108"/>
      <c r="D8" s="106"/>
      <c r="E8" s="110"/>
      <c r="F8" s="106" t="s">
        <v>14</v>
      </c>
      <c r="G8" s="106"/>
      <c r="H8" s="106"/>
      <c r="I8" s="106"/>
      <c r="J8" s="106"/>
      <c r="K8" s="106"/>
      <c r="L8" s="106"/>
      <c r="M8" s="106" t="s">
        <v>15</v>
      </c>
      <c r="N8" s="106"/>
      <c r="O8" s="106"/>
      <c r="P8" s="106"/>
      <c r="Q8" s="106"/>
      <c r="R8" s="106"/>
      <c r="S8" s="106"/>
      <c r="T8" s="106" t="s">
        <v>16</v>
      </c>
      <c r="U8" s="106"/>
      <c r="V8" s="106"/>
      <c r="W8" s="106"/>
      <c r="X8" s="106"/>
      <c r="Y8" s="106"/>
      <c r="Z8" s="106"/>
      <c r="AA8" s="106" t="s">
        <v>17</v>
      </c>
      <c r="AB8" s="106"/>
      <c r="AC8" s="106"/>
      <c r="AD8" s="106"/>
      <c r="AE8" s="106"/>
      <c r="AF8" s="106"/>
      <c r="AG8" s="106"/>
      <c r="AH8" s="106" t="s">
        <v>20</v>
      </c>
      <c r="AI8" s="106"/>
      <c r="AJ8" s="106"/>
      <c r="AK8" s="112"/>
      <c r="AL8" s="113"/>
      <c r="AM8" s="114"/>
      <c r="AN8" s="114"/>
    </row>
    <row r="9" spans="1:40" ht="15" customHeight="1" x14ac:dyDescent="0.55000000000000004">
      <c r="A9" s="105"/>
      <c r="B9" s="106"/>
      <c r="C9" s="108"/>
      <c r="D9" s="106"/>
      <c r="E9" s="110"/>
      <c r="F9" s="8">
        <f>DATE($M$2,$S$2,1)</f>
        <v>45748</v>
      </c>
      <c r="G9" s="8">
        <f>DATE($M$2,$S$2,2)</f>
        <v>45749</v>
      </c>
      <c r="H9" s="8">
        <f>DATE($M$2,$S$2,3)</f>
        <v>45750</v>
      </c>
      <c r="I9" s="8">
        <f>DATE($M$2,$S$2,4)</f>
        <v>45751</v>
      </c>
      <c r="J9" s="8">
        <f>DATE($M$2,$S$2,5)</f>
        <v>45752</v>
      </c>
      <c r="K9" s="8">
        <f>DATE($M$2,$S$2,6)</f>
        <v>45753</v>
      </c>
      <c r="L9" s="8">
        <f>DATE($M$2,$S$2,7)</f>
        <v>45754</v>
      </c>
      <c r="M9" s="8">
        <f>DATE($M$2,$S$2,8)</f>
        <v>45755</v>
      </c>
      <c r="N9" s="8">
        <f>DATE($M$2,$S$2,9)</f>
        <v>45756</v>
      </c>
      <c r="O9" s="8">
        <f>DATE($M$2,$S$2,10)</f>
        <v>45757</v>
      </c>
      <c r="P9" s="8">
        <f>DATE($M$2,$S$2,11)</f>
        <v>45758</v>
      </c>
      <c r="Q9" s="8">
        <f>DATE($M$2,$S$2,12)</f>
        <v>45759</v>
      </c>
      <c r="R9" s="8">
        <f>DATE($M$2,$S$2,13)</f>
        <v>45760</v>
      </c>
      <c r="S9" s="8">
        <f>DATE($M$2,$S$2,14)</f>
        <v>45761</v>
      </c>
      <c r="T9" s="8">
        <f>DATE($M$2,$S$2,15)</f>
        <v>45762</v>
      </c>
      <c r="U9" s="8">
        <f>DATE($M$2,$S$2,16)</f>
        <v>45763</v>
      </c>
      <c r="V9" s="8">
        <f>DATE($M$2,$S$2,17)</f>
        <v>45764</v>
      </c>
      <c r="W9" s="8">
        <f>DATE($M$2,$S$2,18)</f>
        <v>45765</v>
      </c>
      <c r="X9" s="8">
        <f>DATE($M$2,$S$2,19)</f>
        <v>45766</v>
      </c>
      <c r="Y9" s="8">
        <f>DATE($M$2,$S$2,20)</f>
        <v>45767</v>
      </c>
      <c r="Z9" s="8">
        <f>DATE($M$2,$S$2,21)</f>
        <v>45768</v>
      </c>
      <c r="AA9" s="8">
        <f>DATE($M$2,$S$2,22)</f>
        <v>45769</v>
      </c>
      <c r="AB9" s="8">
        <f>DATE($M$2,$S$2,23)</f>
        <v>45770</v>
      </c>
      <c r="AC9" s="8">
        <f>DATE($M$2,$S$2,24)</f>
        <v>45771</v>
      </c>
      <c r="AD9" s="8">
        <f>DATE($M$2,$S$2,25)</f>
        <v>45772</v>
      </c>
      <c r="AE9" s="8">
        <f>DATE($M$2,$S$2,26)</f>
        <v>45773</v>
      </c>
      <c r="AF9" s="8">
        <f>DATE($M$2,$S$2,27)</f>
        <v>45774</v>
      </c>
      <c r="AG9" s="8">
        <f>DATE($M$2,$S$2,28)</f>
        <v>45775</v>
      </c>
      <c r="AH9" s="8">
        <f>IF(DAY(EOMONTH(F9,0))&lt;29,"",DATE($M$2,$S$2,29))</f>
        <v>45776</v>
      </c>
      <c r="AI9" s="8">
        <f>IF(DAY(EOMONTH(F9,0))&lt;30,"",DATE($M$2,$S$2,30))</f>
        <v>45777</v>
      </c>
      <c r="AJ9" s="8" t="str">
        <f>IF(DAY(EOMONTH(F9,0))&lt;31,"",DATE($M$2,$S$2,31))</f>
        <v/>
      </c>
      <c r="AK9" s="112"/>
      <c r="AL9" s="113"/>
      <c r="AM9" s="114"/>
      <c r="AN9" s="114"/>
    </row>
    <row r="10" spans="1:40" ht="15" customHeight="1" x14ac:dyDescent="0.55000000000000004">
      <c r="A10" s="105"/>
      <c r="B10" s="106"/>
      <c r="C10" s="109"/>
      <c r="D10" s="106"/>
      <c r="E10" s="110"/>
      <c r="F10" s="9">
        <f>DATE($M$2,$S$2,1)</f>
        <v>45748</v>
      </c>
      <c r="G10" s="9">
        <f>DATE($M$2,$S$2,2)</f>
        <v>45749</v>
      </c>
      <c r="H10" s="9">
        <f>DATE($M$2,$S$2,3)</f>
        <v>45750</v>
      </c>
      <c r="I10" s="9">
        <f>DATE($M$2,$S$2,4)</f>
        <v>45751</v>
      </c>
      <c r="J10" s="9">
        <f>DATE($M$2,$S$2,5)</f>
        <v>45752</v>
      </c>
      <c r="K10" s="9">
        <f>DATE($M$2,$S$2,6)</f>
        <v>45753</v>
      </c>
      <c r="L10" s="9">
        <f>DATE($M$2,$S$2,7)</f>
        <v>45754</v>
      </c>
      <c r="M10" s="9">
        <f>DATE($M$2,$S$2,8)</f>
        <v>45755</v>
      </c>
      <c r="N10" s="9">
        <f>DATE($M$2,$S$2,9)</f>
        <v>45756</v>
      </c>
      <c r="O10" s="9">
        <f>DATE($M$2,$S$2,10)</f>
        <v>45757</v>
      </c>
      <c r="P10" s="9">
        <f>DATE($M$2,$S$2,11)</f>
        <v>45758</v>
      </c>
      <c r="Q10" s="9">
        <f>DATE($M$2,$S$2,12)</f>
        <v>45759</v>
      </c>
      <c r="R10" s="9">
        <f>DATE($M$2,$S$2,13)</f>
        <v>45760</v>
      </c>
      <c r="S10" s="9">
        <f>DATE($M$2,$S$2,14)</f>
        <v>45761</v>
      </c>
      <c r="T10" s="9">
        <f>DATE($M$2,$S$2,15)</f>
        <v>45762</v>
      </c>
      <c r="U10" s="9">
        <f>DATE($M$2,$S$2,16)</f>
        <v>45763</v>
      </c>
      <c r="V10" s="9">
        <f>DATE($M$2,$S$2,17)</f>
        <v>45764</v>
      </c>
      <c r="W10" s="9">
        <f>DATE($M$2,$S$2,18)</f>
        <v>45765</v>
      </c>
      <c r="X10" s="9">
        <f>DATE($M$2,$S$2,19)</f>
        <v>45766</v>
      </c>
      <c r="Y10" s="9">
        <f>DATE($M$2,$S$2,20)</f>
        <v>45767</v>
      </c>
      <c r="Z10" s="9">
        <f>DATE($M$2,$S$2,21)</f>
        <v>45768</v>
      </c>
      <c r="AA10" s="9">
        <f>DATE($M$2,$S$2,22)</f>
        <v>45769</v>
      </c>
      <c r="AB10" s="9">
        <f>DATE($M$2,$S$2,23)</f>
        <v>45770</v>
      </c>
      <c r="AC10" s="9">
        <f>DATE($M$2,$S$2,24)</f>
        <v>45771</v>
      </c>
      <c r="AD10" s="9">
        <f>DATE($M$2,$S$2,25)</f>
        <v>45772</v>
      </c>
      <c r="AE10" s="9">
        <f>DATE($M$2,$S$2,26)</f>
        <v>45773</v>
      </c>
      <c r="AF10" s="9">
        <f>DATE($M$2,$S$2,27)</f>
        <v>45774</v>
      </c>
      <c r="AG10" s="9">
        <f>DATE($M$2,$S$2,28)</f>
        <v>45775</v>
      </c>
      <c r="AH10" s="9">
        <f>IF(DAY(EOMONTH(F10,0))&lt;29,"",DATE($M$2,$S$2,29))</f>
        <v>45776</v>
      </c>
      <c r="AI10" s="9">
        <f>IF(DAY(EOMONTH(F10,0))&lt;30,"",DATE($M$2,$S$2,30))</f>
        <v>45777</v>
      </c>
      <c r="AJ10" s="9" t="str">
        <f>IF(DAY(EOMONTH(F10,0))&lt;31,"",DATE($M$2,$S$2,31))</f>
        <v/>
      </c>
      <c r="AK10" s="112"/>
      <c r="AL10" s="113"/>
      <c r="AM10" s="114"/>
      <c r="AN10" s="114"/>
    </row>
    <row r="11" spans="1:40" ht="18" customHeight="1" x14ac:dyDescent="0.55000000000000004">
      <c r="A11" s="19">
        <v>1</v>
      </c>
      <c r="B11" s="61" t="s">
        <v>25</v>
      </c>
      <c r="C11" s="62"/>
      <c r="D11" s="63"/>
      <c r="E11" s="64"/>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15">
        <f>+SUM(F11:AJ11)</f>
        <v>0</v>
      </c>
      <c r="AL11" s="16">
        <f>IF($AK$3="４週",AK11/4,AK11/(DAY(EOMONTH($F$9,0))/7))</f>
        <v>0</v>
      </c>
      <c r="AM11" s="104"/>
      <c r="AN11" s="104"/>
    </row>
    <row r="12" spans="1:40" ht="18" customHeight="1" x14ac:dyDescent="0.55000000000000004">
      <c r="A12" s="19">
        <v>2</v>
      </c>
      <c r="B12" s="61" t="s">
        <v>25</v>
      </c>
      <c r="C12" s="62"/>
      <c r="D12" s="63"/>
      <c r="E12" s="64"/>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15">
        <f t="shared" ref="AK12:AK32" si="0">+SUM(F12:AJ12)</f>
        <v>0</v>
      </c>
      <c r="AL12" s="16">
        <f t="shared" ref="AL12:AL29" si="1">IF($AK$3="４週",AK12/4,AK12/(DAY(EOMONTH($F$9,0))/7))</f>
        <v>0</v>
      </c>
      <c r="AM12" s="104"/>
      <c r="AN12" s="104"/>
    </row>
    <row r="13" spans="1:40" ht="18" customHeight="1" x14ac:dyDescent="0.55000000000000004">
      <c r="A13" s="19">
        <v>3</v>
      </c>
      <c r="B13" s="61"/>
      <c r="C13" s="62"/>
      <c r="D13" s="63"/>
      <c r="E13" s="64"/>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15">
        <f t="shared" si="0"/>
        <v>0</v>
      </c>
      <c r="AL13" s="16">
        <f t="shared" si="1"/>
        <v>0</v>
      </c>
      <c r="AM13" s="104"/>
      <c r="AN13" s="104"/>
    </row>
    <row r="14" spans="1:40" ht="18" customHeight="1" x14ac:dyDescent="0.55000000000000004">
      <c r="A14" s="19">
        <v>4</v>
      </c>
      <c r="B14" s="61"/>
      <c r="C14" s="62"/>
      <c r="D14" s="63"/>
      <c r="E14" s="64"/>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15">
        <f t="shared" si="0"/>
        <v>0</v>
      </c>
      <c r="AL14" s="16">
        <f t="shared" si="1"/>
        <v>0</v>
      </c>
      <c r="AM14" s="104"/>
      <c r="AN14" s="104"/>
    </row>
    <row r="15" spans="1:40" ht="18" customHeight="1" x14ac:dyDescent="0.55000000000000004">
      <c r="A15" s="19">
        <v>5</v>
      </c>
      <c r="B15" s="61"/>
      <c r="C15" s="62"/>
      <c r="D15" s="63"/>
      <c r="E15" s="64"/>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15">
        <f t="shared" si="0"/>
        <v>0</v>
      </c>
      <c r="AL15" s="16">
        <f t="shared" si="1"/>
        <v>0</v>
      </c>
      <c r="AM15" s="104"/>
      <c r="AN15" s="104"/>
    </row>
    <row r="16" spans="1:40" ht="18" customHeight="1" x14ac:dyDescent="0.55000000000000004">
      <c r="A16" s="19">
        <v>6</v>
      </c>
      <c r="B16" s="61"/>
      <c r="C16" s="62"/>
      <c r="D16" s="63"/>
      <c r="E16" s="64"/>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15">
        <f t="shared" si="0"/>
        <v>0</v>
      </c>
      <c r="AL16" s="16">
        <f t="shared" si="1"/>
        <v>0</v>
      </c>
      <c r="AM16" s="104"/>
      <c r="AN16" s="104"/>
    </row>
    <row r="17" spans="1:40" ht="18" customHeight="1" x14ac:dyDescent="0.55000000000000004">
      <c r="A17" s="19">
        <v>7</v>
      </c>
      <c r="B17" s="61"/>
      <c r="C17" s="62"/>
      <c r="D17" s="63"/>
      <c r="E17" s="64"/>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15">
        <f t="shared" si="0"/>
        <v>0</v>
      </c>
      <c r="AL17" s="16">
        <f t="shared" si="1"/>
        <v>0</v>
      </c>
      <c r="AM17" s="104"/>
      <c r="AN17" s="104"/>
    </row>
    <row r="18" spans="1:40" ht="18" customHeight="1" x14ac:dyDescent="0.55000000000000004">
      <c r="A18" s="19">
        <v>8</v>
      </c>
      <c r="B18" s="61"/>
      <c r="C18" s="62"/>
      <c r="D18" s="63"/>
      <c r="E18" s="64"/>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15">
        <f t="shared" si="0"/>
        <v>0</v>
      </c>
      <c r="AL18" s="16">
        <f t="shared" si="1"/>
        <v>0</v>
      </c>
      <c r="AM18" s="104"/>
      <c r="AN18" s="104"/>
    </row>
    <row r="19" spans="1:40" ht="18" customHeight="1" x14ac:dyDescent="0.55000000000000004">
      <c r="A19" s="19">
        <v>9</v>
      </c>
      <c r="B19" s="61"/>
      <c r="C19" s="62"/>
      <c r="D19" s="63"/>
      <c r="E19" s="64"/>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15">
        <f t="shared" si="0"/>
        <v>0</v>
      </c>
      <c r="AL19" s="16">
        <f t="shared" si="1"/>
        <v>0</v>
      </c>
      <c r="AM19" s="104"/>
      <c r="AN19" s="104"/>
    </row>
    <row r="20" spans="1:40" ht="18" customHeight="1" x14ac:dyDescent="0.55000000000000004">
      <c r="A20" s="19">
        <v>10</v>
      </c>
      <c r="B20" s="61"/>
      <c r="C20" s="62"/>
      <c r="D20" s="63"/>
      <c r="E20" s="64"/>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15">
        <f t="shared" si="0"/>
        <v>0</v>
      </c>
      <c r="AL20" s="16">
        <f t="shared" si="1"/>
        <v>0</v>
      </c>
      <c r="AM20" s="104"/>
      <c r="AN20" s="104"/>
    </row>
    <row r="21" spans="1:40" ht="18" customHeight="1" x14ac:dyDescent="0.55000000000000004">
      <c r="A21" s="19">
        <v>11</v>
      </c>
      <c r="B21" s="61"/>
      <c r="C21" s="62"/>
      <c r="D21" s="63"/>
      <c r="E21" s="64"/>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15">
        <f t="shared" si="0"/>
        <v>0</v>
      </c>
      <c r="AL21" s="16">
        <f t="shared" si="1"/>
        <v>0</v>
      </c>
      <c r="AM21" s="104"/>
      <c r="AN21" s="104"/>
    </row>
    <row r="22" spans="1:40" ht="18" customHeight="1" x14ac:dyDescent="0.55000000000000004">
      <c r="A22" s="19">
        <v>12</v>
      </c>
      <c r="B22" s="61"/>
      <c r="C22" s="62"/>
      <c r="D22" s="63"/>
      <c r="E22" s="64"/>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15">
        <f t="shared" si="0"/>
        <v>0</v>
      </c>
      <c r="AL22" s="16">
        <f t="shared" si="1"/>
        <v>0</v>
      </c>
      <c r="AM22" s="104"/>
      <c r="AN22" s="104"/>
    </row>
    <row r="23" spans="1:40" ht="18" customHeight="1" x14ac:dyDescent="0.55000000000000004">
      <c r="A23" s="19">
        <v>13</v>
      </c>
      <c r="B23" s="61"/>
      <c r="C23" s="62"/>
      <c r="D23" s="63"/>
      <c r="E23" s="64"/>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15">
        <f t="shared" si="0"/>
        <v>0</v>
      </c>
      <c r="AL23" s="16">
        <f t="shared" si="1"/>
        <v>0</v>
      </c>
      <c r="AM23" s="104"/>
      <c r="AN23" s="104"/>
    </row>
    <row r="24" spans="1:40" ht="18" customHeight="1" x14ac:dyDescent="0.55000000000000004">
      <c r="A24" s="19">
        <v>14</v>
      </c>
      <c r="B24" s="61"/>
      <c r="C24" s="62"/>
      <c r="D24" s="63"/>
      <c r="E24" s="64"/>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15">
        <f t="shared" si="0"/>
        <v>0</v>
      </c>
      <c r="AL24" s="16">
        <f t="shared" si="1"/>
        <v>0</v>
      </c>
      <c r="AM24" s="104"/>
      <c r="AN24" s="104"/>
    </row>
    <row r="25" spans="1:40" ht="18" customHeight="1" x14ac:dyDescent="0.55000000000000004">
      <c r="A25" s="19">
        <v>15</v>
      </c>
      <c r="B25" s="61"/>
      <c r="C25" s="62"/>
      <c r="D25" s="63"/>
      <c r="E25" s="64"/>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15">
        <f t="shared" si="0"/>
        <v>0</v>
      </c>
      <c r="AL25" s="16">
        <f t="shared" si="1"/>
        <v>0</v>
      </c>
      <c r="AM25" s="104"/>
      <c r="AN25" s="104"/>
    </row>
    <row r="26" spans="1:40" ht="18" customHeight="1" x14ac:dyDescent="0.55000000000000004">
      <c r="A26" s="19">
        <v>16</v>
      </c>
      <c r="B26" s="61"/>
      <c r="C26" s="62"/>
      <c r="D26" s="63"/>
      <c r="E26" s="64"/>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15">
        <f t="shared" si="0"/>
        <v>0</v>
      </c>
      <c r="AL26" s="16">
        <f t="shared" si="1"/>
        <v>0</v>
      </c>
      <c r="AM26" s="104"/>
      <c r="AN26" s="104"/>
    </row>
    <row r="27" spans="1:40" ht="18" customHeight="1" x14ac:dyDescent="0.55000000000000004">
      <c r="A27" s="19">
        <v>17</v>
      </c>
      <c r="B27" s="61"/>
      <c r="C27" s="62"/>
      <c r="D27" s="63"/>
      <c r="E27" s="64"/>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15">
        <f t="shared" si="0"/>
        <v>0</v>
      </c>
      <c r="AL27" s="16">
        <f t="shared" si="1"/>
        <v>0</v>
      </c>
      <c r="AM27" s="104"/>
      <c r="AN27" s="104"/>
    </row>
    <row r="28" spans="1:40" ht="18" customHeight="1" x14ac:dyDescent="0.55000000000000004">
      <c r="A28" s="19">
        <v>18</v>
      </c>
      <c r="B28" s="61"/>
      <c r="C28" s="62"/>
      <c r="D28" s="63"/>
      <c r="E28" s="64"/>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15">
        <f t="shared" si="0"/>
        <v>0</v>
      </c>
      <c r="AL28" s="16">
        <f t="shared" si="1"/>
        <v>0</v>
      </c>
      <c r="AM28" s="104"/>
      <c r="AN28" s="104"/>
    </row>
    <row r="29" spans="1:40" ht="18" customHeight="1" x14ac:dyDescent="0.55000000000000004">
      <c r="A29" s="19">
        <v>19</v>
      </c>
      <c r="B29" s="61"/>
      <c r="C29" s="62"/>
      <c r="D29" s="63"/>
      <c r="E29" s="64"/>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15">
        <f t="shared" si="0"/>
        <v>0</v>
      </c>
      <c r="AL29" s="16">
        <f t="shared" si="1"/>
        <v>0</v>
      </c>
      <c r="AM29" s="104"/>
      <c r="AN29" s="104"/>
    </row>
    <row r="30" spans="1:40" ht="18" customHeight="1" x14ac:dyDescent="0.55000000000000004">
      <c r="A30" s="159">
        <v>20</v>
      </c>
      <c r="B30" s="61"/>
      <c r="C30" s="74"/>
      <c r="D30" s="63"/>
      <c r="E30" s="64"/>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160">
        <f t="shared" ref="AK30:AK31" si="2">+SUM(F30:AJ30)</f>
        <v>0</v>
      </c>
      <c r="AL30" s="161">
        <f t="shared" ref="AL30:AL31" si="3">IF($AK$3="４週",AK30/4,AK30/(DAY(EOMONTH($F$9,0))/7))</f>
        <v>0</v>
      </c>
      <c r="AM30" s="104"/>
      <c r="AN30" s="104"/>
    </row>
    <row r="31" spans="1:40" s="13" customFormat="1" ht="18" customHeight="1" x14ac:dyDescent="0.55000000000000004">
      <c r="A31" s="72"/>
      <c r="B31" s="76"/>
      <c r="C31" s="77"/>
      <c r="D31" s="78"/>
      <c r="E31" s="79"/>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15">
        <f t="shared" si="2"/>
        <v>0</v>
      </c>
      <c r="AL31" s="16">
        <f t="shared" si="3"/>
        <v>0</v>
      </c>
      <c r="AM31" s="121"/>
      <c r="AN31" s="121"/>
    </row>
    <row r="32" spans="1:40" ht="18" customHeight="1" x14ac:dyDescent="0.55000000000000004">
      <c r="A32" s="110" t="s">
        <v>4</v>
      </c>
      <c r="B32" s="128"/>
      <c r="C32" s="128"/>
      <c r="D32" s="128"/>
      <c r="E32" s="128"/>
      <c r="F32" s="17">
        <f>+SUM(F11:F31)</f>
        <v>0</v>
      </c>
      <c r="G32" s="17">
        <f t="shared" ref="G32:AJ32" si="4">+SUM(G11:G31)</f>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 t="shared" si="0"/>
        <v>0</v>
      </c>
      <c r="AL32" s="16">
        <f>IF($AK$3="４週",AK32/4,AK32/(DAY(EOMONTH($F$9,0))/7))</f>
        <v>0</v>
      </c>
      <c r="AM32" s="129"/>
      <c r="AN32" s="129"/>
    </row>
    <row r="33" spans="1:43" ht="18" customHeight="1" x14ac:dyDescent="0.55000000000000004">
      <c r="A33" s="128" t="s">
        <v>6</v>
      </c>
      <c r="B33" s="128"/>
      <c r="C33" s="128"/>
      <c r="D33" s="128"/>
      <c r="E33" s="130"/>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17"/>
      <c r="AL33" s="18"/>
      <c r="AM33" s="129"/>
      <c r="AN33" s="129"/>
    </row>
    <row r="34" spans="1:43" s="13" customFormat="1" ht="15" customHeight="1" x14ac:dyDescent="0.55000000000000004">
      <c r="A34" s="10"/>
      <c r="B34" s="10"/>
      <c r="C34" s="10"/>
      <c r="D34" s="10"/>
      <c r="E34" s="10"/>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0"/>
      <c r="AL34" s="10"/>
      <c r="AM34" s="12"/>
    </row>
    <row r="35" spans="1:43" s="13" customFormat="1" ht="15" customHeight="1" x14ac:dyDescent="0.55000000000000004">
      <c r="A35" s="58"/>
      <c r="B35" s="58"/>
      <c r="C35" s="58"/>
      <c r="D35" s="58"/>
      <c r="E35" s="58"/>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58"/>
      <c r="AL35" s="58"/>
      <c r="AM35" s="12"/>
    </row>
    <row r="36" spans="1:43" s="13" customFormat="1" ht="15" customHeight="1" x14ac:dyDescent="0.55000000000000004">
      <c r="A36" s="58"/>
      <c r="B36" s="58"/>
      <c r="C36" s="58"/>
      <c r="D36" s="58"/>
      <c r="E36" s="58"/>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58"/>
      <c r="AL36" s="58"/>
      <c r="AM36" s="12"/>
    </row>
    <row r="37" spans="1:43" s="13" customFormat="1" ht="21" customHeight="1" x14ac:dyDescent="0.55000000000000004">
      <c r="A37" s="44" t="s">
        <v>129</v>
      </c>
      <c r="B37" s="10"/>
      <c r="C37" s="10"/>
      <c r="D37" s="10"/>
      <c r="E37" s="10"/>
      <c r="F37" s="10"/>
      <c r="G37" s="11"/>
      <c r="H37" s="11"/>
      <c r="I37" s="11"/>
      <c r="J37" s="11"/>
      <c r="K37" s="11"/>
      <c r="L37" s="11"/>
      <c r="M37" s="11"/>
      <c r="N37" s="11"/>
      <c r="O37" s="11"/>
      <c r="AM37" s="10"/>
      <c r="AN37" s="12"/>
    </row>
    <row r="38" spans="1:43" s="13" customFormat="1" ht="25" customHeight="1" x14ac:dyDescent="0.55000000000000004">
      <c r="A38"/>
      <c r="B38" s="152" t="s">
        <v>135</v>
      </c>
      <c r="C38" s="153"/>
      <c r="D38" s="152" t="s">
        <v>130</v>
      </c>
      <c r="E38" s="153"/>
      <c r="F38" s="116" t="s">
        <v>134</v>
      </c>
      <c r="G38" s="117"/>
      <c r="H38" s="117"/>
      <c r="I38" s="117"/>
      <c r="J38" s="117"/>
      <c r="K38" s="118"/>
      <c r="L38" s="116" t="s">
        <v>131</v>
      </c>
      <c r="M38" s="117"/>
      <c r="N38" s="117"/>
      <c r="O38" s="117"/>
      <c r="P38" s="117"/>
      <c r="Q38" s="118"/>
      <c r="R38" s="116" t="s">
        <v>132</v>
      </c>
      <c r="S38" s="117"/>
      <c r="T38" s="117"/>
      <c r="U38" s="117"/>
      <c r="V38" s="117"/>
      <c r="W38" s="118"/>
      <c r="X38" s="116" t="s">
        <v>133</v>
      </c>
      <c r="Y38" s="117"/>
      <c r="Z38" s="117"/>
      <c r="AA38" s="117"/>
      <c r="AB38" s="117"/>
      <c r="AC38" s="118"/>
      <c r="AD38"/>
      <c r="AE38"/>
      <c r="AF38"/>
      <c r="AG38"/>
      <c r="AH38"/>
      <c r="AI38"/>
      <c r="AJ38"/>
      <c r="AK38"/>
      <c r="AL38"/>
      <c r="AM38"/>
      <c r="AN38"/>
      <c r="AO38"/>
      <c r="AP38"/>
      <c r="AQ38"/>
    </row>
    <row r="39" spans="1:43" s="13" customFormat="1" ht="18" customHeight="1" x14ac:dyDescent="0.55000000000000004">
      <c r="A39"/>
      <c r="B39" s="152" t="s">
        <v>136</v>
      </c>
      <c r="C39" s="153"/>
      <c r="D39" s="125"/>
      <c r="E39" s="127"/>
      <c r="F39" s="125"/>
      <c r="G39" s="126"/>
      <c r="H39" s="126"/>
      <c r="I39" s="126"/>
      <c r="J39" s="126"/>
      <c r="K39" s="127"/>
      <c r="L39" s="125"/>
      <c r="M39" s="126"/>
      <c r="N39" s="126"/>
      <c r="O39" s="126"/>
      <c r="P39" s="126"/>
      <c r="Q39" s="127"/>
      <c r="R39" s="125"/>
      <c r="S39" s="126"/>
      <c r="T39" s="126"/>
      <c r="U39" s="126"/>
      <c r="V39" s="126"/>
      <c r="W39" s="127"/>
      <c r="X39" s="125"/>
      <c r="Y39" s="126"/>
      <c r="Z39" s="126"/>
      <c r="AA39" s="126"/>
      <c r="AB39" s="126"/>
      <c r="AC39" s="127"/>
      <c r="AD39"/>
      <c r="AE39"/>
      <c r="AF39"/>
      <c r="AG39"/>
      <c r="AH39"/>
      <c r="AI39"/>
      <c r="AJ39"/>
      <c r="AK39"/>
      <c r="AL39"/>
      <c r="AM39"/>
      <c r="AN39"/>
      <c r="AO39"/>
      <c r="AP39"/>
      <c r="AQ39"/>
    </row>
    <row r="40" spans="1:43" s="13" customFormat="1" ht="25" customHeight="1" x14ac:dyDescent="0.55000000000000004">
      <c r="A40"/>
      <c r="B40" s="122" t="s">
        <v>137</v>
      </c>
      <c r="C40" s="122"/>
      <c r="D40" s="123"/>
      <c r="E40" s="123"/>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c r="AE40"/>
      <c r="AF40"/>
      <c r="AG40"/>
      <c r="AH40"/>
      <c r="AI40"/>
      <c r="AJ40"/>
      <c r="AK40"/>
      <c r="AL40"/>
      <c r="AM40"/>
      <c r="AN40"/>
      <c r="AO40"/>
      <c r="AP40"/>
      <c r="AQ40"/>
    </row>
    <row r="41" spans="1:43" s="13" customFormat="1" ht="5.15" customHeight="1" x14ac:dyDescent="0.55000000000000004">
      <c r="A41"/>
      <c r="B41" s="47"/>
      <c r="C41" s="47"/>
      <c r="D41" s="47"/>
      <c r="E41" s="47"/>
      <c r="F41" s="52"/>
      <c r="G41" s="52"/>
      <c r="H41" s="52"/>
      <c r="I41" s="52"/>
      <c r="J41" s="52"/>
      <c r="K41" s="52"/>
      <c r="L41" s="52"/>
      <c r="M41" s="52"/>
      <c r="N41" s="52"/>
      <c r="O41" s="52"/>
      <c r="P41" s="52"/>
      <c r="Q41" s="52"/>
      <c r="R41" s="52"/>
      <c r="S41" s="52"/>
      <c r="T41" s="52"/>
      <c r="U41" s="52"/>
      <c r="V41" s="52"/>
      <c r="W41" s="52"/>
      <c r="X41"/>
      <c r="Y41"/>
      <c r="Z41"/>
      <c r="AA41"/>
      <c r="AB41"/>
      <c r="AC41"/>
      <c r="AD41"/>
      <c r="AE41"/>
      <c r="AF41"/>
      <c r="AG41"/>
      <c r="AH41"/>
      <c r="AI41"/>
      <c r="AJ41"/>
      <c r="AK41"/>
      <c r="AL41"/>
      <c r="AM41"/>
      <c r="AN41"/>
      <c r="AO41"/>
      <c r="AP41"/>
      <c r="AQ41"/>
    </row>
    <row r="42" spans="1:43" s="13" customFormat="1" ht="21" customHeight="1" x14ac:dyDescent="0.55000000000000004">
      <c r="A42" s="44" t="s">
        <v>165</v>
      </c>
      <c r="B42" s="10"/>
      <c r="C42" s="10"/>
      <c r="D42" s="10"/>
      <c r="E42" s="10"/>
      <c r="F42" s="10"/>
      <c r="G42" s="11"/>
      <c r="H42" s="11"/>
      <c r="I42" s="11"/>
      <c r="J42" s="11"/>
      <c r="K42" s="11"/>
      <c r="L42" s="11"/>
      <c r="M42" s="11"/>
      <c r="N42" s="11"/>
      <c r="O42" s="11"/>
      <c r="AM42" s="10"/>
      <c r="AN42" s="12"/>
    </row>
    <row r="43" spans="1:43" s="13" customFormat="1" ht="25" customHeight="1" x14ac:dyDescent="0.55000000000000004">
      <c r="A43" s="115"/>
      <c r="B43" s="115"/>
      <c r="C43" s="115"/>
      <c r="D43" s="67">
        <v>4</v>
      </c>
      <c r="E43" s="67">
        <v>5</v>
      </c>
      <c r="F43" s="116">
        <v>6</v>
      </c>
      <c r="G43" s="117"/>
      <c r="H43" s="118"/>
      <c r="I43" s="116">
        <v>7</v>
      </c>
      <c r="J43" s="117"/>
      <c r="K43" s="118"/>
      <c r="L43" s="116">
        <v>8</v>
      </c>
      <c r="M43" s="117"/>
      <c r="N43" s="118"/>
      <c r="O43" s="116">
        <v>9</v>
      </c>
      <c r="P43" s="117"/>
      <c r="Q43" s="118"/>
      <c r="R43" s="116">
        <v>10</v>
      </c>
      <c r="S43" s="117"/>
      <c r="T43" s="118"/>
      <c r="U43" s="116">
        <v>11</v>
      </c>
      <c r="V43" s="117"/>
      <c r="W43" s="118"/>
      <c r="X43" s="116">
        <v>12</v>
      </c>
      <c r="Y43" s="117"/>
      <c r="Z43" s="118"/>
      <c r="AA43" s="116">
        <v>1</v>
      </c>
      <c r="AB43" s="117"/>
      <c r="AC43" s="118"/>
      <c r="AD43" s="116">
        <v>2</v>
      </c>
      <c r="AE43" s="117"/>
      <c r="AF43" s="118"/>
      <c r="AG43" s="116">
        <v>3</v>
      </c>
      <c r="AH43" s="117"/>
      <c r="AI43" s="118"/>
      <c r="AJ43" s="115" t="s">
        <v>64</v>
      </c>
      <c r="AK43" s="115"/>
      <c r="AL43" s="50" t="s">
        <v>118</v>
      </c>
      <c r="AM43" s="50" t="s">
        <v>128</v>
      </c>
      <c r="AN43"/>
      <c r="AO43"/>
      <c r="AP43"/>
      <c r="AQ43"/>
    </row>
    <row r="44" spans="1:43" s="13" customFormat="1" ht="18" customHeight="1" x14ac:dyDescent="0.55000000000000004">
      <c r="A44" s="131" t="s">
        <v>122</v>
      </c>
      <c r="B44" s="131"/>
      <c r="C44" s="131"/>
      <c r="D44" s="51">
        <f>SUM(D45:D49)</f>
        <v>0</v>
      </c>
      <c r="E44" s="51">
        <f>SUM(E45:E49)</f>
        <v>0</v>
      </c>
      <c r="F44" s="132">
        <f>SUM(F45:H49)</f>
        <v>0</v>
      </c>
      <c r="G44" s="132"/>
      <c r="H44" s="132"/>
      <c r="I44" s="132">
        <f>SUM(I45:K49)</f>
        <v>0</v>
      </c>
      <c r="J44" s="132"/>
      <c r="K44" s="132"/>
      <c r="L44" s="132">
        <f>SUM(L45:N49)</f>
        <v>0</v>
      </c>
      <c r="M44" s="132"/>
      <c r="N44" s="132"/>
      <c r="O44" s="132">
        <f>SUM(O45:Q49)</f>
        <v>0</v>
      </c>
      <c r="P44" s="132"/>
      <c r="Q44" s="132"/>
      <c r="R44" s="132">
        <f>SUM(R45:T49)</f>
        <v>0</v>
      </c>
      <c r="S44" s="132"/>
      <c r="T44" s="132"/>
      <c r="U44" s="132">
        <f>SUM(U45:W49)</f>
        <v>0</v>
      </c>
      <c r="V44" s="132"/>
      <c r="W44" s="132"/>
      <c r="X44" s="132">
        <f>SUM(X45:Z49)</f>
        <v>0</v>
      </c>
      <c r="Y44" s="132"/>
      <c r="Z44" s="132"/>
      <c r="AA44" s="132">
        <f>SUM(AA45:AC49)</f>
        <v>0</v>
      </c>
      <c r="AB44" s="132"/>
      <c r="AC44" s="132"/>
      <c r="AD44" s="132">
        <f>SUM(AD45:AF49)</f>
        <v>0</v>
      </c>
      <c r="AE44" s="132"/>
      <c r="AF44" s="132"/>
      <c r="AG44" s="132">
        <f>SUM(AG45:AI49)</f>
        <v>0</v>
      </c>
      <c r="AH44" s="132"/>
      <c r="AI44" s="132"/>
      <c r="AJ44" s="133">
        <f t="shared" ref="AJ44:AJ49" si="5">SUM(D44:AI44)</f>
        <v>0</v>
      </c>
      <c r="AK44" s="133"/>
      <c r="AL44" s="134" t="e">
        <f>ROUNDUP(((AJ44-AJ50-AJ51)+AJ50*0.5+AJ51*0.75)/AJ52,1)</f>
        <v>#DIV/0!</v>
      </c>
      <c r="AM44" s="134" t="e">
        <f>ROUND((2*AJ45+3*AJ46+4*AJ47+5*AJ48+6*AJ49)/AJ44,1)</f>
        <v>#DIV/0!</v>
      </c>
      <c r="AN44"/>
      <c r="AO44"/>
      <c r="AP44"/>
      <c r="AQ44"/>
    </row>
    <row r="45" spans="1:43" s="13" customFormat="1" ht="18" customHeight="1" x14ac:dyDescent="0.55000000000000004">
      <c r="A45" s="137" t="s">
        <v>123</v>
      </c>
      <c r="B45" s="138"/>
      <c r="C45" s="139"/>
      <c r="D45" s="66"/>
      <c r="E45" s="66"/>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133">
        <f t="shared" si="5"/>
        <v>0</v>
      </c>
      <c r="AK45" s="133"/>
      <c r="AL45" s="135"/>
      <c r="AM45" s="135"/>
      <c r="AN45"/>
      <c r="AO45"/>
      <c r="AP45"/>
      <c r="AQ45"/>
    </row>
    <row r="46" spans="1:43" s="13" customFormat="1" ht="18" customHeight="1" x14ac:dyDescent="0.55000000000000004">
      <c r="A46" s="137" t="s">
        <v>124</v>
      </c>
      <c r="B46" s="138"/>
      <c r="C46" s="139"/>
      <c r="D46" s="66"/>
      <c r="E46" s="66"/>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133">
        <f t="shared" si="5"/>
        <v>0</v>
      </c>
      <c r="AK46" s="133"/>
      <c r="AL46" s="135"/>
      <c r="AM46" s="135"/>
      <c r="AN46"/>
      <c r="AO46"/>
      <c r="AP46"/>
      <c r="AQ46"/>
    </row>
    <row r="47" spans="1:43" s="13" customFormat="1" ht="18" customHeight="1" x14ac:dyDescent="0.55000000000000004">
      <c r="A47" s="137" t="s">
        <v>125</v>
      </c>
      <c r="B47" s="138"/>
      <c r="C47" s="139"/>
      <c r="D47" s="66"/>
      <c r="E47" s="66"/>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133">
        <f t="shared" si="5"/>
        <v>0</v>
      </c>
      <c r="AK47" s="133"/>
      <c r="AL47" s="135"/>
      <c r="AM47" s="135"/>
      <c r="AN47"/>
      <c r="AO47"/>
      <c r="AP47"/>
      <c r="AQ47"/>
    </row>
    <row r="48" spans="1:43" s="13" customFormat="1" ht="18" customHeight="1" x14ac:dyDescent="0.55000000000000004">
      <c r="A48" s="137" t="s">
        <v>126</v>
      </c>
      <c r="B48" s="138"/>
      <c r="C48" s="139"/>
      <c r="D48" s="66"/>
      <c r="E48" s="66"/>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133">
        <f t="shared" si="5"/>
        <v>0</v>
      </c>
      <c r="AK48" s="133"/>
      <c r="AL48" s="135"/>
      <c r="AM48" s="135"/>
      <c r="AN48"/>
      <c r="AO48"/>
      <c r="AP48"/>
      <c r="AQ48"/>
    </row>
    <row r="49" spans="1:43" s="13" customFormat="1" ht="18" customHeight="1" x14ac:dyDescent="0.55000000000000004">
      <c r="A49" s="137" t="s">
        <v>127</v>
      </c>
      <c r="B49" s="138"/>
      <c r="C49" s="139"/>
      <c r="D49" s="66"/>
      <c r="E49" s="66"/>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133">
        <f t="shared" si="5"/>
        <v>0</v>
      </c>
      <c r="AK49" s="133"/>
      <c r="AL49" s="135"/>
      <c r="AM49" s="135"/>
      <c r="AN49"/>
      <c r="AO49"/>
      <c r="AP49"/>
      <c r="AQ49"/>
    </row>
    <row r="50" spans="1:43" s="13" customFormat="1" ht="18" customHeight="1" x14ac:dyDescent="0.55000000000000004">
      <c r="A50" s="55"/>
      <c r="B50" s="57" t="s">
        <v>169</v>
      </c>
      <c r="C50" s="56"/>
      <c r="D50" s="66"/>
      <c r="E50" s="66"/>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133">
        <f>SUM(D50:AI50)</f>
        <v>0</v>
      </c>
      <c r="AK50" s="133"/>
      <c r="AL50" s="135"/>
      <c r="AM50" s="135"/>
      <c r="AN50"/>
      <c r="AO50"/>
      <c r="AP50"/>
      <c r="AQ50"/>
    </row>
    <row r="51" spans="1:43" s="13" customFormat="1" ht="18" customHeight="1" x14ac:dyDescent="0.55000000000000004">
      <c r="A51" s="55"/>
      <c r="B51" s="97" t="s">
        <v>170</v>
      </c>
      <c r="C51" s="98"/>
      <c r="D51" s="66"/>
      <c r="E51" s="66"/>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133">
        <f>SUM(D51:AI51)</f>
        <v>0</v>
      </c>
      <c r="AK51" s="133"/>
      <c r="AL51" s="135"/>
      <c r="AM51" s="135"/>
      <c r="AN51"/>
      <c r="AO51"/>
      <c r="AP51"/>
      <c r="AQ51"/>
    </row>
    <row r="52" spans="1:43" s="13" customFormat="1" ht="18" customHeight="1" x14ac:dyDescent="0.55000000000000004">
      <c r="A52" s="131" t="s">
        <v>116</v>
      </c>
      <c r="B52" s="131"/>
      <c r="C52" s="131"/>
      <c r="D52" s="66"/>
      <c r="E52" s="66"/>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133">
        <f>+SUM(D52:AI52)</f>
        <v>0</v>
      </c>
      <c r="AK52" s="133"/>
      <c r="AL52" s="136"/>
      <c r="AM52" s="136"/>
      <c r="AN52"/>
      <c r="AO52"/>
      <c r="AP52"/>
      <c r="AQ52"/>
    </row>
    <row r="53" spans="1:43" s="13" customFormat="1" ht="21" customHeight="1" x14ac:dyDescent="0.55000000000000004">
      <c r="A53" s="47" t="s">
        <v>171</v>
      </c>
      <c r="B53" s="47"/>
      <c r="C53" s="47"/>
      <c r="D53"/>
      <c r="E53"/>
      <c r="F53"/>
      <c r="G53"/>
      <c r="H53"/>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48"/>
      <c r="AH53" s="48"/>
      <c r="AI53" s="48"/>
      <c r="AJ53" s="49"/>
      <c r="AK53" s="11"/>
      <c r="AL53" s="10"/>
      <c r="AM53" s="10"/>
      <c r="AN53" s="12"/>
    </row>
    <row r="54" spans="1:43" s="13" customFormat="1" ht="5.15" customHeight="1" x14ac:dyDescent="0.55000000000000004">
      <c r="A54" s="47"/>
      <c r="B54" s="47"/>
      <c r="C54" s="47"/>
      <c r="D54"/>
      <c r="E54"/>
      <c r="F54"/>
      <c r="G54"/>
      <c r="H54"/>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48"/>
      <c r="AH54" s="48"/>
      <c r="AI54" s="48"/>
      <c r="AJ54" s="49"/>
      <c r="AK54" s="11"/>
      <c r="AL54" s="59"/>
      <c r="AM54" s="59"/>
      <c r="AN54" s="12"/>
    </row>
    <row r="55" spans="1:43" s="13" customFormat="1" ht="18" customHeight="1" x14ac:dyDescent="0.55000000000000004">
      <c r="A55" s="44" t="s">
        <v>117</v>
      </c>
      <c r="B55" s="11"/>
      <c r="D55" s="11"/>
      <c r="E55" s="11"/>
      <c r="F55" s="11"/>
      <c r="G55" s="11"/>
      <c r="H55" s="11"/>
      <c r="I55" s="11"/>
      <c r="J55" s="11"/>
      <c r="K55" s="11"/>
      <c r="L55" s="11"/>
      <c r="M55" s="11"/>
      <c r="N55" s="11"/>
      <c r="O55" s="11"/>
      <c r="P55" s="11"/>
      <c r="Q55" s="11"/>
      <c r="R55" s="11"/>
      <c r="S55" s="11"/>
      <c r="T55" s="11"/>
      <c r="U55" s="11"/>
      <c r="V55" s="11"/>
      <c r="W55" s="10"/>
      <c r="X55" s="11"/>
      <c r="Y55" s="11"/>
      <c r="Z55" s="11"/>
      <c r="AA55" s="11"/>
      <c r="AB55" s="11"/>
      <c r="AC55" s="11"/>
      <c r="AD55" s="11"/>
      <c r="AE55" s="11"/>
      <c r="AF55" s="11"/>
      <c r="AG55" s="48"/>
      <c r="AH55" s="48"/>
      <c r="AI55" s="48"/>
      <c r="AJ55" s="49"/>
      <c r="AK55" s="11"/>
      <c r="AL55" s="10"/>
      <c r="AM55" s="10"/>
      <c r="AN55" s="12"/>
    </row>
    <row r="56" spans="1:43" s="13" customFormat="1" ht="55" customHeight="1" x14ac:dyDescent="0.55000000000000004">
      <c r="A56" s="115" t="s">
        <v>112</v>
      </c>
      <c r="B56" s="115"/>
      <c r="C56" s="115" t="s">
        <v>25</v>
      </c>
      <c r="D56" s="115"/>
      <c r="E56" s="122" t="s">
        <v>166</v>
      </c>
      <c r="F56" s="122"/>
      <c r="G56" s="122"/>
      <c r="H56" s="122"/>
      <c r="I56" s="143" t="s">
        <v>167</v>
      </c>
      <c r="J56" s="144"/>
      <c r="K56" s="144"/>
      <c r="L56" s="144"/>
      <c r="M56" s="144"/>
      <c r="N56" s="145"/>
      <c r="O56" s="143" t="s">
        <v>138</v>
      </c>
      <c r="P56" s="144"/>
      <c r="Q56" s="144"/>
      <c r="R56" s="144"/>
      <c r="S56" s="144"/>
      <c r="T56" s="145"/>
      <c r="U56" s="143" t="s">
        <v>139</v>
      </c>
      <c r="V56" s="144"/>
      <c r="W56" s="144"/>
      <c r="X56" s="144"/>
      <c r="Y56" s="144"/>
      <c r="Z56" s="145"/>
      <c r="AA56" s="143" t="s">
        <v>140</v>
      </c>
      <c r="AB56" s="144"/>
      <c r="AC56" s="144"/>
      <c r="AD56" s="144"/>
      <c r="AE56" s="144"/>
      <c r="AF56" s="145"/>
      <c r="AG56" s="122" t="s">
        <v>141</v>
      </c>
      <c r="AH56" s="122"/>
      <c r="AI56" s="122"/>
      <c r="AJ56" s="122"/>
      <c r="AK56" s="122"/>
      <c r="AL56"/>
      <c r="AM56" s="10"/>
      <c r="AN56" s="12"/>
    </row>
    <row r="57" spans="1:43" s="13" customFormat="1" ht="18" customHeight="1" x14ac:dyDescent="0.55000000000000004">
      <c r="A57" s="122" t="s">
        <v>119</v>
      </c>
      <c r="B57" s="122"/>
      <c r="C57" s="132" t="e">
        <f>ROUNDDOWN(IF(AL44&lt;=60,1,1+ROUNDUP((AL44-60)/40,0)),1)</f>
        <v>#DIV/0!</v>
      </c>
      <c r="D57" s="132"/>
      <c r="E57" s="132" t="str">
        <f>IF(D39="○",ROUNDDOWN(IF(AM44&lt;4,AL44/6,IF(AM44&lt;5,AL44/5,AL44/3)),1),"-")</f>
        <v>-</v>
      </c>
      <c r="F57" s="132"/>
      <c r="G57" s="132"/>
      <c r="H57" s="132"/>
      <c r="I57" s="132" t="str">
        <f>IF(F39="○",ROUNDDOWN(F40/6,1),"-")</f>
        <v>-</v>
      </c>
      <c r="J57" s="132"/>
      <c r="K57" s="132"/>
      <c r="L57" s="132"/>
      <c r="M57" s="132"/>
      <c r="N57" s="132"/>
      <c r="O57" s="132" t="str">
        <f>IF(L39="○",ROUNDDOWN(L40/6,1),"-")</f>
        <v>-</v>
      </c>
      <c r="P57" s="132"/>
      <c r="Q57" s="132"/>
      <c r="R57" s="132"/>
      <c r="S57" s="132"/>
      <c r="T57" s="132"/>
      <c r="U57" s="132" t="str">
        <f>IF(R39="○",ROUNDDOWN(R40/6,1),"-")</f>
        <v>-</v>
      </c>
      <c r="V57" s="132"/>
      <c r="W57" s="132"/>
      <c r="X57" s="132"/>
      <c r="Y57" s="132"/>
      <c r="Z57" s="132"/>
      <c r="AA57" s="132" t="str">
        <f>IF(R39="○",ROUNDDOWN(R40/15,1),"-")</f>
        <v>-</v>
      </c>
      <c r="AB57" s="132"/>
      <c r="AC57" s="132"/>
      <c r="AD57" s="132"/>
      <c r="AE57" s="132"/>
      <c r="AF57" s="132"/>
      <c r="AG57" s="132" t="str">
        <f>IF(X39="○",ROUNDDOWN(X40/10,1),"-")</f>
        <v>-</v>
      </c>
      <c r="AH57" s="132"/>
      <c r="AI57" s="132"/>
      <c r="AJ57" s="132"/>
      <c r="AK57" s="132"/>
      <c r="AL57"/>
      <c r="AM57" s="10"/>
      <c r="AN57" s="12"/>
    </row>
    <row r="58" spans="1:43" s="13" customFormat="1" ht="5.15" customHeight="1" x14ac:dyDescent="0.55000000000000004">
      <c r="A58" s="47"/>
      <c r="B58" s="47"/>
      <c r="C58" s="47"/>
      <c r="D58" s="47"/>
      <c r="E58" s="47"/>
      <c r="F58" s="47"/>
      <c r="G58" s="47"/>
      <c r="H58" s="47"/>
      <c r="I58" s="47"/>
      <c r="J58" s="48"/>
      <c r="K58" s="48"/>
      <c r="L58" s="48"/>
      <c r="M58" s="49"/>
      <c r="N58" s="11"/>
      <c r="O58" s="11"/>
      <c r="P58" s="11"/>
      <c r="Q58"/>
      <c r="W58" s="10"/>
      <c r="X58" s="11"/>
      <c r="Y58" s="11"/>
      <c r="Z58" s="11"/>
      <c r="AA58" s="11"/>
      <c r="AB58" s="11"/>
      <c r="AC58" s="11"/>
      <c r="AD58" s="11"/>
      <c r="AE58" s="11"/>
      <c r="AF58" s="11"/>
      <c r="AG58" s="48"/>
      <c r="AH58" s="48"/>
      <c r="AI58" s="48"/>
      <c r="AJ58" s="49"/>
      <c r="AK58" s="11"/>
      <c r="AL58" s="10"/>
      <c r="AM58" s="10"/>
      <c r="AN58" s="12"/>
    </row>
    <row r="59" spans="1:43" ht="21" customHeight="1" x14ac:dyDescent="0.55000000000000004">
      <c r="A59" s="14" t="s">
        <v>120</v>
      </c>
      <c r="B59" s="1"/>
      <c r="C59" s="5"/>
      <c r="D59" s="5"/>
      <c r="E59" s="5"/>
      <c r="F59" s="5"/>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5"/>
      <c r="AM59" s="5"/>
      <c r="AN59" s="4"/>
    </row>
    <row r="60" spans="1:43" ht="25" customHeight="1" x14ac:dyDescent="0.55000000000000004">
      <c r="A60" s="4"/>
      <c r="B60" s="22"/>
      <c r="C60" s="140" t="str">
        <f>IF(VLOOKUP($AK$1,選択肢!$A$1:$J$33,C65,FALSE)=0,"-",VLOOKUP($AK$1,選択肢!$A$1:$J$33,C65,FALSE))</f>
        <v>管理者</v>
      </c>
      <c r="D60" s="141"/>
      <c r="E60" s="146" t="str">
        <f>IF(VLOOKUP($AK$1,選択肢!$A$1:$J$33,E65,FALSE)=0,"-",VLOOKUP($AK$1,選択肢!$A$1:$J$33,E65,FALSE))</f>
        <v>サービス管理責任者</v>
      </c>
      <c r="F60" s="146"/>
      <c r="G60" s="146"/>
      <c r="H60" s="146"/>
      <c r="I60" s="140" t="str">
        <f>IF(VLOOKUP($AK$1,選択肢!$A$1:$J$33,I65,FALSE)=0,"-",VLOOKUP($AK$1,選択肢!$A$1:$J$33,I65,FALSE))</f>
        <v>医師</v>
      </c>
      <c r="J60" s="141"/>
      <c r="K60" s="141"/>
      <c r="L60" s="141"/>
      <c r="M60" s="141"/>
      <c r="N60" s="142"/>
      <c r="O60" s="140" t="str">
        <f>IF(VLOOKUP($AK$1,選択肢!$A$1:$J$33,O65,FALSE)=0,"-",VLOOKUP($AK$1,選択肢!$A$1:$J$33,O65,FALSE))</f>
        <v>看護職員</v>
      </c>
      <c r="P60" s="141"/>
      <c r="Q60" s="141"/>
      <c r="R60" s="141"/>
      <c r="S60" s="141"/>
      <c r="T60" s="142"/>
      <c r="U60" s="140" t="str">
        <f>IF(VLOOKUP($AK$1,選択肢!$A$1:$J$33,U65,FALSE)=0,"-",VLOOKUP($AK$1,選択肢!$A$1:$J$33,U65,FALSE))</f>
        <v>理学療法士</v>
      </c>
      <c r="V60" s="141"/>
      <c r="W60" s="141"/>
      <c r="X60" s="141"/>
      <c r="Y60" s="141"/>
      <c r="Z60" s="142"/>
      <c r="AA60" s="140" t="str">
        <f>IF(VLOOKUP($AK$1,選択肢!$A$1:$J$33,AA65,FALSE)=0,"-",VLOOKUP($AK$1,選択肢!$A$1:$J$33,AA65,FALSE))</f>
        <v>作業療法士</v>
      </c>
      <c r="AB60" s="141"/>
      <c r="AC60" s="141"/>
      <c r="AD60" s="141"/>
      <c r="AE60" s="141"/>
      <c r="AF60" s="142"/>
      <c r="AG60" s="146" t="str">
        <f>IF(VLOOKUP($AK$1,選択肢!$A$1:$J$33,AG65,FALSE)=0,"-",VLOOKUP($AK$1,選択肢!$A$1:$J$33,AG65,FALSE))</f>
        <v>言語聴覚士</v>
      </c>
      <c r="AH60" s="146"/>
      <c r="AI60" s="146"/>
      <c r="AJ60" s="146"/>
      <c r="AK60" s="146"/>
      <c r="AL60" s="146" t="str">
        <f>IF(VLOOKUP($AK$1,選択肢!$A$1:$J$33,AL65,FALSE)=0,"-",VLOOKUP($AK$1,選択肢!$A$1:$J$33,AL65,FALSE))</f>
        <v>就労支援員</v>
      </c>
      <c r="AM60" s="146"/>
      <c r="AN60" s="4"/>
    </row>
    <row r="61" spans="1:43" ht="18" customHeight="1" x14ac:dyDescent="0.55000000000000004">
      <c r="A61" s="4"/>
      <c r="B61" s="22"/>
      <c r="C61" s="46" t="s">
        <v>2</v>
      </c>
      <c r="D61" s="46" t="s">
        <v>3</v>
      </c>
      <c r="E61" s="45" t="s">
        <v>2</v>
      </c>
      <c r="F61" s="147" t="s">
        <v>3</v>
      </c>
      <c r="G61" s="147"/>
      <c r="H61" s="147"/>
      <c r="I61" s="148" t="s">
        <v>2</v>
      </c>
      <c r="J61" s="149"/>
      <c r="K61" s="150"/>
      <c r="L61" s="148" t="s">
        <v>3</v>
      </c>
      <c r="M61" s="149"/>
      <c r="N61" s="150"/>
      <c r="O61" s="148" t="s">
        <v>2</v>
      </c>
      <c r="P61" s="149"/>
      <c r="Q61" s="150"/>
      <c r="R61" s="148" t="s">
        <v>3</v>
      </c>
      <c r="S61" s="149"/>
      <c r="T61" s="150"/>
      <c r="U61" s="148" t="s">
        <v>2</v>
      </c>
      <c r="V61" s="149"/>
      <c r="W61" s="150"/>
      <c r="X61" s="148" t="s">
        <v>3</v>
      </c>
      <c r="Y61" s="149"/>
      <c r="Z61" s="150"/>
      <c r="AA61" s="148" t="s">
        <v>2</v>
      </c>
      <c r="AB61" s="149"/>
      <c r="AC61" s="150"/>
      <c r="AD61" s="148" t="s">
        <v>3</v>
      </c>
      <c r="AE61" s="149"/>
      <c r="AF61" s="150"/>
      <c r="AG61" s="148" t="s">
        <v>2</v>
      </c>
      <c r="AH61" s="149"/>
      <c r="AI61" s="150"/>
      <c r="AJ61" s="148" t="s">
        <v>3</v>
      </c>
      <c r="AK61" s="150"/>
      <c r="AL61" s="45" t="s">
        <v>1</v>
      </c>
      <c r="AM61" s="45" t="s">
        <v>0</v>
      </c>
      <c r="AN61" s="4"/>
    </row>
    <row r="62" spans="1:43" ht="18" customHeight="1" x14ac:dyDescent="0.55000000000000004">
      <c r="A62" s="4"/>
      <c r="B62" s="21" t="s">
        <v>18</v>
      </c>
      <c r="C62" s="45">
        <f>COUNTIFS($B$11:$B$31,C$60,$C$11:$C$31,"A",$E$11:$E$31,"*")</f>
        <v>0</v>
      </c>
      <c r="D62" s="45">
        <f>COUNTIFS($B$11:$B$31,C$60,$C$11:$C$31,"B",$E$11:$E$31,"*")</f>
        <v>0</v>
      </c>
      <c r="E62" s="45">
        <f>COUNTIFS($B$11:$B$31,E$60,$C$11:$C$31,"A",$E$11:$E$31,"*")</f>
        <v>0</v>
      </c>
      <c r="F62" s="148">
        <f>COUNTIFS($B$11:$B$31,E$60,$C$11:$C$31,"B",$E$11:$E$31,"*")</f>
        <v>0</v>
      </c>
      <c r="G62" s="149"/>
      <c r="H62" s="150"/>
      <c r="I62" s="148">
        <f>COUNTIFS($B$11:$B$31,I$60,$C$11:$C$31,"A",$E$11:$E$31,"*")</f>
        <v>0</v>
      </c>
      <c r="J62" s="149"/>
      <c r="K62" s="150"/>
      <c r="L62" s="148">
        <f>COUNTIFS($B$11:$B$31,I$60,$C$11:$C$31,"B",$E$11:$E$31,"*")</f>
        <v>0</v>
      </c>
      <c r="M62" s="149"/>
      <c r="N62" s="150"/>
      <c r="O62" s="148">
        <f>COUNTIFS($B$11:$B$31,O$60,$C$11:$C$31,"A",$E$11:$E$31,"*")</f>
        <v>0</v>
      </c>
      <c r="P62" s="149"/>
      <c r="Q62" s="150"/>
      <c r="R62" s="148">
        <f>COUNTIFS($B$11:$B$31,O$60,$C$11:$C$31,"B",$E$11:$E$31,"*")</f>
        <v>0</v>
      </c>
      <c r="S62" s="149"/>
      <c r="T62" s="150"/>
      <c r="U62" s="148">
        <f>COUNTIFS($B$11:$B$31,U$60,$C$11:$C$31,"A",$E$11:$E$31,"*")</f>
        <v>0</v>
      </c>
      <c r="V62" s="149"/>
      <c r="W62" s="150"/>
      <c r="X62" s="148">
        <f>COUNTIFS($B$11:$B$31,U$60,$C$11:$C$31,"B",$E$11:$E$31,"*")</f>
        <v>0</v>
      </c>
      <c r="Y62" s="149"/>
      <c r="Z62" s="150"/>
      <c r="AA62" s="148">
        <f>COUNTIFS($B$11:$B$31,AA$60,$C$11:$C$31,"A",$E$11:$E$31,"*")</f>
        <v>0</v>
      </c>
      <c r="AB62" s="149"/>
      <c r="AC62" s="150"/>
      <c r="AD62" s="148">
        <f>COUNTIFS($B$11:$B$31,AA$60,$C$11:$C$31,"B",$E$11:$E$31,"*")</f>
        <v>0</v>
      </c>
      <c r="AE62" s="149"/>
      <c r="AF62" s="150"/>
      <c r="AG62" s="148">
        <f>COUNTIFS($B$11:$B$31,AG$60,$C$11:$C$31,"A",$E$11:$E$31,"*")</f>
        <v>0</v>
      </c>
      <c r="AH62" s="149"/>
      <c r="AI62" s="150"/>
      <c r="AJ62" s="148">
        <f>COUNTIFS($B$11:$B$31,AG$60,$C$11:$C$31,"B",$E$11:$E$31,"*")</f>
        <v>0</v>
      </c>
      <c r="AK62" s="150"/>
      <c r="AL62" s="45">
        <f>COUNTIFS($B$11:$B$31,AL$60,$C$11:$C$31,"A",$E$11:$E$31,"*")</f>
        <v>0</v>
      </c>
      <c r="AM62" s="45">
        <f>COUNTIFS($B$11:$B$31,AL$60,$C$11:$C$31,"B",$E$11:$E$31,"*")</f>
        <v>0</v>
      </c>
      <c r="AN62" s="4"/>
    </row>
    <row r="63" spans="1:43" ht="18" customHeight="1" x14ac:dyDescent="0.55000000000000004">
      <c r="A63" s="4"/>
      <c r="B63" s="28" t="s">
        <v>19</v>
      </c>
      <c r="C63" s="45">
        <f>COUNTIFS($B$11:$B$31,C$60,$C$11:$C$31,"C",$E$11:$E$31,"*")</f>
        <v>0</v>
      </c>
      <c r="D63" s="45">
        <f>COUNTIFS($B$11:$B$31,C$60,$C$11:$C$31,"D",$E$11:$E$31,"*")</f>
        <v>0</v>
      </c>
      <c r="E63" s="45">
        <f>COUNTIFS($B$11:$B$31,E$60,$C$11:$C$31,"C",$E$11:$E$31,"*")</f>
        <v>0</v>
      </c>
      <c r="F63" s="148">
        <f>COUNTIFS($B$11:$B$31,E$60,$C$11:$C$31,"D",$E$11:$E$31,"*")</f>
        <v>0</v>
      </c>
      <c r="G63" s="149"/>
      <c r="H63" s="150"/>
      <c r="I63" s="148">
        <f>COUNTIFS($B$11:$B$31,I$60,$C$11:$C$31,"C",$E$11:$E$31,"*")</f>
        <v>0</v>
      </c>
      <c r="J63" s="149"/>
      <c r="K63" s="150"/>
      <c r="L63" s="148">
        <f>COUNTIFS($B$11:$B$31,I$60,$C$11:$C$31,"D",$E$11:$E$31,"*")</f>
        <v>0</v>
      </c>
      <c r="M63" s="149"/>
      <c r="N63" s="150"/>
      <c r="O63" s="148">
        <f>COUNTIFS($B$11:$B$31,O$60,$C$11:$C$31,"C",$E$11:$E$31,"*")</f>
        <v>0</v>
      </c>
      <c r="P63" s="149"/>
      <c r="Q63" s="150"/>
      <c r="R63" s="148">
        <f>COUNTIFS($B$11:$B$31,O$60,$C$11:$C$31,"D",$E$11:$E$31,"*")</f>
        <v>0</v>
      </c>
      <c r="S63" s="149"/>
      <c r="T63" s="150"/>
      <c r="U63" s="148">
        <f>COUNTIFS($B$11:$B$31,U$60,$C$11:$C$31,"C",$E$11:$E$31,"*")</f>
        <v>0</v>
      </c>
      <c r="V63" s="149"/>
      <c r="W63" s="150"/>
      <c r="X63" s="148">
        <f>COUNTIFS($B$11:$B$31,U$60,$C$11:$C$31,"D",$E$11:$E$31,"*")</f>
        <v>0</v>
      </c>
      <c r="Y63" s="149"/>
      <c r="Z63" s="150"/>
      <c r="AA63" s="148">
        <f>COUNTIFS($B$11:$B$31,AA$60,$C$11:$C$31,"C",$E$11:$E$31,"*")</f>
        <v>0</v>
      </c>
      <c r="AB63" s="149"/>
      <c r="AC63" s="150"/>
      <c r="AD63" s="148">
        <f>COUNTIFS($B$11:$B$31,AA$60,$C$11:$C$31,"D",$E$11:$E$31,"*")</f>
        <v>0</v>
      </c>
      <c r="AE63" s="149"/>
      <c r="AF63" s="150"/>
      <c r="AG63" s="148">
        <f>COUNTIFS($B$11:$B$31,AG$60,$C$11:$C$31,"C",$E$11:$E$31,"*")</f>
        <v>0</v>
      </c>
      <c r="AH63" s="149"/>
      <c r="AI63" s="150"/>
      <c r="AJ63" s="148">
        <f>COUNTIFS($B$11:$B$31,AG$60,$C$11:$C$31,"D",$E$11:$E$31,"*")</f>
        <v>0</v>
      </c>
      <c r="AK63" s="150"/>
      <c r="AL63" s="45">
        <f>COUNTIFS($B$11:$B$31,AL$60,$C$11:$C$31,"C",$E$11:$E$31,"*")</f>
        <v>0</v>
      </c>
      <c r="AM63" s="45">
        <f>COUNTIFS($B$11:$B$31,AL$60,$C$11:$C$31,"D",$E$11:$E$31,"*")</f>
        <v>0</v>
      </c>
      <c r="AN63" s="4"/>
    </row>
    <row r="64" spans="1:43" ht="24.75" customHeight="1" x14ac:dyDescent="0.55000000000000004">
      <c r="A64" s="4"/>
      <c r="B64" s="28" t="s">
        <v>111</v>
      </c>
      <c r="C64" s="140" t="str">
        <f>IF($AK$3="４週",SUMIFS($AK$11:$AK$31,$B$11:$B$31,C60)/4/$AH$5,IF($AK$3="歴月",SUMIFS($AK$11:$AK$31,$B$11:$B$31,C60)/$AL$5,"記載する期間を選択してください"))</f>
        <v>記載する期間を選択してください</v>
      </c>
      <c r="D64" s="142"/>
      <c r="E64" s="140" t="str">
        <f>IF($AK$3="４週",SUMIFS($AK$11:$AK$31,$B$11:$B$31,E60)/4/$AH$5,IF($AK$3="歴月",SUMIFS($AK$11:$AK$31,$B$11:$B$31,E60)/$AL$5,"記載する期間を選択してください"))</f>
        <v>記載する期間を選択してください</v>
      </c>
      <c r="F64" s="141"/>
      <c r="G64" s="141"/>
      <c r="H64" s="142"/>
      <c r="I64" s="140" t="str">
        <f>IF($AK$3="４週",SUMIFS($AK$11:$AK$31,$B$11:$B$31,I60)/4/$AH$5,IF($AK$3="歴月",SUMIFS($AK$11:$AK$31,$B$11:$B$31,I60)/$AL$5,"記載する期間を選択してください"))</f>
        <v>記載する期間を選択してください</v>
      </c>
      <c r="J64" s="141"/>
      <c r="K64" s="141"/>
      <c r="L64" s="141"/>
      <c r="M64" s="141"/>
      <c r="N64" s="142"/>
      <c r="O64" s="140" t="str">
        <f>IF($AK$3="４週",SUMIFS($AK$11:$AK$31,$B$11:$B$31,O60)/4/$AH$5,IF($AK$3="歴月",SUMIFS($AK$11:$AK$31,$B$11:$B$31,O60)/$AL$5,"記載する期間を選択してください"))</f>
        <v>記載する期間を選択してください</v>
      </c>
      <c r="P64" s="141"/>
      <c r="Q64" s="141"/>
      <c r="R64" s="141"/>
      <c r="S64" s="141"/>
      <c r="T64" s="142"/>
      <c r="U64" s="140" t="str">
        <f>IF($AK$3="４週",SUMIFS($AK$11:$AK$31,$B$11:$B$31,U60)/4/$AH$5,IF($AK$3="歴月",SUMIFS($AK$11:$AK$31,$B$11:$B$31,U60)/$AL$5,"記載する期間を選択してください"))</f>
        <v>記載する期間を選択してください</v>
      </c>
      <c r="V64" s="141"/>
      <c r="W64" s="141"/>
      <c r="X64" s="141"/>
      <c r="Y64" s="141"/>
      <c r="Z64" s="142"/>
      <c r="AA64" s="140" t="str">
        <f>IF($AK$3="４週",SUMIFS($AK$11:$AK$31,$B$11:$B$31,AA60)/4/$AH$5,IF($AK$3="歴月",SUMIFS($AK$11:$AK$31,$B$11:$B$31,AA60)/$AL$5,"記載する期間を選択してください"))</f>
        <v>記載する期間を選択してください</v>
      </c>
      <c r="AB64" s="141"/>
      <c r="AC64" s="141"/>
      <c r="AD64" s="141"/>
      <c r="AE64" s="141"/>
      <c r="AF64" s="142"/>
      <c r="AG64" s="140" t="str">
        <f>IF($AK$3="４週",SUMIFS($AK$11:$AK$31,$B$11:$B$31,AG60)/4/$AH$5,IF($AK$3="歴月",SUMIFS($AK$11:$AK$31,$B$11:$B$31,AG60)/$AL$5,"記載する期間を選択してください"))</f>
        <v>記載する期間を選択してください</v>
      </c>
      <c r="AH64" s="141"/>
      <c r="AI64" s="141"/>
      <c r="AJ64" s="141"/>
      <c r="AK64" s="142"/>
      <c r="AL64" s="140" t="str">
        <f>IF($AK$3="４週",SUMIFS($AK$11:$AK$31,$B$11:$B$31,AL60)/4/$AH$5,IF($AK$3="歴月",SUMIFS($AK$11:$AK$31,$B$11:$B$31,AL60)/$AL$5,"記載する期間を選択してください"))</f>
        <v>記載する期間を選択してください</v>
      </c>
      <c r="AM64" s="142"/>
      <c r="AN64" s="4"/>
    </row>
    <row r="65" spans="1:40" ht="4.5" customHeight="1" x14ac:dyDescent="0.55000000000000004">
      <c r="A65" s="4"/>
      <c r="B65" s="1"/>
      <c r="C65" s="24">
        <v>2</v>
      </c>
      <c r="D65" s="24"/>
      <c r="E65" s="24">
        <v>3</v>
      </c>
      <c r="F65" s="24"/>
      <c r="G65" s="24"/>
      <c r="H65" s="24"/>
      <c r="I65" s="24">
        <v>4</v>
      </c>
      <c r="J65" s="24"/>
      <c r="K65" s="24"/>
      <c r="L65" s="24"/>
      <c r="M65" s="24"/>
      <c r="N65" s="24"/>
      <c r="O65" s="24">
        <v>5</v>
      </c>
      <c r="P65" s="24"/>
      <c r="Q65" s="24"/>
      <c r="R65" s="24"/>
      <c r="S65" s="24"/>
      <c r="T65" s="24"/>
      <c r="U65" s="24">
        <v>6</v>
      </c>
      <c r="V65" s="24"/>
      <c r="W65" s="24"/>
      <c r="X65" s="24"/>
      <c r="Y65" s="24"/>
      <c r="Z65" s="24"/>
      <c r="AA65" s="24">
        <v>7</v>
      </c>
      <c r="AB65" s="24"/>
      <c r="AC65" s="24"/>
      <c r="AD65" s="24"/>
      <c r="AE65" s="24"/>
      <c r="AF65" s="24"/>
      <c r="AG65" s="24">
        <v>8</v>
      </c>
      <c r="AH65" s="24"/>
      <c r="AI65" s="24"/>
      <c r="AJ65" s="24"/>
      <c r="AK65" s="24"/>
      <c r="AL65" s="24">
        <v>9</v>
      </c>
      <c r="AM65" s="43"/>
      <c r="AN65" s="4"/>
    </row>
    <row r="66" spans="1:40" ht="19.5" customHeight="1" x14ac:dyDescent="0.55000000000000004">
      <c r="A66" s="4"/>
      <c r="B66" s="22"/>
      <c r="C66" s="146" t="str">
        <f>IF(VLOOKUP($AK$1,選択肢!$A$1:$J$33,C71,FALSE)=0,"-",VLOOKUP($AK$1,選択肢!$A$1:$J$33,C71,FALSE))</f>
        <v>職業指導員</v>
      </c>
      <c r="D66" s="146"/>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43"/>
      <c r="AN66" s="4"/>
    </row>
    <row r="67" spans="1:40" ht="19.5" customHeight="1" x14ac:dyDescent="0.55000000000000004">
      <c r="A67" s="4"/>
      <c r="B67" s="22"/>
      <c r="C67" s="45" t="s">
        <v>2</v>
      </c>
      <c r="D67" s="45" t="s">
        <v>3</v>
      </c>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43"/>
      <c r="AN67" s="4"/>
    </row>
    <row r="68" spans="1:40" ht="19.5" customHeight="1" x14ac:dyDescent="0.55000000000000004">
      <c r="A68" s="4"/>
      <c r="B68" s="21" t="s">
        <v>18</v>
      </c>
      <c r="C68" s="45">
        <f>COUNTIFS($B$11:$B$31,C$66,$C$11:$C$31,"A",$E$11:$E$31,"*")</f>
        <v>0</v>
      </c>
      <c r="D68" s="45">
        <f>COUNTIFS($B$11:$B$31,C$66,$C$11:$C$31,"B",$E$11:$E$31,"*")</f>
        <v>0</v>
      </c>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43"/>
      <c r="AN68" s="4"/>
    </row>
    <row r="69" spans="1:40" ht="19.5" customHeight="1" x14ac:dyDescent="0.55000000000000004">
      <c r="A69" s="4"/>
      <c r="B69" s="28" t="s">
        <v>19</v>
      </c>
      <c r="C69" s="45">
        <f>COUNTIFS($B$11:$B$31,C$66,$C$11:$C$31,"C",$E$11:$E$31,"*")</f>
        <v>0</v>
      </c>
      <c r="D69" s="45">
        <f>COUNTIFS($B$11:$B$31,C$66,$C$11:$C$31,"D",$E$11:$E$31,"*")</f>
        <v>0</v>
      </c>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43"/>
      <c r="AN69" s="4"/>
    </row>
    <row r="70" spans="1:40" ht="19.5" customHeight="1" x14ac:dyDescent="0.55000000000000004">
      <c r="A70" s="4"/>
      <c r="B70" s="28" t="s">
        <v>111</v>
      </c>
      <c r="C70" s="140" t="str">
        <f>IF($AK$3="４週",SUMIFS($AK$11:$AK$31,$B$11:$B$31,C66)/4/$AH$5,IF($AK$3="歴月",SUMIFS($AK$11:$AK$31,$B$11:$B$31,C66)/$AL$5,"記載する期間を選択してください"))</f>
        <v>記載する期間を選択してください</v>
      </c>
      <c r="D70" s="142"/>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43"/>
      <c r="AN70" s="4"/>
    </row>
    <row r="71" spans="1:40" ht="3" customHeight="1" x14ac:dyDescent="0.55000000000000004">
      <c r="A71" s="4"/>
      <c r="B71" s="1"/>
      <c r="C71" s="24">
        <v>10</v>
      </c>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43"/>
      <c r="AN71" s="4"/>
    </row>
    <row r="72" spans="1:40" ht="15" customHeight="1" x14ac:dyDescent="0.55000000000000004">
      <c r="A72" s="31" t="s">
        <v>76</v>
      </c>
      <c r="B72" s="36"/>
      <c r="C72" s="37"/>
      <c r="D72" s="37"/>
      <c r="E72" s="37"/>
      <c r="F72" s="38"/>
      <c r="G72" s="37"/>
      <c r="H72" s="24"/>
      <c r="I72" s="24"/>
      <c r="J72" s="24"/>
      <c r="K72" s="24"/>
      <c r="L72" s="24"/>
      <c r="M72" s="24"/>
      <c r="N72" s="24"/>
      <c r="O72" s="24"/>
      <c r="P72" s="24"/>
      <c r="Q72" s="24"/>
      <c r="R72" s="24">
        <v>6</v>
      </c>
      <c r="S72" s="24"/>
      <c r="T72" s="24"/>
      <c r="U72" s="24"/>
      <c r="V72" s="24"/>
      <c r="W72" s="24"/>
      <c r="X72" s="24">
        <v>7</v>
      </c>
      <c r="Y72" s="24"/>
      <c r="Z72" s="24"/>
      <c r="AA72" s="24"/>
      <c r="AB72" s="24"/>
      <c r="AC72" s="24"/>
      <c r="AD72" s="24">
        <v>8</v>
      </c>
      <c r="AE72" s="24"/>
      <c r="AF72" s="24"/>
      <c r="AG72" s="25"/>
      <c r="AH72" s="25"/>
      <c r="AI72" s="25"/>
      <c r="AJ72" s="25">
        <v>9</v>
      </c>
      <c r="AK72" s="23"/>
      <c r="AL72" s="23"/>
      <c r="AM72" s="4"/>
    </row>
    <row r="73" spans="1:40" s="2" customFormat="1" ht="15" customHeight="1" x14ac:dyDescent="0.55000000000000004">
      <c r="A73" s="31" t="s">
        <v>77</v>
      </c>
      <c r="B73" s="30"/>
      <c r="C73" s="30"/>
      <c r="D73" s="30"/>
      <c r="E73" s="30"/>
      <c r="F73" s="30"/>
      <c r="G73" s="3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row>
    <row r="74" spans="1:40" s="2" customFormat="1" ht="15" customHeight="1" x14ac:dyDescent="0.55000000000000004">
      <c r="A74" s="31" t="s">
        <v>121</v>
      </c>
      <c r="B74" s="30"/>
      <c r="C74" s="30"/>
      <c r="D74" s="30"/>
      <c r="E74" s="30"/>
      <c r="F74" s="30"/>
      <c r="G74" s="3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row>
    <row r="75" spans="1:40" s="2" customFormat="1" ht="15" customHeight="1" x14ac:dyDescent="0.55000000000000004">
      <c r="A75" s="31" t="s">
        <v>78</v>
      </c>
      <c r="B75" s="30"/>
      <c r="C75" s="30"/>
      <c r="D75" s="30"/>
      <c r="E75" s="30"/>
      <c r="F75" s="30"/>
      <c r="G75" s="3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row>
    <row r="76" spans="1:40" s="2" customFormat="1" ht="15" customHeight="1" x14ac:dyDescent="0.55000000000000004">
      <c r="A76" s="31" t="s">
        <v>79</v>
      </c>
      <c r="B76" s="30"/>
      <c r="C76" s="30"/>
      <c r="D76" s="30"/>
      <c r="E76" s="30"/>
      <c r="F76" s="30"/>
      <c r="G76" s="3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row>
    <row r="77" spans="1:40" ht="15" customHeight="1" x14ac:dyDescent="0.55000000000000004">
      <c r="A77" s="2" t="s">
        <v>80</v>
      </c>
      <c r="B77" s="39"/>
      <c r="C77" s="2"/>
      <c r="D77" s="2"/>
      <c r="E77" s="2"/>
      <c r="F77" s="2"/>
      <c r="G77" s="2"/>
    </row>
    <row r="78" spans="1:40" ht="15" customHeight="1" x14ac:dyDescent="0.55000000000000004">
      <c r="A78" s="2" t="s">
        <v>81</v>
      </c>
      <c r="B78" s="39"/>
      <c r="C78" s="2"/>
      <c r="D78" s="2"/>
      <c r="E78" s="2"/>
      <c r="F78" s="2"/>
      <c r="G78" s="2"/>
    </row>
    <row r="79" spans="1:40" ht="15" customHeight="1" x14ac:dyDescent="0.55000000000000004">
      <c r="A79" s="2"/>
      <c r="B79" s="21" t="s">
        <v>82</v>
      </c>
      <c r="C79" s="106" t="s">
        <v>83</v>
      </c>
      <c r="D79" s="106"/>
      <c r="E79" s="106"/>
      <c r="F79" s="2"/>
      <c r="G79" s="2"/>
    </row>
    <row r="80" spans="1:40" ht="15" customHeight="1" x14ac:dyDescent="0.55000000000000004">
      <c r="A80" s="2"/>
      <c r="B80" s="42" t="s">
        <v>100</v>
      </c>
      <c r="C80" s="151" t="s">
        <v>84</v>
      </c>
      <c r="D80" s="151"/>
      <c r="E80" s="151"/>
      <c r="F80" s="2"/>
      <c r="G80" s="2"/>
    </row>
    <row r="81" spans="1:7" ht="15" customHeight="1" x14ac:dyDescent="0.55000000000000004">
      <c r="A81" s="2"/>
      <c r="B81" s="42" t="s">
        <v>101</v>
      </c>
      <c r="C81" s="151" t="s">
        <v>85</v>
      </c>
      <c r="D81" s="151"/>
      <c r="E81" s="151"/>
      <c r="F81" s="2"/>
      <c r="G81" s="2"/>
    </row>
    <row r="82" spans="1:7" ht="15" customHeight="1" x14ac:dyDescent="0.55000000000000004">
      <c r="A82" s="2"/>
      <c r="B82" s="42" t="s">
        <v>102</v>
      </c>
      <c r="C82" s="151" t="s">
        <v>86</v>
      </c>
      <c r="D82" s="151"/>
      <c r="E82" s="151"/>
      <c r="F82" s="2"/>
      <c r="G82" s="2"/>
    </row>
    <row r="83" spans="1:7" ht="15" customHeight="1" x14ac:dyDescent="0.55000000000000004">
      <c r="A83" s="2"/>
      <c r="B83" s="42" t="s">
        <v>103</v>
      </c>
      <c r="C83" s="151" t="s">
        <v>87</v>
      </c>
      <c r="D83" s="151"/>
      <c r="E83" s="151"/>
      <c r="F83" s="2"/>
      <c r="G83" s="2"/>
    </row>
    <row r="84" spans="1:7" ht="15" customHeight="1" x14ac:dyDescent="0.55000000000000004">
      <c r="A84" s="2"/>
      <c r="B84" s="31" t="s">
        <v>88</v>
      </c>
      <c r="C84" s="2"/>
      <c r="D84" s="2"/>
      <c r="E84" s="2"/>
      <c r="F84" s="2"/>
      <c r="G84" s="2"/>
    </row>
    <row r="85" spans="1:7" ht="15" customHeight="1" x14ac:dyDescent="0.55000000000000004">
      <c r="A85" s="2"/>
      <c r="B85" s="31" t="s">
        <v>105</v>
      </c>
      <c r="C85" s="2"/>
      <c r="D85" s="2"/>
      <c r="E85" s="2"/>
      <c r="F85" s="2"/>
      <c r="G85" s="2"/>
    </row>
    <row r="86" spans="1:7" ht="15" customHeight="1" x14ac:dyDescent="0.55000000000000004">
      <c r="A86" s="2"/>
      <c r="B86" s="31" t="s">
        <v>89</v>
      </c>
      <c r="C86" s="2"/>
      <c r="D86" s="2"/>
      <c r="E86" s="2"/>
      <c r="F86" s="2"/>
      <c r="G86" s="2"/>
    </row>
    <row r="87" spans="1:7" ht="15" customHeight="1" x14ac:dyDescent="0.55000000000000004">
      <c r="A87" s="2" t="s">
        <v>90</v>
      </c>
      <c r="B87" s="39"/>
      <c r="C87" s="2"/>
      <c r="D87" s="2"/>
      <c r="E87" s="2"/>
      <c r="F87" s="2"/>
      <c r="G87" s="2"/>
    </row>
    <row r="88" spans="1:7" ht="15" customHeight="1" x14ac:dyDescent="0.55000000000000004">
      <c r="A88" s="2" t="s">
        <v>174</v>
      </c>
      <c r="B88" s="39"/>
      <c r="C88" s="2"/>
      <c r="D88" s="2"/>
      <c r="E88" s="2"/>
      <c r="F88" s="2"/>
      <c r="G88" s="2"/>
    </row>
    <row r="89" spans="1:7" ht="15" customHeight="1" x14ac:dyDescent="0.55000000000000004">
      <c r="A89" s="2" t="s">
        <v>106</v>
      </c>
      <c r="B89" s="39"/>
      <c r="C89" s="2"/>
      <c r="D89" s="2"/>
      <c r="E89" s="2"/>
      <c r="F89" s="2"/>
      <c r="G89" s="2"/>
    </row>
    <row r="90" spans="1:7" ht="15" customHeight="1" x14ac:dyDescent="0.55000000000000004">
      <c r="A90" s="2" t="s">
        <v>92</v>
      </c>
      <c r="B90" s="39"/>
      <c r="C90" s="2"/>
      <c r="D90" s="2"/>
      <c r="E90" s="2"/>
      <c r="F90" s="2"/>
      <c r="G90" s="2"/>
    </row>
    <row r="91" spans="1:7" ht="15" customHeight="1" x14ac:dyDescent="0.55000000000000004">
      <c r="A91" s="2" t="s">
        <v>172</v>
      </c>
      <c r="B91" s="39"/>
      <c r="C91" s="2"/>
      <c r="D91" s="2"/>
      <c r="E91" s="2"/>
      <c r="F91" s="2"/>
      <c r="G91" s="2"/>
    </row>
    <row r="92" spans="1:7" ht="15" customHeight="1" x14ac:dyDescent="0.55000000000000004">
      <c r="A92" s="2" t="s">
        <v>93</v>
      </c>
      <c r="B92" s="39"/>
      <c r="C92" s="2"/>
      <c r="D92" s="2"/>
      <c r="E92" s="2"/>
      <c r="F92" s="2"/>
      <c r="G92" s="2"/>
    </row>
    <row r="93" spans="1:7" ht="15" customHeight="1" x14ac:dyDescent="0.55000000000000004">
      <c r="A93" s="2" t="s">
        <v>94</v>
      </c>
      <c r="B93" s="39"/>
      <c r="C93" s="2"/>
      <c r="D93" s="2"/>
      <c r="E93" s="2"/>
      <c r="F93" s="2"/>
      <c r="G93" s="2"/>
    </row>
    <row r="94" spans="1:7" ht="15" customHeight="1" x14ac:dyDescent="0.55000000000000004">
      <c r="A94" s="2" t="s">
        <v>95</v>
      </c>
      <c r="B94" s="39"/>
      <c r="C94" s="2"/>
      <c r="D94" s="2"/>
      <c r="E94" s="2"/>
      <c r="F94" s="2"/>
      <c r="G94" s="2"/>
    </row>
    <row r="95" spans="1:7" ht="15" customHeight="1" x14ac:dyDescent="0.55000000000000004">
      <c r="A95" s="2" t="s">
        <v>96</v>
      </c>
      <c r="B95" s="39"/>
      <c r="C95" s="2"/>
      <c r="D95" s="2"/>
      <c r="E95" s="2"/>
      <c r="F95" s="2"/>
      <c r="G95" s="2"/>
    </row>
    <row r="96" spans="1:7" ht="15" customHeight="1" x14ac:dyDescent="0.55000000000000004">
      <c r="A96" s="2" t="s">
        <v>97</v>
      </c>
      <c r="B96" s="39"/>
      <c r="C96" s="2"/>
      <c r="D96" s="2"/>
      <c r="E96" s="2"/>
      <c r="F96" s="2"/>
      <c r="G96" s="2"/>
    </row>
    <row r="97" spans="1:7" ht="15" customHeight="1" x14ac:dyDescent="0.55000000000000004">
      <c r="A97" s="2" t="s">
        <v>98</v>
      </c>
      <c r="B97" s="39"/>
      <c r="C97" s="2"/>
      <c r="D97" s="2"/>
      <c r="E97" s="2"/>
      <c r="F97" s="2"/>
      <c r="G97" s="2"/>
    </row>
    <row r="98" spans="1:7" ht="15" customHeight="1" x14ac:dyDescent="0.55000000000000004">
      <c r="A98" s="2" t="s">
        <v>99</v>
      </c>
      <c r="B98" s="39"/>
      <c r="C98" s="2"/>
      <c r="D98" s="2"/>
      <c r="E98" s="2"/>
      <c r="F98" s="2"/>
      <c r="G98" s="2"/>
    </row>
    <row r="99" spans="1:7" ht="15" customHeight="1" x14ac:dyDescent="0.55000000000000004">
      <c r="A99" s="2" t="s">
        <v>104</v>
      </c>
      <c r="B99" s="39"/>
      <c r="C99" s="2"/>
      <c r="D99" s="2"/>
      <c r="E99" s="2"/>
      <c r="F99" s="2"/>
      <c r="G99" s="2"/>
    </row>
  </sheetData>
  <sheetProtection algorithmName="SHA-512" hashValue="z/6o3ummgWEVCJlvZzobF6pcPllTHeKeiBHB32wzdGLD599cSD4Is6Sly8gAOgiL47XUGmFHa4NfUTktSnUpeA==" saltValue="5F8omCPwwVSwn7gvppwGtA==" spinCount="100000" sheet="1" objects="1" scenarios="1" formatCells="0" insertRows="0"/>
  <mergeCells count="258">
    <mergeCell ref="AD48:AF48"/>
    <mergeCell ref="AG48:AI48"/>
    <mergeCell ref="X47:Z47"/>
    <mergeCell ref="AG52:AI52"/>
    <mergeCell ref="AJ52:AK52"/>
    <mergeCell ref="AD49:AF49"/>
    <mergeCell ref="AG49:AI49"/>
    <mergeCell ref="AJ49:AK49"/>
    <mergeCell ref="AJ48:AK48"/>
    <mergeCell ref="AD47:AF47"/>
    <mergeCell ref="AG47:AI47"/>
    <mergeCell ref="AJ47:AK47"/>
    <mergeCell ref="AG50:AI50"/>
    <mergeCell ref="AJ50:AK50"/>
    <mergeCell ref="AD51:AF51"/>
    <mergeCell ref="AG51:AI51"/>
    <mergeCell ref="AJ51:AK51"/>
    <mergeCell ref="R48:T48"/>
    <mergeCell ref="L52:N52"/>
    <mergeCell ref="O52:Q52"/>
    <mergeCell ref="R52:T52"/>
    <mergeCell ref="R49:T49"/>
    <mergeCell ref="U49:W49"/>
    <mergeCell ref="X49:Z49"/>
    <mergeCell ref="AA49:AC49"/>
    <mergeCell ref="R47:T47"/>
    <mergeCell ref="U47:W47"/>
    <mergeCell ref="AA47:AC47"/>
    <mergeCell ref="U48:W48"/>
    <mergeCell ref="X48:Z48"/>
    <mergeCell ref="AA48:AC48"/>
    <mergeCell ref="F62:H62"/>
    <mergeCell ref="I62:K62"/>
    <mergeCell ref="L62:N62"/>
    <mergeCell ref="AJ62:AK62"/>
    <mergeCell ref="AD61:AF61"/>
    <mergeCell ref="AG61:AI61"/>
    <mergeCell ref="AJ61:AK61"/>
    <mergeCell ref="AA62:AC62"/>
    <mergeCell ref="AD62:AF62"/>
    <mergeCell ref="AG62:AI62"/>
    <mergeCell ref="AA61:AC61"/>
    <mergeCell ref="C83:E83"/>
    <mergeCell ref="B38:C38"/>
    <mergeCell ref="D38:E38"/>
    <mergeCell ref="F38:K38"/>
    <mergeCell ref="L38:Q38"/>
    <mergeCell ref="R38:W38"/>
    <mergeCell ref="B39:C39"/>
    <mergeCell ref="D39:E39"/>
    <mergeCell ref="F39:K39"/>
    <mergeCell ref="L39:Q39"/>
    <mergeCell ref="C82:E82"/>
    <mergeCell ref="C64:D64"/>
    <mergeCell ref="E64:H64"/>
    <mergeCell ref="I64:N64"/>
    <mergeCell ref="O64:T64"/>
    <mergeCell ref="U64:Z64"/>
    <mergeCell ref="C66:D66"/>
    <mergeCell ref="C70:D70"/>
    <mergeCell ref="O62:Q62"/>
    <mergeCell ref="R62:T62"/>
    <mergeCell ref="U62:W62"/>
    <mergeCell ref="U61:W61"/>
    <mergeCell ref="X61:Z61"/>
    <mergeCell ref="X62:Z62"/>
    <mergeCell ref="AG64:AK64"/>
    <mergeCell ref="AL64:AM64"/>
    <mergeCell ref="C79:E79"/>
    <mergeCell ref="C80:E80"/>
    <mergeCell ref="C81:E81"/>
    <mergeCell ref="AA64:AF64"/>
    <mergeCell ref="U63:W63"/>
    <mergeCell ref="F63:H63"/>
    <mergeCell ref="I63:K63"/>
    <mergeCell ref="AA63:AC63"/>
    <mergeCell ref="AD63:AF63"/>
    <mergeCell ref="AG63:AI63"/>
    <mergeCell ref="AJ63:AK63"/>
    <mergeCell ref="X63:Z63"/>
    <mergeCell ref="L63:N63"/>
    <mergeCell ref="O63:Q63"/>
    <mergeCell ref="R63:T63"/>
    <mergeCell ref="AL60:AM60"/>
    <mergeCell ref="F61:H61"/>
    <mergeCell ref="I61:K61"/>
    <mergeCell ref="L61:N61"/>
    <mergeCell ref="O61:Q61"/>
    <mergeCell ref="R61:T61"/>
    <mergeCell ref="A56:B56"/>
    <mergeCell ref="C56:D56"/>
    <mergeCell ref="E56:H56"/>
    <mergeCell ref="A57:B57"/>
    <mergeCell ref="C57:D57"/>
    <mergeCell ref="E57:H57"/>
    <mergeCell ref="AG56:AK56"/>
    <mergeCell ref="AG57:AK57"/>
    <mergeCell ref="AG60:AK60"/>
    <mergeCell ref="I57:N57"/>
    <mergeCell ref="O56:T56"/>
    <mergeCell ref="O57:T57"/>
    <mergeCell ref="U56:Z56"/>
    <mergeCell ref="I56:N56"/>
    <mergeCell ref="A52:C52"/>
    <mergeCell ref="F52:H52"/>
    <mergeCell ref="I52:K52"/>
    <mergeCell ref="U60:Z60"/>
    <mergeCell ref="AA60:AF60"/>
    <mergeCell ref="AA57:AF57"/>
    <mergeCell ref="AD52:AF52"/>
    <mergeCell ref="U52:W52"/>
    <mergeCell ref="AA56:AF56"/>
    <mergeCell ref="U57:Z57"/>
    <mergeCell ref="C60:D60"/>
    <mergeCell ref="E60:H60"/>
    <mergeCell ref="I60:N60"/>
    <mergeCell ref="X52:Z52"/>
    <mergeCell ref="AA52:AC52"/>
    <mergeCell ref="O60:T60"/>
    <mergeCell ref="A48:C48"/>
    <mergeCell ref="F48:H48"/>
    <mergeCell ref="I48:K48"/>
    <mergeCell ref="L48:N48"/>
    <mergeCell ref="O48:Q48"/>
    <mergeCell ref="A49:C49"/>
    <mergeCell ref="F49:H49"/>
    <mergeCell ref="I49:K49"/>
    <mergeCell ref="L49:N49"/>
    <mergeCell ref="O49:Q49"/>
    <mergeCell ref="R45:T45"/>
    <mergeCell ref="U45:W45"/>
    <mergeCell ref="X45:Z45"/>
    <mergeCell ref="AA45:AC45"/>
    <mergeCell ref="F46:H46"/>
    <mergeCell ref="I46:K46"/>
    <mergeCell ref="L46:N46"/>
    <mergeCell ref="O46:Q46"/>
    <mergeCell ref="R46:T46"/>
    <mergeCell ref="U46:W46"/>
    <mergeCell ref="AG46:AI46"/>
    <mergeCell ref="AJ46:AK46"/>
    <mergeCell ref="A47:C47"/>
    <mergeCell ref="F47:H47"/>
    <mergeCell ref="I47:K47"/>
    <mergeCell ref="L47:N47"/>
    <mergeCell ref="O47:Q47"/>
    <mergeCell ref="X46:Z46"/>
    <mergeCell ref="AA46:AC46"/>
    <mergeCell ref="A44:C44"/>
    <mergeCell ref="F44:H44"/>
    <mergeCell ref="I44:K44"/>
    <mergeCell ref="L44:N44"/>
    <mergeCell ref="O44:Q44"/>
    <mergeCell ref="AJ44:AK44"/>
    <mergeCell ref="AL44:AL52"/>
    <mergeCell ref="AM44:AM52"/>
    <mergeCell ref="A45:C45"/>
    <mergeCell ref="F45:H45"/>
    <mergeCell ref="I45:K45"/>
    <mergeCell ref="L45:N45"/>
    <mergeCell ref="O45:Q45"/>
    <mergeCell ref="AJ45:AK45"/>
    <mergeCell ref="A46:C46"/>
    <mergeCell ref="R44:T44"/>
    <mergeCell ref="U44:W44"/>
    <mergeCell ref="X44:Z44"/>
    <mergeCell ref="AA44:AC44"/>
    <mergeCell ref="AD44:AF44"/>
    <mergeCell ref="AG44:AI44"/>
    <mergeCell ref="AD45:AF45"/>
    <mergeCell ref="AG45:AI45"/>
    <mergeCell ref="AD46:AF46"/>
    <mergeCell ref="AG43:AI43"/>
    <mergeCell ref="AM29:AN29"/>
    <mergeCell ref="AM31:AN31"/>
    <mergeCell ref="B40:C40"/>
    <mergeCell ref="D40:E40"/>
    <mergeCell ref="F40:K40"/>
    <mergeCell ref="L40:Q40"/>
    <mergeCell ref="R40:W40"/>
    <mergeCell ref="X38:AC38"/>
    <mergeCell ref="X39:AC39"/>
    <mergeCell ref="X40:AC40"/>
    <mergeCell ref="R39:W39"/>
    <mergeCell ref="A32:E32"/>
    <mergeCell ref="AM32:AN33"/>
    <mergeCell ref="A33:E33"/>
    <mergeCell ref="A43:C43"/>
    <mergeCell ref="F43:H43"/>
    <mergeCell ref="I43:K43"/>
    <mergeCell ref="L43:N43"/>
    <mergeCell ref="O43:Q43"/>
    <mergeCell ref="AM30:AN30"/>
    <mergeCell ref="AM26:AN26"/>
    <mergeCell ref="AM27:AN27"/>
    <mergeCell ref="AM28:AN28"/>
    <mergeCell ref="AJ43:AK43"/>
    <mergeCell ref="R43:T43"/>
    <mergeCell ref="U43:W43"/>
    <mergeCell ref="X43:Z43"/>
    <mergeCell ref="AM16:AN16"/>
    <mergeCell ref="AK3:AN3"/>
    <mergeCell ref="AK4:AN4"/>
    <mergeCell ref="AH5:AJ5"/>
    <mergeCell ref="AM11:AN11"/>
    <mergeCell ref="AM12:AN12"/>
    <mergeCell ref="AM17:AN17"/>
    <mergeCell ref="AM18:AN18"/>
    <mergeCell ref="AM19:AN19"/>
    <mergeCell ref="AM20:AN20"/>
    <mergeCell ref="AM21:AN21"/>
    <mergeCell ref="AM22:AN22"/>
    <mergeCell ref="AM23:AN23"/>
    <mergeCell ref="AM24:AN24"/>
    <mergeCell ref="AM25:AN25"/>
    <mergeCell ref="AA43:AC43"/>
    <mergeCell ref="AD43:AF43"/>
    <mergeCell ref="A7:A10"/>
    <mergeCell ref="B7:B10"/>
    <mergeCell ref="C7:C10"/>
    <mergeCell ref="D7:D10"/>
    <mergeCell ref="E7:E10"/>
    <mergeCell ref="F7:AJ7"/>
    <mergeCell ref="AK7:AK10"/>
    <mergeCell ref="AL7:AL10"/>
    <mergeCell ref="AM7:AN10"/>
    <mergeCell ref="F8:L8"/>
    <mergeCell ref="M8:S8"/>
    <mergeCell ref="T8:Z8"/>
    <mergeCell ref="AA8:AG8"/>
    <mergeCell ref="AH8:AJ8"/>
    <mergeCell ref="AK1:AN1"/>
    <mergeCell ref="M2:P2"/>
    <mergeCell ref="Q2:R2"/>
    <mergeCell ref="S2:T2"/>
    <mergeCell ref="U2:V2"/>
    <mergeCell ref="AK2:AN2"/>
    <mergeCell ref="AM13:AN13"/>
    <mergeCell ref="AM14:AN14"/>
    <mergeCell ref="AM15:AN15"/>
    <mergeCell ref="F50:H50"/>
    <mergeCell ref="I50:K50"/>
    <mergeCell ref="L50:N50"/>
    <mergeCell ref="O50:Q50"/>
    <mergeCell ref="R50:T50"/>
    <mergeCell ref="U50:W50"/>
    <mergeCell ref="X50:Z50"/>
    <mergeCell ref="AA50:AC50"/>
    <mergeCell ref="AD50:AF50"/>
    <mergeCell ref="B51:C51"/>
    <mergeCell ref="F51:H51"/>
    <mergeCell ref="I51:K51"/>
    <mergeCell ref="L51:N51"/>
    <mergeCell ref="O51:Q51"/>
    <mergeCell ref="R51:T51"/>
    <mergeCell ref="U51:W51"/>
    <mergeCell ref="X51:Z51"/>
    <mergeCell ref="AA51:AC51"/>
  </mergeCells>
  <phoneticPr fontId="3"/>
  <dataValidations count="8">
    <dataValidation type="list" allowBlank="1" showInputMessage="1" showErrorMessage="1" sqref="AK3:AN3" xr:uid="{00000000-0002-0000-1400-000000000000}">
      <formula1>"４週,歴月"</formula1>
    </dataValidation>
    <dataValidation type="list" allowBlank="1" showInputMessage="1" showErrorMessage="1" sqref="AK4:AN4" xr:uid="{00000000-0002-0000-1400-000001000000}">
      <formula1>"予定,実績"</formula1>
    </dataValidation>
    <dataValidation type="whole" operator="greaterThanOrEqual" allowBlank="1" showInputMessage="1" showErrorMessage="1" sqref="AG44:AG52 I44:I52 AD44:AD52 AA44:AA52 X44:X52 U44:U52 R44:R52 O44:O52 L44:L52 D44:F52" xr:uid="{00000000-0002-0000-1400-000002000000}">
      <formula1>0</formula1>
    </dataValidation>
    <dataValidation operator="greaterThanOrEqual" allowBlank="1" showInputMessage="1" showErrorMessage="1" sqref="I53:I55 AL44:AM51 I58 L53:L55 L58 AJ44:AJ52" xr:uid="{00000000-0002-0000-1400-000003000000}"/>
    <dataValidation type="list" allowBlank="1" showInputMessage="1" showErrorMessage="1" sqref="C11:C31" xr:uid="{00000000-0002-0000-1400-000004000000}">
      <formula1>"A,B,C,D"</formula1>
    </dataValidation>
    <dataValidation type="list" allowBlank="1" showInputMessage="1" showErrorMessage="1" sqref="B41:E41 D39:E39" xr:uid="{00000000-0002-0000-1400-000005000000}">
      <formula1>"○"</formula1>
    </dataValidation>
    <dataValidation type="list" operator="greaterThanOrEqual" allowBlank="1" showInputMessage="1" showErrorMessage="1" sqref="F39:AC39 F41:W41" xr:uid="{00000000-0002-0000-1400-000006000000}">
      <formula1>"○"</formula1>
    </dataValidation>
    <dataValidation type="list" allowBlank="1" showInputMessage="1" showErrorMessage="1" sqref="B11:B31" xr:uid="{00000000-0002-0000-1400-00000700000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82" fitToWidth="0" fitToHeight="0" orientation="landscape" r:id="rId1"/>
  <headerFooter alignWithMargins="0">
    <oddHeader>&amp;L&amp;"ＭＳ ゴシック,標準"&amp;10（参考様式）</oddHeader>
  </headerFooter>
  <rowBreaks count="2" manualBreakCount="2">
    <brk id="36" max="39" man="1"/>
    <brk id="71"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7D297-2696-47D1-8185-7B1A919E5C2E}">
  <sheetPr codeName="Sheet20"/>
  <dimension ref="A1:AN62"/>
  <sheetViews>
    <sheetView showGridLines="0" view="pageBreakPreview" zoomScaleNormal="100" zoomScaleSheetLayoutView="100" workbookViewId="0">
      <selection activeCell="AK2" sqref="AK2:AN2"/>
    </sheetView>
  </sheetViews>
  <sheetFormatPr defaultColWidth="8.25" defaultRowHeight="21" customHeight="1" x14ac:dyDescent="0.55000000000000004"/>
  <cols>
    <col min="1" max="1" width="2.58203125" style="1" customWidth="1"/>
    <col min="2" max="2" width="8.58203125" style="3" customWidth="1"/>
    <col min="3" max="5" width="6.58203125" style="1" customWidth="1"/>
    <col min="6" max="36" width="2.58203125" style="1" customWidth="1"/>
    <col min="37" max="38" width="5.58203125" style="1" customWidth="1"/>
    <col min="39" max="39" width="12.58203125" style="1" customWidth="1"/>
    <col min="40" max="40" width="2.58203125" style="1" customWidth="1"/>
    <col min="41" max="16384" width="8.25" style="1"/>
  </cols>
  <sheetData>
    <row r="1" spans="1:40" ht="18" customHeight="1" x14ac:dyDescent="0.55000000000000004">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154" t="s">
        <v>177</v>
      </c>
      <c r="AL1" s="154"/>
      <c r="AM1" s="154"/>
      <c r="AN1" s="154"/>
    </row>
    <row r="2" spans="1:40" ht="18" customHeight="1" x14ac:dyDescent="0.55000000000000004">
      <c r="A2" s="32"/>
      <c r="B2" s="7"/>
      <c r="C2" s="7"/>
      <c r="D2" s="7"/>
      <c r="E2" s="7"/>
      <c r="F2" s="7"/>
      <c r="G2" s="7"/>
      <c r="H2" s="7"/>
      <c r="I2" s="7"/>
      <c r="J2" s="7"/>
      <c r="K2" s="7"/>
      <c r="L2" s="7"/>
      <c r="M2" s="101">
        <v>2025</v>
      </c>
      <c r="N2" s="101"/>
      <c r="O2" s="101"/>
      <c r="P2" s="101"/>
      <c r="Q2" s="102" t="s">
        <v>60</v>
      </c>
      <c r="R2" s="102"/>
      <c r="S2" s="101">
        <v>4</v>
      </c>
      <c r="T2" s="101"/>
      <c r="U2" s="102" t="s">
        <v>61</v>
      </c>
      <c r="V2" s="102"/>
      <c r="W2" s="7"/>
      <c r="X2" s="7"/>
      <c r="Y2" s="7"/>
      <c r="Z2" s="32"/>
      <c r="AA2" s="32"/>
      <c r="AC2" s="27"/>
      <c r="AD2" s="7"/>
      <c r="AE2" s="7"/>
      <c r="AF2" s="7"/>
      <c r="AG2" s="7"/>
      <c r="AH2" s="7"/>
      <c r="AI2" s="27" t="s">
        <v>66</v>
      </c>
      <c r="AJ2" s="27"/>
      <c r="AK2" s="103"/>
      <c r="AL2" s="103"/>
      <c r="AM2" s="103"/>
      <c r="AN2" s="103"/>
    </row>
    <row r="3" spans="1:40" ht="18" customHeight="1" x14ac:dyDescent="0.55000000000000004">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119"/>
      <c r="AL3" s="119"/>
      <c r="AM3" s="119"/>
      <c r="AN3" s="119"/>
    </row>
    <row r="4" spans="1:40" ht="18"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119"/>
      <c r="AL4" s="119"/>
      <c r="AM4" s="119"/>
      <c r="AN4" s="119"/>
    </row>
    <row r="5" spans="1:40" ht="18" customHeight="1" x14ac:dyDescent="0.55000000000000004">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155"/>
      <c r="AI5" s="155"/>
      <c r="AJ5" s="155"/>
      <c r="AK5" s="34" t="s">
        <v>67</v>
      </c>
      <c r="AL5" s="75"/>
      <c r="AM5" s="34" t="s">
        <v>68</v>
      </c>
      <c r="AN5" s="32"/>
    </row>
    <row r="6" spans="1:40" ht="10" customHeight="1" x14ac:dyDescent="0.55000000000000004">
      <c r="A6" s="32"/>
      <c r="B6" s="81"/>
      <c r="C6" s="81"/>
      <c r="D6" s="81"/>
      <c r="E6" s="81"/>
      <c r="F6" s="81"/>
      <c r="G6" s="81"/>
      <c r="H6" s="81"/>
      <c r="I6" s="81"/>
      <c r="J6" s="81"/>
      <c r="K6" s="81"/>
      <c r="L6" s="81"/>
      <c r="M6" s="81"/>
      <c r="N6" s="81"/>
      <c r="O6" s="81"/>
      <c r="P6" s="81"/>
      <c r="Q6" s="81"/>
      <c r="R6" s="81"/>
      <c r="S6" s="81"/>
      <c r="T6" s="81"/>
      <c r="U6" s="81"/>
      <c r="V6" s="81"/>
      <c r="W6" s="81"/>
      <c r="X6" s="7"/>
      <c r="Y6" s="7"/>
      <c r="Z6" s="7"/>
      <c r="AA6" s="7"/>
      <c r="AB6" s="7"/>
      <c r="AC6" s="7"/>
      <c r="AD6" s="7"/>
      <c r="AE6" s="7"/>
      <c r="AF6" s="7"/>
      <c r="AG6" s="7"/>
      <c r="AH6" s="7"/>
      <c r="AI6" s="7"/>
      <c r="AJ6" s="7"/>
      <c r="AK6" s="7"/>
      <c r="AL6" s="7"/>
      <c r="AM6" s="32"/>
      <c r="AN6" s="32"/>
    </row>
    <row r="7" spans="1:40" ht="15" customHeight="1" x14ac:dyDescent="0.55000000000000004">
      <c r="A7" s="156" t="s">
        <v>63</v>
      </c>
      <c r="B7" s="106" t="s">
        <v>72</v>
      </c>
      <c r="C7" s="107" t="s">
        <v>73</v>
      </c>
      <c r="D7" s="106" t="s">
        <v>74</v>
      </c>
      <c r="E7" s="110" t="s">
        <v>75</v>
      </c>
      <c r="F7" s="111" t="s">
        <v>107</v>
      </c>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2" t="s">
        <v>108</v>
      </c>
      <c r="AL7" s="113" t="s">
        <v>109</v>
      </c>
      <c r="AM7" s="114" t="s">
        <v>110</v>
      </c>
      <c r="AN7" s="114"/>
    </row>
    <row r="8" spans="1:40" ht="15" customHeight="1" x14ac:dyDescent="0.55000000000000004">
      <c r="A8" s="156"/>
      <c r="B8" s="106"/>
      <c r="C8" s="108"/>
      <c r="D8" s="106"/>
      <c r="E8" s="110"/>
      <c r="F8" s="106" t="s">
        <v>14</v>
      </c>
      <c r="G8" s="106"/>
      <c r="H8" s="106"/>
      <c r="I8" s="106"/>
      <c r="J8" s="106"/>
      <c r="K8" s="106"/>
      <c r="L8" s="106"/>
      <c r="M8" s="106" t="s">
        <v>15</v>
      </c>
      <c r="N8" s="106"/>
      <c r="O8" s="106"/>
      <c r="P8" s="106"/>
      <c r="Q8" s="106"/>
      <c r="R8" s="106"/>
      <c r="S8" s="106"/>
      <c r="T8" s="106" t="s">
        <v>16</v>
      </c>
      <c r="U8" s="106"/>
      <c r="V8" s="106"/>
      <c r="W8" s="106"/>
      <c r="X8" s="106"/>
      <c r="Y8" s="106"/>
      <c r="Z8" s="106"/>
      <c r="AA8" s="106" t="s">
        <v>17</v>
      </c>
      <c r="AB8" s="106"/>
      <c r="AC8" s="106"/>
      <c r="AD8" s="106"/>
      <c r="AE8" s="106"/>
      <c r="AF8" s="106"/>
      <c r="AG8" s="106"/>
      <c r="AH8" s="106" t="s">
        <v>20</v>
      </c>
      <c r="AI8" s="106"/>
      <c r="AJ8" s="106"/>
      <c r="AK8" s="112"/>
      <c r="AL8" s="113"/>
      <c r="AM8" s="114"/>
      <c r="AN8" s="114"/>
    </row>
    <row r="9" spans="1:40" ht="15" customHeight="1" x14ac:dyDescent="0.55000000000000004">
      <c r="A9" s="156"/>
      <c r="B9" s="106"/>
      <c r="C9" s="108"/>
      <c r="D9" s="106"/>
      <c r="E9" s="110"/>
      <c r="F9" s="82">
        <f>DATE($M$2,$S$2,1)</f>
        <v>45748</v>
      </c>
      <c r="G9" s="82">
        <f>DATE($M$2,$S$2,2)</f>
        <v>45749</v>
      </c>
      <c r="H9" s="82">
        <f>DATE($M$2,$S$2,3)</f>
        <v>45750</v>
      </c>
      <c r="I9" s="82">
        <f>DATE($M$2,$S$2,4)</f>
        <v>45751</v>
      </c>
      <c r="J9" s="82">
        <f>DATE($M$2,$S$2,5)</f>
        <v>45752</v>
      </c>
      <c r="K9" s="82">
        <f>DATE($M$2,$S$2,6)</f>
        <v>45753</v>
      </c>
      <c r="L9" s="82">
        <f>DATE($M$2,$S$2,7)</f>
        <v>45754</v>
      </c>
      <c r="M9" s="82">
        <f>DATE($M$2,$S$2,8)</f>
        <v>45755</v>
      </c>
      <c r="N9" s="82">
        <f>DATE($M$2,$S$2,9)</f>
        <v>45756</v>
      </c>
      <c r="O9" s="82">
        <f>DATE($M$2,$S$2,10)</f>
        <v>45757</v>
      </c>
      <c r="P9" s="82">
        <f>DATE($M$2,$S$2,11)</f>
        <v>45758</v>
      </c>
      <c r="Q9" s="82">
        <f>DATE($M$2,$S$2,12)</f>
        <v>45759</v>
      </c>
      <c r="R9" s="82">
        <f>DATE($M$2,$S$2,13)</f>
        <v>45760</v>
      </c>
      <c r="S9" s="82">
        <f>DATE($M$2,$S$2,14)</f>
        <v>45761</v>
      </c>
      <c r="T9" s="82">
        <f>DATE($M$2,$S$2,15)</f>
        <v>45762</v>
      </c>
      <c r="U9" s="82">
        <f>DATE($M$2,$S$2,16)</f>
        <v>45763</v>
      </c>
      <c r="V9" s="82">
        <f>DATE($M$2,$S$2,17)</f>
        <v>45764</v>
      </c>
      <c r="W9" s="82">
        <f>DATE($M$2,$S$2,18)</f>
        <v>45765</v>
      </c>
      <c r="X9" s="82">
        <f>DATE($M$2,$S$2,19)</f>
        <v>45766</v>
      </c>
      <c r="Y9" s="82">
        <f>DATE($M$2,$S$2,20)</f>
        <v>45767</v>
      </c>
      <c r="Z9" s="82">
        <f>DATE($M$2,$S$2,21)</f>
        <v>45768</v>
      </c>
      <c r="AA9" s="82">
        <f>DATE($M$2,$S$2,22)</f>
        <v>45769</v>
      </c>
      <c r="AB9" s="82">
        <f>DATE($M$2,$S$2,23)</f>
        <v>45770</v>
      </c>
      <c r="AC9" s="82">
        <f>DATE($M$2,$S$2,24)</f>
        <v>45771</v>
      </c>
      <c r="AD9" s="82">
        <f>DATE($M$2,$S$2,25)</f>
        <v>45772</v>
      </c>
      <c r="AE9" s="82">
        <f>DATE($M$2,$S$2,26)</f>
        <v>45773</v>
      </c>
      <c r="AF9" s="82">
        <f>DATE($M$2,$S$2,27)</f>
        <v>45774</v>
      </c>
      <c r="AG9" s="82">
        <f>DATE($M$2,$S$2,28)</f>
        <v>45775</v>
      </c>
      <c r="AH9" s="82">
        <f>IF(DAY(EOMONTH(F9,0))&lt;29,"",DATE($M$2,$S$2,29))</f>
        <v>45776</v>
      </c>
      <c r="AI9" s="82">
        <f>IF(DAY(EOMONTH(F9,0))&lt;30,"",DATE($M$2,$S$2,30))</f>
        <v>45777</v>
      </c>
      <c r="AJ9" s="82" t="str">
        <f>IF(DAY(EOMONTH(F9,0))&lt;31,"",DATE($M$2,$S$2,31))</f>
        <v/>
      </c>
      <c r="AK9" s="112"/>
      <c r="AL9" s="113"/>
      <c r="AM9" s="114"/>
      <c r="AN9" s="114"/>
    </row>
    <row r="10" spans="1:40" ht="15" customHeight="1" x14ac:dyDescent="0.55000000000000004">
      <c r="A10" s="156"/>
      <c r="B10" s="106"/>
      <c r="C10" s="109"/>
      <c r="D10" s="106"/>
      <c r="E10" s="110"/>
      <c r="F10" s="83">
        <f>DATE($M$2,$S$2,1)</f>
        <v>45748</v>
      </c>
      <c r="G10" s="83">
        <f>DATE($M$2,$S$2,2)</f>
        <v>45749</v>
      </c>
      <c r="H10" s="83">
        <f>DATE($M$2,$S$2,3)</f>
        <v>45750</v>
      </c>
      <c r="I10" s="83">
        <f>DATE($M$2,$S$2,4)</f>
        <v>45751</v>
      </c>
      <c r="J10" s="83">
        <f>DATE($M$2,$S$2,5)</f>
        <v>45752</v>
      </c>
      <c r="K10" s="83">
        <f>DATE($M$2,$S$2,6)</f>
        <v>45753</v>
      </c>
      <c r="L10" s="83">
        <f>DATE($M$2,$S$2,7)</f>
        <v>45754</v>
      </c>
      <c r="M10" s="83">
        <f>DATE($M$2,$S$2,8)</f>
        <v>45755</v>
      </c>
      <c r="N10" s="83">
        <f>DATE($M$2,$S$2,9)</f>
        <v>45756</v>
      </c>
      <c r="O10" s="83">
        <f>DATE($M$2,$S$2,10)</f>
        <v>45757</v>
      </c>
      <c r="P10" s="83">
        <f>DATE($M$2,$S$2,11)</f>
        <v>45758</v>
      </c>
      <c r="Q10" s="83">
        <f>DATE($M$2,$S$2,12)</f>
        <v>45759</v>
      </c>
      <c r="R10" s="83">
        <f>DATE($M$2,$S$2,13)</f>
        <v>45760</v>
      </c>
      <c r="S10" s="83">
        <f>DATE($M$2,$S$2,14)</f>
        <v>45761</v>
      </c>
      <c r="T10" s="83">
        <f>DATE($M$2,$S$2,15)</f>
        <v>45762</v>
      </c>
      <c r="U10" s="83">
        <f>DATE($M$2,$S$2,16)</f>
        <v>45763</v>
      </c>
      <c r="V10" s="83">
        <f>DATE($M$2,$S$2,17)</f>
        <v>45764</v>
      </c>
      <c r="W10" s="83">
        <f>DATE($M$2,$S$2,18)</f>
        <v>45765</v>
      </c>
      <c r="X10" s="83">
        <f>DATE($M$2,$S$2,19)</f>
        <v>45766</v>
      </c>
      <c r="Y10" s="83">
        <f>DATE($M$2,$S$2,20)</f>
        <v>45767</v>
      </c>
      <c r="Z10" s="83">
        <f>DATE($M$2,$S$2,21)</f>
        <v>45768</v>
      </c>
      <c r="AA10" s="83">
        <f>DATE($M$2,$S$2,22)</f>
        <v>45769</v>
      </c>
      <c r="AB10" s="83">
        <f>DATE($M$2,$S$2,23)</f>
        <v>45770</v>
      </c>
      <c r="AC10" s="83">
        <f>DATE($M$2,$S$2,24)</f>
        <v>45771</v>
      </c>
      <c r="AD10" s="83">
        <f>DATE($M$2,$S$2,25)</f>
        <v>45772</v>
      </c>
      <c r="AE10" s="83">
        <f>DATE($M$2,$S$2,26)</f>
        <v>45773</v>
      </c>
      <c r="AF10" s="83">
        <f>DATE($M$2,$S$2,27)</f>
        <v>45774</v>
      </c>
      <c r="AG10" s="83">
        <f>DATE($M$2,$S$2,28)</f>
        <v>45775</v>
      </c>
      <c r="AH10" s="83">
        <f>IF(DAY(EOMONTH(F10,0))&lt;29,"",DATE($M$2,$S$2,29))</f>
        <v>45776</v>
      </c>
      <c r="AI10" s="83">
        <f>IF(DAY(EOMONTH(F10,0))&lt;30,"",DATE($M$2,$S$2,30))</f>
        <v>45777</v>
      </c>
      <c r="AJ10" s="83" t="str">
        <f>IF(DAY(EOMONTH(F10,0))&lt;31,"",DATE($M$2,$S$2,31))</f>
        <v/>
      </c>
      <c r="AK10" s="112"/>
      <c r="AL10" s="113"/>
      <c r="AM10" s="114"/>
      <c r="AN10" s="114"/>
    </row>
    <row r="11" spans="1:40" ht="18" customHeight="1" x14ac:dyDescent="0.55000000000000004">
      <c r="A11" s="84">
        <v>1</v>
      </c>
      <c r="B11" s="68" t="s">
        <v>22</v>
      </c>
      <c r="C11" s="74"/>
      <c r="D11" s="69"/>
      <c r="E11" s="70"/>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15">
        <f t="shared" ref="AK11:AK30" si="0">+SUM(F11:AJ11)</f>
        <v>0</v>
      </c>
      <c r="AL11" s="16">
        <f t="shared" ref="AL11:AL30" si="1">IF($AK$3="４週",AK11/4,AK11/(DAY(EOMONTH($F$9,0))/7))</f>
        <v>0</v>
      </c>
      <c r="AM11" s="157"/>
      <c r="AN11" s="157"/>
    </row>
    <row r="12" spans="1:40" ht="18" customHeight="1" x14ac:dyDescent="0.55000000000000004">
      <c r="A12" s="84">
        <v>2</v>
      </c>
      <c r="B12" s="68"/>
      <c r="C12" s="74"/>
      <c r="D12" s="69"/>
      <c r="E12" s="70"/>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15">
        <f t="shared" si="0"/>
        <v>0</v>
      </c>
      <c r="AL12" s="16">
        <f t="shared" si="1"/>
        <v>0</v>
      </c>
      <c r="AM12" s="157"/>
      <c r="AN12" s="157"/>
    </row>
    <row r="13" spans="1:40" ht="18" customHeight="1" x14ac:dyDescent="0.55000000000000004">
      <c r="A13" s="84">
        <v>3</v>
      </c>
      <c r="B13" s="68"/>
      <c r="C13" s="74"/>
      <c r="D13" s="69"/>
      <c r="E13" s="70"/>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15">
        <f t="shared" si="0"/>
        <v>0</v>
      </c>
      <c r="AL13" s="16">
        <f t="shared" si="1"/>
        <v>0</v>
      </c>
      <c r="AM13" s="157"/>
      <c r="AN13" s="157"/>
    </row>
    <row r="14" spans="1:40" ht="18" customHeight="1" x14ac:dyDescent="0.55000000000000004">
      <c r="A14" s="84">
        <v>4</v>
      </c>
      <c r="B14" s="68"/>
      <c r="C14" s="74"/>
      <c r="D14" s="69"/>
      <c r="E14" s="70"/>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15">
        <f t="shared" si="0"/>
        <v>0</v>
      </c>
      <c r="AL14" s="16">
        <f t="shared" si="1"/>
        <v>0</v>
      </c>
      <c r="AM14" s="157"/>
      <c r="AN14" s="157"/>
    </row>
    <row r="15" spans="1:40" ht="18" customHeight="1" x14ac:dyDescent="0.55000000000000004">
      <c r="A15" s="84">
        <v>5</v>
      </c>
      <c r="B15" s="68"/>
      <c r="C15" s="74"/>
      <c r="D15" s="69"/>
      <c r="E15" s="70"/>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15">
        <f t="shared" si="0"/>
        <v>0</v>
      </c>
      <c r="AL15" s="16">
        <f t="shared" si="1"/>
        <v>0</v>
      </c>
      <c r="AM15" s="157"/>
      <c r="AN15" s="157"/>
    </row>
    <row r="16" spans="1:40" ht="18" customHeight="1" x14ac:dyDescent="0.55000000000000004">
      <c r="A16" s="84">
        <v>6</v>
      </c>
      <c r="B16" s="68"/>
      <c r="C16" s="74"/>
      <c r="D16" s="69"/>
      <c r="E16" s="70"/>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15">
        <f t="shared" si="0"/>
        <v>0</v>
      </c>
      <c r="AL16" s="16">
        <f t="shared" si="1"/>
        <v>0</v>
      </c>
      <c r="AM16" s="157"/>
      <c r="AN16" s="157"/>
    </row>
    <row r="17" spans="1:40" ht="18" customHeight="1" x14ac:dyDescent="0.55000000000000004">
      <c r="A17" s="84">
        <v>7</v>
      </c>
      <c r="B17" s="68"/>
      <c r="C17" s="74"/>
      <c r="D17" s="69"/>
      <c r="E17" s="70"/>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15">
        <f t="shared" si="0"/>
        <v>0</v>
      </c>
      <c r="AL17" s="16">
        <f t="shared" si="1"/>
        <v>0</v>
      </c>
      <c r="AM17" s="157"/>
      <c r="AN17" s="157"/>
    </row>
    <row r="18" spans="1:40" ht="18" customHeight="1" x14ac:dyDescent="0.55000000000000004">
      <c r="A18" s="84">
        <v>8</v>
      </c>
      <c r="B18" s="68"/>
      <c r="C18" s="74"/>
      <c r="D18" s="69"/>
      <c r="E18" s="70"/>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15">
        <f t="shared" si="0"/>
        <v>0</v>
      </c>
      <c r="AL18" s="16">
        <f t="shared" si="1"/>
        <v>0</v>
      </c>
      <c r="AM18" s="157"/>
      <c r="AN18" s="157"/>
    </row>
    <row r="19" spans="1:40" ht="18" customHeight="1" x14ac:dyDescent="0.55000000000000004">
      <c r="A19" s="84">
        <v>9</v>
      </c>
      <c r="B19" s="68"/>
      <c r="C19" s="74"/>
      <c r="D19" s="69"/>
      <c r="E19" s="70"/>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15">
        <f t="shared" si="0"/>
        <v>0</v>
      </c>
      <c r="AL19" s="16">
        <f t="shared" si="1"/>
        <v>0</v>
      </c>
      <c r="AM19" s="157"/>
      <c r="AN19" s="157"/>
    </row>
    <row r="20" spans="1:40" ht="18" customHeight="1" x14ac:dyDescent="0.55000000000000004">
      <c r="A20" s="84">
        <v>10</v>
      </c>
      <c r="B20" s="68"/>
      <c r="C20" s="74"/>
      <c r="D20" s="69"/>
      <c r="E20" s="70"/>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15">
        <f t="shared" si="0"/>
        <v>0</v>
      </c>
      <c r="AL20" s="16">
        <f t="shared" si="1"/>
        <v>0</v>
      </c>
      <c r="AM20" s="157"/>
      <c r="AN20" s="157"/>
    </row>
    <row r="21" spans="1:40" ht="18" customHeight="1" x14ac:dyDescent="0.55000000000000004">
      <c r="A21" s="84">
        <v>11</v>
      </c>
      <c r="B21" s="68"/>
      <c r="C21" s="74"/>
      <c r="D21" s="69"/>
      <c r="E21" s="70"/>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15">
        <f t="shared" si="0"/>
        <v>0</v>
      </c>
      <c r="AL21" s="16">
        <f t="shared" si="1"/>
        <v>0</v>
      </c>
      <c r="AM21" s="157"/>
      <c r="AN21" s="157"/>
    </row>
    <row r="22" spans="1:40" ht="18" customHeight="1" x14ac:dyDescent="0.55000000000000004">
      <c r="A22" s="84">
        <v>12</v>
      </c>
      <c r="B22" s="68"/>
      <c r="C22" s="74"/>
      <c r="D22" s="69"/>
      <c r="E22" s="70"/>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15">
        <f t="shared" si="0"/>
        <v>0</v>
      </c>
      <c r="AL22" s="16">
        <f t="shared" si="1"/>
        <v>0</v>
      </c>
      <c r="AM22" s="157"/>
      <c r="AN22" s="157"/>
    </row>
    <row r="23" spans="1:40" ht="18" customHeight="1" x14ac:dyDescent="0.55000000000000004">
      <c r="A23" s="84">
        <v>13</v>
      </c>
      <c r="B23" s="68"/>
      <c r="C23" s="74"/>
      <c r="D23" s="69"/>
      <c r="E23" s="70"/>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15">
        <f t="shared" si="0"/>
        <v>0</v>
      </c>
      <c r="AL23" s="16">
        <f t="shared" si="1"/>
        <v>0</v>
      </c>
      <c r="AM23" s="157"/>
      <c r="AN23" s="157"/>
    </row>
    <row r="24" spans="1:40" ht="18" customHeight="1" x14ac:dyDescent="0.55000000000000004">
      <c r="A24" s="84">
        <v>14</v>
      </c>
      <c r="B24" s="68"/>
      <c r="C24" s="74"/>
      <c r="D24" s="69"/>
      <c r="E24" s="70"/>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15">
        <f t="shared" si="0"/>
        <v>0</v>
      </c>
      <c r="AL24" s="16">
        <f t="shared" si="1"/>
        <v>0</v>
      </c>
      <c r="AM24" s="157"/>
      <c r="AN24" s="157"/>
    </row>
    <row r="25" spans="1:40" ht="18" customHeight="1" x14ac:dyDescent="0.55000000000000004">
      <c r="A25" s="84">
        <v>15</v>
      </c>
      <c r="B25" s="68"/>
      <c r="C25" s="74"/>
      <c r="D25" s="69"/>
      <c r="E25" s="70"/>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15">
        <f t="shared" si="0"/>
        <v>0</v>
      </c>
      <c r="AL25" s="16">
        <f t="shared" si="1"/>
        <v>0</v>
      </c>
      <c r="AM25" s="157"/>
      <c r="AN25" s="157"/>
    </row>
    <row r="26" spans="1:40" ht="18" customHeight="1" x14ac:dyDescent="0.55000000000000004">
      <c r="A26" s="84">
        <v>16</v>
      </c>
      <c r="B26" s="68"/>
      <c r="C26" s="74"/>
      <c r="D26" s="69"/>
      <c r="E26" s="70"/>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15">
        <f t="shared" si="0"/>
        <v>0</v>
      </c>
      <c r="AL26" s="16">
        <f t="shared" si="1"/>
        <v>0</v>
      </c>
      <c r="AM26" s="157"/>
      <c r="AN26" s="157"/>
    </row>
    <row r="27" spans="1:40" ht="18" customHeight="1" x14ac:dyDescent="0.55000000000000004">
      <c r="A27" s="84">
        <v>17</v>
      </c>
      <c r="B27" s="68"/>
      <c r="C27" s="74"/>
      <c r="D27" s="69"/>
      <c r="E27" s="70"/>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15">
        <f t="shared" si="0"/>
        <v>0</v>
      </c>
      <c r="AL27" s="16">
        <f t="shared" si="1"/>
        <v>0</v>
      </c>
      <c r="AM27" s="157"/>
      <c r="AN27" s="157"/>
    </row>
    <row r="28" spans="1:40" ht="18" customHeight="1" x14ac:dyDescent="0.55000000000000004">
      <c r="A28" s="84">
        <v>18</v>
      </c>
      <c r="B28" s="68"/>
      <c r="C28" s="74"/>
      <c r="D28" s="69"/>
      <c r="E28" s="70"/>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15">
        <f t="shared" si="0"/>
        <v>0</v>
      </c>
      <c r="AL28" s="16">
        <f t="shared" si="1"/>
        <v>0</v>
      </c>
      <c r="AM28" s="157"/>
      <c r="AN28" s="157"/>
    </row>
    <row r="29" spans="1:40" ht="18" customHeight="1" x14ac:dyDescent="0.55000000000000004">
      <c r="A29" s="84">
        <v>19</v>
      </c>
      <c r="B29" s="68"/>
      <c r="C29" s="74"/>
      <c r="D29" s="69"/>
      <c r="E29" s="70"/>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15">
        <f t="shared" si="0"/>
        <v>0</v>
      </c>
      <c r="AL29" s="16">
        <f t="shared" si="1"/>
        <v>0</v>
      </c>
      <c r="AM29" s="157"/>
      <c r="AN29" s="157"/>
    </row>
    <row r="30" spans="1:40" ht="18" customHeight="1" x14ac:dyDescent="0.55000000000000004">
      <c r="A30" s="96">
        <v>20</v>
      </c>
      <c r="B30" s="68"/>
      <c r="C30" s="74"/>
      <c r="D30" s="69"/>
      <c r="E30" s="70"/>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160">
        <f t="shared" si="0"/>
        <v>0</v>
      </c>
      <c r="AL30" s="161">
        <f t="shared" si="1"/>
        <v>0</v>
      </c>
      <c r="AM30" s="157"/>
      <c r="AN30" s="157"/>
    </row>
    <row r="31" spans="1:40" ht="18" customHeight="1" x14ac:dyDescent="0.55000000000000004">
      <c r="A31" s="84"/>
      <c r="B31" s="85"/>
      <c r="C31" s="86"/>
      <c r="D31" s="87"/>
      <c r="E31" s="88"/>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15">
        <f t="shared" ref="AK31" si="2">+SUM(F31:AJ31)</f>
        <v>0</v>
      </c>
      <c r="AL31" s="16">
        <f t="shared" ref="AL31" si="3">IF($AK$3="４週",AK31/4,AK31/(DAY(EOMONTH($F$9,0))/7))</f>
        <v>0</v>
      </c>
      <c r="AM31" s="158"/>
      <c r="AN31" s="158"/>
    </row>
    <row r="32" spans="1:40" ht="18" customHeight="1" x14ac:dyDescent="0.55000000000000004">
      <c r="A32" s="110" t="s">
        <v>4</v>
      </c>
      <c r="B32" s="128"/>
      <c r="C32" s="128"/>
      <c r="D32" s="128"/>
      <c r="E32" s="128"/>
      <c r="F32" s="17">
        <f t="shared" ref="F32:AJ32" si="4">+SUM(F11:F31)</f>
        <v>0</v>
      </c>
      <c r="G32" s="17">
        <f t="shared" si="4"/>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+SUM(F32:AJ32)</f>
        <v>0</v>
      </c>
      <c r="AL32" s="16">
        <f>IF($AK$3="４週",AK32/4,AK32/(DAY(EOMONTH($F$9,0))/7))</f>
        <v>0</v>
      </c>
      <c r="AM32" s="156"/>
      <c r="AN32" s="156"/>
    </row>
    <row r="33" spans="1:40" ht="18" customHeight="1" x14ac:dyDescent="0.55000000000000004">
      <c r="A33" s="128" t="s">
        <v>6</v>
      </c>
      <c r="B33" s="128"/>
      <c r="C33" s="128"/>
      <c r="D33" s="128"/>
      <c r="E33" s="130"/>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17"/>
      <c r="AL33" s="18"/>
      <c r="AM33" s="156"/>
      <c r="AN33" s="156"/>
    </row>
    <row r="34" spans="1:40" ht="15" customHeight="1" x14ac:dyDescent="0.55000000000000004">
      <c r="A34" s="81"/>
      <c r="B34" s="81"/>
      <c r="C34" s="81"/>
      <c r="D34" s="81"/>
      <c r="E34" s="81"/>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81"/>
      <c r="AL34" s="81"/>
      <c r="AM34" s="32"/>
    </row>
    <row r="35" spans="1:40" ht="15" customHeight="1" x14ac:dyDescent="0.55000000000000004">
      <c r="A35" s="2" t="s">
        <v>76</v>
      </c>
      <c r="B35" s="90"/>
      <c r="C35" s="91"/>
      <c r="D35" s="91"/>
      <c r="E35" s="91"/>
      <c r="F35" s="92"/>
      <c r="G35" s="91"/>
      <c r="H35" s="93"/>
      <c r="I35" s="93"/>
      <c r="J35" s="93"/>
      <c r="K35" s="93"/>
      <c r="L35" s="93"/>
      <c r="M35" s="93"/>
      <c r="N35" s="93"/>
      <c r="O35" s="93"/>
      <c r="P35" s="93"/>
      <c r="Q35" s="93"/>
      <c r="R35" s="93">
        <v>6</v>
      </c>
      <c r="S35" s="93"/>
      <c r="T35" s="93"/>
      <c r="U35" s="93"/>
      <c r="V35" s="93"/>
      <c r="W35" s="93"/>
      <c r="X35" s="93">
        <v>7</v>
      </c>
      <c r="Y35" s="93"/>
      <c r="Z35" s="93"/>
      <c r="AA35" s="93"/>
      <c r="AB35" s="93"/>
      <c r="AC35" s="93"/>
      <c r="AD35" s="93">
        <v>8</v>
      </c>
      <c r="AE35" s="93"/>
      <c r="AF35" s="93"/>
      <c r="AG35" s="94"/>
      <c r="AH35" s="94"/>
      <c r="AI35" s="94"/>
      <c r="AJ35" s="94">
        <v>9</v>
      </c>
      <c r="AK35" s="95"/>
      <c r="AL35" s="95"/>
      <c r="AM35" s="32"/>
    </row>
    <row r="36" spans="1:40" s="2" customFormat="1" ht="15" customHeight="1" x14ac:dyDescent="0.55000000000000004">
      <c r="A36" s="2" t="s">
        <v>77</v>
      </c>
      <c r="B36" s="30"/>
      <c r="C36" s="30"/>
      <c r="D36" s="30"/>
      <c r="E36" s="30"/>
      <c r="F36" s="30"/>
      <c r="G36" s="3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row>
    <row r="37" spans="1:40" s="2" customFormat="1" ht="15" customHeight="1" x14ac:dyDescent="0.55000000000000004">
      <c r="A37" s="2" t="s">
        <v>121</v>
      </c>
      <c r="B37" s="30"/>
      <c r="C37" s="30"/>
      <c r="D37" s="30"/>
      <c r="E37" s="30"/>
      <c r="F37" s="30"/>
      <c r="G37" s="3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row>
    <row r="38" spans="1:40" s="2" customFormat="1" ht="15" customHeight="1" x14ac:dyDescent="0.55000000000000004">
      <c r="A38" s="2" t="s">
        <v>78</v>
      </c>
      <c r="B38" s="30"/>
      <c r="C38" s="30"/>
      <c r="D38" s="30"/>
      <c r="E38" s="30"/>
      <c r="F38" s="30"/>
      <c r="G38" s="3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row>
    <row r="39" spans="1:40" s="2" customFormat="1" ht="15" customHeight="1" x14ac:dyDescent="0.55000000000000004">
      <c r="A39" s="2" t="s">
        <v>79</v>
      </c>
      <c r="B39" s="30"/>
      <c r="C39" s="30"/>
      <c r="D39" s="30"/>
      <c r="E39" s="30"/>
      <c r="F39" s="30"/>
      <c r="G39" s="3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row>
    <row r="40" spans="1:40" ht="15" customHeight="1" x14ac:dyDescent="0.55000000000000004">
      <c r="A40" s="2" t="s">
        <v>80</v>
      </c>
      <c r="B40" s="39"/>
      <c r="C40" s="2"/>
      <c r="D40" s="2"/>
      <c r="E40" s="2"/>
      <c r="F40" s="2"/>
      <c r="G40" s="2"/>
    </row>
    <row r="41" spans="1:40" ht="15" customHeight="1" x14ac:dyDescent="0.55000000000000004">
      <c r="A41" s="2" t="s">
        <v>81</v>
      </c>
      <c r="B41" s="39"/>
      <c r="C41" s="2"/>
      <c r="D41" s="2"/>
      <c r="E41" s="2"/>
      <c r="F41" s="2"/>
      <c r="G41" s="2"/>
    </row>
    <row r="42" spans="1:40" ht="15" customHeight="1" x14ac:dyDescent="0.55000000000000004">
      <c r="A42" s="2"/>
      <c r="B42" s="71" t="s">
        <v>82</v>
      </c>
      <c r="C42" s="106" t="s">
        <v>83</v>
      </c>
      <c r="D42" s="106"/>
      <c r="E42" s="106"/>
      <c r="F42" s="2"/>
      <c r="G42" s="2"/>
    </row>
    <row r="43" spans="1:40" ht="15" customHeight="1" x14ac:dyDescent="0.55000000000000004">
      <c r="A43" s="2"/>
      <c r="B43" s="42" t="s">
        <v>100</v>
      </c>
      <c r="C43" s="151" t="s">
        <v>84</v>
      </c>
      <c r="D43" s="151"/>
      <c r="E43" s="151"/>
      <c r="F43" s="2"/>
      <c r="G43" s="2"/>
    </row>
    <row r="44" spans="1:40" ht="15" customHeight="1" x14ac:dyDescent="0.55000000000000004">
      <c r="A44" s="2"/>
      <c r="B44" s="42" t="s">
        <v>101</v>
      </c>
      <c r="C44" s="151" t="s">
        <v>85</v>
      </c>
      <c r="D44" s="151"/>
      <c r="E44" s="151"/>
      <c r="F44" s="2"/>
      <c r="G44" s="2"/>
    </row>
    <row r="45" spans="1:40" ht="15" customHeight="1" x14ac:dyDescent="0.55000000000000004">
      <c r="A45" s="2"/>
      <c r="B45" s="42" t="s">
        <v>102</v>
      </c>
      <c r="C45" s="151" t="s">
        <v>86</v>
      </c>
      <c r="D45" s="151"/>
      <c r="E45" s="151"/>
      <c r="F45" s="2"/>
      <c r="G45" s="2"/>
    </row>
    <row r="46" spans="1:40" ht="15" customHeight="1" x14ac:dyDescent="0.55000000000000004">
      <c r="A46" s="2"/>
      <c r="B46" s="42" t="s">
        <v>103</v>
      </c>
      <c r="C46" s="151" t="s">
        <v>87</v>
      </c>
      <c r="D46" s="151"/>
      <c r="E46" s="151"/>
      <c r="F46" s="2"/>
      <c r="G46" s="2"/>
    </row>
    <row r="47" spans="1:40" ht="15" customHeight="1" x14ac:dyDescent="0.55000000000000004">
      <c r="A47" s="2"/>
      <c r="B47" s="2" t="s">
        <v>88</v>
      </c>
      <c r="C47" s="2"/>
      <c r="D47" s="2"/>
      <c r="E47" s="2"/>
      <c r="F47" s="2"/>
      <c r="G47" s="2"/>
    </row>
    <row r="48" spans="1:40" ht="15" customHeight="1" x14ac:dyDescent="0.55000000000000004">
      <c r="A48" s="2"/>
      <c r="B48" s="2" t="s">
        <v>105</v>
      </c>
      <c r="C48" s="2"/>
      <c r="D48" s="2"/>
      <c r="E48" s="2"/>
      <c r="F48" s="2"/>
      <c r="G48" s="2"/>
    </row>
    <row r="49" spans="1:7" ht="15" customHeight="1" x14ac:dyDescent="0.55000000000000004">
      <c r="A49" s="2"/>
      <c r="B49" s="2" t="s">
        <v>89</v>
      </c>
      <c r="C49" s="2"/>
      <c r="D49" s="2"/>
      <c r="E49" s="2"/>
      <c r="F49" s="2"/>
      <c r="G49" s="2"/>
    </row>
    <row r="50" spans="1:7" ht="15" customHeight="1" x14ac:dyDescent="0.55000000000000004">
      <c r="A50" s="2" t="s">
        <v>90</v>
      </c>
      <c r="B50" s="39"/>
      <c r="C50" s="2"/>
      <c r="D50" s="2"/>
      <c r="E50" s="2"/>
      <c r="F50" s="2"/>
      <c r="G50" s="2"/>
    </row>
    <row r="51" spans="1:7" ht="15" customHeight="1" x14ac:dyDescent="0.55000000000000004">
      <c r="A51" s="2" t="s">
        <v>91</v>
      </c>
      <c r="B51" s="39"/>
      <c r="C51" s="2"/>
      <c r="D51" s="2"/>
      <c r="E51" s="2"/>
      <c r="F51" s="2"/>
      <c r="G51" s="2"/>
    </row>
    <row r="52" spans="1:7" ht="15" customHeight="1" x14ac:dyDescent="0.55000000000000004">
      <c r="A52" s="2" t="s">
        <v>106</v>
      </c>
      <c r="B52" s="39"/>
      <c r="C52" s="2"/>
      <c r="D52" s="2"/>
      <c r="E52" s="2"/>
      <c r="F52" s="2"/>
      <c r="G52" s="2"/>
    </row>
    <row r="53" spans="1:7" ht="15" customHeight="1" x14ac:dyDescent="0.55000000000000004">
      <c r="A53" s="2" t="s">
        <v>92</v>
      </c>
      <c r="B53" s="39"/>
      <c r="C53" s="2"/>
      <c r="D53" s="2"/>
      <c r="E53" s="2"/>
      <c r="F53" s="2"/>
      <c r="G53" s="2"/>
    </row>
    <row r="54" spans="1:7" ht="15" customHeight="1" x14ac:dyDescent="0.55000000000000004">
      <c r="A54" s="2" t="s">
        <v>172</v>
      </c>
      <c r="B54" s="39"/>
      <c r="C54" s="2"/>
      <c r="D54" s="2"/>
      <c r="E54" s="2"/>
      <c r="F54" s="2"/>
      <c r="G54" s="2"/>
    </row>
    <row r="55" spans="1:7" ht="15" customHeight="1" x14ac:dyDescent="0.55000000000000004">
      <c r="A55" s="2" t="s">
        <v>93</v>
      </c>
      <c r="B55" s="39"/>
      <c r="C55" s="2"/>
      <c r="D55" s="2"/>
      <c r="E55" s="2"/>
      <c r="F55" s="2"/>
      <c r="G55" s="2"/>
    </row>
    <row r="56" spans="1:7" ht="15" customHeight="1" x14ac:dyDescent="0.55000000000000004">
      <c r="A56" s="2" t="s">
        <v>94</v>
      </c>
      <c r="B56" s="39"/>
      <c r="C56" s="2"/>
      <c r="D56" s="2"/>
      <c r="E56" s="2"/>
      <c r="F56" s="2"/>
      <c r="G56" s="2"/>
    </row>
    <row r="57" spans="1:7" ht="15" customHeight="1" x14ac:dyDescent="0.55000000000000004">
      <c r="A57" s="2" t="s">
        <v>95</v>
      </c>
      <c r="B57" s="39"/>
      <c r="C57" s="2"/>
      <c r="D57" s="2"/>
      <c r="E57" s="2"/>
      <c r="F57" s="2"/>
      <c r="G57" s="2"/>
    </row>
    <row r="58" spans="1:7" ht="15" customHeight="1" x14ac:dyDescent="0.55000000000000004">
      <c r="A58" s="2" t="s">
        <v>96</v>
      </c>
      <c r="B58" s="39"/>
      <c r="C58" s="2"/>
      <c r="D58" s="2"/>
      <c r="E58" s="2"/>
      <c r="F58" s="2"/>
      <c r="G58" s="2"/>
    </row>
    <row r="59" spans="1:7" ht="15" customHeight="1" x14ac:dyDescent="0.55000000000000004">
      <c r="A59" s="2" t="s">
        <v>97</v>
      </c>
      <c r="B59" s="39"/>
      <c r="C59" s="2"/>
      <c r="D59" s="2"/>
      <c r="E59" s="2"/>
      <c r="F59" s="2"/>
      <c r="G59" s="2"/>
    </row>
    <row r="60" spans="1:7" ht="15" customHeight="1" x14ac:dyDescent="0.55000000000000004">
      <c r="A60" s="2" t="s">
        <v>98</v>
      </c>
      <c r="B60" s="39"/>
      <c r="C60" s="2"/>
      <c r="D60" s="2"/>
      <c r="E60" s="2"/>
      <c r="F60" s="2"/>
      <c r="G60" s="2"/>
    </row>
    <row r="61" spans="1:7" ht="15" customHeight="1" x14ac:dyDescent="0.55000000000000004">
      <c r="A61" s="2" t="s">
        <v>99</v>
      </c>
      <c r="B61" s="39"/>
      <c r="C61" s="2"/>
      <c r="D61" s="2"/>
      <c r="E61" s="2"/>
      <c r="F61" s="2"/>
      <c r="G61" s="2"/>
    </row>
    <row r="62" spans="1:7" ht="15" customHeight="1" x14ac:dyDescent="0.55000000000000004">
      <c r="A62" s="2" t="s">
        <v>104</v>
      </c>
      <c r="B62" s="39"/>
      <c r="C62" s="2"/>
      <c r="D62" s="2"/>
      <c r="E62" s="2"/>
      <c r="F62" s="2"/>
      <c r="G62" s="2"/>
    </row>
  </sheetData>
  <sheetProtection algorithmName="SHA-512" hashValue="eRlo7rxLBZk90hY9BAGjXGo6wS47I53nPA8DuT9GGw5CVuFcTBwZrqJxk3uhVgViVyHhmYDu0JgGwBmcFoQ+7A==" saltValue="Xt4UeVQEuIo3Tbw1Dtp2YQ==" spinCount="100000" sheet="1" objects="1" scenarios="1" formatCells="0" insertRows="0"/>
  <mergeCells count="52">
    <mergeCell ref="C42:E42"/>
    <mergeCell ref="C43:E43"/>
    <mergeCell ref="C44:E44"/>
    <mergeCell ref="C45:E45"/>
    <mergeCell ref="C46:E46"/>
    <mergeCell ref="AM29:AN29"/>
    <mergeCell ref="AM30:AN30"/>
    <mergeCell ref="AM31:AN31"/>
    <mergeCell ref="A32:E32"/>
    <mergeCell ref="AM32:AN33"/>
    <mergeCell ref="A33:E33"/>
    <mergeCell ref="AM28:AN28"/>
    <mergeCell ref="AM17:AN17"/>
    <mergeCell ref="AM18:AN18"/>
    <mergeCell ref="AM19:AN19"/>
    <mergeCell ref="AM20:AN20"/>
    <mergeCell ref="AM21:AN21"/>
    <mergeCell ref="AM22:AN22"/>
    <mergeCell ref="AM23:AN23"/>
    <mergeCell ref="AM24:AN24"/>
    <mergeCell ref="AM25:AN25"/>
    <mergeCell ref="AM26:AN26"/>
    <mergeCell ref="AM27:AN27"/>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23"/>
  <dataValidations count="3">
    <dataValidation type="list" allowBlank="1" showInputMessage="1" showErrorMessage="1" sqref="C11:C31" xr:uid="{1A0346F5-981B-4FC2-B2CE-987869A79CB2}">
      <formula1>"A,B,C,D"</formula1>
    </dataValidation>
    <dataValidation type="list" allowBlank="1" showInputMessage="1" showErrorMessage="1" sqref="AK3:AN3" xr:uid="{ED23E5BB-B643-4749-B509-48B0C04E6211}">
      <formula1>"４週,歴月"</formula1>
    </dataValidation>
    <dataValidation type="list" allowBlank="1" showInputMessage="1" showErrorMessage="1" sqref="AK4:AN4" xr:uid="{1234E181-492E-4107-A25D-CE466F3B6ACC}">
      <formula1>"予定,実績"</formula1>
    </dataValidation>
  </dataValidations>
  <printOptions horizontalCentered="1" verticalCentered="1"/>
  <pageMargins left="0.19685039370078741" right="0.19685039370078741" top="0.39370078740157483" bottom="0.19685039370078741" header="0.19685039370078741" footer="0.39370078740157483"/>
  <pageSetup paperSize="9" scale="95" fitToWidth="0" fitToHeight="0" orientation="landscape" r:id="rId1"/>
  <headerFooter alignWithMargins="0">
    <oddHeader>&amp;L&amp;"ＭＳ ゴシック,標準"&amp;10（参考様式）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1:M33"/>
  <sheetViews>
    <sheetView topLeftCell="A4" workbookViewId="0">
      <selection activeCell="A23" sqref="A23"/>
    </sheetView>
  </sheetViews>
  <sheetFormatPr defaultRowHeight="18" x14ac:dyDescent="0.55000000000000004"/>
  <cols>
    <col min="1" max="1" width="26.33203125" customWidth="1"/>
    <col min="3" max="3" width="17.33203125" customWidth="1"/>
    <col min="5" max="5" width="10.25" customWidth="1"/>
    <col min="6" max="6" width="15.25" customWidth="1"/>
    <col min="7" max="7" width="11.83203125" customWidth="1"/>
    <col min="8" max="8" width="12.58203125" customWidth="1"/>
    <col min="9" max="9" width="10.08203125" customWidth="1"/>
  </cols>
  <sheetData>
    <row r="1" spans="1:13" x14ac:dyDescent="0.55000000000000004">
      <c r="A1" t="s">
        <v>62</v>
      </c>
      <c r="B1" t="s">
        <v>51</v>
      </c>
      <c r="C1" t="s">
        <v>52</v>
      </c>
      <c r="D1" t="s">
        <v>53</v>
      </c>
      <c r="E1" t="s">
        <v>54</v>
      </c>
      <c r="F1" t="s">
        <v>55</v>
      </c>
      <c r="G1" t="s">
        <v>56</v>
      </c>
      <c r="H1" t="s">
        <v>57</v>
      </c>
      <c r="I1" t="s">
        <v>58</v>
      </c>
      <c r="J1" t="s">
        <v>59</v>
      </c>
      <c r="K1" t="s">
        <v>160</v>
      </c>
    </row>
    <row r="2" spans="1:13" x14ac:dyDescent="0.55000000000000004">
      <c r="A2" t="s">
        <v>164</v>
      </c>
      <c r="B2" t="s">
        <v>22</v>
      </c>
      <c r="C2" t="s">
        <v>23</v>
      </c>
      <c r="D2" t="s">
        <v>24</v>
      </c>
    </row>
    <row r="3" spans="1:13" x14ac:dyDescent="0.55000000000000004">
      <c r="A3" t="s">
        <v>161</v>
      </c>
      <c r="B3" t="s">
        <v>22</v>
      </c>
      <c r="C3" t="s">
        <v>23</v>
      </c>
      <c r="D3" t="s">
        <v>24</v>
      </c>
    </row>
    <row r="4" spans="1:13" x14ac:dyDescent="0.55000000000000004">
      <c r="A4" t="s">
        <v>162</v>
      </c>
      <c r="B4" t="s">
        <v>22</v>
      </c>
      <c r="C4" t="s">
        <v>23</v>
      </c>
      <c r="D4" t="s">
        <v>24</v>
      </c>
    </row>
    <row r="5" spans="1:13" x14ac:dyDescent="0.55000000000000004">
      <c r="A5" t="s">
        <v>163</v>
      </c>
      <c r="B5" t="s">
        <v>22</v>
      </c>
      <c r="C5" t="s">
        <v>23</v>
      </c>
      <c r="D5" t="s">
        <v>24</v>
      </c>
    </row>
    <row r="6" spans="1:13" x14ac:dyDescent="0.55000000000000004">
      <c r="A6" s="54" t="s">
        <v>13</v>
      </c>
      <c r="B6" s="54" t="s">
        <v>22</v>
      </c>
      <c r="C6" s="54" t="s">
        <v>25</v>
      </c>
      <c r="D6" s="54" t="s">
        <v>26</v>
      </c>
      <c r="E6" s="54" t="s">
        <v>27</v>
      </c>
      <c r="F6" s="54" t="s">
        <v>28</v>
      </c>
      <c r="G6" s="53"/>
      <c r="H6" s="54"/>
      <c r="I6" s="54"/>
      <c r="J6" s="54"/>
    </row>
    <row r="7" spans="1:13" x14ac:dyDescent="0.55000000000000004">
      <c r="A7" s="54" t="s">
        <v>5</v>
      </c>
      <c r="B7" s="54" t="s">
        <v>22</v>
      </c>
      <c r="C7" s="54" t="s">
        <v>25</v>
      </c>
      <c r="D7" s="54" t="s">
        <v>26</v>
      </c>
      <c r="E7" s="54" t="s">
        <v>27</v>
      </c>
      <c r="F7" s="54" t="s">
        <v>29</v>
      </c>
      <c r="G7" s="54" t="s">
        <v>30</v>
      </c>
      <c r="H7" s="54" t="s">
        <v>157</v>
      </c>
      <c r="I7" s="54" t="s">
        <v>28</v>
      </c>
      <c r="J7" s="54" t="s">
        <v>173</v>
      </c>
      <c r="K7" s="53"/>
      <c r="L7" s="53"/>
    </row>
    <row r="8" spans="1:13" x14ac:dyDescent="0.55000000000000004">
      <c r="A8" s="54" t="s">
        <v>142</v>
      </c>
      <c r="B8" s="54" t="s">
        <v>22</v>
      </c>
      <c r="C8" s="54" t="s">
        <v>28</v>
      </c>
      <c r="D8" s="53"/>
      <c r="E8" s="53"/>
      <c r="F8" s="53"/>
      <c r="G8" s="53"/>
      <c r="H8" s="53"/>
      <c r="I8" s="53"/>
      <c r="J8" s="53"/>
      <c r="K8" s="53"/>
      <c r="L8" s="53"/>
      <c r="M8" s="53"/>
    </row>
    <row r="9" spans="1:13" x14ac:dyDescent="0.55000000000000004">
      <c r="A9" s="54" t="s">
        <v>143</v>
      </c>
      <c r="B9" s="54" t="s">
        <v>22</v>
      </c>
      <c r="C9" s="54" t="s">
        <v>28</v>
      </c>
      <c r="D9" s="54"/>
      <c r="E9" s="54"/>
      <c r="F9" s="54"/>
      <c r="G9" s="54"/>
      <c r="H9" s="54"/>
      <c r="I9" s="54"/>
      <c r="J9" s="54"/>
    </row>
    <row r="10" spans="1:13" x14ac:dyDescent="0.55000000000000004">
      <c r="A10" s="54" t="s">
        <v>144</v>
      </c>
      <c r="B10" s="54" t="s">
        <v>22</v>
      </c>
      <c r="C10" s="54" t="s">
        <v>28</v>
      </c>
      <c r="D10" s="54"/>
      <c r="E10" s="54"/>
      <c r="F10" s="54"/>
      <c r="G10" s="54"/>
      <c r="H10" s="54"/>
      <c r="I10" s="54"/>
      <c r="J10" s="54"/>
    </row>
    <row r="11" spans="1:13" x14ac:dyDescent="0.55000000000000004">
      <c r="A11" s="54" t="s">
        <v>12</v>
      </c>
      <c r="B11" s="54" t="s">
        <v>22</v>
      </c>
      <c r="C11" s="54" t="s">
        <v>23</v>
      </c>
      <c r="D11" s="54"/>
      <c r="E11" s="54"/>
      <c r="F11" s="54"/>
      <c r="G11" s="54"/>
      <c r="H11" s="54"/>
      <c r="I11" s="54"/>
      <c r="J11" s="54"/>
    </row>
    <row r="12" spans="1:13" x14ac:dyDescent="0.55000000000000004">
      <c r="A12" s="54" t="s">
        <v>145</v>
      </c>
      <c r="B12" s="54" t="s">
        <v>22</v>
      </c>
      <c r="C12" s="54" t="s">
        <v>25</v>
      </c>
      <c r="D12" s="54" t="s">
        <v>37</v>
      </c>
      <c r="E12" s="54" t="s">
        <v>28</v>
      </c>
      <c r="F12" s="54" t="s">
        <v>173</v>
      </c>
      <c r="G12" s="54"/>
      <c r="H12" s="54"/>
      <c r="I12" s="54"/>
      <c r="J12" s="54"/>
    </row>
    <row r="13" spans="1:13" x14ac:dyDescent="0.55000000000000004">
      <c r="A13" s="54" t="s">
        <v>146</v>
      </c>
      <c r="B13" s="54" t="s">
        <v>22</v>
      </c>
      <c r="C13" s="54" t="s">
        <v>25</v>
      </c>
      <c r="D13" s="54" t="s">
        <v>37</v>
      </c>
      <c r="E13" s="54" t="s">
        <v>173</v>
      </c>
      <c r="F13" s="54"/>
      <c r="G13" s="54"/>
      <c r="H13" s="54"/>
      <c r="I13" s="54"/>
      <c r="J13" s="54"/>
    </row>
    <row r="14" spans="1:13" x14ac:dyDescent="0.55000000000000004">
      <c r="A14" s="54" t="s">
        <v>147</v>
      </c>
      <c r="B14" s="54" t="s">
        <v>22</v>
      </c>
      <c r="C14" s="54" t="s">
        <v>25</v>
      </c>
      <c r="D14" s="54" t="s">
        <v>37</v>
      </c>
      <c r="E14" s="54" t="s">
        <v>28</v>
      </c>
      <c r="F14" s="54" t="s">
        <v>168</v>
      </c>
      <c r="G14" s="54" t="s">
        <v>173</v>
      </c>
      <c r="H14" s="54"/>
      <c r="I14" s="54"/>
      <c r="J14" s="54"/>
    </row>
    <row r="15" spans="1:13" x14ac:dyDescent="0.55000000000000004">
      <c r="A15" s="54" t="s">
        <v>38</v>
      </c>
      <c r="B15" s="54" t="s">
        <v>22</v>
      </c>
      <c r="C15" s="54" t="s">
        <v>25</v>
      </c>
      <c r="D15" s="54" t="s">
        <v>26</v>
      </c>
      <c r="E15" s="54" t="s">
        <v>27</v>
      </c>
      <c r="F15" s="54" t="s">
        <v>29</v>
      </c>
      <c r="G15" s="54" t="s">
        <v>30</v>
      </c>
      <c r="H15" s="54" t="s">
        <v>157</v>
      </c>
      <c r="I15" s="54" t="s">
        <v>39</v>
      </c>
      <c r="J15" s="54" t="s">
        <v>40</v>
      </c>
      <c r="K15" t="s">
        <v>28</v>
      </c>
      <c r="L15" s="54" t="s">
        <v>173</v>
      </c>
      <c r="M15" s="53"/>
    </row>
    <row r="16" spans="1:13" x14ac:dyDescent="0.55000000000000004">
      <c r="A16" s="54" t="s">
        <v>113</v>
      </c>
      <c r="B16" s="54" t="s">
        <v>22</v>
      </c>
      <c r="C16" s="54" t="s">
        <v>25</v>
      </c>
      <c r="D16" s="54" t="s">
        <v>27</v>
      </c>
      <c r="E16" s="54" t="s">
        <v>29</v>
      </c>
      <c r="F16" s="54" t="s">
        <v>30</v>
      </c>
      <c r="G16" s="54" t="s">
        <v>157</v>
      </c>
      <c r="H16" s="54" t="s">
        <v>28</v>
      </c>
      <c r="I16" s="53"/>
      <c r="J16" s="53"/>
      <c r="K16" s="53"/>
      <c r="L16" s="53"/>
    </row>
    <row r="17" spans="1:11" x14ac:dyDescent="0.55000000000000004">
      <c r="A17" s="54" t="s">
        <v>114</v>
      </c>
      <c r="B17" s="54" t="s">
        <v>22</v>
      </c>
      <c r="C17" s="54" t="s">
        <v>25</v>
      </c>
      <c r="D17" s="54" t="s">
        <v>31</v>
      </c>
      <c r="E17" s="54" t="s">
        <v>28</v>
      </c>
      <c r="F17" s="54" t="s">
        <v>173</v>
      </c>
      <c r="G17" s="53"/>
      <c r="H17" s="54"/>
      <c r="I17" s="54"/>
      <c r="J17" s="54"/>
    </row>
    <row r="18" spans="1:11" x14ac:dyDescent="0.55000000000000004">
      <c r="A18" s="54" t="s">
        <v>11</v>
      </c>
      <c r="B18" s="54" t="s">
        <v>22</v>
      </c>
      <c r="C18" s="54" t="s">
        <v>25</v>
      </c>
      <c r="D18" s="54" t="s">
        <v>32</v>
      </c>
      <c r="E18" s="54" t="s">
        <v>33</v>
      </c>
      <c r="F18" s="54" t="s">
        <v>34</v>
      </c>
      <c r="G18" s="53"/>
      <c r="H18" s="54"/>
      <c r="I18" s="54"/>
      <c r="J18" s="54"/>
    </row>
    <row r="19" spans="1:11" x14ac:dyDescent="0.55000000000000004">
      <c r="A19" s="54" t="s">
        <v>159</v>
      </c>
      <c r="B19" s="54" t="s">
        <v>22</v>
      </c>
      <c r="C19" s="54" t="s">
        <v>25</v>
      </c>
      <c r="D19" s="54" t="s">
        <v>33</v>
      </c>
      <c r="E19" s="54" t="s">
        <v>34</v>
      </c>
      <c r="F19" s="53"/>
      <c r="G19" s="54"/>
      <c r="H19" s="54"/>
      <c r="I19" s="54"/>
      <c r="J19" s="54"/>
    </row>
    <row r="20" spans="1:11" x14ac:dyDescent="0.55000000000000004">
      <c r="A20" s="54" t="s">
        <v>158</v>
      </c>
      <c r="B20" s="54" t="s">
        <v>22</v>
      </c>
      <c r="C20" s="54" t="s">
        <v>25</v>
      </c>
      <c r="D20" s="54" t="s">
        <v>33</v>
      </c>
      <c r="E20" s="54" t="s">
        <v>34</v>
      </c>
      <c r="F20" s="54" t="s">
        <v>173</v>
      </c>
      <c r="G20" s="54"/>
      <c r="H20" s="54"/>
      <c r="I20" s="54"/>
      <c r="J20" s="54"/>
    </row>
    <row r="21" spans="1:11" x14ac:dyDescent="0.55000000000000004">
      <c r="A21" s="54" t="s">
        <v>175</v>
      </c>
      <c r="B21" s="54" t="s">
        <v>22</v>
      </c>
      <c r="C21" s="54" t="s">
        <v>25</v>
      </c>
      <c r="D21" s="54" t="s">
        <v>33</v>
      </c>
      <c r="E21" s="54" t="s">
        <v>34</v>
      </c>
      <c r="F21" s="54" t="s">
        <v>173</v>
      </c>
      <c r="G21" s="54"/>
      <c r="H21" s="54"/>
      <c r="I21" s="54"/>
      <c r="J21" s="54"/>
    </row>
    <row r="22" spans="1:11" x14ac:dyDescent="0.55000000000000004">
      <c r="A22" s="54" t="s">
        <v>176</v>
      </c>
      <c r="B22" s="54" t="s">
        <v>22</v>
      </c>
      <c r="C22" s="54" t="s">
        <v>25</v>
      </c>
      <c r="D22" s="54" t="s">
        <v>33</v>
      </c>
      <c r="E22" s="54" t="s">
        <v>34</v>
      </c>
      <c r="F22" s="54" t="s">
        <v>173</v>
      </c>
      <c r="G22" s="54"/>
      <c r="H22" s="54"/>
      <c r="I22" s="54"/>
      <c r="J22" s="54"/>
    </row>
    <row r="23" spans="1:11" x14ac:dyDescent="0.55000000000000004">
      <c r="A23" s="54" t="s">
        <v>10</v>
      </c>
      <c r="B23" s="54" t="s">
        <v>22</v>
      </c>
      <c r="C23" s="54" t="s">
        <v>24</v>
      </c>
      <c r="D23" s="54"/>
      <c r="E23" s="54"/>
      <c r="F23" s="54"/>
      <c r="G23" s="54"/>
      <c r="H23" s="54"/>
      <c r="I23" s="54"/>
      <c r="J23" s="54"/>
    </row>
    <row r="24" spans="1:11" x14ac:dyDescent="0.55000000000000004">
      <c r="A24" s="54" t="s">
        <v>9</v>
      </c>
      <c r="B24" s="54" t="s">
        <v>22</v>
      </c>
      <c r="C24" s="54" t="s">
        <v>25</v>
      </c>
      <c r="D24" s="54" t="s">
        <v>35</v>
      </c>
      <c r="E24" s="53"/>
      <c r="F24" s="54"/>
      <c r="G24" s="54"/>
      <c r="H24" s="54"/>
      <c r="I24" s="54"/>
      <c r="J24" s="54"/>
    </row>
    <row r="25" spans="1:11" x14ac:dyDescent="0.55000000000000004">
      <c r="A25" s="54" t="s">
        <v>8</v>
      </c>
      <c r="B25" s="54" t="s">
        <v>22</v>
      </c>
      <c r="C25" s="54" t="s">
        <v>25</v>
      </c>
      <c r="D25" s="54" t="s">
        <v>36</v>
      </c>
      <c r="E25" s="53"/>
      <c r="F25" s="54"/>
      <c r="G25" s="54"/>
      <c r="H25" s="54"/>
      <c r="I25" s="54"/>
      <c r="J25" s="54"/>
    </row>
    <row r="26" spans="1:11" x14ac:dyDescent="0.55000000000000004">
      <c r="A26" s="54" t="s">
        <v>42</v>
      </c>
      <c r="B26" s="54" t="s">
        <v>22</v>
      </c>
      <c r="C26" s="54" t="s">
        <v>41</v>
      </c>
      <c r="D26" s="54" t="s">
        <v>156</v>
      </c>
      <c r="E26" s="54"/>
      <c r="F26" s="54"/>
      <c r="G26" s="54"/>
      <c r="H26" s="54"/>
      <c r="I26" s="54"/>
      <c r="J26" s="54"/>
    </row>
    <row r="27" spans="1:11" x14ac:dyDescent="0.55000000000000004">
      <c r="A27" s="54" t="s">
        <v>115</v>
      </c>
      <c r="B27" s="54" t="s">
        <v>22</v>
      </c>
      <c r="C27" s="54" t="s">
        <v>46</v>
      </c>
      <c r="D27" s="54" t="s">
        <v>47</v>
      </c>
      <c r="E27" s="54" t="s">
        <v>48</v>
      </c>
      <c r="F27" s="54" t="s">
        <v>49</v>
      </c>
      <c r="G27" s="54" t="s">
        <v>27</v>
      </c>
      <c r="H27" s="54" t="s">
        <v>173</v>
      </c>
      <c r="I27" s="54"/>
      <c r="J27" s="54"/>
    </row>
    <row r="28" spans="1:11" x14ac:dyDescent="0.55000000000000004">
      <c r="A28" s="54" t="s">
        <v>152</v>
      </c>
      <c r="B28" s="54" t="s">
        <v>22</v>
      </c>
      <c r="C28" s="54" t="s">
        <v>46</v>
      </c>
      <c r="D28" s="54" t="s">
        <v>148</v>
      </c>
      <c r="E28" s="54" t="s">
        <v>27</v>
      </c>
      <c r="F28" s="54" t="s">
        <v>47</v>
      </c>
      <c r="G28" s="54" t="s">
        <v>48</v>
      </c>
      <c r="H28" s="54" t="s">
        <v>49</v>
      </c>
      <c r="I28" s="54" t="s">
        <v>173</v>
      </c>
      <c r="J28" s="54"/>
    </row>
    <row r="29" spans="1:11" x14ac:dyDescent="0.55000000000000004">
      <c r="A29" s="54" t="s">
        <v>151</v>
      </c>
      <c r="B29" s="54" t="s">
        <v>22</v>
      </c>
      <c r="C29" s="54" t="s">
        <v>46</v>
      </c>
      <c r="D29" s="54" t="s">
        <v>148</v>
      </c>
      <c r="E29" s="54" t="s">
        <v>47</v>
      </c>
      <c r="F29" s="54" t="s">
        <v>48</v>
      </c>
      <c r="G29" s="54" t="s">
        <v>149</v>
      </c>
      <c r="H29" s="54" t="s">
        <v>150</v>
      </c>
      <c r="I29" s="54" t="s">
        <v>49</v>
      </c>
      <c r="J29" s="54" t="s">
        <v>27</v>
      </c>
      <c r="K29" s="54" t="s">
        <v>173</v>
      </c>
    </row>
    <row r="30" spans="1:11" x14ac:dyDescent="0.55000000000000004">
      <c r="A30" s="54" t="s">
        <v>43</v>
      </c>
      <c r="B30" s="54" t="s">
        <v>22</v>
      </c>
      <c r="C30" s="54" t="s">
        <v>46</v>
      </c>
      <c r="D30" s="54" t="s">
        <v>50</v>
      </c>
      <c r="E30" s="54"/>
      <c r="F30" s="54"/>
      <c r="G30" s="54"/>
      <c r="H30" s="54"/>
      <c r="I30" s="54"/>
      <c r="J30" s="54"/>
      <c r="K30" s="54"/>
    </row>
    <row r="31" spans="1:11" x14ac:dyDescent="0.55000000000000004">
      <c r="A31" s="54" t="s">
        <v>21</v>
      </c>
      <c r="B31" s="54" t="s">
        <v>22</v>
      </c>
      <c r="C31" s="54" t="s">
        <v>46</v>
      </c>
      <c r="D31" s="54" t="s">
        <v>50</v>
      </c>
      <c r="E31" s="54"/>
      <c r="F31" s="54"/>
      <c r="G31" s="54"/>
      <c r="H31" s="54"/>
      <c r="I31" s="54"/>
      <c r="J31" s="54"/>
      <c r="K31" s="54"/>
    </row>
    <row r="32" spans="1:11" x14ac:dyDescent="0.55000000000000004">
      <c r="A32" s="54" t="s">
        <v>44</v>
      </c>
      <c r="B32" s="54" t="s">
        <v>22</v>
      </c>
      <c r="C32" s="54" t="s">
        <v>46</v>
      </c>
      <c r="D32" s="54" t="s">
        <v>26</v>
      </c>
      <c r="E32" s="54" t="s">
        <v>27</v>
      </c>
      <c r="F32" s="54" t="s">
        <v>47</v>
      </c>
      <c r="G32" s="54" t="s">
        <v>48</v>
      </c>
      <c r="H32" s="54" t="s">
        <v>149</v>
      </c>
      <c r="I32" s="54" t="s">
        <v>150</v>
      </c>
      <c r="J32" s="54" t="s">
        <v>153</v>
      </c>
      <c r="K32" s="54" t="s">
        <v>173</v>
      </c>
    </row>
    <row r="33" spans="1:10" x14ac:dyDescent="0.55000000000000004">
      <c r="A33" s="54" t="s">
        <v>45</v>
      </c>
      <c r="B33" s="54" t="s">
        <v>46</v>
      </c>
      <c r="C33" s="54" t="s">
        <v>26</v>
      </c>
      <c r="D33" s="54" t="s">
        <v>27</v>
      </c>
      <c r="E33" s="54" t="s">
        <v>47</v>
      </c>
      <c r="F33" s="54" t="s">
        <v>48</v>
      </c>
      <c r="G33" s="54" t="s">
        <v>153</v>
      </c>
      <c r="H33" s="54" t="s">
        <v>154</v>
      </c>
      <c r="I33" s="54" t="s">
        <v>155</v>
      </c>
      <c r="J33" s="54" t="s">
        <v>173</v>
      </c>
    </row>
  </sheetData>
  <sheetProtection algorithmName="SHA-512" hashValue="RIg++0QgZOXn0SIwFERoqvRnfrrLEoj4TAa6cJ4UpmUce8nhsz9QkUPOx4iSNd9GSiyI0nENV8lUpY5T2o90EQ==" saltValue="c0TYtIWRptT0gyKAyJ19kA==" spinCount="100000" sheet="1" objects="1" scenarios="1"/>
  <phoneticPr fontId="3"/>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092F6D-A213-4140-9345-E45F17986020}">
  <ds:schemaRefs>
    <ds:schemaRef ds:uri="http://schemas.microsoft.com/sharepoint/v3/contenttype/forms"/>
  </ds:schemaRefs>
</ds:datastoreItem>
</file>

<file path=customXml/itemProps2.xml><?xml version="1.0" encoding="utf-8"?>
<ds:datastoreItem xmlns:ds="http://schemas.openxmlformats.org/officeDocument/2006/customXml" ds:itemID="{4A34DF84-BC9F-479D-BF67-3697D0FBC612}">
  <ds:schemaRefs>
    <ds:schemaRef ds:uri="http://schemas.microsoft.com/office/2006/metadata/properties"/>
    <ds:schemaRef ds:uri="http://schemas.microsoft.com/office/infopath/2007/PartnerControls"/>
    <ds:schemaRef ds:uri="7f1e29f5-1aa2-4ed7-a4c5-0f459278da93"/>
    <ds:schemaRef ds:uri="d6dcacc7-e460-4c7a-a2ed-e890e37b378d"/>
  </ds:schemaRefs>
</ds:datastoreItem>
</file>

<file path=customXml/itemProps3.xml><?xml version="1.0" encoding="utf-8"?>
<ds:datastoreItem xmlns:ds="http://schemas.openxmlformats.org/officeDocument/2006/customXml" ds:itemID="{35FB06FC-71AE-41B6-945C-C0B3B99AC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36</vt:i4>
      </vt:variant>
    </vt:vector>
  </HeadingPairs>
  <TitlesOfParts>
    <vt:vector size="39" baseType="lpstr">
      <vt:lpstr>勤務形態一覧表（障害者支援施設）</vt:lpstr>
      <vt:lpstr>勤務形態一覧（凡例）</vt:lpstr>
      <vt:lpstr>選択肢</vt:lpstr>
      <vt:lpstr>'勤務形態一覧（凡例）'!Print_Area</vt:lpstr>
      <vt:lpstr>'勤務形態一覧表（障害者支援施設）'!Print_Area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就労継続支援Ｂ型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ies>
</file>