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F3F7D86C-9334-457A-B3AD-564A08340CAE}" xr6:coauthVersionLast="47" xr6:coauthVersionMax="47" xr10:uidLastSave="{00000000-0000-0000-0000-000000000000}"/>
  <bookViews>
    <workbookView xWindow="38325" yWindow="0" windowWidth="18195" windowHeight="15585" tabRatio="915" xr2:uid="{00000000-000D-0000-FFFF-FFFF00000000}"/>
  </bookViews>
  <sheets>
    <sheet name="勤務形態一覧表（療養介護）" sheetId="93" r:id="rId1"/>
    <sheet name="勤務形態一覧（凡例）" sheetId="95"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'勤務形態一覧表（療養介護）'!$A$1:$AN$79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95" l="1"/>
  <c r="AL31" i="95" s="1"/>
  <c r="AK31" i="93"/>
  <c r="AL31" i="93" s="1"/>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32" i="95" s="1"/>
  <c r="AL32" i="95" s="1"/>
  <c r="AK30" i="95"/>
  <c r="AL30" i="95" s="1"/>
  <c r="AL29" i="95"/>
  <c r="AK29" i="95"/>
  <c r="AL28" i="95"/>
  <c r="AK28" i="95"/>
  <c r="AL27" i="95"/>
  <c r="AK27" i="95"/>
  <c r="AK26" i="95"/>
  <c r="AL26" i="95" s="1"/>
  <c r="AK25" i="95"/>
  <c r="AL25" i="95" s="1"/>
  <c r="AK24" i="95"/>
  <c r="AL24" i="95" s="1"/>
  <c r="AL23" i="95"/>
  <c r="AK23" i="95"/>
  <c r="AL22" i="95"/>
  <c r="AK22" i="95"/>
  <c r="AL21" i="95"/>
  <c r="AK21" i="95"/>
  <c r="AK20" i="95"/>
  <c r="AL20" i="95" s="1"/>
  <c r="AK19" i="95"/>
  <c r="AL19" i="95" s="1"/>
  <c r="AK18" i="95"/>
  <c r="AL18" i="95" s="1"/>
  <c r="AL17" i="95"/>
  <c r="AK17" i="95"/>
  <c r="AL16" i="95"/>
  <c r="AK16" i="95"/>
  <c r="AL15" i="95"/>
  <c r="AK15" i="95"/>
  <c r="AK14" i="95"/>
  <c r="AL14" i="95" s="1"/>
  <c r="AK13" i="95"/>
  <c r="AL13" i="95" s="1"/>
  <c r="AK12" i="95"/>
  <c r="AL12" i="95" s="1"/>
  <c r="AL11" i="95"/>
  <c r="AK11" i="95"/>
  <c r="AJ10" i="95"/>
  <c r="AH10"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I10" i="95" s="1"/>
  <c r="AJ9" i="95"/>
  <c r="AI9" i="95"/>
  <c r="AH9"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K30" i="93"/>
  <c r="D38" i="93"/>
  <c r="E38" i="93"/>
  <c r="F38" i="93"/>
  <c r="I38" i="93"/>
  <c r="L38" i="93"/>
  <c r="R38" i="93"/>
  <c r="O38" i="93"/>
  <c r="U38" i="93"/>
  <c r="X38" i="93"/>
  <c r="AA38" i="93"/>
  <c r="AD38" i="93"/>
  <c r="AG38" i="93"/>
  <c r="AA46" i="93"/>
  <c r="AJ40" i="93" l="1"/>
  <c r="AJ39" i="93"/>
  <c r="AL46" i="93"/>
  <c r="AL50" i="93" s="1"/>
  <c r="AG46" i="93"/>
  <c r="AG50" i="93" s="1"/>
  <c r="AA50" i="93"/>
  <c r="U46" i="93"/>
  <c r="U50" i="93" s="1"/>
  <c r="O46" i="93"/>
  <c r="O50" i="93" s="1"/>
  <c r="I46" i="93"/>
  <c r="I50" i="93" s="1"/>
  <c r="E46" i="93"/>
  <c r="C46" i="93"/>
  <c r="C50" i="93" s="1"/>
  <c r="AJ32" i="93"/>
  <c r="AI32" i="93"/>
  <c r="AH32" i="93"/>
  <c r="AG32" i="93"/>
  <c r="AF32" i="93"/>
  <c r="AE32" i="93"/>
  <c r="AD32" i="93"/>
  <c r="AC32" i="93"/>
  <c r="AB32" i="93"/>
  <c r="AA32" i="93"/>
  <c r="Z32" i="93"/>
  <c r="Y32" i="93"/>
  <c r="X32" i="93"/>
  <c r="W32" i="93"/>
  <c r="V32" i="93"/>
  <c r="U32" i="93"/>
  <c r="T32" i="93"/>
  <c r="S32" i="93"/>
  <c r="R32" i="93"/>
  <c r="Q32" i="93"/>
  <c r="P32" i="93"/>
  <c r="O32" i="93"/>
  <c r="N32" i="93"/>
  <c r="M32" i="93"/>
  <c r="L32" i="93"/>
  <c r="K32" i="93"/>
  <c r="J32" i="93"/>
  <c r="I32" i="93"/>
  <c r="H32" i="93"/>
  <c r="G32" i="93"/>
  <c r="F32" i="93"/>
  <c r="AK29" i="93"/>
  <c r="AK28" i="93"/>
  <c r="AK27" i="93"/>
  <c r="AK26" i="93"/>
  <c r="AK25" i="93"/>
  <c r="AK24" i="93"/>
  <c r="AK23" i="93"/>
  <c r="AK22" i="93"/>
  <c r="AK21" i="93"/>
  <c r="AK20" i="93"/>
  <c r="AK19" i="93"/>
  <c r="AK18" i="93"/>
  <c r="AK17" i="93"/>
  <c r="AK16" i="93"/>
  <c r="AK15" i="93"/>
  <c r="AK14" i="93"/>
  <c r="AK13" i="93"/>
  <c r="AK12" i="93"/>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39" i="93"/>
  <c r="C44" i="93" s="1"/>
  <c r="AL30" i="93" l="1"/>
  <c r="AL21" i="93"/>
  <c r="AL12" i="93"/>
  <c r="AL15" i="93"/>
  <c r="AL18" i="93"/>
  <c r="AL22" i="93"/>
  <c r="AL29" i="93"/>
  <c r="AL11" i="93"/>
  <c r="AL25" i="93"/>
  <c r="AL13" i="93"/>
  <c r="AL16" i="93"/>
  <c r="AL19" i="93"/>
  <c r="AL23" i="93"/>
  <c r="AL26" i="93"/>
  <c r="AL28" i="93"/>
  <c r="AL14" i="93"/>
  <c r="AL17" i="93"/>
  <c r="AL20" i="93"/>
  <c r="AL24" i="93"/>
  <c r="AL27" i="93"/>
  <c r="AJ9" i="93"/>
  <c r="AK32" i="93"/>
  <c r="AL32" i="93" s="1"/>
  <c r="AI9" i="93"/>
  <c r="AJ10" i="93"/>
  <c r="AI10" i="93"/>
  <c r="I44" i="93"/>
  <c r="E50" i="93"/>
  <c r="AM48" i="93"/>
  <c r="AM49" i="93"/>
  <c r="AJ49" i="93"/>
  <c r="E48" i="93"/>
  <c r="D48" i="93"/>
  <c r="AG48" i="93"/>
  <c r="O49" i="93"/>
  <c r="AL49" i="93"/>
  <c r="AA48" i="93"/>
  <c r="AJ48" i="93"/>
  <c r="D49" i="93"/>
  <c r="C48" i="93"/>
  <c r="AA49" i="93"/>
  <c r="AD49" i="93"/>
  <c r="X48" i="93"/>
  <c r="R49" i="93"/>
  <c r="AG49" i="93"/>
  <c r="U48" i="93"/>
  <c r="F49" i="93"/>
  <c r="F48" i="93"/>
  <c r="C49" i="93"/>
  <c r="X49" i="93"/>
  <c r="I49" i="93"/>
  <c r="I48" i="93"/>
  <c r="U49" i="93"/>
  <c r="R48" i="93"/>
  <c r="AL48" i="93"/>
  <c r="L48" i="93"/>
  <c r="L49" i="93"/>
  <c r="AD48" i="93"/>
  <c r="E44" i="93"/>
  <c r="O48" i="93"/>
  <c r="E49" i="93"/>
</calcChain>
</file>

<file path=xl/sharedStrings.xml><?xml version="1.0" encoding="utf-8"?>
<sst xmlns="http://schemas.openxmlformats.org/spreadsheetml/2006/main" count="354" uniqueCount="153">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</sst>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4" borderId="5" xfId="7" applyFont="1" applyFill="1" applyBorder="1" applyAlignment="1" applyProtection="1">
      <alignment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0" fontId="2" fillId="0" borderId="5" xfId="7" applyFont="1" applyFill="1" applyBorder="1" applyAlignment="1" applyProtection="1">
      <alignment vertical="center"/>
      <protection locked="0"/>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5" fillId="0" borderId="5" xfId="7" applyFont="1" applyFill="1" applyBorder="1" applyAlignment="1">
      <alignment horizontal="right" vertical="center"/>
    </xf>
    <xf numFmtId="0" fontId="5" fillId="0" borderId="5" xfId="7" applyFont="1" applyFill="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9"/>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13</v>
      </c>
      <c r="AL1" s="90"/>
      <c r="AM1" s="90"/>
      <c r="AN1" s="90"/>
    </row>
    <row r="2" spans="1:40" ht="18" customHeight="1" x14ac:dyDescent="0.55000000000000004">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5"/>
      <c r="AL3" s="95"/>
      <c r="AM3" s="95"/>
      <c r="AN3" s="95"/>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5"/>
      <c r="AL4" s="95"/>
      <c r="AM4" s="95"/>
      <c r="AN4" s="95"/>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6"/>
      <c r="AI5" s="96"/>
      <c r="AJ5" s="96"/>
      <c r="AK5" s="34" t="s">
        <v>67</v>
      </c>
      <c r="AL5" s="55"/>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97" t="s">
        <v>63</v>
      </c>
      <c r="B7" s="98" t="s">
        <v>72</v>
      </c>
      <c r="C7" s="99" t="s">
        <v>73</v>
      </c>
      <c r="D7" s="98" t="s">
        <v>74</v>
      </c>
      <c r="E7" s="102" t="s">
        <v>75</v>
      </c>
      <c r="F7" s="103" t="s">
        <v>107</v>
      </c>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4" t="s">
        <v>108</v>
      </c>
      <c r="AL7" s="105" t="s">
        <v>109</v>
      </c>
      <c r="AM7" s="106" t="s">
        <v>110</v>
      </c>
      <c r="AN7" s="106"/>
    </row>
    <row r="8" spans="1:40" ht="15" customHeight="1" x14ac:dyDescent="0.55000000000000004">
      <c r="A8" s="97"/>
      <c r="B8" s="98"/>
      <c r="C8" s="100"/>
      <c r="D8" s="98"/>
      <c r="E8" s="102"/>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04"/>
      <c r="AL8" s="105"/>
      <c r="AM8" s="106"/>
      <c r="AN8" s="106"/>
    </row>
    <row r="9" spans="1:40" ht="15" customHeight="1" x14ac:dyDescent="0.55000000000000004">
      <c r="A9" s="97"/>
      <c r="B9" s="98"/>
      <c r="C9" s="100"/>
      <c r="D9" s="98"/>
      <c r="E9" s="102"/>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4"/>
      <c r="AL9" s="105"/>
      <c r="AM9" s="106"/>
      <c r="AN9" s="106"/>
    </row>
    <row r="10" spans="1:40" ht="15" customHeight="1" x14ac:dyDescent="0.55000000000000004">
      <c r="A10" s="97"/>
      <c r="B10" s="98"/>
      <c r="C10" s="101"/>
      <c r="D10" s="98"/>
      <c r="E10" s="102"/>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4"/>
      <c r="AL10" s="105"/>
      <c r="AM10" s="106"/>
      <c r="AN10" s="106"/>
    </row>
    <row r="11" spans="1:40" ht="18" customHeight="1" x14ac:dyDescent="0.55000000000000004">
      <c r="A11" s="19">
        <v>1</v>
      </c>
      <c r="B11" s="56" t="s">
        <v>25</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94"/>
      <c r="AN11" s="94"/>
    </row>
    <row r="12" spans="1:40" ht="18" customHeight="1" x14ac:dyDescent="0.55000000000000004">
      <c r="A12" s="19">
        <v>2</v>
      </c>
      <c r="B12" s="56" t="s">
        <v>25</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 t="shared" ref="AL12:AL29" si="1">IF($AK$3="４週",AK12/4,AK12/(DAY(EOMONTH($F$9,0))/7))</f>
        <v>0</v>
      </c>
      <c r="AM12" s="94"/>
      <c r="AN12" s="94"/>
    </row>
    <row r="13" spans="1:40" ht="18" customHeight="1" x14ac:dyDescent="0.55000000000000004">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 t="shared" si="1"/>
        <v>0</v>
      </c>
      <c r="AM13" s="94"/>
      <c r="AN13" s="94"/>
    </row>
    <row r="14" spans="1:40" ht="18" customHeight="1" x14ac:dyDescent="0.55000000000000004">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 t="shared" si="1"/>
        <v>0</v>
      </c>
      <c r="AM14" s="94"/>
      <c r="AN14" s="94"/>
    </row>
    <row r="15" spans="1:40" ht="18" customHeight="1" x14ac:dyDescent="0.55000000000000004">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si="1"/>
        <v>0</v>
      </c>
      <c r="AM15" s="94"/>
      <c r="AN15" s="94"/>
    </row>
    <row r="16" spans="1:40" ht="18" customHeight="1" x14ac:dyDescent="0.55000000000000004">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94"/>
      <c r="AN16" s="94"/>
    </row>
    <row r="17" spans="1:40" ht="18" customHeight="1" x14ac:dyDescent="0.55000000000000004">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94"/>
      <c r="AN17" s="94"/>
    </row>
    <row r="18" spans="1:40" ht="18" customHeight="1" x14ac:dyDescent="0.55000000000000004">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94"/>
      <c r="AN18" s="94"/>
    </row>
    <row r="19" spans="1:40" ht="18" customHeight="1" x14ac:dyDescent="0.55000000000000004">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94"/>
      <c r="AN19" s="94"/>
    </row>
    <row r="20" spans="1:40" ht="18" customHeight="1" x14ac:dyDescent="0.55000000000000004">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94"/>
      <c r="AN20" s="94"/>
    </row>
    <row r="21" spans="1:40" ht="18" customHeight="1" x14ac:dyDescent="0.55000000000000004">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94"/>
      <c r="AN21" s="94"/>
    </row>
    <row r="22" spans="1:40" ht="18" customHeight="1" x14ac:dyDescent="0.55000000000000004">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94"/>
      <c r="AN22" s="94"/>
    </row>
    <row r="23" spans="1:40" ht="18" customHeight="1" x14ac:dyDescent="0.55000000000000004">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94"/>
      <c r="AN23" s="94"/>
    </row>
    <row r="24" spans="1:40" ht="18" customHeight="1" x14ac:dyDescent="0.55000000000000004">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94"/>
      <c r="AN24" s="94"/>
    </row>
    <row r="25" spans="1:40" ht="18" customHeight="1" x14ac:dyDescent="0.55000000000000004">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94"/>
      <c r="AN25" s="94"/>
    </row>
    <row r="26" spans="1:40" ht="18" customHeight="1" x14ac:dyDescent="0.55000000000000004">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94"/>
      <c r="AN26" s="94"/>
    </row>
    <row r="27" spans="1:40" ht="18" customHeight="1" x14ac:dyDescent="0.55000000000000004">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94"/>
      <c r="AN27" s="94"/>
    </row>
    <row r="28" spans="1:40" ht="18" customHeight="1" x14ac:dyDescent="0.55000000000000004">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94"/>
      <c r="AN28" s="94"/>
    </row>
    <row r="29" spans="1:40" ht="18" customHeight="1" x14ac:dyDescent="0.55000000000000004">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94"/>
      <c r="AN29" s="94"/>
    </row>
    <row r="30" spans="1:40" ht="18" customHeight="1" x14ac:dyDescent="0.55000000000000004">
      <c r="A30" s="134">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94"/>
      <c r="AN30" s="94"/>
    </row>
    <row r="31" spans="1:40" s="13" customFormat="1" ht="18" customHeight="1" x14ac:dyDescent="0.55000000000000004">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12"/>
      <c r="AN31" s="112"/>
    </row>
    <row r="32" spans="1:40" ht="18" customHeight="1" x14ac:dyDescent="0.55000000000000004">
      <c r="A32" s="102" t="s">
        <v>4</v>
      </c>
      <c r="B32" s="107"/>
      <c r="C32" s="107"/>
      <c r="D32" s="107"/>
      <c r="E32" s="107"/>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8"/>
      <c r="AN32" s="108"/>
    </row>
    <row r="33" spans="1:43" ht="18" customHeight="1" x14ac:dyDescent="0.55000000000000004">
      <c r="A33" s="107" t="s">
        <v>6</v>
      </c>
      <c r="B33" s="107"/>
      <c r="C33" s="107"/>
      <c r="D33" s="107"/>
      <c r="E33" s="109"/>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08"/>
      <c r="AN33" s="108"/>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x14ac:dyDescent="0.55000000000000004">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21" customHeight="1" x14ac:dyDescent="0.55000000000000004">
      <c r="A37" s="45" t="s">
        <v>116</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s="110"/>
      <c r="B38" s="110"/>
      <c r="C38" s="110"/>
      <c r="D38" s="43">
        <f>IF(S2=1,1,IF(S2=2,2,IF(S2=3,3,IF(S2=4,4,IF(S2=5,5,IF(S2=6,6,IF(S2=7,7,IF(S2=8,8,IF(S2=9,9,IF(S2=10,10,IF(S2=11,11,IF(S2=12,12,S2-12))))))))))))</f>
        <v>4</v>
      </c>
      <c r="E38" s="43">
        <f>IF(S2=1,2,IF(S2=2,3,IF(S2=3,4,IF(S2=4,5,IF(S2=5,6,IF(S2=6,7,IF(S2=7,8,IF(S2=8,9,IF(S2=9,10,IF(S2=10,11,IF(S2=11,12,S2-11)))))))))))</f>
        <v>5</v>
      </c>
      <c r="F38" s="111">
        <f>IF(S2=1,3,IF(S2=2,4,IF(S2=3,5,IF(S2=4,6,IF(S2=5,7,IF(S2=6,8,IF(S2=7,9,IF(S2=8,10,IF(S2=9,11,IF(S2=10,12,S2-10))))))))))</f>
        <v>6</v>
      </c>
      <c r="G38" s="111"/>
      <c r="H38" s="111"/>
      <c r="I38" s="111">
        <f>IF(S2=1,4,IF(S2=2,5,IF(S2=3,6,IF(S2=4,7,IF(S2=5,8,IF(S2=6,9,IF(S2=7,10,IF(S2=8,11,IF(S2=9,12,S2-9)))))))))</f>
        <v>7</v>
      </c>
      <c r="J38" s="111"/>
      <c r="K38" s="111"/>
      <c r="L38" s="111">
        <f>IF(S2=1,5,IF(S2=2,6,IF(S2=3,7,IF(S2=4,8,IF(S2=5,9,IF(S2=6,10,IF(S2=7,11,IF(S2=8,12,S2-8))))))))</f>
        <v>8</v>
      </c>
      <c r="M38" s="111"/>
      <c r="N38" s="111"/>
      <c r="O38" s="111">
        <f>IF(S2=1,6,IF(S2=2,7,IF(S2=3,8,IF(S2=4,9,IF(S2=5,10,IF(S2=6,11,IF(S2=7,12,S2-7)))))))</f>
        <v>9</v>
      </c>
      <c r="P38" s="111"/>
      <c r="Q38" s="111"/>
      <c r="R38" s="111">
        <f>IF(S2=1,7,IF(S2=2,8,IF(S2=3,9,IF(S2=4,10,IF(S2=5,11,IF(S2=6,12,S2-6))))))</f>
        <v>10</v>
      </c>
      <c r="S38" s="111"/>
      <c r="T38" s="111"/>
      <c r="U38" s="111">
        <f>IF(S2=1,8,IF(S2=2,9,IF(S2=3,10,IF(S2=4,11,IF(S2=5,12,S2-5)))))</f>
        <v>11</v>
      </c>
      <c r="V38" s="111"/>
      <c r="W38" s="111"/>
      <c r="X38" s="111">
        <f>IF(S2=1,9,IF(S2=2,10,IF(S2=3,11,IF(S2=4,12,S2-4))))</f>
        <v>12</v>
      </c>
      <c r="Y38" s="111"/>
      <c r="Z38" s="111"/>
      <c r="AA38" s="111">
        <f>IF(S2=1,10,IF(S2=2,11,IF(S2=3,12,S2-3)))</f>
        <v>1</v>
      </c>
      <c r="AB38" s="111"/>
      <c r="AC38" s="111"/>
      <c r="AD38" s="111">
        <f>IF(S2=1,11,IF(S2=2,12,S2-2))</f>
        <v>2</v>
      </c>
      <c r="AE38" s="111"/>
      <c r="AF38" s="111"/>
      <c r="AG38" s="111">
        <f>IF(S2=1,12,S2-1)</f>
        <v>3</v>
      </c>
      <c r="AH38" s="111"/>
      <c r="AI38" s="111"/>
      <c r="AJ38" s="110" t="s">
        <v>64</v>
      </c>
      <c r="AK38" s="110"/>
      <c r="AL38" s="51" t="s">
        <v>119</v>
      </c>
      <c r="AM38"/>
      <c r="AN38"/>
      <c r="AO38"/>
      <c r="AP38"/>
      <c r="AQ38"/>
    </row>
    <row r="39" spans="1:43" s="13" customFormat="1" ht="18" customHeight="1" x14ac:dyDescent="0.55000000000000004">
      <c r="A39" s="117" t="s">
        <v>122</v>
      </c>
      <c r="B39" s="117"/>
      <c r="C39" s="117"/>
      <c r="D39" s="61"/>
      <c r="E39" s="61"/>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4">
        <f>SUM(D39:AI39)</f>
        <v>0</v>
      </c>
      <c r="AK39" s="114"/>
      <c r="AL39" s="115" t="e">
        <f>ROUNDUP(AJ39/AJ40,1)</f>
        <v>#DIV/0!</v>
      </c>
      <c r="AM39"/>
      <c r="AN39"/>
      <c r="AO39"/>
      <c r="AP39"/>
      <c r="AQ39"/>
    </row>
    <row r="40" spans="1:43" s="13" customFormat="1" ht="18" customHeight="1" x14ac:dyDescent="0.55000000000000004">
      <c r="A40" s="117" t="s">
        <v>117</v>
      </c>
      <c r="B40" s="117"/>
      <c r="C40" s="117"/>
      <c r="D40" s="61"/>
      <c r="E40" s="61"/>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4">
        <f>+SUM(D40:AI40)</f>
        <v>0</v>
      </c>
      <c r="AK40" s="114"/>
      <c r="AL40" s="116"/>
      <c r="AM40"/>
      <c r="AN40"/>
      <c r="AO40"/>
      <c r="AP40"/>
      <c r="AQ40"/>
    </row>
    <row r="41" spans="1:43" s="13" customFormat="1" ht="5.15" customHeight="1" x14ac:dyDescent="0.55000000000000004">
      <c r="A41" s="48"/>
      <c r="B41" s="48"/>
      <c r="C41" s="48"/>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9"/>
      <c r="AH41" s="49"/>
      <c r="AI41" s="49"/>
      <c r="AJ41" s="50"/>
      <c r="AK41" s="11"/>
      <c r="AL41" s="10"/>
      <c r="AM41" s="10"/>
      <c r="AN41" s="12"/>
    </row>
    <row r="42" spans="1:43" s="13" customFormat="1" ht="18" customHeight="1" x14ac:dyDescent="0.55000000000000004">
      <c r="A42" s="45" t="s">
        <v>118</v>
      </c>
      <c r="B42" s="11"/>
      <c r="D42" s="11"/>
      <c r="E42" s="11"/>
      <c r="F42" s="11"/>
      <c r="G42" s="11"/>
      <c r="H42" s="11"/>
      <c r="I42" s="11"/>
      <c r="J42" s="11"/>
      <c r="K42" s="11"/>
      <c r="L42" s="11"/>
      <c r="M42" s="11"/>
      <c r="N42" s="11"/>
      <c r="O42" s="11"/>
      <c r="P42" s="11"/>
      <c r="Q42" s="11"/>
      <c r="R42" s="11"/>
      <c r="S42" s="11"/>
      <c r="T42" s="11"/>
      <c r="U42" s="11"/>
      <c r="V42" s="11"/>
      <c r="W42" s="10"/>
      <c r="X42" s="11"/>
      <c r="Y42" s="11"/>
      <c r="Z42" s="11"/>
      <c r="AA42" s="11"/>
      <c r="AB42" s="11"/>
      <c r="AC42" s="11"/>
      <c r="AD42" s="11"/>
      <c r="AE42" s="11"/>
      <c r="AF42" s="11"/>
      <c r="AG42" s="49"/>
      <c r="AH42" s="49"/>
      <c r="AI42" s="49"/>
      <c r="AJ42" s="50"/>
      <c r="AK42" s="11"/>
      <c r="AL42" s="10"/>
      <c r="AM42" s="10"/>
      <c r="AN42" s="12"/>
    </row>
    <row r="43" spans="1:43" s="13" customFormat="1" ht="18" customHeight="1" x14ac:dyDescent="0.55000000000000004">
      <c r="A43" s="110" t="s">
        <v>112</v>
      </c>
      <c r="B43" s="110"/>
      <c r="C43" s="110" t="s">
        <v>25</v>
      </c>
      <c r="D43" s="110"/>
      <c r="E43" s="110" t="s">
        <v>27</v>
      </c>
      <c r="F43" s="110"/>
      <c r="G43" s="110"/>
      <c r="H43" s="110"/>
      <c r="I43" s="110" t="s">
        <v>28</v>
      </c>
      <c r="J43" s="110"/>
      <c r="K43" s="110"/>
      <c r="L43" s="110"/>
      <c r="M43" s="110"/>
      <c r="N43" s="110"/>
      <c r="O43"/>
      <c r="P43"/>
      <c r="Q43"/>
      <c r="R43"/>
      <c r="S43"/>
      <c r="T43"/>
      <c r="U43"/>
      <c r="W43" s="10"/>
      <c r="X43" s="11"/>
      <c r="Y43" s="11"/>
      <c r="Z43" s="11"/>
      <c r="AA43" s="11"/>
      <c r="AB43" s="11"/>
      <c r="AC43" s="11"/>
      <c r="AD43" s="11"/>
      <c r="AE43" s="11"/>
      <c r="AF43" s="11"/>
      <c r="AG43" s="49"/>
      <c r="AH43" s="49"/>
      <c r="AI43" s="49"/>
      <c r="AJ43" s="50"/>
      <c r="AK43" s="11"/>
      <c r="AL43" s="10"/>
      <c r="AM43" s="10"/>
      <c r="AN43" s="12"/>
    </row>
    <row r="44" spans="1:43" s="13" customFormat="1" ht="18" customHeight="1" x14ac:dyDescent="0.55000000000000004">
      <c r="A44" s="128" t="s">
        <v>120</v>
      </c>
      <c r="B44" s="128"/>
      <c r="C44" s="127" t="e">
        <f>ROUNDDOWN(IF(AL39&lt;=60,1,1+ROUNDUP((AL39-60)/40,0)),1)</f>
        <v>#DIV/0!</v>
      </c>
      <c r="D44" s="127"/>
      <c r="E44" s="127" t="e">
        <f>ROUNDDOWN(AL39/2,1)</f>
        <v>#DIV/0!</v>
      </c>
      <c r="F44" s="127"/>
      <c r="G44" s="127"/>
      <c r="H44" s="127"/>
      <c r="I44" s="127" t="e">
        <f>ROUNDDOWN(AL39/4,1)</f>
        <v>#DIV/0!</v>
      </c>
      <c r="J44" s="127"/>
      <c r="K44" s="127"/>
      <c r="L44" s="127"/>
      <c r="M44" s="127"/>
      <c r="N44" s="127"/>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ht="21" customHeight="1" x14ac:dyDescent="0.55000000000000004">
      <c r="A45" s="14" t="s">
        <v>121</v>
      </c>
      <c r="B45" s="1"/>
      <c r="C45" s="5"/>
      <c r="D45" s="5"/>
      <c r="E45" s="5"/>
      <c r="F45" s="5"/>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5"/>
      <c r="AM45" s="5"/>
      <c r="AN45" s="4"/>
    </row>
    <row r="46" spans="1:43" ht="25" customHeight="1" x14ac:dyDescent="0.55000000000000004">
      <c r="A46" s="4"/>
      <c r="B46" s="22"/>
      <c r="C46" s="123" t="str">
        <f>IF(VLOOKUP($AK$1,選択肢!$A$1:$J$33,C51,FALSE)=0,"-",VLOOKUP($AK$1,選択肢!$A$1:$J$33,C51,FALSE))</f>
        <v>管理者</v>
      </c>
      <c r="D46" s="124"/>
      <c r="E46" s="118" t="str">
        <f>IF(VLOOKUP($AK$1,選択肢!$A$1:$J$33,E51,FALSE)=0,"-",VLOOKUP($AK$1,選択肢!$A$1:$J$33,E51,FALSE))</f>
        <v>サービス管理責任者</v>
      </c>
      <c r="F46" s="118"/>
      <c r="G46" s="118"/>
      <c r="H46" s="118"/>
      <c r="I46" s="123" t="str">
        <f>IF(VLOOKUP($AK$1,選択肢!$A$1:$J$33,I51,FALSE)=0,"-",VLOOKUP($AK$1,選択肢!$A$1:$J$33,I51,FALSE))</f>
        <v>医師</v>
      </c>
      <c r="J46" s="124"/>
      <c r="K46" s="124"/>
      <c r="L46" s="124"/>
      <c r="M46" s="124"/>
      <c r="N46" s="125"/>
      <c r="O46" s="123" t="str">
        <f>IF(VLOOKUP($AK$1,選択肢!$A$1:$J$33,O51,FALSE)=0,"-",VLOOKUP($AK$1,選択肢!$A$1:$J$33,O51,FALSE))</f>
        <v>看護職員</v>
      </c>
      <c r="P46" s="124"/>
      <c r="Q46" s="124"/>
      <c r="R46" s="124"/>
      <c r="S46" s="124"/>
      <c r="T46" s="125"/>
      <c r="U46" s="123" t="str">
        <f>IF(VLOOKUP($AK$1,選択肢!$A$1:$J$33,U51,FALSE)=0,"-",VLOOKUP($AK$1,選択肢!$A$1:$J$33,U51,FALSE))</f>
        <v>生活支援員</v>
      </c>
      <c r="V46" s="124"/>
      <c r="W46" s="124"/>
      <c r="X46" s="124"/>
      <c r="Y46" s="124"/>
      <c r="Z46" s="125"/>
      <c r="AA46" s="123" t="str">
        <f>IF(VLOOKUP($AK$1,選択肢!$A$1:$J$33,AA51,FALSE)=0,"-",VLOOKUP($AK$1,選択肢!$A$1:$J$33,AA51,FALSE))</f>
        <v>-</v>
      </c>
      <c r="AB46" s="124"/>
      <c r="AC46" s="124"/>
      <c r="AD46" s="124"/>
      <c r="AE46" s="124"/>
      <c r="AF46" s="125"/>
      <c r="AG46" s="118" t="str">
        <f>IF(VLOOKUP($AK$1,選択肢!$A$1:$J$33,AG51,FALSE)=0,"-",VLOOKUP($AK$1,選択肢!$A$1:$J$33,AG51,FALSE))</f>
        <v>-</v>
      </c>
      <c r="AH46" s="118"/>
      <c r="AI46" s="118"/>
      <c r="AJ46" s="118"/>
      <c r="AK46" s="118"/>
      <c r="AL46" s="118" t="str">
        <f>IF(VLOOKUP($AK$1,選択肢!$A$1:$J$33,AL51,FALSE)=0,"-",VLOOKUP($AK$1,選択肢!$A$1:$J$33,AL51,FALSE))</f>
        <v>-</v>
      </c>
      <c r="AM46" s="118"/>
      <c r="AN46" s="4"/>
    </row>
    <row r="47" spans="1:43" ht="18" customHeight="1" x14ac:dyDescent="0.55000000000000004">
      <c r="A47" s="4"/>
      <c r="B47" s="22"/>
      <c r="C47" s="47" t="s">
        <v>2</v>
      </c>
      <c r="D47" s="47" t="s">
        <v>3</v>
      </c>
      <c r="E47" s="46" t="s">
        <v>2</v>
      </c>
      <c r="F47" s="119" t="s">
        <v>3</v>
      </c>
      <c r="G47" s="119"/>
      <c r="H47" s="119"/>
      <c r="I47" s="120" t="s">
        <v>2</v>
      </c>
      <c r="J47" s="121"/>
      <c r="K47" s="122"/>
      <c r="L47" s="120" t="s">
        <v>3</v>
      </c>
      <c r="M47" s="121"/>
      <c r="N47" s="122"/>
      <c r="O47" s="120" t="s">
        <v>2</v>
      </c>
      <c r="P47" s="121"/>
      <c r="Q47" s="122"/>
      <c r="R47" s="120" t="s">
        <v>3</v>
      </c>
      <c r="S47" s="121"/>
      <c r="T47" s="122"/>
      <c r="U47" s="120" t="s">
        <v>2</v>
      </c>
      <c r="V47" s="121"/>
      <c r="W47" s="122"/>
      <c r="X47" s="120" t="s">
        <v>3</v>
      </c>
      <c r="Y47" s="121"/>
      <c r="Z47" s="122"/>
      <c r="AA47" s="120" t="s">
        <v>2</v>
      </c>
      <c r="AB47" s="121"/>
      <c r="AC47" s="122"/>
      <c r="AD47" s="120" t="s">
        <v>3</v>
      </c>
      <c r="AE47" s="121"/>
      <c r="AF47" s="122"/>
      <c r="AG47" s="120" t="s">
        <v>2</v>
      </c>
      <c r="AH47" s="121"/>
      <c r="AI47" s="122"/>
      <c r="AJ47" s="120" t="s">
        <v>3</v>
      </c>
      <c r="AK47" s="122"/>
      <c r="AL47" s="46" t="s">
        <v>1</v>
      </c>
      <c r="AM47" s="46" t="s">
        <v>0</v>
      </c>
      <c r="AN47" s="4"/>
    </row>
    <row r="48" spans="1:43" ht="18" customHeight="1" x14ac:dyDescent="0.55000000000000004">
      <c r="A48" s="4"/>
      <c r="B48" s="21" t="s">
        <v>18</v>
      </c>
      <c r="C48" s="46">
        <f>COUNTIFS($B$11:$B$31,C$46,$C$11:$C$31,"A",$E$11:$E$31,"*")</f>
        <v>0</v>
      </c>
      <c r="D48" s="46">
        <f>COUNTIFS($B$11:$B$31,C$46,$C$11:$C$31,"B",$E$11:$E$31,"*")</f>
        <v>0</v>
      </c>
      <c r="E48" s="46">
        <f>COUNTIFS($B$11:$B$31,E$46,$C$11:$C$31,"A",$E$11:$E$31,"*")</f>
        <v>0</v>
      </c>
      <c r="F48" s="120">
        <f>COUNTIFS($B$11:$B$31,E$46,$C$11:$C$31,"B",$E$11:$E$31,"*")</f>
        <v>0</v>
      </c>
      <c r="G48" s="121"/>
      <c r="H48" s="122"/>
      <c r="I48" s="120">
        <f>COUNTIFS($B$11:$B$31,I$46,$C$11:$C$31,"A",$E$11:$E$31,"*")</f>
        <v>0</v>
      </c>
      <c r="J48" s="121"/>
      <c r="K48" s="122"/>
      <c r="L48" s="120">
        <f>COUNTIFS($B$11:$B$31,I$46,$C$11:$C$31,"B",$E$11:$E$31,"*")</f>
        <v>0</v>
      </c>
      <c r="M48" s="121"/>
      <c r="N48" s="122"/>
      <c r="O48" s="120">
        <f>COUNTIFS($B$11:$B$31,O$46,$C$11:$C$31,"A",$E$11:$E$31,"*")</f>
        <v>0</v>
      </c>
      <c r="P48" s="121"/>
      <c r="Q48" s="122"/>
      <c r="R48" s="120">
        <f>COUNTIFS($B$11:$B$31,O$46,$C$11:$C$31,"B",$E$11:$E$31,"*")</f>
        <v>0</v>
      </c>
      <c r="S48" s="121"/>
      <c r="T48" s="122"/>
      <c r="U48" s="120">
        <f>COUNTIFS($B$11:$B$31,U$46,$C$11:$C$31,"A",$E$11:$E$31,"*")</f>
        <v>0</v>
      </c>
      <c r="V48" s="121"/>
      <c r="W48" s="122"/>
      <c r="X48" s="120">
        <f>COUNTIFS($B$11:$B$31,U$46,$C$11:$C$31,"B",$E$11:$E$31,"*")</f>
        <v>0</v>
      </c>
      <c r="Y48" s="121"/>
      <c r="Z48" s="122"/>
      <c r="AA48" s="120">
        <f>COUNTIFS($B$11:$B$31,AA$46,$C$11:$C$31,"A",$E$11:$E$31,"*")</f>
        <v>0</v>
      </c>
      <c r="AB48" s="121"/>
      <c r="AC48" s="122"/>
      <c r="AD48" s="120">
        <f>COUNTIFS($B$11:$B$31,AA$46,$C$11:$C$31,"B",$E$11:$E$31,"*")</f>
        <v>0</v>
      </c>
      <c r="AE48" s="121"/>
      <c r="AF48" s="122"/>
      <c r="AG48" s="120">
        <f>COUNTIFS($B$11:$B$31,AG$46,$C$11:$C$31,"A",$E$11:$E$31,"*")</f>
        <v>0</v>
      </c>
      <c r="AH48" s="121"/>
      <c r="AI48" s="122"/>
      <c r="AJ48" s="120">
        <f>COUNTIFS($B$11:$B$31,AG$46,$C$11:$C$31,"B",$E$11:$E$31,"*")</f>
        <v>0</v>
      </c>
      <c r="AK48" s="122"/>
      <c r="AL48" s="46">
        <f>COUNTIFS($B$11:$B$31,AL$46,$C$11:$C$31,"A",$E$11:$E$31,"*")</f>
        <v>0</v>
      </c>
      <c r="AM48" s="46">
        <f>COUNTIFS($B$11:$B$31,AL$46,$C$11:$C$31,"B",$E$11:$E$31,"*")</f>
        <v>0</v>
      </c>
      <c r="AN48" s="4"/>
    </row>
    <row r="49" spans="1:40" ht="18" customHeight="1" x14ac:dyDescent="0.55000000000000004">
      <c r="A49" s="4"/>
      <c r="B49" s="28" t="s">
        <v>19</v>
      </c>
      <c r="C49" s="46">
        <f>COUNTIFS($B$11:$B$31,C$46,$C$11:$C$31,"C",$E$11:$E$31,"*")</f>
        <v>0</v>
      </c>
      <c r="D49" s="46">
        <f>COUNTIFS($B$11:$B$31,C$46,$C$11:$C$31,"D",$E$11:$E$31,"*")</f>
        <v>0</v>
      </c>
      <c r="E49" s="46">
        <f>COUNTIFS($B$11:$B$31,E$46,$C$11:$C$31,"C",$E$11:$E$31,"*")</f>
        <v>0</v>
      </c>
      <c r="F49" s="120">
        <f>COUNTIFS($B$11:$B$31,E$46,$C$11:$C$31,"D",$E$11:$E$31,"*")</f>
        <v>0</v>
      </c>
      <c r="G49" s="121"/>
      <c r="H49" s="122"/>
      <c r="I49" s="120">
        <f>COUNTIFS($B$11:$B$31,I$46,$C$11:$C$31,"C",$E$11:$E$31,"*")</f>
        <v>0</v>
      </c>
      <c r="J49" s="121"/>
      <c r="K49" s="122"/>
      <c r="L49" s="120">
        <f>COUNTIFS($B$11:$B$31,I$46,$C$11:$C$31,"D",$E$11:$E$31,"*")</f>
        <v>0</v>
      </c>
      <c r="M49" s="121"/>
      <c r="N49" s="122"/>
      <c r="O49" s="120">
        <f>COUNTIFS($B$11:$B$31,O$46,$C$11:$C$31,"C",$E$11:$E$31,"*")</f>
        <v>0</v>
      </c>
      <c r="P49" s="121"/>
      <c r="Q49" s="122"/>
      <c r="R49" s="120">
        <f>COUNTIFS($B$11:$B$31,O$46,$C$11:$C$31,"D",$E$11:$E$31,"*")</f>
        <v>0</v>
      </c>
      <c r="S49" s="121"/>
      <c r="T49" s="122"/>
      <c r="U49" s="120">
        <f>COUNTIFS($B$11:$B$31,U$46,$C$11:$C$31,"C",$E$11:$E$31,"*")</f>
        <v>0</v>
      </c>
      <c r="V49" s="121"/>
      <c r="W49" s="122"/>
      <c r="X49" s="120">
        <f>COUNTIFS($B$11:$B$31,U$46,$C$11:$C$31,"D",$E$11:$E$31,"*")</f>
        <v>0</v>
      </c>
      <c r="Y49" s="121"/>
      <c r="Z49" s="122"/>
      <c r="AA49" s="120">
        <f>COUNTIFS($B$11:$B$31,AA$46,$C$11:$C$31,"C",$E$11:$E$31,"*")</f>
        <v>0</v>
      </c>
      <c r="AB49" s="121"/>
      <c r="AC49" s="122"/>
      <c r="AD49" s="120">
        <f>COUNTIFS($B$11:$B$31,AA$46,$C$11:$C$31,"D",$E$11:$E$31,"*")</f>
        <v>0</v>
      </c>
      <c r="AE49" s="121"/>
      <c r="AF49" s="122"/>
      <c r="AG49" s="120">
        <f>COUNTIFS($B$11:$B$31,AG$46,$C$11:$C$31,"C",$E$11:$E$31,"*")</f>
        <v>0</v>
      </c>
      <c r="AH49" s="121"/>
      <c r="AI49" s="122"/>
      <c r="AJ49" s="120">
        <f>COUNTIFS($B$11:$B$31,AG$46,$C$11:$C$31,"D",$E$11:$E$31,"*")</f>
        <v>0</v>
      </c>
      <c r="AK49" s="122"/>
      <c r="AL49" s="46">
        <f>COUNTIFS($B$11:$B$31,AL$46,$C$11:$C$31,"C",$E$11:$E$31,"*")</f>
        <v>0</v>
      </c>
      <c r="AM49" s="46">
        <f>COUNTIFS($B$11:$B$31,AL$46,$C$11:$C$31,"D",$E$11:$E$31,"*")</f>
        <v>0</v>
      </c>
      <c r="AN49" s="4"/>
    </row>
    <row r="50" spans="1:40" ht="25" customHeight="1" x14ac:dyDescent="0.55000000000000004">
      <c r="A50" s="4"/>
      <c r="B50" s="28" t="s">
        <v>111</v>
      </c>
      <c r="C50" s="123" t="str">
        <f>IF($AK$3="４週",SUMIFS($AK$11:$AK$31,$B$11:$B$31,C46)/4/$AH$5,IF($AK$3="歴月",SUMIFS($AK$11:$AK$31,$B$11:$B$31,C46)/$AL$5,"記載する期間を選択してください"))</f>
        <v>記載する期間を選択してください</v>
      </c>
      <c r="D50" s="125"/>
      <c r="E50" s="123" t="str">
        <f>IF($AK$3="４週",SUMIFS($AK$11:$AK$31,$B$11:$B$31,E46)/4/$AH$5,IF($AK$3="歴月",SUMIFS($AK$11:$AK$31,$B$11:$B$31,E46)/$AL$5,"記載する期間を選択してください"))</f>
        <v>記載する期間を選択してください</v>
      </c>
      <c r="F50" s="124"/>
      <c r="G50" s="124"/>
      <c r="H50" s="125"/>
      <c r="I50" s="123" t="str">
        <f>IF($AK$3="４週",SUMIFS($AK$11:$AK$31,$B$11:$B$31,I46)/4/$AH$5,IF($AK$3="歴月",SUMIFS($AK$11:$AK$31,$B$11:$B$31,I46)/$AL$5,"記載する期間を選択してください"))</f>
        <v>記載する期間を選択してください</v>
      </c>
      <c r="J50" s="124"/>
      <c r="K50" s="124"/>
      <c r="L50" s="124"/>
      <c r="M50" s="124"/>
      <c r="N50" s="125"/>
      <c r="O50" s="123" t="str">
        <f>IF($AK$3="４週",SUMIFS($AK$11:$AK$31,$B$11:$B$31,O46)/4/$AH$5,IF($AK$3="歴月",SUMIFS($AK$11:$AK$31,$B$11:$B$31,O46)/$AL$5,"記載する期間を選択してください"))</f>
        <v>記載する期間を選択してください</v>
      </c>
      <c r="P50" s="124"/>
      <c r="Q50" s="124"/>
      <c r="R50" s="124"/>
      <c r="S50" s="124"/>
      <c r="T50" s="125"/>
      <c r="U50" s="123" t="str">
        <f>IF($AK$3="４週",SUMIFS($AK$11:$AK$31,$B$11:$B$31,U46)/4/$AH$5,IF($AK$3="歴月",SUMIFS($AK$11:$AK$31,$B$11:$B$31,U46)/$AL$5,"記載する期間を選択してください"))</f>
        <v>記載する期間を選択してください</v>
      </c>
      <c r="V50" s="124"/>
      <c r="W50" s="124"/>
      <c r="X50" s="124"/>
      <c r="Y50" s="124"/>
      <c r="Z50" s="125"/>
      <c r="AA50" s="123" t="str">
        <f>IF($AK$3="４週",SUMIFS($AK$11:$AK$31,$B$11:$B$31,AA46)/4/$AH$5,IF($AK$3="歴月",SUMIFS($AK$11:$AK$31,$B$11:$B$31,AA46)/$AL$5,"記載する期間を選択してください"))</f>
        <v>記載する期間を選択してください</v>
      </c>
      <c r="AB50" s="124"/>
      <c r="AC50" s="124"/>
      <c r="AD50" s="124"/>
      <c r="AE50" s="124"/>
      <c r="AF50" s="125"/>
      <c r="AG50" s="123" t="str">
        <f>IF($AK$3="４週",SUMIFS($AK$11:$AK$31,$B$11:$B$31,AG46)/4/$AH$5,IF($AK$3="歴月",SUMIFS($AK$11:$AK$31,$B$11:$B$31,AG46)/$AL$5,"記載する期間を選択してください"))</f>
        <v>記載する期間を選択してください</v>
      </c>
      <c r="AH50" s="124"/>
      <c r="AI50" s="124"/>
      <c r="AJ50" s="124"/>
      <c r="AK50" s="125"/>
      <c r="AL50" s="123" t="str">
        <f>IF($AK$3="４週",SUMIFS($AK$11:$AK$31,$B$11:$B$31,AL46)/4/$AH$5,IF($AK$3="歴月",SUMIFS($AK$11:$AK$31,$B$11:$B$31,AL46)/$AL$5,"記載する期間を選択してください"))</f>
        <v>記載する期間を選択してください</v>
      </c>
      <c r="AM50" s="125"/>
      <c r="AN50" s="4"/>
    </row>
    <row r="51" spans="1:40" ht="5.15" customHeight="1" x14ac:dyDescent="0.55000000000000004">
      <c r="A51" s="4"/>
      <c r="B51" s="1"/>
      <c r="C51" s="24">
        <v>2</v>
      </c>
      <c r="D51" s="24"/>
      <c r="E51" s="24">
        <v>3</v>
      </c>
      <c r="F51" s="24"/>
      <c r="G51" s="24"/>
      <c r="H51" s="24"/>
      <c r="I51" s="24">
        <v>4</v>
      </c>
      <c r="J51" s="24"/>
      <c r="K51" s="24"/>
      <c r="L51" s="24"/>
      <c r="M51" s="24"/>
      <c r="N51" s="24"/>
      <c r="O51" s="24">
        <v>5</v>
      </c>
      <c r="P51" s="24"/>
      <c r="Q51" s="24"/>
      <c r="R51" s="24"/>
      <c r="S51" s="24"/>
      <c r="T51" s="24"/>
      <c r="U51" s="24">
        <v>6</v>
      </c>
      <c r="V51" s="24"/>
      <c r="W51" s="24"/>
      <c r="X51" s="24"/>
      <c r="Y51" s="24"/>
      <c r="Z51" s="24"/>
      <c r="AA51" s="24">
        <v>7</v>
      </c>
      <c r="AB51" s="24"/>
      <c r="AC51" s="24"/>
      <c r="AD51" s="24"/>
      <c r="AE51" s="24"/>
      <c r="AF51" s="24"/>
      <c r="AG51" s="24">
        <v>8</v>
      </c>
      <c r="AH51" s="24"/>
      <c r="AI51" s="24"/>
      <c r="AJ51" s="24"/>
      <c r="AK51" s="24"/>
      <c r="AL51" s="24">
        <v>9</v>
      </c>
      <c r="AM51" s="44"/>
      <c r="AN51" s="4"/>
    </row>
    <row r="52" spans="1:40" ht="15" customHeight="1" x14ac:dyDescent="0.55000000000000004">
      <c r="A52" s="31" t="s">
        <v>76</v>
      </c>
      <c r="B52" s="36"/>
      <c r="C52" s="37"/>
      <c r="D52" s="37"/>
      <c r="E52" s="37"/>
      <c r="F52" s="38"/>
      <c r="G52" s="37"/>
      <c r="H52" s="24"/>
      <c r="I52" s="24"/>
      <c r="J52" s="24"/>
      <c r="K52" s="24"/>
      <c r="L52" s="24"/>
      <c r="M52" s="24"/>
      <c r="N52" s="24"/>
      <c r="O52" s="24"/>
      <c r="P52" s="24"/>
      <c r="Q52" s="24"/>
      <c r="R52" s="24">
        <v>6</v>
      </c>
      <c r="S52" s="24"/>
      <c r="T52" s="24"/>
      <c r="U52" s="24"/>
      <c r="V52" s="24"/>
      <c r="W52" s="24"/>
      <c r="X52" s="24">
        <v>7</v>
      </c>
      <c r="Y52" s="24"/>
      <c r="Z52" s="24"/>
      <c r="AA52" s="24"/>
      <c r="AB52" s="24"/>
      <c r="AC52" s="24"/>
      <c r="AD52" s="24">
        <v>8</v>
      </c>
      <c r="AE52" s="24"/>
      <c r="AF52" s="24"/>
      <c r="AG52" s="25"/>
      <c r="AH52" s="25"/>
      <c r="AI52" s="25"/>
      <c r="AJ52" s="25">
        <v>9</v>
      </c>
      <c r="AK52" s="23"/>
      <c r="AL52" s="23"/>
      <c r="AM52" s="4"/>
    </row>
    <row r="53" spans="1:40" s="2" customFormat="1" ht="15" customHeight="1" x14ac:dyDescent="0.55000000000000004">
      <c r="A53" s="31" t="s">
        <v>77</v>
      </c>
      <c r="B53" s="30"/>
      <c r="C53" s="30"/>
      <c r="D53" s="30"/>
      <c r="E53" s="30"/>
      <c r="F53" s="30"/>
      <c r="G53" s="3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row>
    <row r="54" spans="1:40" s="2" customFormat="1" ht="15" customHeight="1" x14ac:dyDescent="0.55000000000000004">
      <c r="A54" s="31" t="s">
        <v>123</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x14ac:dyDescent="0.55000000000000004">
      <c r="A55" s="31" t="s">
        <v>78</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x14ac:dyDescent="0.55000000000000004">
      <c r="A56" s="31" t="s">
        <v>79</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ht="15" customHeight="1" x14ac:dyDescent="0.55000000000000004">
      <c r="A57" s="2" t="s">
        <v>80</v>
      </c>
      <c r="B57" s="39"/>
      <c r="C57" s="2"/>
      <c r="D57" s="2"/>
      <c r="E57" s="2"/>
      <c r="F57" s="2"/>
      <c r="G57" s="2"/>
    </row>
    <row r="58" spans="1:40" ht="15" customHeight="1" x14ac:dyDescent="0.55000000000000004">
      <c r="A58" s="2" t="s">
        <v>81</v>
      </c>
      <c r="B58" s="39"/>
      <c r="C58" s="2"/>
      <c r="D58" s="2"/>
      <c r="E58" s="2"/>
      <c r="F58" s="2"/>
      <c r="G58" s="2"/>
    </row>
    <row r="59" spans="1:40" ht="15" customHeight="1" x14ac:dyDescent="0.55000000000000004">
      <c r="A59" s="2"/>
      <c r="B59" s="21" t="s">
        <v>82</v>
      </c>
      <c r="C59" s="98" t="s">
        <v>83</v>
      </c>
      <c r="D59" s="98"/>
      <c r="E59" s="98"/>
      <c r="F59" s="2"/>
      <c r="G59" s="2"/>
    </row>
    <row r="60" spans="1:40" ht="15" customHeight="1" x14ac:dyDescent="0.55000000000000004">
      <c r="A60" s="2"/>
      <c r="B60" s="42" t="s">
        <v>100</v>
      </c>
      <c r="C60" s="126" t="s">
        <v>84</v>
      </c>
      <c r="D60" s="126"/>
      <c r="E60" s="126"/>
      <c r="F60" s="2"/>
      <c r="G60" s="2"/>
    </row>
    <row r="61" spans="1:40" ht="15" customHeight="1" x14ac:dyDescent="0.55000000000000004">
      <c r="A61" s="2"/>
      <c r="B61" s="42" t="s">
        <v>101</v>
      </c>
      <c r="C61" s="126" t="s">
        <v>85</v>
      </c>
      <c r="D61" s="126"/>
      <c r="E61" s="126"/>
      <c r="F61" s="2"/>
      <c r="G61" s="2"/>
    </row>
    <row r="62" spans="1:40" ht="15" customHeight="1" x14ac:dyDescent="0.55000000000000004">
      <c r="A62" s="2"/>
      <c r="B62" s="42" t="s">
        <v>102</v>
      </c>
      <c r="C62" s="126" t="s">
        <v>86</v>
      </c>
      <c r="D62" s="126"/>
      <c r="E62" s="126"/>
      <c r="F62" s="2"/>
      <c r="G62" s="2"/>
    </row>
    <row r="63" spans="1:40" ht="15" customHeight="1" x14ac:dyDescent="0.55000000000000004">
      <c r="A63" s="2"/>
      <c r="B63" s="42" t="s">
        <v>103</v>
      </c>
      <c r="C63" s="126" t="s">
        <v>87</v>
      </c>
      <c r="D63" s="126"/>
      <c r="E63" s="126"/>
      <c r="F63" s="2"/>
      <c r="G63" s="2"/>
    </row>
    <row r="64" spans="1:40" ht="15" customHeight="1" x14ac:dyDescent="0.55000000000000004">
      <c r="A64" s="2"/>
      <c r="B64" s="31" t="s">
        <v>88</v>
      </c>
      <c r="C64" s="2"/>
      <c r="D64" s="2"/>
      <c r="E64" s="2"/>
      <c r="F64" s="2"/>
      <c r="G64" s="2"/>
    </row>
    <row r="65" spans="1:7" ht="15" customHeight="1" x14ac:dyDescent="0.55000000000000004">
      <c r="A65" s="2"/>
      <c r="B65" s="31" t="s">
        <v>105</v>
      </c>
      <c r="C65" s="2"/>
      <c r="D65" s="2"/>
      <c r="E65" s="2"/>
      <c r="F65" s="2"/>
      <c r="G65" s="2"/>
    </row>
    <row r="66" spans="1:7" ht="15" customHeight="1" x14ac:dyDescent="0.55000000000000004">
      <c r="A66" s="2"/>
      <c r="B66" s="31" t="s">
        <v>89</v>
      </c>
      <c r="C66" s="2"/>
      <c r="D66" s="2"/>
      <c r="E66" s="2"/>
      <c r="F66" s="2"/>
      <c r="G66" s="2"/>
    </row>
    <row r="67" spans="1:7" ht="15" customHeight="1" x14ac:dyDescent="0.55000000000000004">
      <c r="A67" s="2" t="s">
        <v>90</v>
      </c>
      <c r="B67" s="39"/>
      <c r="C67" s="2"/>
      <c r="D67" s="2"/>
      <c r="E67" s="2"/>
      <c r="F67" s="2"/>
      <c r="G67" s="2"/>
    </row>
    <row r="68" spans="1:7" ht="15" customHeight="1" x14ac:dyDescent="0.55000000000000004">
      <c r="A68" s="2" t="s">
        <v>91</v>
      </c>
      <c r="B68" s="39"/>
      <c r="C68" s="2"/>
      <c r="D68" s="2"/>
      <c r="E68" s="2"/>
      <c r="F68" s="2"/>
      <c r="G68" s="2"/>
    </row>
    <row r="69" spans="1:7" ht="15" customHeight="1" x14ac:dyDescent="0.55000000000000004">
      <c r="A69" s="2" t="s">
        <v>106</v>
      </c>
      <c r="B69" s="39"/>
      <c r="C69" s="2"/>
      <c r="D69" s="2"/>
      <c r="E69" s="2"/>
      <c r="F69" s="2"/>
      <c r="G69" s="2"/>
    </row>
    <row r="70" spans="1:7" ht="15" customHeight="1" x14ac:dyDescent="0.55000000000000004">
      <c r="A70" s="2" t="s">
        <v>92</v>
      </c>
      <c r="B70" s="39"/>
      <c r="C70" s="2"/>
      <c r="D70" s="2"/>
      <c r="E70" s="2"/>
      <c r="F70" s="2"/>
      <c r="G70" s="2"/>
    </row>
    <row r="71" spans="1:7" ht="15" customHeight="1" x14ac:dyDescent="0.55000000000000004">
      <c r="A71" s="2" t="s">
        <v>148</v>
      </c>
      <c r="B71" s="39"/>
      <c r="C71" s="2"/>
      <c r="D71" s="2"/>
      <c r="E71" s="2"/>
      <c r="F71" s="2"/>
      <c r="G71" s="2"/>
    </row>
    <row r="72" spans="1:7" ht="15" customHeight="1" x14ac:dyDescent="0.55000000000000004">
      <c r="A72" s="2" t="s">
        <v>93</v>
      </c>
      <c r="B72" s="39"/>
      <c r="C72" s="2"/>
      <c r="D72" s="2"/>
      <c r="E72" s="2"/>
      <c r="F72" s="2"/>
      <c r="G72" s="2"/>
    </row>
    <row r="73" spans="1:7" ht="15" customHeight="1" x14ac:dyDescent="0.55000000000000004">
      <c r="A73" s="2" t="s">
        <v>94</v>
      </c>
      <c r="B73" s="39"/>
      <c r="C73" s="2"/>
      <c r="D73" s="2"/>
      <c r="E73" s="2"/>
      <c r="F73" s="2"/>
      <c r="G73" s="2"/>
    </row>
    <row r="74" spans="1:7" ht="15" customHeight="1" x14ac:dyDescent="0.55000000000000004">
      <c r="A74" s="2" t="s">
        <v>95</v>
      </c>
      <c r="B74" s="39"/>
      <c r="C74" s="2"/>
      <c r="D74" s="2"/>
      <c r="E74" s="2"/>
      <c r="F74" s="2"/>
      <c r="G74" s="2"/>
    </row>
    <row r="75" spans="1:7" ht="15" customHeight="1" x14ac:dyDescent="0.55000000000000004">
      <c r="A75" s="2" t="s">
        <v>96</v>
      </c>
      <c r="B75" s="39"/>
      <c r="C75" s="2"/>
      <c r="D75" s="2"/>
      <c r="E75" s="2"/>
      <c r="F75" s="2"/>
      <c r="G75" s="2"/>
    </row>
    <row r="76" spans="1:7" ht="15" customHeight="1" x14ac:dyDescent="0.55000000000000004">
      <c r="A76" s="2" t="s">
        <v>97</v>
      </c>
      <c r="B76" s="39"/>
      <c r="C76" s="2"/>
      <c r="D76" s="2"/>
      <c r="E76" s="2"/>
      <c r="F76" s="2"/>
      <c r="G76" s="2"/>
    </row>
    <row r="77" spans="1:7" ht="15" customHeight="1" x14ac:dyDescent="0.55000000000000004">
      <c r="A77" s="2" t="s">
        <v>98</v>
      </c>
      <c r="B77" s="39"/>
      <c r="C77" s="2"/>
      <c r="D77" s="2"/>
      <c r="E77" s="2"/>
      <c r="F77" s="2"/>
      <c r="G77" s="2"/>
    </row>
    <row r="78" spans="1:7" ht="15" customHeight="1" x14ac:dyDescent="0.55000000000000004">
      <c r="A78" s="2" t="s">
        <v>99</v>
      </c>
      <c r="B78" s="39"/>
      <c r="C78" s="2"/>
      <c r="D78" s="2"/>
      <c r="E78" s="2"/>
      <c r="F78" s="2"/>
      <c r="G78" s="2"/>
    </row>
    <row r="79" spans="1:7" ht="15" customHeight="1" x14ac:dyDescent="0.55000000000000004">
      <c r="A79" s="2" t="s">
        <v>104</v>
      </c>
      <c r="B79" s="39"/>
      <c r="C79" s="2"/>
      <c r="D79" s="2"/>
      <c r="E79" s="2"/>
      <c r="F79" s="2"/>
      <c r="G79" s="2"/>
    </row>
  </sheetData>
  <sheetProtection algorithmName="SHA-512" hashValue="oV/puf7L0o/J5691fjcNNnVo6opKzQGLZ3uIVKY94OvmpyXGqu8lugJL7kEls1nLK/rydFtNd1d7ocY0CDs2Jg==" saltValue="hn9yWaopJ0FiIT1kVEm0Mg==" spinCount="100000" sheet="1" objects="1" scenarios="1" formatCells="0" insertRows="0"/>
  <mergeCells count="146">
    <mergeCell ref="C46:D46"/>
    <mergeCell ref="E44:H44"/>
    <mergeCell ref="I44:N44"/>
    <mergeCell ref="A43:B43"/>
    <mergeCell ref="A44:B44"/>
    <mergeCell ref="C43:D43"/>
    <mergeCell ref="E43:H43"/>
    <mergeCell ref="C44:D44"/>
    <mergeCell ref="E50:H50"/>
    <mergeCell ref="F49:H49"/>
    <mergeCell ref="I49:K49"/>
    <mergeCell ref="I43:N43"/>
    <mergeCell ref="C62:E62"/>
    <mergeCell ref="C63:E63"/>
    <mergeCell ref="L49:N49"/>
    <mergeCell ref="O49:Q49"/>
    <mergeCell ref="R49:T49"/>
    <mergeCell ref="U49:W49"/>
    <mergeCell ref="AG48:AI48"/>
    <mergeCell ref="AJ48:AK48"/>
    <mergeCell ref="AA47:AC47"/>
    <mergeCell ref="AD47:AF47"/>
    <mergeCell ref="AG47:AI47"/>
    <mergeCell ref="AJ47:AK47"/>
    <mergeCell ref="O48:Q48"/>
    <mergeCell ref="AA50:AF50"/>
    <mergeCell ref="U50:Z50"/>
    <mergeCell ref="R48:T48"/>
    <mergeCell ref="C60:E60"/>
    <mergeCell ref="C61:E61"/>
    <mergeCell ref="X49:Z49"/>
    <mergeCell ref="C50:D50"/>
    <mergeCell ref="F48:H48"/>
    <mergeCell ref="I48:K48"/>
    <mergeCell ref="L48:N48"/>
    <mergeCell ref="AL50:AM50"/>
    <mergeCell ref="I50:N50"/>
    <mergeCell ref="O50:T50"/>
    <mergeCell ref="C59:E59"/>
    <mergeCell ref="AA49:AC49"/>
    <mergeCell ref="AD49:AF49"/>
    <mergeCell ref="AG49:AI49"/>
    <mergeCell ref="AJ49:AK49"/>
    <mergeCell ref="AG50:AK50"/>
    <mergeCell ref="AL46:AM46"/>
    <mergeCell ref="F47:H47"/>
    <mergeCell ref="I47:K47"/>
    <mergeCell ref="L47:N47"/>
    <mergeCell ref="O47:Q47"/>
    <mergeCell ref="R47:T47"/>
    <mergeCell ref="U47:W47"/>
    <mergeCell ref="AA48:AC48"/>
    <mergeCell ref="AA46:AF46"/>
    <mergeCell ref="U48:W48"/>
    <mergeCell ref="X48:Z48"/>
    <mergeCell ref="X47:Z47"/>
    <mergeCell ref="AD48:AF48"/>
    <mergeCell ref="AG46:AK46"/>
    <mergeCell ref="E46:H46"/>
    <mergeCell ref="I46:N46"/>
    <mergeCell ref="O46:T46"/>
    <mergeCell ref="U46:Z46"/>
    <mergeCell ref="A40:C40"/>
    <mergeCell ref="F40:H40"/>
    <mergeCell ref="I40:K40"/>
    <mergeCell ref="L40:N40"/>
    <mergeCell ref="O40:Q40"/>
    <mergeCell ref="R40:T40"/>
    <mergeCell ref="U39:W39"/>
    <mergeCell ref="X39:Z39"/>
    <mergeCell ref="AA39:AC39"/>
    <mergeCell ref="U40:W40"/>
    <mergeCell ref="X40:Z40"/>
    <mergeCell ref="AA40:AC40"/>
    <mergeCell ref="A39:C39"/>
    <mergeCell ref="F39:H39"/>
    <mergeCell ref="I39:K39"/>
    <mergeCell ref="L39:N39"/>
    <mergeCell ref="O39:Q39"/>
    <mergeCell ref="R39:T39"/>
    <mergeCell ref="AA38:AC38"/>
    <mergeCell ref="AD38:AF38"/>
    <mergeCell ref="AG38:AI38"/>
    <mergeCell ref="AM29:AN29"/>
    <mergeCell ref="AM31:AN31"/>
    <mergeCell ref="AD39:AF39"/>
    <mergeCell ref="AG39:AI39"/>
    <mergeCell ref="AJ39:AK39"/>
    <mergeCell ref="AL39:AL40"/>
    <mergeCell ref="AD40:AF40"/>
    <mergeCell ref="AG40:AI40"/>
    <mergeCell ref="AJ40:AK40"/>
    <mergeCell ref="AM30:AN30"/>
    <mergeCell ref="A32:E32"/>
    <mergeCell ref="AM32:AN33"/>
    <mergeCell ref="A33:E33"/>
    <mergeCell ref="A38:C38"/>
    <mergeCell ref="F38:H38"/>
    <mergeCell ref="I38:K38"/>
    <mergeCell ref="L38:N38"/>
    <mergeCell ref="O38:Q38"/>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8:AK38"/>
    <mergeCell ref="R38:T38"/>
    <mergeCell ref="U38:W38"/>
    <mergeCell ref="X38:Z38"/>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25">
    <dataValidation type="whole" operator="greaterThanOrEqual" allowBlank="1" showInputMessage="1" showErrorMessage="1" sqref="I39:I40 D39:F40 AG39:AG40 AD39:AD40 AA39:AA40 X39:X40 U39:U40 R39:R40 O39:O40 L39:L40" xr:uid="{00000000-0002-0000-0600-000000000000}">
      <formula1>0</formula1>
    </dataValidation>
    <dataValidation operator="greaterThanOrEqual" allowBlank="1" showInputMessage="1" showErrorMessage="1" sqref="I41:I42 AJ39:AJ40 AL39 I44 L41:L42"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1"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 xr:uid="{3AE440F9-D8AE-4FBC-BFAA-0995B178ED7A}">
      <formula1>INDIRECT(AK1)</formula1>
    </dataValidation>
    <dataValidation type="list" allowBlank="1" showInputMessage="1" showErrorMessage="1" sqref="B13" xr:uid="{9767B3A2-FDE9-4BC5-8E74-09672DCEB969}">
      <formula1>INDIRECT(AK1)</formula1>
    </dataValidation>
    <dataValidation type="list" allowBlank="1" showInputMessage="1" showErrorMessage="1" sqref="B14" xr:uid="{5A070F20-4EBC-4A34-8FE9-D58073943812}">
      <formula1>INDIRECT(AK1)</formula1>
    </dataValidation>
    <dataValidation type="list" allowBlank="1" showInputMessage="1" showErrorMessage="1" sqref="B15" xr:uid="{377925CE-5228-4C24-BBAA-B733C7045143}">
      <formula1>INDIRECT(AK1)</formula1>
    </dataValidation>
    <dataValidation type="list" allowBlank="1" showInputMessage="1" showErrorMessage="1" sqref="B16" xr:uid="{22BD072A-E0C6-430B-9A5A-9E1FF6CF9AD1}">
      <formula1>INDIRECT(AK1)</formula1>
    </dataValidation>
    <dataValidation type="list" allowBlank="1" showInputMessage="1" showErrorMessage="1" sqref="B17" xr:uid="{BF787C2C-B56B-4440-A2E7-74024909FE70}">
      <formula1>INDIRECT(AK1)</formula1>
    </dataValidation>
    <dataValidation type="list" allowBlank="1" showInputMessage="1" showErrorMessage="1" sqref="B18" xr:uid="{1147C928-FA82-438B-9558-1990123434D5}">
      <formula1>INDIRECT(AK1)</formula1>
    </dataValidation>
    <dataValidation type="list" allowBlank="1" showInputMessage="1" showErrorMessage="1" sqref="B19" xr:uid="{7906C531-C195-477E-A55C-4623C7ED9DD0}">
      <formula1>INDIRECT(AK1)</formula1>
    </dataValidation>
    <dataValidation type="list" allowBlank="1" showInputMessage="1" showErrorMessage="1" sqref="B20" xr:uid="{4A660DDC-C1A4-41C1-AA44-39BB414D1832}">
      <formula1>INDIRECT(AK1)</formula1>
    </dataValidation>
    <dataValidation type="list" allowBlank="1" showInputMessage="1" showErrorMessage="1" sqref="B21" xr:uid="{EF73B5BD-D516-4E8C-A726-DE59B5C61B4B}">
      <formula1>INDIRECT(AK1)</formula1>
    </dataValidation>
    <dataValidation type="list" allowBlank="1" showInputMessage="1" showErrorMessage="1" sqref="B22" xr:uid="{8996084D-B65F-454D-B8FF-4B61B7D69FE6}">
      <formula1>INDIRECT(AK1)</formula1>
    </dataValidation>
    <dataValidation type="list" allowBlank="1" showInputMessage="1" showErrorMessage="1" sqref="B23" xr:uid="{4481157F-50C7-44C0-B289-440E6BE2C969}">
      <formula1>INDIRECT(AK1)</formula1>
    </dataValidation>
    <dataValidation type="list" allowBlank="1" showInputMessage="1" showErrorMessage="1" sqref="B24" xr:uid="{51BA5E1A-FC9C-458C-A47A-C9EBB888A932}">
      <formula1>INDIRECT(AK1)</formula1>
    </dataValidation>
    <dataValidation type="list" allowBlank="1" showInputMessage="1" showErrorMessage="1" sqref="B25" xr:uid="{3E77973D-274E-4EB1-9122-B4123A402A14}">
      <formula1>INDIRECT(AK1)</formula1>
    </dataValidation>
    <dataValidation type="list" allowBlank="1" showInputMessage="1" showErrorMessage="1" sqref="B26" xr:uid="{767F86EE-5FCE-4C18-8942-7CD7A9D59712}">
      <formula1>INDIRECT(AK1)</formula1>
    </dataValidation>
    <dataValidation type="list" allowBlank="1" showInputMessage="1" showErrorMessage="1" sqref="B27" xr:uid="{2E7D6040-EB0D-4255-9ECF-4128D06E367C}">
      <formula1>INDIRECT(AK1)</formula1>
    </dataValidation>
    <dataValidation type="list" allowBlank="1" showInputMessage="1" showErrorMessage="1" sqref="B28" xr:uid="{7836D822-2880-4CE4-86C0-0AB852F01D36}">
      <formula1>INDIRECT(AK1)</formula1>
    </dataValidation>
    <dataValidation type="list" allowBlank="1" showInputMessage="1" showErrorMessage="1" sqref="B29" xr:uid="{179F68D6-C1E5-453E-83D9-7114613EC2E4}">
      <formula1>INDIRECT(AK1)</formula1>
    </dataValidation>
    <dataValidation type="list" allowBlank="1" showInputMessage="1" showErrorMessage="1" sqref="B30:B31" xr:uid="{6192BA27-AC78-4073-BD55-BA1F79C8F51A}">
      <formula1>INDIRECT(AK1048576)</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75E8-1F4F-4DE6-A785-8A221FAB8437}">
  <sheetPr codeName="Sheet21"/>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152</v>
      </c>
      <c r="AL1" s="129"/>
      <c r="AM1" s="129"/>
      <c r="AN1" s="129"/>
    </row>
    <row r="2" spans="1:40" ht="18" customHeight="1" x14ac:dyDescent="0.55000000000000004">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5"/>
      <c r="AL3" s="95"/>
      <c r="AM3" s="95"/>
      <c r="AN3" s="95"/>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5"/>
      <c r="AL4" s="95"/>
      <c r="AM4" s="95"/>
      <c r="AN4" s="95"/>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x14ac:dyDescent="0.55000000000000004">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x14ac:dyDescent="0.55000000000000004">
      <c r="A7" s="131" t="s">
        <v>63</v>
      </c>
      <c r="B7" s="98" t="s">
        <v>72</v>
      </c>
      <c r="C7" s="99" t="s">
        <v>73</v>
      </c>
      <c r="D7" s="98" t="s">
        <v>74</v>
      </c>
      <c r="E7" s="102" t="s">
        <v>75</v>
      </c>
      <c r="F7" s="103" t="s">
        <v>107</v>
      </c>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4" t="s">
        <v>108</v>
      </c>
      <c r="AL7" s="105" t="s">
        <v>109</v>
      </c>
      <c r="AM7" s="106" t="s">
        <v>110</v>
      </c>
      <c r="AN7" s="106"/>
    </row>
    <row r="8" spans="1:40" ht="15" customHeight="1" x14ac:dyDescent="0.55000000000000004">
      <c r="A8" s="131"/>
      <c r="B8" s="98"/>
      <c r="C8" s="100"/>
      <c r="D8" s="98"/>
      <c r="E8" s="102"/>
      <c r="F8" s="98" t="s">
        <v>14</v>
      </c>
      <c r="G8" s="98"/>
      <c r="H8" s="98"/>
      <c r="I8" s="98"/>
      <c r="J8" s="98"/>
      <c r="K8" s="98"/>
      <c r="L8" s="98"/>
      <c r="M8" s="98" t="s">
        <v>15</v>
      </c>
      <c r="N8" s="98"/>
      <c r="O8" s="98"/>
      <c r="P8" s="98"/>
      <c r="Q8" s="98"/>
      <c r="R8" s="98"/>
      <c r="S8" s="98"/>
      <c r="T8" s="98" t="s">
        <v>16</v>
      </c>
      <c r="U8" s="98"/>
      <c r="V8" s="98"/>
      <c r="W8" s="98"/>
      <c r="X8" s="98"/>
      <c r="Y8" s="98"/>
      <c r="Z8" s="98"/>
      <c r="AA8" s="98" t="s">
        <v>17</v>
      </c>
      <c r="AB8" s="98"/>
      <c r="AC8" s="98"/>
      <c r="AD8" s="98"/>
      <c r="AE8" s="98"/>
      <c r="AF8" s="98"/>
      <c r="AG8" s="98"/>
      <c r="AH8" s="98" t="s">
        <v>20</v>
      </c>
      <c r="AI8" s="98"/>
      <c r="AJ8" s="98"/>
      <c r="AK8" s="104"/>
      <c r="AL8" s="105"/>
      <c r="AM8" s="106"/>
      <c r="AN8" s="106"/>
    </row>
    <row r="9" spans="1:40" ht="15" customHeight="1" x14ac:dyDescent="0.55000000000000004">
      <c r="A9" s="131"/>
      <c r="B9" s="98"/>
      <c r="C9" s="100"/>
      <c r="D9" s="98"/>
      <c r="E9" s="102"/>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4"/>
      <c r="AL9" s="105"/>
      <c r="AM9" s="106"/>
      <c r="AN9" s="106"/>
    </row>
    <row r="10" spans="1:40" ht="15" customHeight="1" x14ac:dyDescent="0.55000000000000004">
      <c r="A10" s="131"/>
      <c r="B10" s="98"/>
      <c r="C10" s="101"/>
      <c r="D10" s="98"/>
      <c r="E10" s="102"/>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4"/>
      <c r="AL10" s="105"/>
      <c r="AM10" s="106"/>
      <c r="AN10" s="106"/>
    </row>
    <row r="11" spans="1:40" ht="18" customHeight="1" x14ac:dyDescent="0.55000000000000004">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x14ac:dyDescent="0.55000000000000004">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x14ac:dyDescent="0.55000000000000004">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x14ac:dyDescent="0.55000000000000004">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x14ac:dyDescent="0.55000000000000004">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x14ac:dyDescent="0.55000000000000004">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x14ac:dyDescent="0.55000000000000004">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x14ac:dyDescent="0.55000000000000004">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x14ac:dyDescent="0.55000000000000004">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x14ac:dyDescent="0.55000000000000004">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x14ac:dyDescent="0.55000000000000004">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x14ac:dyDescent="0.55000000000000004">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x14ac:dyDescent="0.55000000000000004">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x14ac:dyDescent="0.55000000000000004">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x14ac:dyDescent="0.55000000000000004">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x14ac:dyDescent="0.55000000000000004">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x14ac:dyDescent="0.55000000000000004">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x14ac:dyDescent="0.55000000000000004">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x14ac:dyDescent="0.55000000000000004">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x14ac:dyDescent="0.55000000000000004">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x14ac:dyDescent="0.55000000000000004">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x14ac:dyDescent="0.55000000000000004">
      <c r="A32" s="102" t="s">
        <v>4</v>
      </c>
      <c r="B32" s="107"/>
      <c r="C32" s="107"/>
      <c r="D32" s="107"/>
      <c r="E32" s="107"/>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x14ac:dyDescent="0.55000000000000004">
      <c r="A33" s="107" t="s">
        <v>6</v>
      </c>
      <c r="B33" s="107"/>
      <c r="C33" s="107"/>
      <c r="D33" s="107"/>
      <c r="E33" s="109"/>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1"/>
      <c r="AN33" s="131"/>
    </row>
    <row r="34" spans="1:40" ht="15" customHeight="1" x14ac:dyDescent="0.55000000000000004">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x14ac:dyDescent="0.55000000000000004">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65" t="s">
        <v>82</v>
      </c>
      <c r="C42" s="98" t="s">
        <v>83</v>
      </c>
      <c r="D42" s="98"/>
      <c r="E42" s="98"/>
      <c r="F42" s="2"/>
      <c r="G42" s="2"/>
    </row>
    <row r="43" spans="1:40" ht="15" customHeight="1" x14ac:dyDescent="0.55000000000000004">
      <c r="A43" s="2"/>
      <c r="B43" s="42" t="s">
        <v>100</v>
      </c>
      <c r="C43" s="126" t="s">
        <v>84</v>
      </c>
      <c r="D43" s="126"/>
      <c r="E43" s="126"/>
      <c r="F43" s="2"/>
      <c r="G43" s="2"/>
    </row>
    <row r="44" spans="1:40" ht="15" customHeight="1" x14ac:dyDescent="0.55000000000000004">
      <c r="A44" s="2"/>
      <c r="B44" s="42" t="s">
        <v>101</v>
      </c>
      <c r="C44" s="126" t="s">
        <v>85</v>
      </c>
      <c r="D44" s="126"/>
      <c r="E44" s="126"/>
      <c r="F44" s="2"/>
      <c r="G44" s="2"/>
    </row>
    <row r="45" spans="1:40" ht="15" customHeight="1" x14ac:dyDescent="0.55000000000000004">
      <c r="A45" s="2"/>
      <c r="B45" s="42" t="s">
        <v>102</v>
      </c>
      <c r="C45" s="126" t="s">
        <v>86</v>
      </c>
      <c r="D45" s="126"/>
      <c r="E45" s="126"/>
      <c r="F45" s="2"/>
      <c r="G45" s="2"/>
    </row>
    <row r="46" spans="1:40" ht="15" customHeight="1" x14ac:dyDescent="0.55000000000000004">
      <c r="A46" s="2"/>
      <c r="B46" s="42" t="s">
        <v>103</v>
      </c>
      <c r="C46" s="126" t="s">
        <v>87</v>
      </c>
      <c r="D46" s="126"/>
      <c r="E46" s="126"/>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148</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4FMQ1mgqsdl7xtftNjnbzIPn45mv7yU9sg2fyyBIYkY8fSFvtR1eoPJMbSlBC/Z5Q/k8JmTZjYYX1RGTN2IohQ==" saltValue="+hu8VjoPL0zwR7rWnrlGO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857E6B8E-E7E0-4219-93F0-7E52B387639A}">
      <formula1>"A,B,C,D"</formula1>
    </dataValidation>
    <dataValidation type="list" allowBlank="1" showInputMessage="1" showErrorMessage="1" sqref="AK3:AN3" xr:uid="{D04F43F9-E86D-4EDC-AB35-04F356896951}">
      <formula1>"４週,歴月"</formula1>
    </dataValidation>
    <dataValidation type="list" allowBlank="1" showInputMessage="1" showErrorMessage="1" sqref="AK4:AN4" xr:uid="{4587FB60-21DE-48B1-A1C5-8031B1EAD6AF}">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142</v>
      </c>
    </row>
    <row r="2" spans="1:13" x14ac:dyDescent="0.55000000000000004">
      <c r="A2" t="s">
        <v>146</v>
      </c>
      <c r="B2" t="s">
        <v>22</v>
      </c>
      <c r="C2" t="s">
        <v>23</v>
      </c>
      <c r="D2" t="s">
        <v>24</v>
      </c>
    </row>
    <row r="3" spans="1:13" x14ac:dyDescent="0.55000000000000004">
      <c r="A3" t="s">
        <v>143</v>
      </c>
      <c r="B3" t="s">
        <v>22</v>
      </c>
      <c r="C3" t="s">
        <v>23</v>
      </c>
      <c r="D3" t="s">
        <v>24</v>
      </c>
    </row>
    <row r="4" spans="1:13" x14ac:dyDescent="0.55000000000000004">
      <c r="A4" t="s">
        <v>144</v>
      </c>
      <c r="B4" t="s">
        <v>22</v>
      </c>
      <c r="C4" t="s">
        <v>23</v>
      </c>
      <c r="D4" t="s">
        <v>24</v>
      </c>
    </row>
    <row r="5" spans="1:13" x14ac:dyDescent="0.55000000000000004">
      <c r="A5" t="s">
        <v>145</v>
      </c>
      <c r="B5" t="s">
        <v>22</v>
      </c>
      <c r="C5" t="s">
        <v>23</v>
      </c>
      <c r="D5" t="s">
        <v>24</v>
      </c>
    </row>
    <row r="6" spans="1:13" x14ac:dyDescent="0.55000000000000004">
      <c r="A6" s="53" t="s">
        <v>13</v>
      </c>
      <c r="B6" s="53" t="s">
        <v>22</v>
      </c>
      <c r="C6" s="53" t="s">
        <v>25</v>
      </c>
      <c r="D6" s="53" t="s">
        <v>26</v>
      </c>
      <c r="E6" s="53" t="s">
        <v>27</v>
      </c>
      <c r="F6" s="53" t="s">
        <v>28</v>
      </c>
      <c r="G6" s="52"/>
      <c r="H6" s="53"/>
      <c r="I6" s="53"/>
      <c r="J6" s="53"/>
    </row>
    <row r="7" spans="1:13" x14ac:dyDescent="0.55000000000000004">
      <c r="A7" s="53" t="s">
        <v>5</v>
      </c>
      <c r="B7" s="53" t="s">
        <v>22</v>
      </c>
      <c r="C7" s="53" t="s">
        <v>25</v>
      </c>
      <c r="D7" s="53" t="s">
        <v>26</v>
      </c>
      <c r="E7" s="53" t="s">
        <v>27</v>
      </c>
      <c r="F7" s="53" t="s">
        <v>29</v>
      </c>
      <c r="G7" s="53" t="s">
        <v>30</v>
      </c>
      <c r="H7" s="53" t="s">
        <v>139</v>
      </c>
      <c r="I7" s="53" t="s">
        <v>28</v>
      </c>
      <c r="J7" s="53" t="s">
        <v>149</v>
      </c>
      <c r="K7" s="52"/>
      <c r="L7" s="52"/>
    </row>
    <row r="8" spans="1:13" x14ac:dyDescent="0.55000000000000004">
      <c r="A8" s="53" t="s">
        <v>124</v>
      </c>
      <c r="B8" s="53" t="s">
        <v>22</v>
      </c>
      <c r="C8" s="53" t="s">
        <v>28</v>
      </c>
      <c r="D8" s="52"/>
      <c r="E8" s="52"/>
      <c r="F8" s="52"/>
      <c r="G8" s="52"/>
      <c r="H8" s="52"/>
      <c r="I8" s="52"/>
      <c r="J8" s="52"/>
      <c r="K8" s="52"/>
      <c r="L8" s="52"/>
      <c r="M8" s="52"/>
    </row>
    <row r="9" spans="1:13" x14ac:dyDescent="0.55000000000000004">
      <c r="A9" s="53" t="s">
        <v>125</v>
      </c>
      <c r="B9" s="53" t="s">
        <v>22</v>
      </c>
      <c r="C9" s="53" t="s">
        <v>28</v>
      </c>
      <c r="D9" s="53"/>
      <c r="E9" s="53"/>
      <c r="F9" s="53"/>
      <c r="G9" s="53"/>
      <c r="H9" s="53"/>
      <c r="I9" s="53"/>
      <c r="J9" s="53"/>
    </row>
    <row r="10" spans="1:13" x14ac:dyDescent="0.55000000000000004">
      <c r="A10" s="53" t="s">
        <v>126</v>
      </c>
      <c r="B10" s="53" t="s">
        <v>22</v>
      </c>
      <c r="C10" s="53" t="s">
        <v>28</v>
      </c>
      <c r="D10" s="53"/>
      <c r="E10" s="53"/>
      <c r="F10" s="53"/>
      <c r="G10" s="53"/>
      <c r="H10" s="53"/>
      <c r="I10" s="53"/>
      <c r="J10" s="53"/>
    </row>
    <row r="11" spans="1:13" x14ac:dyDescent="0.55000000000000004">
      <c r="A11" s="53" t="s">
        <v>12</v>
      </c>
      <c r="B11" s="53" t="s">
        <v>22</v>
      </c>
      <c r="C11" s="53" t="s">
        <v>23</v>
      </c>
      <c r="D11" s="53"/>
      <c r="E11" s="53"/>
      <c r="F11" s="53"/>
      <c r="G11" s="53"/>
      <c r="H11" s="53"/>
      <c r="I11" s="53"/>
      <c r="J11" s="53"/>
    </row>
    <row r="12" spans="1:13" x14ac:dyDescent="0.55000000000000004">
      <c r="A12" s="53" t="s">
        <v>127</v>
      </c>
      <c r="B12" s="53" t="s">
        <v>22</v>
      </c>
      <c r="C12" s="53" t="s">
        <v>25</v>
      </c>
      <c r="D12" s="53" t="s">
        <v>37</v>
      </c>
      <c r="E12" s="53" t="s">
        <v>28</v>
      </c>
      <c r="F12" s="53" t="s">
        <v>149</v>
      </c>
      <c r="G12" s="53"/>
      <c r="H12" s="53"/>
      <c r="I12" s="53"/>
      <c r="J12" s="53"/>
    </row>
    <row r="13" spans="1:13" x14ac:dyDescent="0.55000000000000004">
      <c r="A13" s="53" t="s">
        <v>128</v>
      </c>
      <c r="B13" s="53" t="s">
        <v>22</v>
      </c>
      <c r="C13" s="53" t="s">
        <v>25</v>
      </c>
      <c r="D13" s="53" t="s">
        <v>37</v>
      </c>
      <c r="E13" s="53" t="s">
        <v>149</v>
      </c>
      <c r="F13" s="53"/>
      <c r="G13" s="53"/>
      <c r="H13" s="53"/>
      <c r="I13" s="53"/>
      <c r="J13" s="53"/>
    </row>
    <row r="14" spans="1:13" x14ac:dyDescent="0.55000000000000004">
      <c r="A14" s="53" t="s">
        <v>129</v>
      </c>
      <c r="B14" s="53" t="s">
        <v>22</v>
      </c>
      <c r="C14" s="53" t="s">
        <v>25</v>
      </c>
      <c r="D14" s="53" t="s">
        <v>37</v>
      </c>
      <c r="E14" s="53" t="s">
        <v>28</v>
      </c>
      <c r="F14" s="53" t="s">
        <v>147</v>
      </c>
      <c r="G14" s="53" t="s">
        <v>149</v>
      </c>
      <c r="H14" s="53"/>
      <c r="I14" s="53"/>
      <c r="J14" s="53"/>
    </row>
    <row r="15" spans="1:13" x14ac:dyDescent="0.55000000000000004">
      <c r="A15" s="53" t="s">
        <v>38</v>
      </c>
      <c r="B15" s="53" t="s">
        <v>22</v>
      </c>
      <c r="C15" s="53" t="s">
        <v>25</v>
      </c>
      <c r="D15" s="53" t="s">
        <v>26</v>
      </c>
      <c r="E15" s="53" t="s">
        <v>27</v>
      </c>
      <c r="F15" s="53" t="s">
        <v>29</v>
      </c>
      <c r="G15" s="53" t="s">
        <v>30</v>
      </c>
      <c r="H15" s="53" t="s">
        <v>139</v>
      </c>
      <c r="I15" s="53" t="s">
        <v>39</v>
      </c>
      <c r="J15" s="53" t="s">
        <v>40</v>
      </c>
      <c r="K15" t="s">
        <v>28</v>
      </c>
      <c r="L15" s="53" t="s">
        <v>149</v>
      </c>
      <c r="M15" s="52"/>
    </row>
    <row r="16" spans="1:13" x14ac:dyDescent="0.55000000000000004">
      <c r="A16" s="53" t="s">
        <v>113</v>
      </c>
      <c r="B16" s="53" t="s">
        <v>22</v>
      </c>
      <c r="C16" s="53" t="s">
        <v>25</v>
      </c>
      <c r="D16" s="53" t="s">
        <v>27</v>
      </c>
      <c r="E16" s="53" t="s">
        <v>29</v>
      </c>
      <c r="F16" s="53" t="s">
        <v>30</v>
      </c>
      <c r="G16" s="53" t="s">
        <v>139</v>
      </c>
      <c r="H16" s="53" t="s">
        <v>28</v>
      </c>
      <c r="I16" s="52"/>
      <c r="J16" s="52"/>
      <c r="K16" s="52"/>
      <c r="L16" s="52"/>
    </row>
    <row r="17" spans="1:11" x14ac:dyDescent="0.55000000000000004">
      <c r="A17" s="53" t="s">
        <v>114</v>
      </c>
      <c r="B17" s="53" t="s">
        <v>22</v>
      </c>
      <c r="C17" s="53" t="s">
        <v>25</v>
      </c>
      <c r="D17" s="53" t="s">
        <v>31</v>
      </c>
      <c r="E17" s="53" t="s">
        <v>28</v>
      </c>
      <c r="F17" s="53" t="s">
        <v>149</v>
      </c>
      <c r="G17" s="52"/>
      <c r="H17" s="53"/>
      <c r="I17" s="53"/>
      <c r="J17" s="53"/>
    </row>
    <row r="18" spans="1:11" x14ac:dyDescent="0.55000000000000004">
      <c r="A18" s="53" t="s">
        <v>11</v>
      </c>
      <c r="B18" s="53" t="s">
        <v>22</v>
      </c>
      <c r="C18" s="53" t="s">
        <v>25</v>
      </c>
      <c r="D18" s="53" t="s">
        <v>32</v>
      </c>
      <c r="E18" s="53" t="s">
        <v>33</v>
      </c>
      <c r="F18" s="53" t="s">
        <v>34</v>
      </c>
      <c r="G18" s="52"/>
      <c r="H18" s="53"/>
      <c r="I18" s="53"/>
      <c r="J18" s="53"/>
    </row>
    <row r="19" spans="1:11" x14ac:dyDescent="0.55000000000000004">
      <c r="A19" s="53" t="s">
        <v>141</v>
      </c>
      <c r="B19" s="53" t="s">
        <v>22</v>
      </c>
      <c r="C19" s="53" t="s">
        <v>25</v>
      </c>
      <c r="D19" s="53" t="s">
        <v>33</v>
      </c>
      <c r="E19" s="53" t="s">
        <v>34</v>
      </c>
      <c r="F19" s="52"/>
      <c r="G19" s="53"/>
      <c r="H19" s="53"/>
      <c r="I19" s="53"/>
      <c r="J19" s="53"/>
    </row>
    <row r="20" spans="1:11" x14ac:dyDescent="0.55000000000000004">
      <c r="A20" s="53" t="s">
        <v>140</v>
      </c>
      <c r="B20" s="53" t="s">
        <v>22</v>
      </c>
      <c r="C20" s="53" t="s">
        <v>25</v>
      </c>
      <c r="D20" s="53" t="s">
        <v>33</v>
      </c>
      <c r="E20" s="53" t="s">
        <v>34</v>
      </c>
      <c r="F20" s="53" t="s">
        <v>149</v>
      </c>
      <c r="G20" s="53"/>
      <c r="H20" s="53"/>
      <c r="I20" s="53"/>
      <c r="J20" s="53"/>
    </row>
    <row r="21" spans="1:11" x14ac:dyDescent="0.55000000000000004">
      <c r="A21" s="53" t="s">
        <v>150</v>
      </c>
      <c r="B21" s="53" t="s">
        <v>22</v>
      </c>
      <c r="C21" s="53" t="s">
        <v>25</v>
      </c>
      <c r="D21" s="53" t="s">
        <v>33</v>
      </c>
      <c r="E21" s="53" t="s">
        <v>34</v>
      </c>
      <c r="F21" s="53" t="s">
        <v>149</v>
      </c>
      <c r="G21" s="53"/>
      <c r="H21" s="53"/>
      <c r="I21" s="53"/>
      <c r="J21" s="53"/>
    </row>
    <row r="22" spans="1:11" x14ac:dyDescent="0.55000000000000004">
      <c r="A22" s="53" t="s">
        <v>151</v>
      </c>
      <c r="B22" s="53" t="s">
        <v>22</v>
      </c>
      <c r="C22" s="53" t="s">
        <v>25</v>
      </c>
      <c r="D22" s="53" t="s">
        <v>33</v>
      </c>
      <c r="E22" s="53" t="s">
        <v>34</v>
      </c>
      <c r="F22" s="53" t="s">
        <v>149</v>
      </c>
      <c r="G22" s="53"/>
      <c r="H22" s="53"/>
      <c r="I22" s="53"/>
      <c r="J22" s="53"/>
    </row>
    <row r="23" spans="1:11" x14ac:dyDescent="0.55000000000000004">
      <c r="A23" s="53" t="s">
        <v>10</v>
      </c>
      <c r="B23" s="53" t="s">
        <v>22</v>
      </c>
      <c r="C23" s="53" t="s">
        <v>24</v>
      </c>
      <c r="D23" s="53"/>
      <c r="E23" s="53"/>
      <c r="F23" s="53"/>
      <c r="G23" s="53"/>
      <c r="H23" s="53"/>
      <c r="I23" s="53"/>
      <c r="J23" s="53"/>
    </row>
    <row r="24" spans="1:11" x14ac:dyDescent="0.55000000000000004">
      <c r="A24" s="53" t="s">
        <v>9</v>
      </c>
      <c r="B24" s="53" t="s">
        <v>22</v>
      </c>
      <c r="C24" s="53" t="s">
        <v>25</v>
      </c>
      <c r="D24" s="53" t="s">
        <v>35</v>
      </c>
      <c r="E24" s="52"/>
      <c r="F24" s="53"/>
      <c r="G24" s="53"/>
      <c r="H24" s="53"/>
      <c r="I24" s="53"/>
      <c r="J24" s="53"/>
    </row>
    <row r="25" spans="1:11" x14ac:dyDescent="0.55000000000000004">
      <c r="A25" s="53" t="s">
        <v>8</v>
      </c>
      <c r="B25" s="53" t="s">
        <v>22</v>
      </c>
      <c r="C25" s="53" t="s">
        <v>25</v>
      </c>
      <c r="D25" s="53" t="s">
        <v>36</v>
      </c>
      <c r="E25" s="52"/>
      <c r="F25" s="53"/>
      <c r="G25" s="53"/>
      <c r="H25" s="53"/>
      <c r="I25" s="53"/>
      <c r="J25" s="53"/>
    </row>
    <row r="26" spans="1:11" x14ac:dyDescent="0.55000000000000004">
      <c r="A26" s="53" t="s">
        <v>42</v>
      </c>
      <c r="B26" s="53" t="s">
        <v>22</v>
      </c>
      <c r="C26" s="53" t="s">
        <v>41</v>
      </c>
      <c r="D26" s="53" t="s">
        <v>138</v>
      </c>
      <c r="E26" s="53"/>
      <c r="F26" s="53"/>
      <c r="G26" s="53"/>
      <c r="H26" s="53"/>
      <c r="I26" s="53"/>
      <c r="J26" s="53"/>
    </row>
    <row r="27" spans="1:11" x14ac:dyDescent="0.55000000000000004">
      <c r="A27" s="53" t="s">
        <v>115</v>
      </c>
      <c r="B27" s="53" t="s">
        <v>22</v>
      </c>
      <c r="C27" s="53" t="s">
        <v>46</v>
      </c>
      <c r="D27" s="53" t="s">
        <v>47</v>
      </c>
      <c r="E27" s="53" t="s">
        <v>48</v>
      </c>
      <c r="F27" s="53" t="s">
        <v>49</v>
      </c>
      <c r="G27" s="53" t="s">
        <v>27</v>
      </c>
      <c r="H27" s="53" t="s">
        <v>149</v>
      </c>
      <c r="I27" s="53"/>
      <c r="J27" s="53"/>
    </row>
    <row r="28" spans="1:11" x14ac:dyDescent="0.55000000000000004">
      <c r="A28" s="53" t="s">
        <v>134</v>
      </c>
      <c r="B28" s="53" t="s">
        <v>22</v>
      </c>
      <c r="C28" s="53" t="s">
        <v>46</v>
      </c>
      <c r="D28" s="53" t="s">
        <v>130</v>
      </c>
      <c r="E28" s="53" t="s">
        <v>27</v>
      </c>
      <c r="F28" s="53" t="s">
        <v>47</v>
      </c>
      <c r="G28" s="53" t="s">
        <v>48</v>
      </c>
      <c r="H28" s="53" t="s">
        <v>49</v>
      </c>
      <c r="I28" s="53" t="s">
        <v>149</v>
      </c>
      <c r="J28" s="53"/>
    </row>
    <row r="29" spans="1:11" x14ac:dyDescent="0.55000000000000004">
      <c r="A29" s="53" t="s">
        <v>133</v>
      </c>
      <c r="B29" s="53" t="s">
        <v>22</v>
      </c>
      <c r="C29" s="53" t="s">
        <v>46</v>
      </c>
      <c r="D29" s="53" t="s">
        <v>130</v>
      </c>
      <c r="E29" s="53" t="s">
        <v>47</v>
      </c>
      <c r="F29" s="53" t="s">
        <v>48</v>
      </c>
      <c r="G29" s="53" t="s">
        <v>131</v>
      </c>
      <c r="H29" s="53" t="s">
        <v>132</v>
      </c>
      <c r="I29" s="53" t="s">
        <v>49</v>
      </c>
      <c r="J29" s="53" t="s">
        <v>27</v>
      </c>
      <c r="K29" s="53" t="s">
        <v>149</v>
      </c>
    </row>
    <row r="30" spans="1:11" x14ac:dyDescent="0.55000000000000004">
      <c r="A30" s="53" t="s">
        <v>43</v>
      </c>
      <c r="B30" s="53" t="s">
        <v>22</v>
      </c>
      <c r="C30" s="53" t="s">
        <v>46</v>
      </c>
      <c r="D30" s="53" t="s">
        <v>50</v>
      </c>
      <c r="E30" s="53"/>
      <c r="F30" s="53"/>
      <c r="G30" s="53"/>
      <c r="H30" s="53"/>
      <c r="I30" s="53"/>
      <c r="J30" s="53"/>
      <c r="K30" s="53"/>
    </row>
    <row r="31" spans="1:11" x14ac:dyDescent="0.55000000000000004">
      <c r="A31" s="53" t="s">
        <v>21</v>
      </c>
      <c r="B31" s="53" t="s">
        <v>22</v>
      </c>
      <c r="C31" s="53" t="s">
        <v>46</v>
      </c>
      <c r="D31" s="53" t="s">
        <v>50</v>
      </c>
      <c r="E31" s="53"/>
      <c r="F31" s="53"/>
      <c r="G31" s="53"/>
      <c r="H31" s="53"/>
      <c r="I31" s="53"/>
      <c r="J31" s="53"/>
      <c r="K31" s="53"/>
    </row>
    <row r="32" spans="1:11" x14ac:dyDescent="0.55000000000000004">
      <c r="A32" s="53" t="s">
        <v>44</v>
      </c>
      <c r="B32" s="53" t="s">
        <v>22</v>
      </c>
      <c r="C32" s="53" t="s">
        <v>46</v>
      </c>
      <c r="D32" s="53" t="s">
        <v>26</v>
      </c>
      <c r="E32" s="53" t="s">
        <v>27</v>
      </c>
      <c r="F32" s="53" t="s">
        <v>47</v>
      </c>
      <c r="G32" s="53" t="s">
        <v>48</v>
      </c>
      <c r="H32" s="53" t="s">
        <v>131</v>
      </c>
      <c r="I32" s="53" t="s">
        <v>132</v>
      </c>
      <c r="J32" s="53" t="s">
        <v>135</v>
      </c>
      <c r="K32" s="53" t="s">
        <v>149</v>
      </c>
    </row>
    <row r="33" spans="1:10" x14ac:dyDescent="0.55000000000000004">
      <c r="A33" s="53" t="s">
        <v>45</v>
      </c>
      <c r="B33" s="53" t="s">
        <v>46</v>
      </c>
      <c r="C33" s="53" t="s">
        <v>26</v>
      </c>
      <c r="D33" s="53" t="s">
        <v>27</v>
      </c>
      <c r="E33" s="53" t="s">
        <v>47</v>
      </c>
      <c r="F33" s="53" t="s">
        <v>48</v>
      </c>
      <c r="G33" s="53" t="s">
        <v>135</v>
      </c>
      <c r="H33" s="53" t="s">
        <v>136</v>
      </c>
      <c r="I33" s="53" t="s">
        <v>137</v>
      </c>
      <c r="J33" s="53" t="s">
        <v>149</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勤務形態一覧表（療養介護）</vt:lpstr>
      <vt:lpstr>勤務形態一覧（凡例）</vt:lpstr>
      <vt:lpstr>選択肢</vt:lpstr>
      <vt:lpstr>'勤務形態一覧（凡例）'!Print_Area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