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847963B3-05B9-499E-A457-2EE339F00668}" xr6:coauthVersionLast="47" xr6:coauthVersionMax="47" xr10:uidLastSave="{00000000-0000-0000-0000-000000000000}"/>
  <bookViews>
    <workbookView xWindow="38325" yWindow="0" windowWidth="18195" windowHeight="15585" tabRatio="906" xr2:uid="{00000000-000D-0000-FFFF-FFFF00000000}"/>
  </bookViews>
  <sheets>
    <sheet name="勤務形態一覧表（就労移行支援）" sheetId="97" r:id="rId1"/>
    <sheet name="勤務形態一覧（凡例）" sheetId="98"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'勤務形態一覧表（就労移行支援）'!$A$1:$AN$80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8" l="1"/>
  <c r="AK31" i="98"/>
  <c r="AL31" i="97"/>
  <c r="AK31" i="97"/>
  <c r="AK32" i="98"/>
  <c r="AL32" i="98" s="1"/>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30" i="98"/>
  <c r="AL30" i="98" s="1"/>
  <c r="AK29" i="98"/>
  <c r="AL29" i="98" s="1"/>
  <c r="AL28" i="98"/>
  <c r="AK28" i="98"/>
  <c r="AK27" i="98"/>
  <c r="AL27" i="98" s="1"/>
  <c r="AK26" i="98"/>
  <c r="AL26" i="98" s="1"/>
  <c r="AK25" i="98"/>
  <c r="AL25" i="98" s="1"/>
  <c r="AK24" i="98"/>
  <c r="AL24" i="98" s="1"/>
  <c r="AK23" i="98"/>
  <c r="AL23" i="98" s="1"/>
  <c r="AL22" i="98"/>
  <c r="AK22" i="98"/>
  <c r="AK21" i="98"/>
  <c r="AL21" i="98" s="1"/>
  <c r="AK20" i="98"/>
  <c r="AL20" i="98" s="1"/>
  <c r="AK19" i="98"/>
  <c r="AL19" i="98" s="1"/>
  <c r="AK18" i="98"/>
  <c r="AL18" i="98" s="1"/>
  <c r="AK17" i="98"/>
  <c r="AL17" i="98" s="1"/>
  <c r="AL16" i="98"/>
  <c r="AK16" i="98"/>
  <c r="AK15" i="98"/>
  <c r="AL15" i="98" s="1"/>
  <c r="AK14" i="98"/>
  <c r="AL14" i="98" s="1"/>
  <c r="AK13" i="98"/>
  <c r="AL13" i="98" s="1"/>
  <c r="AK12" i="98"/>
  <c r="AL12" i="98" s="1"/>
  <c r="AK11" i="98"/>
  <c r="AL11" i="98" s="1"/>
  <c r="AJ10"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J9" i="98"/>
  <c r="AI9" i="98"/>
  <c r="AH9" i="98"/>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K30" i="97"/>
  <c r="AH10" i="98" l="1"/>
  <c r="AG38" i="97" l="1"/>
  <c r="AD38" i="97"/>
  <c r="AA38" i="97"/>
  <c r="X38" i="97"/>
  <c r="U38" i="97"/>
  <c r="R38" i="97"/>
  <c r="E47" i="97" l="1"/>
  <c r="E50" i="97" s="1"/>
  <c r="C47" i="97"/>
  <c r="C51" i="97" s="1"/>
  <c r="AL47" i="97"/>
  <c r="AL51" i="97" s="1"/>
  <c r="AG47" i="97"/>
  <c r="AG51" i="97" s="1"/>
  <c r="AA47" i="97"/>
  <c r="AA51" i="97" s="1"/>
  <c r="U47" i="97"/>
  <c r="U51" i="97" s="1"/>
  <c r="O47" i="97"/>
  <c r="O51" i="97" s="1"/>
  <c r="I47" i="97"/>
  <c r="I51" i="97" s="1"/>
  <c r="AJ40" i="97"/>
  <c r="AJ39" i="97"/>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29" i="97"/>
  <c r="AK28" i="97"/>
  <c r="AK27" i="97"/>
  <c r="AK26" i="97"/>
  <c r="AK25" i="97"/>
  <c r="AK24" i="97"/>
  <c r="AL24" i="97" s="1"/>
  <c r="AK23" i="97"/>
  <c r="AK22" i="97"/>
  <c r="AK21" i="97"/>
  <c r="AK20" i="97"/>
  <c r="AL20" i="97" s="1"/>
  <c r="AK19" i="97"/>
  <c r="AK18" i="97"/>
  <c r="AK17" i="97"/>
  <c r="AK16" i="97"/>
  <c r="AL16" i="97" s="1"/>
  <c r="AK15" i="97"/>
  <c r="AK14" i="97"/>
  <c r="AK13" i="97"/>
  <c r="AK12" i="97"/>
  <c r="AL12" i="97" s="1"/>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39" i="97" l="1"/>
  <c r="AJ10" i="97"/>
  <c r="AI10" i="97"/>
  <c r="AH9" i="97"/>
  <c r="AL30" i="97"/>
  <c r="AL28" i="97"/>
  <c r="AL13" i="97"/>
  <c r="AL17" i="97"/>
  <c r="AL21" i="97"/>
  <c r="AL25" i="97"/>
  <c r="AL29" i="97"/>
  <c r="AL14" i="97"/>
  <c r="AL18" i="97"/>
  <c r="AL22" i="97"/>
  <c r="AL26" i="97"/>
  <c r="AL11" i="97"/>
  <c r="AL15" i="97"/>
  <c r="AL19" i="97"/>
  <c r="AL23" i="97"/>
  <c r="AL27" i="97"/>
  <c r="AL50" i="97"/>
  <c r="F50" i="97"/>
  <c r="AJ9" i="97"/>
  <c r="AK32" i="97"/>
  <c r="AL32" i="97" s="1"/>
  <c r="AI9" i="97"/>
  <c r="E49" i="97"/>
  <c r="AJ50" i="97"/>
  <c r="R50" i="97"/>
  <c r="R49" i="97"/>
  <c r="AD49" i="97"/>
  <c r="F49" i="97"/>
  <c r="AG49" i="97"/>
  <c r="AG50" i="97"/>
  <c r="AJ49" i="97"/>
  <c r="I49" i="97"/>
  <c r="L50" i="97"/>
  <c r="O50" i="97"/>
  <c r="AM49" i="97"/>
  <c r="I50" i="97"/>
  <c r="AA50" i="97"/>
  <c r="AA49" i="97"/>
  <c r="AD50" i="97"/>
  <c r="U50" i="97"/>
  <c r="X50" i="97"/>
  <c r="AM50" i="97"/>
  <c r="AL49" i="97"/>
  <c r="U49" i="97"/>
  <c r="X49" i="97"/>
  <c r="C49" i="97"/>
  <c r="D49" i="97"/>
  <c r="D50" i="97"/>
  <c r="C50" i="97"/>
  <c r="O49" i="97"/>
  <c r="L49" i="97"/>
  <c r="E51" i="97"/>
  <c r="I44" i="97"/>
  <c r="E44" i="97"/>
  <c r="C44" i="97"/>
</calcChain>
</file>

<file path=xl/sharedStrings.xml><?xml version="1.0" encoding="utf-8"?>
<sst xmlns="http://schemas.openxmlformats.org/spreadsheetml/2006/main" count="342" uniqueCount="155">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</sst>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4"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7" applyFont="1" applyBorder="1">
      <alignment vertical="center"/>
    </xf>
    <xf numFmtId="0" fontId="5" fillId="0" borderId="5" xfId="7" applyFont="1" applyFill="1" applyBorder="1" applyAlignment="1">
      <alignment horizontal="righ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11</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99" t="s">
        <v>72</v>
      </c>
      <c r="C7" s="121" t="s">
        <v>73</v>
      </c>
      <c r="D7" s="99"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99"/>
      <c r="C8" s="122"/>
      <c r="D8" s="99"/>
      <c r="E8" s="113"/>
      <c r="F8" s="99" t="s">
        <v>14</v>
      </c>
      <c r="G8" s="99"/>
      <c r="H8" s="99"/>
      <c r="I8" s="99"/>
      <c r="J8" s="99"/>
      <c r="K8" s="99"/>
      <c r="L8" s="99"/>
      <c r="M8" s="99" t="s">
        <v>15</v>
      </c>
      <c r="N8" s="99"/>
      <c r="O8" s="99"/>
      <c r="P8" s="99"/>
      <c r="Q8" s="99"/>
      <c r="R8" s="99"/>
      <c r="S8" s="99"/>
      <c r="T8" s="99" t="s">
        <v>16</v>
      </c>
      <c r="U8" s="99"/>
      <c r="V8" s="99"/>
      <c r="W8" s="99"/>
      <c r="X8" s="99"/>
      <c r="Y8" s="99"/>
      <c r="Z8" s="99"/>
      <c r="AA8" s="99" t="s">
        <v>17</v>
      </c>
      <c r="AB8" s="99"/>
      <c r="AC8" s="99"/>
      <c r="AD8" s="99"/>
      <c r="AE8" s="99"/>
      <c r="AF8" s="99"/>
      <c r="AG8" s="99"/>
      <c r="AH8" s="99" t="s">
        <v>20</v>
      </c>
      <c r="AI8" s="99"/>
      <c r="AJ8" s="99"/>
      <c r="AK8" s="125"/>
      <c r="AL8" s="118"/>
      <c r="AM8" s="119"/>
      <c r="AN8" s="119"/>
    </row>
    <row r="9" spans="1:40" ht="15" customHeight="1" x14ac:dyDescent="0.55000000000000004">
      <c r="A9" s="120"/>
      <c r="B9" s="99"/>
      <c r="C9" s="122"/>
      <c r="D9" s="99"/>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99"/>
      <c r="C10" s="123"/>
      <c r="D10" s="99"/>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152</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153</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 t="shared" ref="AL12:AL29" si="1">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 t="shared" si="1"/>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 t="shared" si="1"/>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si="1"/>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7">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ref="AK30:AK31" si="2">+SUM(F30:AJ30)</f>
        <v>0</v>
      </c>
      <c r="AL30" s="139">
        <f t="shared" ref="AL30:AL31" si="3">IF($AK$3="４週",AK30/4,AK30/(DAY(EOMONTH($F$9,0))/7))</f>
        <v>0</v>
      </c>
      <c r="AM30" s="111"/>
      <c r="AN30" s="111"/>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05"/>
      <c r="B38" s="105"/>
      <c r="C38" s="105"/>
      <c r="D38" s="64"/>
      <c r="E38" s="64"/>
      <c r="F38" s="117"/>
      <c r="G38" s="117"/>
      <c r="H38" s="117"/>
      <c r="I38" s="117"/>
      <c r="J38" s="117"/>
      <c r="K38" s="117"/>
      <c r="L38" s="117"/>
      <c r="M38" s="117"/>
      <c r="N38" s="117"/>
      <c r="O38" s="117"/>
      <c r="P38" s="117"/>
      <c r="Q38" s="117"/>
      <c r="R38" s="104">
        <f>IF(S2=1,7,IF(S2=2,8,IF(S2=3,9,IF(S2=4,10,IF(S2=5,11,IF(S2=6,12,S2-6))))))</f>
        <v>10</v>
      </c>
      <c r="S38" s="104"/>
      <c r="T38" s="104"/>
      <c r="U38" s="104">
        <f>IF(S2=1,8,IF(S2=2,9,IF(S2=3,10,IF(S2=4,11,IF(S2=5,12,S2-5)))))</f>
        <v>11</v>
      </c>
      <c r="V38" s="104"/>
      <c r="W38" s="104"/>
      <c r="X38" s="104">
        <f>IF(S2=1,9,IF(S2=2,10,IF(S2=3,11,IF(S2=4,12,S2-4))))</f>
        <v>12</v>
      </c>
      <c r="Y38" s="104"/>
      <c r="Z38" s="104"/>
      <c r="AA38" s="104">
        <f>IF(S2=1,10,IF(S2=2,11,IF(S2=3,12,S2-3)))</f>
        <v>1</v>
      </c>
      <c r="AB38" s="104"/>
      <c r="AC38" s="104"/>
      <c r="AD38" s="104">
        <f>IF(S2=1,11,IF(S2=2,12,S2-2))</f>
        <v>2</v>
      </c>
      <c r="AE38" s="104"/>
      <c r="AF38" s="104"/>
      <c r="AG38" s="104">
        <f>IF(S2=1,12,S2-1)</f>
        <v>3</v>
      </c>
      <c r="AH38" s="104"/>
      <c r="AI38" s="104"/>
      <c r="AJ38" s="105" t="s">
        <v>64</v>
      </c>
      <c r="AK38" s="105"/>
      <c r="AL38" s="50" t="s">
        <v>119</v>
      </c>
      <c r="AM38"/>
      <c r="AN38"/>
      <c r="AO38"/>
      <c r="AP38"/>
      <c r="AQ38"/>
    </row>
    <row r="39" spans="1:43" s="13" customFormat="1" ht="18" customHeight="1" x14ac:dyDescent="0.55000000000000004">
      <c r="A39" s="108" t="s">
        <v>122</v>
      </c>
      <c r="B39" s="108"/>
      <c r="C39" s="108"/>
      <c r="D39" s="65"/>
      <c r="E39" s="65"/>
      <c r="F39" s="109"/>
      <c r="G39" s="109"/>
      <c r="H39" s="109"/>
      <c r="I39" s="109"/>
      <c r="J39" s="109"/>
      <c r="K39" s="109"/>
      <c r="L39" s="109"/>
      <c r="M39" s="109"/>
      <c r="N39" s="109"/>
      <c r="O39" s="109"/>
      <c r="P39" s="109"/>
      <c r="Q39" s="109"/>
      <c r="R39" s="110"/>
      <c r="S39" s="110"/>
      <c r="T39" s="110"/>
      <c r="U39" s="110"/>
      <c r="V39" s="110"/>
      <c r="W39" s="110"/>
      <c r="X39" s="110"/>
      <c r="Y39" s="110"/>
      <c r="Z39" s="110"/>
      <c r="AA39" s="110"/>
      <c r="AB39" s="110"/>
      <c r="AC39" s="110"/>
      <c r="AD39" s="110"/>
      <c r="AE39" s="110"/>
      <c r="AF39" s="110"/>
      <c r="AG39" s="110"/>
      <c r="AH39" s="110"/>
      <c r="AI39" s="110"/>
      <c r="AJ39" s="103">
        <f>SUM(D39:AI39)</f>
        <v>0</v>
      </c>
      <c r="AK39" s="103"/>
      <c r="AL39" s="106" t="e">
        <f>ROUNDUP(AJ39/AJ40,1)</f>
        <v>#DIV/0!</v>
      </c>
      <c r="AM39"/>
      <c r="AN39"/>
      <c r="AO39"/>
      <c r="AP39"/>
      <c r="AQ39"/>
    </row>
    <row r="40" spans="1:43" s="13" customFormat="1" ht="18" customHeight="1" x14ac:dyDescent="0.55000000000000004">
      <c r="A40" s="108" t="s">
        <v>117</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7"/>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25" customHeight="1" x14ac:dyDescent="0.55000000000000004">
      <c r="A43" s="105" t="s">
        <v>112</v>
      </c>
      <c r="B43" s="105"/>
      <c r="C43" s="105" t="s">
        <v>25</v>
      </c>
      <c r="D43" s="105"/>
      <c r="E43" s="100" t="s">
        <v>124</v>
      </c>
      <c r="F43" s="100"/>
      <c r="G43" s="100"/>
      <c r="H43" s="100"/>
      <c r="I43" s="94" t="s">
        <v>125</v>
      </c>
      <c r="J43" s="96"/>
      <c r="K43" s="96"/>
      <c r="L43" s="96"/>
      <c r="M43" s="96"/>
      <c r="N43" s="95"/>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100" t="s">
        <v>120</v>
      </c>
      <c r="B44" s="100"/>
      <c r="C44" s="98" t="e">
        <f>ROUNDDOWN(IF(AL39&lt;=60,1,1+ROUNDUP((AL39-60)/40,0)),1)</f>
        <v>#DIV/0!</v>
      </c>
      <c r="D44" s="98"/>
      <c r="E44" s="98" t="e">
        <f>ROUNDDOWN(AL39/6,1)</f>
        <v>#DIV/0!</v>
      </c>
      <c r="F44" s="98"/>
      <c r="G44" s="98"/>
      <c r="H44" s="98"/>
      <c r="I44" s="98" t="e">
        <f>ROUNDDOWN(AL39/15,1)</f>
        <v>#DIV/0!</v>
      </c>
      <c r="J44" s="98"/>
      <c r="K44" s="98"/>
      <c r="L44" s="98"/>
      <c r="M44" s="98"/>
      <c r="N44" s="98"/>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94" t="str">
        <f>IF(VLOOKUP($AK$1,選択肢!$A$1:$J$31,C52,FALSE)=0,"-",VLOOKUP($AK$1,選択肢!$A$1:$J$31,C52,FALSE))</f>
        <v>管理者</v>
      </c>
      <c r="D47" s="96"/>
      <c r="E47" s="101" t="str">
        <f>IF(VLOOKUP($AK$1,選択肢!$A$1:$J$31,E52,FALSE)=0,"-",VLOOKUP($AK$1,選択肢!$A$1:$J$31,E52,FALSE))</f>
        <v>サービス管理責任者</v>
      </c>
      <c r="F47" s="101"/>
      <c r="G47" s="101"/>
      <c r="H47" s="101"/>
      <c r="I47" s="94" t="str">
        <f>IF(VLOOKUP($AK$1,選択肢!$A$1:$J$31,I52,FALSE)=0,"-",VLOOKUP($AK$1,選択肢!$A$1:$J$31,I52,FALSE))</f>
        <v>就労支援員</v>
      </c>
      <c r="J47" s="96"/>
      <c r="K47" s="96"/>
      <c r="L47" s="96"/>
      <c r="M47" s="96"/>
      <c r="N47" s="95"/>
      <c r="O47" s="94" t="str">
        <f>IF(VLOOKUP($AK$1,選択肢!$A$1:$J$31,O52,FALSE)=0,"-",VLOOKUP($AK$1,選択肢!$A$1:$J$31,O52,FALSE))</f>
        <v>職業指導員</v>
      </c>
      <c r="P47" s="96"/>
      <c r="Q47" s="96"/>
      <c r="R47" s="96"/>
      <c r="S47" s="96"/>
      <c r="T47" s="95"/>
      <c r="U47" s="94" t="str">
        <f>IF(VLOOKUP($AK$1,選択肢!$A$1:$J$31,U52,FALSE)=0,"-",VLOOKUP($AK$1,選択肢!$A$1:$J$31,U52,FALSE))</f>
        <v>生活支援員</v>
      </c>
      <c r="V47" s="96"/>
      <c r="W47" s="96"/>
      <c r="X47" s="96"/>
      <c r="Y47" s="96"/>
      <c r="Z47" s="95"/>
      <c r="AA47" s="94" t="str">
        <f>IF(VLOOKUP($AK$1,選択肢!$A$1:$J$31,AA52,FALSE)=0,"-",VLOOKUP($AK$1,選択肢!$A$1:$J$31,AA52,FALSE))</f>
        <v>-</v>
      </c>
      <c r="AB47" s="96"/>
      <c r="AC47" s="96"/>
      <c r="AD47" s="96"/>
      <c r="AE47" s="96"/>
      <c r="AF47" s="95"/>
      <c r="AG47" s="101" t="str">
        <f>IF(VLOOKUP($AK$1,選択肢!$A$1:$J$31,AG52,FALSE)=0,"-",VLOOKUP($AK$1,選択肢!$A$1:$J$31,AG52,FALSE))</f>
        <v>-</v>
      </c>
      <c r="AH47" s="101"/>
      <c r="AI47" s="101"/>
      <c r="AJ47" s="101"/>
      <c r="AK47" s="101"/>
      <c r="AL47" s="101" t="str">
        <f>IF(VLOOKUP($AK$1,選択肢!$A$1:$J$31,AL52,FALSE)=0,"-",VLOOKUP($AK$1,選択肢!$A$1:$J$31,AL52,FALSE))</f>
        <v>-</v>
      </c>
      <c r="AM47" s="101"/>
      <c r="AN47" s="4"/>
    </row>
    <row r="48" spans="1:43" ht="18" customHeight="1" x14ac:dyDescent="0.55000000000000004">
      <c r="A48" s="4"/>
      <c r="B48" s="22"/>
      <c r="C48" s="46" t="s">
        <v>2</v>
      </c>
      <c r="D48" s="46" t="s">
        <v>3</v>
      </c>
      <c r="E48" s="45" t="s">
        <v>2</v>
      </c>
      <c r="F48" s="102" t="s">
        <v>3</v>
      </c>
      <c r="G48" s="102"/>
      <c r="H48" s="102"/>
      <c r="I48" s="91" t="s">
        <v>2</v>
      </c>
      <c r="J48" s="92"/>
      <c r="K48" s="93"/>
      <c r="L48" s="91" t="s">
        <v>3</v>
      </c>
      <c r="M48" s="92"/>
      <c r="N48" s="93"/>
      <c r="O48" s="91" t="s">
        <v>2</v>
      </c>
      <c r="P48" s="92"/>
      <c r="Q48" s="93"/>
      <c r="R48" s="91" t="s">
        <v>3</v>
      </c>
      <c r="S48" s="92"/>
      <c r="T48" s="93"/>
      <c r="U48" s="91" t="s">
        <v>2</v>
      </c>
      <c r="V48" s="92"/>
      <c r="W48" s="93"/>
      <c r="X48" s="91" t="s">
        <v>3</v>
      </c>
      <c r="Y48" s="92"/>
      <c r="Z48" s="93"/>
      <c r="AA48" s="91" t="s">
        <v>2</v>
      </c>
      <c r="AB48" s="92"/>
      <c r="AC48" s="93"/>
      <c r="AD48" s="91" t="s">
        <v>3</v>
      </c>
      <c r="AE48" s="92"/>
      <c r="AF48" s="93"/>
      <c r="AG48" s="91" t="s">
        <v>2</v>
      </c>
      <c r="AH48" s="92"/>
      <c r="AI48" s="93"/>
      <c r="AJ48" s="91" t="s">
        <v>3</v>
      </c>
      <c r="AK48" s="93"/>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91">
        <f>COUNTIFS($B$11:$B$31,E$47,$C$11:$C$31,"B",$E$11:$E$31,"*")</f>
        <v>0</v>
      </c>
      <c r="G49" s="92"/>
      <c r="H49" s="93"/>
      <c r="I49" s="91">
        <f>COUNTIFS($B$11:$B$31,I$47,$C$11:$C$31,"A",$E$11:$E$31,"*")</f>
        <v>0</v>
      </c>
      <c r="J49" s="92"/>
      <c r="K49" s="93"/>
      <c r="L49" s="91">
        <f>COUNTIFS($B$11:$B$31,I$47,$C$11:$C$31,"B",$E$11:$E$31,"*")</f>
        <v>0</v>
      </c>
      <c r="M49" s="92"/>
      <c r="N49" s="93"/>
      <c r="O49" s="91">
        <f>COUNTIFS($B$11:$B$31,O$47,$C$11:$C$31,"A",$E$11:$E$31,"*")</f>
        <v>0</v>
      </c>
      <c r="P49" s="92"/>
      <c r="Q49" s="93"/>
      <c r="R49" s="91">
        <f>COUNTIFS($B$11:$B$31,O$47,$C$11:$C$31,"B",$E$11:$E$31,"*")</f>
        <v>0</v>
      </c>
      <c r="S49" s="92"/>
      <c r="T49" s="93"/>
      <c r="U49" s="91">
        <f>COUNTIFS($B$11:$B$31,U$47,$C$11:$C$31,"A",$E$11:$E$31,"*")</f>
        <v>0</v>
      </c>
      <c r="V49" s="92"/>
      <c r="W49" s="93"/>
      <c r="X49" s="91">
        <f>COUNTIFS($B$11:$B$31,U$47,$C$11:$C$31,"B",$E$11:$E$31,"*")</f>
        <v>0</v>
      </c>
      <c r="Y49" s="92"/>
      <c r="Z49" s="93"/>
      <c r="AA49" s="91">
        <f>COUNTIFS($B$11:$B$31,AA$47,$C$11:$C$31,"A",$E$11:$E$31,"*")</f>
        <v>0</v>
      </c>
      <c r="AB49" s="92"/>
      <c r="AC49" s="93"/>
      <c r="AD49" s="91">
        <f>COUNTIFS($B$11:$B$31,AA$47,$C$11:$C$31,"B",$E$11:$E$31,"*")</f>
        <v>0</v>
      </c>
      <c r="AE49" s="92"/>
      <c r="AF49" s="93"/>
      <c r="AG49" s="91">
        <f>COUNTIFS($B$11:$B$31,AG$47,$C$11:$C$31,"A",$E$11:$E$31,"*")</f>
        <v>0</v>
      </c>
      <c r="AH49" s="92"/>
      <c r="AI49" s="93"/>
      <c r="AJ49" s="91">
        <f>COUNTIFS($B$11:$B$31,AG$47,$C$11:$C$31,"B",$E$11:$E$31,"*")</f>
        <v>0</v>
      </c>
      <c r="AK49" s="93"/>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91">
        <f>COUNTIFS($B$11:$B$31,E$47,$C$11:$C$31,"D",$E$11:$E$31,"*")</f>
        <v>0</v>
      </c>
      <c r="G50" s="92"/>
      <c r="H50" s="93"/>
      <c r="I50" s="91">
        <f>COUNTIFS($B$11:$B$31,I$47,$C$11:$C$31,"C",$E$11:$E$31,"*")</f>
        <v>0</v>
      </c>
      <c r="J50" s="92"/>
      <c r="K50" s="93"/>
      <c r="L50" s="91">
        <f>COUNTIFS($B$11:$B$31,I$47,$C$11:$C$31,"D",$E$11:$E$31,"*")</f>
        <v>0</v>
      </c>
      <c r="M50" s="92"/>
      <c r="N50" s="93"/>
      <c r="O50" s="91">
        <f>COUNTIFS($B$11:$B$31,O$47,$C$11:$C$31,"C",$E$11:$E$31,"*")</f>
        <v>0</v>
      </c>
      <c r="P50" s="92"/>
      <c r="Q50" s="93"/>
      <c r="R50" s="91">
        <f>COUNTIFS($B$11:$B$31,O$47,$C$11:$C$31,"D",$E$11:$E$31,"*")</f>
        <v>0</v>
      </c>
      <c r="S50" s="92"/>
      <c r="T50" s="93"/>
      <c r="U50" s="91">
        <f>COUNTIFS($B$11:$B$31,U$47,$C$11:$C$31,"C",$E$11:$E$31,"*")</f>
        <v>0</v>
      </c>
      <c r="V50" s="92"/>
      <c r="W50" s="93"/>
      <c r="X50" s="91">
        <f>COUNTIFS($B$11:$B$31,U$47,$C$11:$C$31,"D",$E$11:$E$31,"*")</f>
        <v>0</v>
      </c>
      <c r="Y50" s="92"/>
      <c r="Z50" s="93"/>
      <c r="AA50" s="91">
        <f>COUNTIFS($B$11:$B$31,AA$47,$C$11:$C$31,"C",$E$11:$E$31,"*")</f>
        <v>0</v>
      </c>
      <c r="AB50" s="92"/>
      <c r="AC50" s="93"/>
      <c r="AD50" s="91">
        <f>COUNTIFS($B$11:$B$31,AA$47,$C$11:$C$31,"D",$E$11:$E$31,"*")</f>
        <v>0</v>
      </c>
      <c r="AE50" s="92"/>
      <c r="AF50" s="93"/>
      <c r="AG50" s="91">
        <f>COUNTIFS($B$11:$B$31,AG$47,$C$11:$C$31,"C",$E$11:$E$31,"*")</f>
        <v>0</v>
      </c>
      <c r="AH50" s="92"/>
      <c r="AI50" s="93"/>
      <c r="AJ50" s="91">
        <f>COUNTIFS($B$11:$B$31,AG$47,$C$11:$C$31,"D",$E$11:$E$31,"*")</f>
        <v>0</v>
      </c>
      <c r="AK50" s="93"/>
      <c r="AL50" s="45">
        <f>COUNTIFS($B$11:$B$31,AL$47,$C$11:$C$31,"C",$E$11:$E$31,"*")</f>
        <v>0</v>
      </c>
      <c r="AM50" s="45">
        <f>COUNTIFS($B$11:$B$31,AL$47,$C$11:$C$31,"D",$E$11:$E$31,"*")</f>
        <v>0</v>
      </c>
      <c r="AN50" s="4"/>
    </row>
    <row r="51" spans="1:40" ht="25" customHeight="1" x14ac:dyDescent="0.55000000000000004">
      <c r="A51" s="4"/>
      <c r="B51" s="28" t="s">
        <v>111</v>
      </c>
      <c r="C51" s="94" t="str">
        <f>IF($AK$3="４週",SUMIFS($AK$11:$AK$31,$B$11:$B$31,C47)/4/$AH$5,IF($AK$3="歴月",SUMIFS($AK$11:$AK$31,$B$11:$B$31,C47)/$AL$5,"記載する期間を選択してください"))</f>
        <v>記載する期間を選択してください</v>
      </c>
      <c r="D51" s="95"/>
      <c r="E51" s="94" t="str">
        <f>IF($AK$3="４週",SUMIFS($AK$11:$AK$31,$B$11:$B$31,E47)/4/$AH$5,IF($AK$3="歴月",SUMIFS($AK$11:$AK$31,$B$11:$B$31,E47)/$AL$5,"記載する期間を選択してください"))</f>
        <v>記載する期間を選択してください</v>
      </c>
      <c r="F51" s="96"/>
      <c r="G51" s="96"/>
      <c r="H51" s="95"/>
      <c r="I51" s="94" t="str">
        <f>IF($AK$3="４週",SUMIFS($AK$11:$AK$31,$B$11:$B$31,I47)/4/$AH$5,IF($AK$3="歴月",SUMIFS($AK$11:$AK$31,$B$11:$B$31,I47)/$AL$5,"記載する期間を選択してください"))</f>
        <v>記載する期間を選択してください</v>
      </c>
      <c r="J51" s="96"/>
      <c r="K51" s="96"/>
      <c r="L51" s="96"/>
      <c r="M51" s="96"/>
      <c r="N51" s="95"/>
      <c r="O51" s="94" t="str">
        <f>IF($AK$3="４週",SUMIFS($AK$11:$AK$31,$B$11:$B$31,O47)/4/$AH$5,IF($AK$3="歴月",SUMIFS($AK$11:$AK$31,$B$11:$B$31,O47)/$AL$5,"記載する期間を選択してください"))</f>
        <v>記載する期間を選択してください</v>
      </c>
      <c r="P51" s="96"/>
      <c r="Q51" s="96"/>
      <c r="R51" s="96"/>
      <c r="S51" s="96"/>
      <c r="T51" s="95"/>
      <c r="U51" s="94" t="str">
        <f>IF($AK$3="４週",SUMIFS($AK$11:$AK$31,$B$11:$B$31,U47)/4/$AH$5,IF($AK$3="歴月",SUMIFS($AK$11:$AK$31,$B$11:$B$31,U47)/$AL$5,"記載する期間を選択してください"))</f>
        <v>記載する期間を選択してください</v>
      </c>
      <c r="V51" s="96"/>
      <c r="W51" s="96"/>
      <c r="X51" s="96"/>
      <c r="Y51" s="96"/>
      <c r="Z51" s="95"/>
      <c r="AA51" s="94" t="str">
        <f>IF($AK$3="４週",SUMIFS($AK$11:$AK$31,$B$11:$B$31,AA47)/4/$AH$5,IF($AK$3="歴月",SUMIFS($AK$11:$AK$31,$B$11:$B$31,AA47)/$AL$5,"記載する期間を選択してください"))</f>
        <v>記載する期間を選択してください</v>
      </c>
      <c r="AB51" s="96"/>
      <c r="AC51" s="96"/>
      <c r="AD51" s="96"/>
      <c r="AE51" s="96"/>
      <c r="AF51" s="95"/>
      <c r="AG51" s="94" t="str">
        <f>IF($AK$3="４週",SUMIFS($AK$11:$AK$31,$B$11:$B$31,AG47)/4/$AH$5,IF($AK$3="歴月",SUMIFS($AK$11:$AK$31,$B$11:$B$31,AG47)/$AL$5,"記載する期間を選択してください"))</f>
        <v>記載する期間を選択してください</v>
      </c>
      <c r="AH51" s="96"/>
      <c r="AI51" s="96"/>
      <c r="AJ51" s="96"/>
      <c r="AK51" s="95"/>
      <c r="AL51" s="94" t="str">
        <f>IF($AK$3="４週",SUMIFS($AK$11:$AK$31,$B$11:$B$31,AL47)/4/$AH$5,IF($AK$3="歴月",SUMIFS($AK$11:$AK$31,$B$11:$B$31,AL47)/$AL$5,"記載する期間を選択してください"))</f>
        <v>記載する期間を選択してください</v>
      </c>
      <c r="AM51" s="95"/>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9" t="s">
        <v>83</v>
      </c>
      <c r="D60" s="99"/>
      <c r="E60" s="99"/>
      <c r="F60" s="2"/>
      <c r="G60" s="2"/>
    </row>
    <row r="61" spans="1:40" ht="15" customHeight="1" x14ac:dyDescent="0.55000000000000004">
      <c r="A61" s="2"/>
      <c r="B61" s="42" t="s">
        <v>100</v>
      </c>
      <c r="C61" s="97" t="s">
        <v>84</v>
      </c>
      <c r="D61" s="97"/>
      <c r="E61" s="97"/>
      <c r="F61" s="2"/>
      <c r="G61" s="2"/>
    </row>
    <row r="62" spans="1:40" ht="15" customHeight="1" x14ac:dyDescent="0.55000000000000004">
      <c r="A62" s="2"/>
      <c r="B62" s="42" t="s">
        <v>101</v>
      </c>
      <c r="C62" s="97" t="s">
        <v>85</v>
      </c>
      <c r="D62" s="97"/>
      <c r="E62" s="97"/>
      <c r="F62" s="2"/>
      <c r="G62" s="2"/>
    </row>
    <row r="63" spans="1:40" ht="15" customHeight="1" x14ac:dyDescent="0.55000000000000004">
      <c r="A63" s="2"/>
      <c r="B63" s="42" t="s">
        <v>102</v>
      </c>
      <c r="C63" s="97" t="s">
        <v>86</v>
      </c>
      <c r="D63" s="97"/>
      <c r="E63" s="97"/>
      <c r="F63" s="2"/>
      <c r="G63" s="2"/>
    </row>
    <row r="64" spans="1:40" ht="15" customHeight="1" x14ac:dyDescent="0.55000000000000004">
      <c r="A64" s="2"/>
      <c r="B64" s="42" t="s">
        <v>103</v>
      </c>
      <c r="C64" s="97" t="s">
        <v>87</v>
      </c>
      <c r="D64" s="97"/>
      <c r="E64" s="97"/>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150</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dJ1wbMyFSQ5LF4L6uD/Ei5zANIewwg+yTP3XbH24G32BdjqOCb7E0qgXZBVIbwJ+mTmXbRPLLxnJz/xryDUnXg==" saltValue="y5B8fmQZqTLID8JEEPJ6tw==" spinCount="100000" sheet="1" objects="1" scenarios="1" formatCells="0" insertRows="0"/>
  <mergeCells count="14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8:C38"/>
    <mergeCell ref="F38:H38"/>
    <mergeCell ref="I38:K38"/>
    <mergeCell ref="L38:N38"/>
    <mergeCell ref="O38:Q38"/>
    <mergeCell ref="AM30:AN30"/>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s>
  <phoneticPr fontId="3"/>
  <dataValidations count="6">
    <dataValidation type="whole" operator="greaterThanOrEqual" allowBlank="1" showInputMessage="1" showErrorMessage="1" sqref="I39:I40 D39:F40 AG39:AG40 AD39:AD40 AA39:AA40 X39:X40 U39:U40 R39:R40 O39:O40 L39:L40" xr:uid="{00000000-0002-0000-0A00-000000000000}">
      <formula1>0</formula1>
    </dataValidation>
    <dataValidation operator="greaterThanOrEqual" allowBlank="1" showInputMessage="1" showErrorMessage="1" sqref="I45 AJ39:AJ40 AL39 L41 L45 I41" xr:uid="{00000000-0002-0000-0A00-000001000000}"/>
    <dataValidation type="list" allowBlank="1" showInputMessage="1" showErrorMessage="1" sqref="C11:C31"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1"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526E-525D-4360-9C85-948E81B96AD8}">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2" t="s">
        <v>154</v>
      </c>
      <c r="AL1" s="132"/>
      <c r="AM1" s="132"/>
      <c r="AN1" s="132"/>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3"/>
      <c r="AI5" s="133"/>
      <c r="AJ5" s="133"/>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99" t="s">
        <v>72</v>
      </c>
      <c r="C7" s="121" t="s">
        <v>73</v>
      </c>
      <c r="D7" s="99"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4"/>
      <c r="B8" s="99"/>
      <c r="C8" s="122"/>
      <c r="D8" s="99"/>
      <c r="E8" s="113"/>
      <c r="F8" s="99" t="s">
        <v>14</v>
      </c>
      <c r="G8" s="99"/>
      <c r="H8" s="99"/>
      <c r="I8" s="99"/>
      <c r="J8" s="99"/>
      <c r="K8" s="99"/>
      <c r="L8" s="99"/>
      <c r="M8" s="99" t="s">
        <v>15</v>
      </c>
      <c r="N8" s="99"/>
      <c r="O8" s="99"/>
      <c r="P8" s="99"/>
      <c r="Q8" s="99"/>
      <c r="R8" s="99"/>
      <c r="S8" s="99"/>
      <c r="T8" s="99" t="s">
        <v>16</v>
      </c>
      <c r="U8" s="99"/>
      <c r="V8" s="99"/>
      <c r="W8" s="99"/>
      <c r="X8" s="99"/>
      <c r="Y8" s="99"/>
      <c r="Z8" s="99"/>
      <c r="AA8" s="99" t="s">
        <v>17</v>
      </c>
      <c r="AB8" s="99"/>
      <c r="AC8" s="99"/>
      <c r="AD8" s="99"/>
      <c r="AE8" s="99"/>
      <c r="AF8" s="99"/>
      <c r="AG8" s="99"/>
      <c r="AH8" s="99" t="s">
        <v>20</v>
      </c>
      <c r="AI8" s="99"/>
      <c r="AJ8" s="99"/>
      <c r="AK8" s="125"/>
      <c r="AL8" s="118"/>
      <c r="AM8" s="119"/>
      <c r="AN8" s="119"/>
    </row>
    <row r="9" spans="1:40" ht="15" customHeight="1" x14ac:dyDescent="0.55000000000000004">
      <c r="A9" s="134"/>
      <c r="B9" s="99"/>
      <c r="C9" s="122"/>
      <c r="D9" s="99"/>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4"/>
      <c r="B10" s="99"/>
      <c r="C10" s="123"/>
      <c r="D10" s="99"/>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5"/>
      <c r="AN11" s="135"/>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5"/>
      <c r="AN12" s="135"/>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5"/>
      <c r="AN13" s="135"/>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5"/>
      <c r="AN14" s="135"/>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5"/>
      <c r="AN15" s="135"/>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5"/>
      <c r="AN16" s="135"/>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5"/>
      <c r="AN17" s="135"/>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5"/>
      <c r="AN18" s="135"/>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5"/>
      <c r="AN19" s="135"/>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5"/>
      <c r="AN20" s="135"/>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5"/>
      <c r="AN21" s="135"/>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5"/>
      <c r="AN22" s="135"/>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5"/>
      <c r="AN23" s="135"/>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5"/>
      <c r="AN24" s="135"/>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5"/>
      <c r="AN25" s="135"/>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5"/>
      <c r="AN26" s="135"/>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5"/>
      <c r="AN27" s="135"/>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5"/>
      <c r="AN28" s="135"/>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5"/>
      <c r="AN29" s="135"/>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si="0"/>
        <v>0</v>
      </c>
      <c r="AL30" s="139">
        <f t="shared" si="1"/>
        <v>0</v>
      </c>
      <c r="AM30" s="135"/>
      <c r="AN30" s="135"/>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6"/>
      <c r="AN31" s="136"/>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99" t="s">
        <v>83</v>
      </c>
      <c r="D42" s="99"/>
      <c r="E42" s="99"/>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150</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oM4QFa/wRUM/WZhR99AszDtQZ8DN76v8oE2yfwbJ6yNorz9V9qoBgyyhOAov9VuhX9nFE9VZBHIb2nojoDA/jg==" saltValue="TzK+jsbF3+a5niSzcUDiE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0CB88F99-3A38-42FF-ADEF-D4FECCB73120}">
      <formula1>"予定,実績"</formula1>
    </dataValidation>
    <dataValidation type="list" allowBlank="1" showInputMessage="1" showErrorMessage="1" sqref="AK3:AN3" xr:uid="{DDD1DF3D-E4FF-443B-A9C1-B174AED2BC5F}">
      <formula1>"４週,歴月"</formula1>
    </dataValidation>
    <dataValidation type="list" allowBlank="1" showInputMessage="1" showErrorMessage="1" sqref="C11:C31" xr:uid="{68AD4225-E96B-477F-859F-B22862F2A83E}">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144</v>
      </c>
    </row>
    <row r="2" spans="1:13" x14ac:dyDescent="0.55000000000000004">
      <c r="A2" t="s">
        <v>148</v>
      </c>
      <c r="B2" t="s">
        <v>22</v>
      </c>
      <c r="C2" t="s">
        <v>23</v>
      </c>
      <c r="D2" t="s">
        <v>24</v>
      </c>
    </row>
    <row r="3" spans="1:13" x14ac:dyDescent="0.55000000000000004">
      <c r="A3" t="s">
        <v>145</v>
      </c>
      <c r="B3" t="s">
        <v>22</v>
      </c>
      <c r="C3" t="s">
        <v>23</v>
      </c>
      <c r="D3" t="s">
        <v>24</v>
      </c>
    </row>
    <row r="4" spans="1:13" x14ac:dyDescent="0.55000000000000004">
      <c r="A4" t="s">
        <v>146</v>
      </c>
      <c r="B4" t="s">
        <v>22</v>
      </c>
      <c r="C4" t="s">
        <v>23</v>
      </c>
      <c r="D4" t="s">
        <v>24</v>
      </c>
    </row>
    <row r="5" spans="1:13" x14ac:dyDescent="0.55000000000000004">
      <c r="A5" t="s">
        <v>147</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141</v>
      </c>
      <c r="I7" s="52" t="s">
        <v>28</v>
      </c>
      <c r="J7" s="52" t="s">
        <v>151</v>
      </c>
      <c r="K7" s="51"/>
      <c r="L7" s="51"/>
    </row>
    <row r="8" spans="1:13" x14ac:dyDescent="0.55000000000000004">
      <c r="A8" s="52" t="s">
        <v>126</v>
      </c>
      <c r="B8" s="52" t="s">
        <v>22</v>
      </c>
      <c r="C8" s="52" t="s">
        <v>28</v>
      </c>
      <c r="D8" s="51"/>
      <c r="E8" s="51"/>
      <c r="F8" s="51"/>
      <c r="G8" s="51"/>
      <c r="H8" s="51"/>
      <c r="I8" s="51"/>
      <c r="J8" s="51"/>
      <c r="K8" s="51"/>
      <c r="L8" s="51"/>
      <c r="M8" s="51"/>
    </row>
    <row r="9" spans="1:13" x14ac:dyDescent="0.55000000000000004">
      <c r="A9" s="52" t="s">
        <v>127</v>
      </c>
      <c r="B9" s="52" t="s">
        <v>22</v>
      </c>
      <c r="C9" s="52" t="s">
        <v>28</v>
      </c>
      <c r="D9" s="52"/>
      <c r="E9" s="52"/>
      <c r="F9" s="52"/>
      <c r="G9" s="52"/>
      <c r="H9" s="52"/>
      <c r="I9" s="52"/>
      <c r="J9" s="52"/>
    </row>
    <row r="10" spans="1:13" x14ac:dyDescent="0.55000000000000004">
      <c r="A10" s="52" t="s">
        <v>128</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129</v>
      </c>
      <c r="B12" s="52" t="s">
        <v>22</v>
      </c>
      <c r="C12" s="52" t="s">
        <v>25</v>
      </c>
      <c r="D12" s="52" t="s">
        <v>37</v>
      </c>
      <c r="E12" s="52" t="s">
        <v>28</v>
      </c>
      <c r="F12" s="52" t="s">
        <v>151</v>
      </c>
      <c r="G12" s="52"/>
      <c r="H12" s="52"/>
      <c r="I12" s="52"/>
      <c r="J12" s="52"/>
    </row>
    <row r="13" spans="1:13" x14ac:dyDescent="0.55000000000000004">
      <c r="A13" s="52" t="s">
        <v>130</v>
      </c>
      <c r="B13" s="52" t="s">
        <v>22</v>
      </c>
      <c r="C13" s="52" t="s">
        <v>25</v>
      </c>
      <c r="D13" s="52" t="s">
        <v>37</v>
      </c>
      <c r="E13" s="52" t="s">
        <v>151</v>
      </c>
      <c r="F13" s="52"/>
      <c r="G13" s="52"/>
      <c r="H13" s="52"/>
      <c r="I13" s="52"/>
      <c r="J13" s="52"/>
    </row>
    <row r="14" spans="1:13" x14ac:dyDescent="0.55000000000000004">
      <c r="A14" s="52" t="s">
        <v>131</v>
      </c>
      <c r="B14" s="52" t="s">
        <v>22</v>
      </c>
      <c r="C14" s="52" t="s">
        <v>25</v>
      </c>
      <c r="D14" s="52" t="s">
        <v>37</v>
      </c>
      <c r="E14" s="52" t="s">
        <v>28</v>
      </c>
      <c r="F14" s="52" t="s">
        <v>149</v>
      </c>
      <c r="G14" s="52" t="s">
        <v>151</v>
      </c>
      <c r="H14" s="52"/>
      <c r="I14" s="52"/>
      <c r="J14" s="52"/>
    </row>
    <row r="15" spans="1:13" x14ac:dyDescent="0.55000000000000004">
      <c r="A15" s="52" t="s">
        <v>38</v>
      </c>
      <c r="B15" s="52" t="s">
        <v>22</v>
      </c>
      <c r="C15" s="52" t="s">
        <v>25</v>
      </c>
      <c r="D15" s="52" t="s">
        <v>26</v>
      </c>
      <c r="E15" s="52" t="s">
        <v>27</v>
      </c>
      <c r="F15" s="52" t="s">
        <v>29</v>
      </c>
      <c r="G15" s="52" t="s">
        <v>30</v>
      </c>
      <c r="H15" s="52" t="s">
        <v>141</v>
      </c>
      <c r="I15" s="52" t="s">
        <v>39</v>
      </c>
      <c r="J15" s="52" t="s">
        <v>40</v>
      </c>
      <c r="K15" t="s">
        <v>28</v>
      </c>
      <c r="L15" s="52" t="s">
        <v>151</v>
      </c>
      <c r="M15" s="51"/>
    </row>
    <row r="16" spans="1:13" x14ac:dyDescent="0.55000000000000004">
      <c r="A16" s="52" t="s">
        <v>113</v>
      </c>
      <c r="B16" s="52" t="s">
        <v>22</v>
      </c>
      <c r="C16" s="52" t="s">
        <v>25</v>
      </c>
      <c r="D16" s="52" t="s">
        <v>27</v>
      </c>
      <c r="E16" s="52" t="s">
        <v>29</v>
      </c>
      <c r="F16" s="52" t="s">
        <v>30</v>
      </c>
      <c r="G16" s="52" t="s">
        <v>141</v>
      </c>
      <c r="H16" s="52" t="s">
        <v>28</v>
      </c>
      <c r="I16" s="51"/>
      <c r="J16" s="51"/>
      <c r="K16" s="51"/>
      <c r="L16" s="51"/>
    </row>
    <row r="17" spans="1:11" x14ac:dyDescent="0.55000000000000004">
      <c r="A17" s="52" t="s">
        <v>114</v>
      </c>
      <c r="B17" s="52" t="s">
        <v>22</v>
      </c>
      <c r="C17" s="52" t="s">
        <v>25</v>
      </c>
      <c r="D17" s="52" t="s">
        <v>31</v>
      </c>
      <c r="E17" s="52" t="s">
        <v>28</v>
      </c>
      <c r="F17" s="52" t="s">
        <v>151</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143</v>
      </c>
      <c r="B19" s="52" t="s">
        <v>22</v>
      </c>
      <c r="C19" s="52" t="s">
        <v>25</v>
      </c>
      <c r="D19" s="52" t="s">
        <v>33</v>
      </c>
      <c r="E19" s="52" t="s">
        <v>34</v>
      </c>
      <c r="F19" s="51"/>
      <c r="G19" s="52"/>
      <c r="H19" s="52"/>
      <c r="I19" s="52"/>
      <c r="J19" s="52"/>
    </row>
    <row r="20" spans="1:11" x14ac:dyDescent="0.55000000000000004">
      <c r="A20" s="52" t="s">
        <v>142</v>
      </c>
      <c r="B20" s="52" t="s">
        <v>22</v>
      </c>
      <c r="C20" s="52" t="s">
        <v>25</v>
      </c>
      <c r="D20" s="52" t="s">
        <v>33</v>
      </c>
      <c r="E20" s="52" t="s">
        <v>34</v>
      </c>
      <c r="F20" s="52" t="s">
        <v>151</v>
      </c>
      <c r="G20" s="52"/>
      <c r="H20" s="52"/>
      <c r="I20" s="52"/>
      <c r="J20" s="52"/>
    </row>
    <row r="21" spans="1:11" x14ac:dyDescent="0.55000000000000004">
      <c r="A21" s="52" t="s">
        <v>10</v>
      </c>
      <c r="B21" s="52" t="s">
        <v>22</v>
      </c>
      <c r="C21" s="52" t="s">
        <v>24</v>
      </c>
      <c r="D21" s="52"/>
      <c r="E21" s="52"/>
      <c r="F21" s="52"/>
      <c r="G21" s="52"/>
      <c r="H21" s="52"/>
      <c r="I21" s="52"/>
      <c r="J21" s="52"/>
    </row>
    <row r="22" spans="1:11" x14ac:dyDescent="0.55000000000000004">
      <c r="A22" s="52" t="s">
        <v>9</v>
      </c>
      <c r="B22" s="52" t="s">
        <v>22</v>
      </c>
      <c r="C22" s="52" t="s">
        <v>25</v>
      </c>
      <c r="D22" s="52" t="s">
        <v>35</v>
      </c>
      <c r="E22" s="51"/>
      <c r="F22" s="52"/>
      <c r="G22" s="52"/>
      <c r="H22" s="52"/>
      <c r="I22" s="52"/>
      <c r="J22" s="52"/>
    </row>
    <row r="23" spans="1:11" x14ac:dyDescent="0.55000000000000004">
      <c r="A23" s="52" t="s">
        <v>8</v>
      </c>
      <c r="B23" s="52" t="s">
        <v>22</v>
      </c>
      <c r="C23" s="52" t="s">
        <v>25</v>
      </c>
      <c r="D23" s="52" t="s">
        <v>36</v>
      </c>
      <c r="E23" s="51"/>
      <c r="F23" s="52"/>
      <c r="G23" s="52"/>
      <c r="H23" s="52"/>
      <c r="I23" s="52"/>
      <c r="J23" s="52"/>
    </row>
    <row r="24" spans="1:11" x14ac:dyDescent="0.55000000000000004">
      <c r="A24" s="52" t="s">
        <v>42</v>
      </c>
      <c r="B24" s="52" t="s">
        <v>22</v>
      </c>
      <c r="C24" s="52" t="s">
        <v>41</v>
      </c>
      <c r="D24" s="52" t="s">
        <v>140</v>
      </c>
      <c r="E24" s="52"/>
      <c r="F24" s="52"/>
      <c r="G24" s="52"/>
      <c r="H24" s="52"/>
      <c r="I24" s="52"/>
      <c r="J24" s="52"/>
    </row>
    <row r="25" spans="1:11" x14ac:dyDescent="0.55000000000000004">
      <c r="A25" s="52" t="s">
        <v>115</v>
      </c>
      <c r="B25" s="52" t="s">
        <v>22</v>
      </c>
      <c r="C25" s="52" t="s">
        <v>46</v>
      </c>
      <c r="D25" s="52" t="s">
        <v>47</v>
      </c>
      <c r="E25" s="52" t="s">
        <v>48</v>
      </c>
      <c r="F25" s="52" t="s">
        <v>49</v>
      </c>
      <c r="G25" s="52" t="s">
        <v>27</v>
      </c>
      <c r="H25" s="52" t="s">
        <v>151</v>
      </c>
      <c r="I25" s="52"/>
      <c r="J25" s="52"/>
    </row>
    <row r="26" spans="1:11" x14ac:dyDescent="0.55000000000000004">
      <c r="A26" s="52" t="s">
        <v>136</v>
      </c>
      <c r="B26" s="52" t="s">
        <v>22</v>
      </c>
      <c r="C26" s="52" t="s">
        <v>46</v>
      </c>
      <c r="D26" s="52" t="s">
        <v>132</v>
      </c>
      <c r="E26" s="52" t="s">
        <v>27</v>
      </c>
      <c r="F26" s="52" t="s">
        <v>47</v>
      </c>
      <c r="G26" s="52" t="s">
        <v>48</v>
      </c>
      <c r="H26" s="52" t="s">
        <v>49</v>
      </c>
      <c r="I26" s="52" t="s">
        <v>151</v>
      </c>
      <c r="J26" s="52"/>
    </row>
    <row r="27" spans="1:11" x14ac:dyDescent="0.55000000000000004">
      <c r="A27" s="52" t="s">
        <v>135</v>
      </c>
      <c r="B27" s="52" t="s">
        <v>22</v>
      </c>
      <c r="C27" s="52" t="s">
        <v>46</v>
      </c>
      <c r="D27" s="52" t="s">
        <v>132</v>
      </c>
      <c r="E27" s="52" t="s">
        <v>47</v>
      </c>
      <c r="F27" s="52" t="s">
        <v>48</v>
      </c>
      <c r="G27" s="52" t="s">
        <v>133</v>
      </c>
      <c r="H27" s="52" t="s">
        <v>134</v>
      </c>
      <c r="I27" s="52" t="s">
        <v>49</v>
      </c>
      <c r="J27" s="52" t="s">
        <v>27</v>
      </c>
      <c r="K27" s="52" t="s">
        <v>151</v>
      </c>
    </row>
    <row r="28" spans="1:11" x14ac:dyDescent="0.55000000000000004">
      <c r="A28" s="52" t="s">
        <v>43</v>
      </c>
      <c r="B28" s="52" t="s">
        <v>22</v>
      </c>
      <c r="C28" s="52" t="s">
        <v>46</v>
      </c>
      <c r="D28" s="52" t="s">
        <v>50</v>
      </c>
      <c r="E28" s="52"/>
      <c r="F28" s="52"/>
      <c r="G28" s="52"/>
      <c r="H28" s="52"/>
      <c r="I28" s="52"/>
      <c r="J28" s="52"/>
      <c r="K28" s="52"/>
    </row>
    <row r="29" spans="1:11" x14ac:dyDescent="0.55000000000000004">
      <c r="A29" s="52" t="s">
        <v>21</v>
      </c>
      <c r="B29" s="52" t="s">
        <v>22</v>
      </c>
      <c r="C29" s="52" t="s">
        <v>46</v>
      </c>
      <c r="D29" s="52" t="s">
        <v>50</v>
      </c>
      <c r="E29" s="52"/>
      <c r="F29" s="52"/>
      <c r="G29" s="52"/>
      <c r="H29" s="52"/>
      <c r="I29" s="52"/>
      <c r="J29" s="52"/>
      <c r="K29" s="52"/>
    </row>
    <row r="30" spans="1:11" x14ac:dyDescent="0.55000000000000004">
      <c r="A30" s="52" t="s">
        <v>44</v>
      </c>
      <c r="B30" s="52" t="s">
        <v>22</v>
      </c>
      <c r="C30" s="52" t="s">
        <v>46</v>
      </c>
      <c r="D30" s="52" t="s">
        <v>26</v>
      </c>
      <c r="E30" s="52" t="s">
        <v>27</v>
      </c>
      <c r="F30" s="52" t="s">
        <v>47</v>
      </c>
      <c r="G30" s="52" t="s">
        <v>48</v>
      </c>
      <c r="H30" s="52" t="s">
        <v>133</v>
      </c>
      <c r="I30" s="52" t="s">
        <v>134</v>
      </c>
      <c r="J30" s="52" t="s">
        <v>137</v>
      </c>
      <c r="K30" s="52" t="s">
        <v>151</v>
      </c>
    </row>
    <row r="31" spans="1:11" x14ac:dyDescent="0.55000000000000004">
      <c r="A31" s="52" t="s">
        <v>45</v>
      </c>
      <c r="B31" s="52" t="s">
        <v>46</v>
      </c>
      <c r="C31" s="52" t="s">
        <v>26</v>
      </c>
      <c r="D31" s="52" t="s">
        <v>27</v>
      </c>
      <c r="E31" s="52" t="s">
        <v>47</v>
      </c>
      <c r="F31" s="52" t="s">
        <v>48</v>
      </c>
      <c r="G31" s="52" t="s">
        <v>137</v>
      </c>
      <c r="H31" s="52" t="s">
        <v>138</v>
      </c>
      <c r="I31" s="52" t="s">
        <v>139</v>
      </c>
      <c r="J31" s="52" t="s">
        <v>151</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勤務形態一覧表（就労移行支援）</vt:lpstr>
      <vt:lpstr>勤務形態一覧（凡例）</vt:lpstr>
      <vt:lpstr>選択肢</vt:lpstr>
      <vt:lpstr>'勤務形態一覧（凡例）'!Print_Area</vt:lpstr>
      <vt:lpstr>'勤務形態一覧表（就労移行支援）'!Print_Area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