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ss160093\障がい福祉課\サービス支援班・生活支援班\★サービス支援班（令和５年度）\01　制度改正（Ｒ５ナガセ→Ｒ６中山（条例等改正））\★Ｒ６報酬改定\■ＨＰ掲載用：別紙（令和６年度報酬改定）パスワード：２４５０\作業中（様式変更）\070310差替（勤務形態一覧表）\前年度\"/>
    </mc:Choice>
  </mc:AlternateContent>
  <xr:revisionPtr revIDLastSave="0" documentId="13_ncr:1_{7850CD69-508B-4B0E-9A6B-5279052E5876}" xr6:coauthVersionLast="47" xr6:coauthVersionMax="47" xr10:uidLastSave="{00000000-0000-0000-0000-000000000000}"/>
  <bookViews>
    <workbookView xWindow="38325" yWindow="0" windowWidth="18195" windowHeight="15585" tabRatio="853" xr2:uid="{00000000-000D-0000-FFFF-FFFF00000000}"/>
  </bookViews>
  <sheets>
    <sheet name="勤務形態一覧表（就労移行支援）" sheetId="97" r:id="rId1"/>
    <sheet name="勤務形態一覧（凡例）" sheetId="98" r:id="rId2"/>
    <sheet name="選択肢" sheetId="90" state="hidden" r:id="rId3"/>
  </sheets>
  <definedNames>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1">'勤務形態一覧（凡例）'!$A$1:$AN$62</definedName>
    <definedName name="_xlnm.Print_Area" localSheetId="0">'勤務形態一覧表（就労移行支援）'!$A$1:$AN$80</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医療型障害児入所施設">選択肢!$B$32:$J$32</definedName>
    <definedName name="一般相談支援事業">選択肢!$B$22:$J$22</definedName>
    <definedName name="機能訓練">選択肢!$B$16:$L$16</definedName>
    <definedName name="居宅介護">選択肢!$B$2:$D$2</definedName>
    <definedName name="居宅介護・重度訪問介護・同行援護・行動援護">選択肢!$B$2:$J$2</definedName>
    <definedName name="居宅訪問型児童発達支援">選択肢!$B$30:$J$30</definedName>
    <definedName name="共同生活援助">選択肢!$B$12:$J$12</definedName>
    <definedName name="共同生活援助・介護サービス包括型">選択肢!$B$12:$J$12</definedName>
    <definedName name="共同生活援助・外部サービス利用型">選択肢!$B$13:$J$13</definedName>
    <definedName name="共同生活援助・日中サービス支援型">選択肢!$B$14:$J$14</definedName>
    <definedName name="行動援護">選択肢!$B$5:$D$5</definedName>
    <definedName name="児童発達支援・児童発達支援センターであるもの">選択肢!$B$28:$K$28</definedName>
    <definedName name="児童発達支援・主として重症心身障害児を対象とする場合">選択肢!$B$27:$J$27</definedName>
    <definedName name="児童発達支援・放課後等デイサービス">選択肢!$B$26:$J$26</definedName>
    <definedName name="自立生活援助">選択肢!$B$24:$J$24</definedName>
    <definedName name="就労移行支援">選択肢!$B$18:$J$18</definedName>
    <definedName name="就労継続支援Ａ型">選択肢!$B$20:$J$20</definedName>
    <definedName name="就労継続支援Ａ型・B型">選択肢!$B$20:$J$20</definedName>
    <definedName name="就労継続支援Ｂ型">選択肢!$B$20:$J$20</definedName>
    <definedName name="就労定着支援">選択肢!$B$23:$J$23</definedName>
    <definedName name="重度障害者等包括支援">選択肢!$B$11:$J$11</definedName>
    <definedName name="重度訪問介護">選択肢!$B$3:$D$3</definedName>
    <definedName name="障害者支援施設">選択肢!$B$15:$M$15</definedName>
    <definedName name="食事">#REF!</definedName>
    <definedName name="生活介護">選択肢!$B$7:$L$7</definedName>
    <definedName name="生活訓練">選択肢!$B$17:$J$17</definedName>
    <definedName name="短期入所・空床利用型">選択肢!$B$9:$J$9</definedName>
    <definedName name="短期入所・単独型">選択肢!$B$10:$J$10</definedName>
    <definedName name="短期入所・併設型">選択肢!$B$8:$M$8</definedName>
    <definedName name="町っ油">#REF!</definedName>
    <definedName name="同行援護">選択肢!$B$4:$D$4</definedName>
    <definedName name="特定相談支援・障害児相談支援">選択肢!$B$25:$J$25</definedName>
    <definedName name="認定指定就労移行支援">選択肢!$B$19:$E$19</definedName>
    <definedName name="福祉型障害児入所施設">選択肢!$B$31:$K$31</definedName>
    <definedName name="保育所等訪問支援">選択肢!$B$29:$J$29</definedName>
    <definedName name="利用日数記入例">#REF!</definedName>
    <definedName name="療養介護">選択肢!$B$6:$J$6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31" i="98" l="1"/>
  <c r="AL31" i="98" s="1"/>
  <c r="AK31" i="97"/>
  <c r="AL31" i="97" s="1"/>
  <c r="F9" i="98"/>
  <c r="G9" i="98"/>
  <c r="H9" i="98"/>
  <c r="I9" i="98"/>
  <c r="J9" i="98"/>
  <c r="K9" i="98"/>
  <c r="L9" i="98"/>
  <c r="M9" i="98"/>
  <c r="N9" i="98"/>
  <c r="O9" i="98"/>
  <c r="P9" i="98"/>
  <c r="Q9" i="98"/>
  <c r="R9" i="98"/>
  <c r="S9" i="98"/>
  <c r="T9" i="98"/>
  <c r="U9" i="98"/>
  <c r="V9" i="98"/>
  <c r="W9" i="98"/>
  <c r="X9" i="98"/>
  <c r="Y9" i="98"/>
  <c r="Z9" i="98"/>
  <c r="AA9" i="98"/>
  <c r="AB9" i="98"/>
  <c r="AC9" i="98"/>
  <c r="AD9" i="98"/>
  <c r="AE9" i="98"/>
  <c r="AF9" i="98"/>
  <c r="AG9" i="98"/>
  <c r="AH9" i="98"/>
  <c r="AI9" i="98"/>
  <c r="AJ9" i="98"/>
  <c r="F10" i="98"/>
  <c r="AI10" i="98" s="1"/>
  <c r="G10" i="98"/>
  <c r="H10" i="98"/>
  <c r="I10" i="98"/>
  <c r="J10" i="98"/>
  <c r="K10" i="98"/>
  <c r="L10" i="98"/>
  <c r="M10" i="98"/>
  <c r="N10" i="98"/>
  <c r="O10" i="98"/>
  <c r="P10" i="98"/>
  <c r="Q10" i="98"/>
  <c r="R10" i="98"/>
  <c r="S10" i="98"/>
  <c r="T10" i="98"/>
  <c r="U10" i="98"/>
  <c r="V10" i="98"/>
  <c r="W10" i="98"/>
  <c r="X10" i="98"/>
  <c r="Y10" i="98"/>
  <c r="Z10" i="98"/>
  <c r="AA10" i="98"/>
  <c r="AB10" i="98"/>
  <c r="AC10" i="98"/>
  <c r="AD10" i="98"/>
  <c r="AE10" i="98"/>
  <c r="AF10" i="98"/>
  <c r="AG10" i="98"/>
  <c r="AH10" i="98"/>
  <c r="AK11" i="98"/>
  <c r="AL11" i="98"/>
  <c r="AK12" i="98"/>
  <c r="AL12" i="98"/>
  <c r="AK13" i="98"/>
  <c r="AL13" i="98"/>
  <c r="AK14" i="98"/>
  <c r="AL14" i="98"/>
  <c r="AK15" i="98"/>
  <c r="AL15" i="98"/>
  <c r="AK16" i="98"/>
  <c r="AL16" i="98"/>
  <c r="AK17" i="98"/>
  <c r="AL17" i="98"/>
  <c r="AK18" i="98"/>
  <c r="AL18" i="98"/>
  <c r="AK19" i="98"/>
  <c r="AL19" i="98"/>
  <c r="AK20" i="98"/>
  <c r="AL20" i="98"/>
  <c r="AK21" i="98"/>
  <c r="AL21" i="98"/>
  <c r="AK22" i="98"/>
  <c r="AL22" i="98"/>
  <c r="AK23" i="98"/>
  <c r="AL23" i="98"/>
  <c r="AK24" i="98"/>
  <c r="AL24" i="98"/>
  <c r="AK25" i="98"/>
  <c r="AL25" i="98"/>
  <c r="AK26" i="98"/>
  <c r="AL26" i="98"/>
  <c r="AK27" i="98"/>
  <c r="AL27" i="98"/>
  <c r="AK28" i="98"/>
  <c r="AL28" i="98"/>
  <c r="AK29" i="98"/>
  <c r="AL29" i="98"/>
  <c r="AK30" i="98"/>
  <c r="AL30" i="98"/>
  <c r="F32" i="98"/>
  <c r="AK32" i="98" s="1"/>
  <c r="AL32" i="98" s="1"/>
  <c r="G32" i="98"/>
  <c r="H32" i="98"/>
  <c r="I32" i="98"/>
  <c r="J32" i="98"/>
  <c r="K32" i="98"/>
  <c r="L32" i="98"/>
  <c r="M32" i="98"/>
  <c r="N32" i="98"/>
  <c r="O32" i="98"/>
  <c r="P32" i="98"/>
  <c r="Q32" i="98"/>
  <c r="R32" i="98"/>
  <c r="S32" i="98"/>
  <c r="T32" i="98"/>
  <c r="U32" i="98"/>
  <c r="V32" i="98"/>
  <c r="W32" i="98"/>
  <c r="X32" i="98"/>
  <c r="Y32" i="98"/>
  <c r="Z32" i="98"/>
  <c r="AA32" i="98"/>
  <c r="AB32" i="98"/>
  <c r="AC32" i="98"/>
  <c r="AD32" i="98"/>
  <c r="AE32" i="98"/>
  <c r="AF32" i="98"/>
  <c r="AG32" i="98"/>
  <c r="AH32" i="98"/>
  <c r="AI32" i="98"/>
  <c r="AJ32" i="98"/>
  <c r="AK30" i="97"/>
  <c r="AL30" i="97" s="1"/>
  <c r="E47" i="97"/>
  <c r="E50" i="97" s="1"/>
  <c r="C47" i="97"/>
  <c r="C51" i="97" s="1"/>
  <c r="AL47" i="97"/>
  <c r="AL51" i="97" s="1"/>
  <c r="AG47" i="97"/>
  <c r="AG51" i="97" s="1"/>
  <c r="AA47" i="97"/>
  <c r="AA51" i="97" s="1"/>
  <c r="U47" i="97"/>
  <c r="U51" i="97" s="1"/>
  <c r="O47" i="97"/>
  <c r="O51" i="97" s="1"/>
  <c r="I47" i="97"/>
  <c r="I51" i="97" s="1"/>
  <c r="AJ40" i="97"/>
  <c r="AJ39" i="97"/>
  <c r="AL39" i="97" s="1"/>
  <c r="AJ32" i="97"/>
  <c r="AI32" i="97"/>
  <c r="AH32" i="97"/>
  <c r="AG32" i="97"/>
  <c r="AF32" i="97"/>
  <c r="AE32" i="97"/>
  <c r="AD32" i="97"/>
  <c r="AC32" i="97"/>
  <c r="AB32" i="97"/>
  <c r="AA32" i="97"/>
  <c r="Z32" i="97"/>
  <c r="Y32" i="97"/>
  <c r="X32" i="97"/>
  <c r="W32" i="97"/>
  <c r="V32" i="97"/>
  <c r="U32" i="97"/>
  <c r="T32" i="97"/>
  <c r="S32" i="97"/>
  <c r="R32" i="97"/>
  <c r="Q32" i="97"/>
  <c r="P32" i="97"/>
  <c r="O32" i="97"/>
  <c r="N32" i="97"/>
  <c r="M32" i="97"/>
  <c r="L32" i="97"/>
  <c r="K32" i="97"/>
  <c r="J32" i="97"/>
  <c r="I32" i="97"/>
  <c r="H32" i="97"/>
  <c r="G32" i="97"/>
  <c r="F32" i="97"/>
  <c r="AK29" i="97"/>
  <c r="AK28" i="97"/>
  <c r="AK27" i="97"/>
  <c r="AK26" i="97"/>
  <c r="AL26" i="97" s="1"/>
  <c r="AK25" i="97"/>
  <c r="AK24" i="97"/>
  <c r="AK23" i="97"/>
  <c r="AK22" i="97"/>
  <c r="AK21" i="97"/>
  <c r="AK20" i="97"/>
  <c r="AK19" i="97"/>
  <c r="AK18" i="97"/>
  <c r="AK17" i="97"/>
  <c r="AK16" i="97"/>
  <c r="AK15" i="97"/>
  <c r="AK14" i="97"/>
  <c r="AL14" i="97" s="1"/>
  <c r="AK13" i="97"/>
  <c r="AK12" i="97"/>
  <c r="AK11" i="97"/>
  <c r="AG10" i="97"/>
  <c r="AF10" i="97"/>
  <c r="AE10" i="97"/>
  <c r="AD10" i="97"/>
  <c r="AC10" i="97"/>
  <c r="AB10" i="97"/>
  <c r="AA10" i="97"/>
  <c r="Z10" i="97"/>
  <c r="Y10" i="97"/>
  <c r="X10" i="97"/>
  <c r="W10" i="97"/>
  <c r="V10" i="97"/>
  <c r="U10" i="97"/>
  <c r="T10" i="97"/>
  <c r="S10" i="97"/>
  <c r="R10" i="97"/>
  <c r="Q10" i="97"/>
  <c r="P10" i="97"/>
  <c r="O10" i="97"/>
  <c r="N10" i="97"/>
  <c r="M10" i="97"/>
  <c r="L10" i="97"/>
  <c r="K10" i="97"/>
  <c r="J10" i="97"/>
  <c r="I10" i="97"/>
  <c r="H10" i="97"/>
  <c r="G10" i="97"/>
  <c r="F10" i="97"/>
  <c r="AH10" i="97" s="1"/>
  <c r="AG9" i="97"/>
  <c r="AF9" i="97"/>
  <c r="AE9" i="97"/>
  <c r="AD9" i="97"/>
  <c r="AC9" i="97"/>
  <c r="AB9" i="97"/>
  <c r="AA9" i="97"/>
  <c r="Z9" i="97"/>
  <c r="Y9" i="97"/>
  <c r="X9" i="97"/>
  <c r="W9" i="97"/>
  <c r="V9" i="97"/>
  <c r="U9" i="97"/>
  <c r="T9" i="97"/>
  <c r="S9" i="97"/>
  <c r="R9" i="97"/>
  <c r="Q9" i="97"/>
  <c r="P9" i="97"/>
  <c r="O9" i="97"/>
  <c r="N9" i="97"/>
  <c r="M9" i="97"/>
  <c r="L9" i="97"/>
  <c r="K9" i="97"/>
  <c r="J9" i="97"/>
  <c r="I9" i="97"/>
  <c r="H9" i="97"/>
  <c r="G9" i="97"/>
  <c r="F9" i="97"/>
  <c r="AH9" i="97" s="1"/>
  <c r="AJ10" i="97"/>
  <c r="AJ10" i="98" l="1"/>
  <c r="AL27" i="97"/>
  <c r="AL28" i="97"/>
  <c r="AL19" i="97"/>
  <c r="AL20" i="97"/>
  <c r="AL15" i="97"/>
  <c r="AL16" i="97"/>
  <c r="AL17" i="97"/>
  <c r="AL29" i="97"/>
  <c r="AL18" i="97"/>
  <c r="AL21" i="97"/>
  <c r="AL23" i="97"/>
  <c r="AL12" i="97"/>
  <c r="AL24" i="97"/>
  <c r="AL22" i="97"/>
  <c r="AL11" i="97"/>
  <c r="AL13" i="97"/>
  <c r="AL25" i="97"/>
  <c r="AI10" i="97"/>
  <c r="AL50" i="97"/>
  <c r="F50" i="97"/>
  <c r="AJ9" i="97"/>
  <c r="AK32" i="97"/>
  <c r="AL32" i="97" s="1"/>
  <c r="AI9" i="97"/>
  <c r="E49" i="97"/>
  <c r="AJ50" i="97"/>
  <c r="R50" i="97"/>
  <c r="R49" i="97"/>
  <c r="AD49" i="97"/>
  <c r="F49" i="97"/>
  <c r="AG49" i="97"/>
  <c r="AG50" i="97"/>
  <c r="AJ49" i="97"/>
  <c r="I49" i="97"/>
  <c r="L50" i="97"/>
  <c r="O50" i="97"/>
  <c r="AM49" i="97"/>
  <c r="I50" i="97"/>
  <c r="AA50" i="97"/>
  <c r="AA49" i="97"/>
  <c r="AD50" i="97"/>
  <c r="U50" i="97"/>
  <c r="X50" i="97"/>
  <c r="AM50" i="97"/>
  <c r="AL49" i="97"/>
  <c r="U49" i="97"/>
  <c r="X49" i="97"/>
  <c r="C49" i="97"/>
  <c r="D49" i="97"/>
  <c r="D50" i="97"/>
  <c r="C50" i="97"/>
  <c r="O49" i="97"/>
  <c r="L49" i="97"/>
  <c r="E51" i="97"/>
  <c r="I44" i="97"/>
  <c r="E44" i="97"/>
  <c r="C44" i="97"/>
</calcChain>
</file>

<file path=xl/sharedStrings.xml><?xml version="1.0" encoding="utf-8"?>
<sst xmlns="http://schemas.openxmlformats.org/spreadsheetml/2006/main" count="348" uniqueCount="154">
  <si>
    <t>兼務</t>
    <rPh sb="0" eb="2">
      <t>ケンム</t>
    </rPh>
    <phoneticPr fontId="7"/>
  </si>
  <si>
    <t>専従</t>
    <rPh sb="0" eb="2">
      <t>センジュウ</t>
    </rPh>
    <phoneticPr fontId="7"/>
  </si>
  <si>
    <t>専従</t>
    <rPh sb="0" eb="2">
      <t>センジュウ</t>
    </rPh>
    <phoneticPr fontId="4"/>
  </si>
  <si>
    <t>兼務</t>
    <rPh sb="0" eb="2">
      <t>ケンム</t>
    </rPh>
    <phoneticPr fontId="4"/>
  </si>
  <si>
    <t>合計</t>
    <rPh sb="0" eb="2">
      <t>ゴウケイ</t>
    </rPh>
    <phoneticPr fontId="7"/>
  </si>
  <si>
    <t>生活介護</t>
    <rPh sb="0" eb="2">
      <t>セイカツ</t>
    </rPh>
    <rPh sb="2" eb="4">
      <t>カイゴ</t>
    </rPh>
    <phoneticPr fontId="7"/>
  </si>
  <si>
    <t>サービス提供時間</t>
    <rPh sb="4" eb="6">
      <t>テイキョウ</t>
    </rPh>
    <rPh sb="6" eb="8">
      <t>ジカン</t>
    </rPh>
    <phoneticPr fontId="7"/>
  </si>
  <si>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7"/>
  </si>
  <si>
    <t>自立生活援助</t>
    <rPh sb="0" eb="2">
      <t>ジリツ</t>
    </rPh>
    <rPh sb="2" eb="4">
      <t>セイカツ</t>
    </rPh>
    <rPh sb="4" eb="6">
      <t>エンジョ</t>
    </rPh>
    <phoneticPr fontId="7"/>
  </si>
  <si>
    <t>就労定着支援</t>
    <rPh sb="0" eb="2">
      <t>シュウロウ</t>
    </rPh>
    <rPh sb="2" eb="4">
      <t>テイチャク</t>
    </rPh>
    <rPh sb="4" eb="6">
      <t>シエン</t>
    </rPh>
    <phoneticPr fontId="7"/>
  </si>
  <si>
    <t>一般相談支援事業</t>
    <rPh sb="2" eb="4">
      <t>ソウダン</t>
    </rPh>
    <rPh sb="4" eb="6">
      <t>シエン</t>
    </rPh>
    <rPh sb="6" eb="8">
      <t>ジギョウ</t>
    </rPh>
    <phoneticPr fontId="7"/>
  </si>
  <si>
    <t>就労移行支援</t>
    <rPh sb="0" eb="2">
      <t>シュウロウ</t>
    </rPh>
    <rPh sb="2" eb="4">
      <t>イコウ</t>
    </rPh>
    <rPh sb="4" eb="6">
      <t>シエン</t>
    </rPh>
    <phoneticPr fontId="7"/>
  </si>
  <si>
    <t>重度障害者等包括支援</t>
    <rPh sb="0" eb="2">
      <t>ジュウド</t>
    </rPh>
    <rPh sb="2" eb="5">
      <t>ショウガイシャ</t>
    </rPh>
    <rPh sb="5" eb="6">
      <t>ナド</t>
    </rPh>
    <rPh sb="6" eb="8">
      <t>ホウカツ</t>
    </rPh>
    <rPh sb="8" eb="10">
      <t>シエン</t>
    </rPh>
    <phoneticPr fontId="7"/>
  </si>
  <si>
    <t>療養介護</t>
    <rPh sb="0" eb="2">
      <t>リョウヨウ</t>
    </rPh>
    <rPh sb="2" eb="4">
      <t>カイゴ</t>
    </rPh>
    <phoneticPr fontId="7"/>
  </si>
  <si>
    <t>第１週</t>
    <rPh sb="0" eb="1">
      <t>ダイ</t>
    </rPh>
    <rPh sb="2" eb="3">
      <t>シュウ</t>
    </rPh>
    <phoneticPr fontId="7"/>
  </si>
  <si>
    <t>第２週</t>
    <rPh sb="0" eb="1">
      <t>ダイ</t>
    </rPh>
    <rPh sb="2" eb="3">
      <t>シュウ</t>
    </rPh>
    <phoneticPr fontId="7"/>
  </si>
  <si>
    <t>第３週</t>
    <rPh sb="0" eb="1">
      <t>ダイ</t>
    </rPh>
    <rPh sb="2" eb="3">
      <t>シュウ</t>
    </rPh>
    <phoneticPr fontId="7"/>
  </si>
  <si>
    <t>第４週</t>
    <rPh sb="0" eb="1">
      <t>ダイ</t>
    </rPh>
    <rPh sb="2" eb="3">
      <t>シュウ</t>
    </rPh>
    <phoneticPr fontId="7"/>
  </si>
  <si>
    <t>常勤</t>
    <rPh sb="0" eb="2">
      <t>ジョウキン</t>
    </rPh>
    <phoneticPr fontId="7"/>
  </si>
  <si>
    <t>非常勤</t>
    <rPh sb="0" eb="3">
      <t>ヒジョウキン</t>
    </rPh>
    <phoneticPr fontId="7"/>
  </si>
  <si>
    <t>第５週</t>
    <rPh sb="0" eb="1">
      <t>ダイ</t>
    </rPh>
    <rPh sb="2" eb="3">
      <t>シュウ</t>
    </rPh>
    <phoneticPr fontId="7"/>
  </si>
  <si>
    <t>居宅訪問型児童発達支援</t>
    <rPh sb="0" eb="2">
      <t>キョタク</t>
    </rPh>
    <rPh sb="2" eb="4">
      <t>ホウモン</t>
    </rPh>
    <rPh sb="4" eb="5">
      <t>ガタ</t>
    </rPh>
    <rPh sb="5" eb="7">
      <t>ジドウ</t>
    </rPh>
    <rPh sb="7" eb="9">
      <t>ハッタツ</t>
    </rPh>
    <rPh sb="9" eb="11">
      <t>シエン</t>
    </rPh>
    <phoneticPr fontId="1"/>
  </si>
  <si>
    <t>管理者</t>
    <rPh sb="0" eb="3">
      <t>カンリシャ</t>
    </rPh>
    <phoneticPr fontId="3"/>
  </si>
  <si>
    <t>サービス提供責任者</t>
    <rPh sb="4" eb="6">
      <t>テイキョウ</t>
    </rPh>
    <rPh sb="6" eb="9">
      <t>セキニンシャ</t>
    </rPh>
    <phoneticPr fontId="3"/>
  </si>
  <si>
    <t>従業者</t>
    <rPh sb="0" eb="3">
      <t>ジュウギョウシャ</t>
    </rPh>
    <phoneticPr fontId="3"/>
  </si>
  <si>
    <t>サービス管理責任者</t>
    <rPh sb="4" eb="6">
      <t>カンリ</t>
    </rPh>
    <rPh sb="6" eb="9">
      <t>セキニンシャ</t>
    </rPh>
    <phoneticPr fontId="3"/>
  </si>
  <si>
    <t>医師</t>
    <rPh sb="0" eb="2">
      <t>イシ</t>
    </rPh>
    <phoneticPr fontId="3"/>
  </si>
  <si>
    <t>看護職員</t>
    <rPh sb="0" eb="4">
      <t>カンゴショクイン</t>
    </rPh>
    <phoneticPr fontId="3"/>
  </si>
  <si>
    <t>生活支援員</t>
    <rPh sb="0" eb="5">
      <t>セイカツシエンイン</t>
    </rPh>
    <phoneticPr fontId="3"/>
  </si>
  <si>
    <t>理学療法士</t>
    <rPh sb="0" eb="5">
      <t>リガクリョウホウシ</t>
    </rPh>
    <phoneticPr fontId="3"/>
  </si>
  <si>
    <t>作業療法士</t>
    <rPh sb="0" eb="5">
      <t>サギョウリョウホウシ</t>
    </rPh>
    <phoneticPr fontId="3"/>
  </si>
  <si>
    <t>地域移行支援員</t>
    <rPh sb="0" eb="4">
      <t>チイキイコウ</t>
    </rPh>
    <rPh sb="4" eb="7">
      <t>シエンイン</t>
    </rPh>
    <phoneticPr fontId="3"/>
  </si>
  <si>
    <t>就労支援員</t>
    <rPh sb="0" eb="5">
      <t>シュウロウシエンイン</t>
    </rPh>
    <phoneticPr fontId="3"/>
  </si>
  <si>
    <t>職業指導員</t>
    <rPh sb="0" eb="4">
      <t>ショクギョウシドウ</t>
    </rPh>
    <rPh sb="4" eb="5">
      <t>イン</t>
    </rPh>
    <phoneticPr fontId="3"/>
  </si>
  <si>
    <t>生活支援員</t>
    <rPh sb="0" eb="2">
      <t>セイカツ</t>
    </rPh>
    <rPh sb="2" eb="5">
      <t>シエンイン</t>
    </rPh>
    <phoneticPr fontId="3"/>
  </si>
  <si>
    <t>就労定着支援員</t>
    <rPh sb="0" eb="2">
      <t>シュウロウ</t>
    </rPh>
    <rPh sb="2" eb="7">
      <t>テイチャクシエンイン</t>
    </rPh>
    <phoneticPr fontId="3"/>
  </si>
  <si>
    <t>地域生活支援員</t>
    <rPh sb="0" eb="7">
      <t>チイキセイカツシエンイン</t>
    </rPh>
    <phoneticPr fontId="3"/>
  </si>
  <si>
    <t>世話人</t>
    <rPh sb="0" eb="3">
      <t>セワニン</t>
    </rPh>
    <phoneticPr fontId="3"/>
  </si>
  <si>
    <t>障害者支援施設</t>
    <rPh sb="0" eb="3">
      <t>ショウガイシャ</t>
    </rPh>
    <rPh sb="3" eb="5">
      <t>シエン</t>
    </rPh>
    <rPh sb="5" eb="7">
      <t>シセツ</t>
    </rPh>
    <phoneticPr fontId="7"/>
  </si>
  <si>
    <t>就労支援員</t>
    <rPh sb="0" eb="2">
      <t>シュウロウ</t>
    </rPh>
    <rPh sb="2" eb="5">
      <t>シエンイン</t>
    </rPh>
    <phoneticPr fontId="3"/>
  </si>
  <si>
    <t>職業指導員</t>
    <rPh sb="0" eb="2">
      <t>ショクギョウ</t>
    </rPh>
    <rPh sb="2" eb="4">
      <t>シドウ</t>
    </rPh>
    <rPh sb="4" eb="5">
      <t>イン</t>
    </rPh>
    <phoneticPr fontId="3"/>
  </si>
  <si>
    <t>相談支援専門員</t>
    <rPh sb="0" eb="7">
      <t>ソウダンシエンセンモンイン</t>
    </rPh>
    <phoneticPr fontId="3"/>
  </si>
  <si>
    <t>特定相談支援・障害児相談支援</t>
    <rPh sb="0" eb="2">
      <t>トクテイ</t>
    </rPh>
    <rPh sb="2" eb="4">
      <t>ソウダン</t>
    </rPh>
    <rPh sb="4" eb="6">
      <t>シエン</t>
    </rPh>
    <rPh sb="7" eb="10">
      <t>ショウガイジ</t>
    </rPh>
    <rPh sb="10" eb="12">
      <t>ソウダン</t>
    </rPh>
    <rPh sb="12" eb="14">
      <t>シエン</t>
    </rPh>
    <phoneticPr fontId="1"/>
  </si>
  <si>
    <t>保育所等訪問支援</t>
    <rPh sb="0" eb="3">
      <t>ホイクショ</t>
    </rPh>
    <rPh sb="3" eb="4">
      <t>トウ</t>
    </rPh>
    <rPh sb="4" eb="6">
      <t>ホウモン</t>
    </rPh>
    <rPh sb="6" eb="8">
      <t>シエン</t>
    </rPh>
    <phoneticPr fontId="1"/>
  </si>
  <si>
    <t>福祉型障害児入所施設</t>
    <rPh sb="0" eb="3">
      <t>フクシガタ</t>
    </rPh>
    <rPh sb="3" eb="6">
      <t>ショウガイジ</t>
    </rPh>
    <rPh sb="6" eb="8">
      <t>ニュウショ</t>
    </rPh>
    <rPh sb="8" eb="10">
      <t>シセツ</t>
    </rPh>
    <phoneticPr fontId="1"/>
  </si>
  <si>
    <t>医療型障害児入所施設</t>
    <rPh sb="0" eb="2">
      <t>イリョウ</t>
    </rPh>
    <rPh sb="2" eb="3">
      <t>ガタ</t>
    </rPh>
    <rPh sb="3" eb="6">
      <t>ショウガイジ</t>
    </rPh>
    <rPh sb="6" eb="8">
      <t>ニュウショ</t>
    </rPh>
    <rPh sb="8" eb="10">
      <t>シセツ</t>
    </rPh>
    <phoneticPr fontId="1"/>
  </si>
  <si>
    <t>児童発達支援管理責任者</t>
    <rPh sb="0" eb="2">
      <t>ジドウ</t>
    </rPh>
    <rPh sb="2" eb="6">
      <t>ハッタツシエン</t>
    </rPh>
    <rPh sb="6" eb="8">
      <t>カンリ</t>
    </rPh>
    <rPh sb="8" eb="11">
      <t>セキニンシャ</t>
    </rPh>
    <phoneticPr fontId="3"/>
  </si>
  <si>
    <t>児童指導員</t>
    <rPh sb="0" eb="2">
      <t>ジドウ</t>
    </rPh>
    <rPh sb="2" eb="5">
      <t>シドウイン</t>
    </rPh>
    <phoneticPr fontId="3"/>
  </si>
  <si>
    <t>保育士</t>
    <rPh sb="0" eb="3">
      <t>ホイクシ</t>
    </rPh>
    <phoneticPr fontId="3"/>
  </si>
  <si>
    <t>機能訓練担当職員</t>
    <rPh sb="0" eb="4">
      <t>キノウクンレン</t>
    </rPh>
    <rPh sb="4" eb="6">
      <t>タントウ</t>
    </rPh>
    <rPh sb="6" eb="8">
      <t>ショクイン</t>
    </rPh>
    <phoneticPr fontId="3"/>
  </si>
  <si>
    <t>訪問支援員</t>
    <rPh sb="0" eb="2">
      <t>ホウモン</t>
    </rPh>
    <rPh sb="2" eb="5">
      <t>シエンイン</t>
    </rPh>
    <phoneticPr fontId="3"/>
  </si>
  <si>
    <t>職種①</t>
    <rPh sb="0" eb="2">
      <t>ショクシュ</t>
    </rPh>
    <phoneticPr fontId="3"/>
  </si>
  <si>
    <t>職種②</t>
    <rPh sb="0" eb="2">
      <t>ショクシュ</t>
    </rPh>
    <phoneticPr fontId="3"/>
  </si>
  <si>
    <t>職種③</t>
    <rPh sb="0" eb="2">
      <t>ショクシュ</t>
    </rPh>
    <phoneticPr fontId="3"/>
  </si>
  <si>
    <t>職種④</t>
    <rPh sb="0" eb="2">
      <t>ショクシュ</t>
    </rPh>
    <phoneticPr fontId="3"/>
  </si>
  <si>
    <t>職種⑤</t>
    <rPh sb="0" eb="2">
      <t>ショクシュ</t>
    </rPh>
    <phoneticPr fontId="3"/>
  </si>
  <si>
    <t>職種⑥</t>
    <rPh sb="0" eb="2">
      <t>ショクシュ</t>
    </rPh>
    <phoneticPr fontId="3"/>
  </si>
  <si>
    <t>職種⑦</t>
    <rPh sb="0" eb="2">
      <t>ショクシュ</t>
    </rPh>
    <phoneticPr fontId="3"/>
  </si>
  <si>
    <t>職種⑧</t>
    <rPh sb="0" eb="2">
      <t>ショクシュ</t>
    </rPh>
    <phoneticPr fontId="3"/>
  </si>
  <si>
    <t>職種⑨</t>
    <phoneticPr fontId="3"/>
  </si>
  <si>
    <t>年</t>
    <rPh sb="0" eb="1">
      <t>ネン</t>
    </rPh>
    <phoneticPr fontId="7"/>
  </si>
  <si>
    <t>月</t>
    <rPh sb="0" eb="1">
      <t>ゲツ</t>
    </rPh>
    <phoneticPr fontId="7"/>
  </si>
  <si>
    <t>！申請するサービス類型を選択してください</t>
    <rPh sb="1" eb="3">
      <t>シンセイ</t>
    </rPh>
    <rPh sb="9" eb="11">
      <t>ルイケイ</t>
    </rPh>
    <rPh sb="12" eb="14">
      <t>センタク</t>
    </rPh>
    <phoneticPr fontId="3"/>
  </si>
  <si>
    <t>No.</t>
    <phoneticPr fontId="7"/>
  </si>
  <si>
    <t>計</t>
    <rPh sb="0" eb="1">
      <t>ケイ</t>
    </rPh>
    <phoneticPr fontId="7"/>
  </si>
  <si>
    <t>サービス種別</t>
    <rPh sb="4" eb="6">
      <t>シュベツ</t>
    </rPh>
    <phoneticPr fontId="1"/>
  </si>
  <si>
    <t>事業所名</t>
    <rPh sb="0" eb="3">
      <t>ジギョウショ</t>
    </rPh>
    <rPh sb="3" eb="4">
      <t>メイ</t>
    </rPh>
    <phoneticPr fontId="1"/>
  </si>
  <si>
    <t>時間/週</t>
    <rPh sb="0" eb="2">
      <t>ジカン</t>
    </rPh>
    <rPh sb="3" eb="4">
      <t>シュウ</t>
    </rPh>
    <phoneticPr fontId="7"/>
  </si>
  <si>
    <t>時間/月</t>
    <rPh sb="0" eb="2">
      <t>ジカン</t>
    </rPh>
    <rPh sb="3" eb="4">
      <t>ツキ</t>
    </rPh>
    <phoneticPr fontId="7"/>
  </si>
  <si>
    <t>(1)記載する期間</t>
    <rPh sb="3" eb="5">
      <t>キサイ</t>
    </rPh>
    <rPh sb="7" eb="9">
      <t>キカン</t>
    </rPh>
    <phoneticPr fontId="7"/>
  </si>
  <si>
    <t>(2)予定/実績の別</t>
    <rPh sb="3" eb="5">
      <t>ヨテイ</t>
    </rPh>
    <rPh sb="6" eb="8">
      <t>ジッセキ</t>
    </rPh>
    <rPh sb="9" eb="10">
      <t>ベツ</t>
    </rPh>
    <phoneticPr fontId="7"/>
  </si>
  <si>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</si>
  <si>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(4)職種</t>
    <rPh sb="3" eb="5">
      <t>ショクシュ</t>
    </rPh>
    <phoneticPr fontId="7"/>
  </si>
  <si>
    <t>(5)勤務形態</t>
    <rPh sb="3" eb="5">
      <t>キンム</t>
    </rPh>
    <rPh sb="5" eb="7">
      <t>ケイタイ</t>
    </rPh>
    <phoneticPr fontId="7"/>
  </si>
  <si>
    <t>(6)資格</t>
    <rPh sb="3" eb="5">
      <t>シカク</t>
    </rPh>
    <phoneticPr fontId="7"/>
  </si>
  <si>
    <t>(7)氏名</t>
    <rPh sb="3" eb="5">
      <t>シメイ</t>
    </rPh>
    <phoneticPr fontId="7"/>
  </si>
  <si>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</si>
  <si>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(1) 「４週」・「暦月」のいずれかを選択してください。</t>
    <rPh sb="7" eb="8">
      <t>シュウ</t>
    </rPh>
    <rPh sb="11" eb="12">
      <t>レキ</t>
    </rPh>
    <rPh sb="12" eb="13">
      <t>ツキ</t>
    </rPh>
    <rPh sb="20" eb="22">
      <t>センタク</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</si>
  <si>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</si>
  <si>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(4) 従業者の職種を入力してください。</t>
    <rPh sb="5" eb="8">
      <t>ジュウギョウシャ</t>
    </rPh>
    <rPh sb="9" eb="11">
      <t>ショクシュ</t>
    </rPh>
    <rPh sb="12" eb="14">
      <t>ニュウリョク</t>
    </rPh>
    <phoneticPr fontId="1"/>
  </si>
  <si>
    <t xml:space="preserve"> 　　 記入の順序は、職種ごとにまとめてください。</t>
    <rPh sb="4" eb="6">
      <t>キニュウ</t>
    </rPh>
    <rPh sb="7" eb="9">
      <t>ジュンジョ</t>
    </rPh>
    <rPh sb="11" eb="13">
      <t>ショクシュ</t>
    </rPh>
    <phoneticPr fontId="1"/>
  </si>
  <si>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</si>
  <si>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記号</t>
    <rPh sb="0" eb="2">
      <t>キゴウ</t>
    </rPh>
    <phoneticPr fontId="1"/>
  </si>
  <si>
    <t>区分</t>
    <rPh sb="0" eb="2">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</si>
  <si>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</si>
  <si>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</si>
  <si>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</si>
  <si>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非常勤で兼務</t>
    <rPh sb="0" eb="3">
      <t>ヒジョウキン</t>
    </rPh>
    <rPh sb="4" eb="6">
      <t>ケンム</t>
    </rPh>
    <phoneticPr fontId="1"/>
  </si>
  <si>
    <t>（注）常勤・非常勤の区分について</t>
    <rPh sb="1" eb="2">
      <t>チュウ</t>
    </rPh>
    <rPh sb="3" eb="5">
      <t>ジョウキン</t>
    </rPh>
    <rPh sb="6" eb="9">
      <t>ヒジョウキン</t>
    </rPh>
    <rPh sb="10" eb="12">
      <t>クブン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</si>
  <si>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</si>
  <si>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(6) 従業者の保有する資格を入力してください。</t>
    <rPh sb="5" eb="8">
      <t>ジュウギョウシャ</t>
    </rPh>
    <rPh sb="9" eb="11">
      <t>ホユウ</t>
    </rPh>
    <rPh sb="13" eb="15">
      <t>シカク</t>
    </rPh>
    <rPh sb="16" eb="18">
      <t>ニュウリョク</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</si>
  <si>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</si>
  <si>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(7) 従業者の氏名を記入してください。</t>
    <rPh sb="5" eb="8">
      <t>ジュウギョウシャ</t>
    </rPh>
    <rPh sb="9" eb="11">
      <t>シメイ</t>
    </rPh>
    <rPh sb="12" eb="14">
      <t>キニュウ</t>
    </rPh>
    <phoneticPr fontId="1"/>
  </si>
  <si>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</si>
  <si>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</si>
  <si>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</si>
  <si>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</si>
  <si>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</si>
  <si>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</si>
  <si>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その他、特記事項欄としてもご活用ください。</t>
    <rPh sb="6" eb="7">
      <t>タ</t>
    </rPh>
    <rPh sb="8" eb="10">
      <t>トッキ</t>
    </rPh>
    <rPh sb="10" eb="12">
      <t>ジコウ</t>
    </rPh>
    <rPh sb="12" eb="13">
      <t>ラン</t>
    </rPh>
    <rPh sb="18" eb="20">
      <t>カツヨウ</t>
    </rPh>
    <phoneticPr fontId="2"/>
  </si>
  <si>
    <t>A</t>
  </si>
  <si>
    <t>B</t>
  </si>
  <si>
    <t>C</t>
  </si>
  <si>
    <t>D</t>
  </si>
  <si>
    <t xml:space="preserve"> （12) 必要項目を満たしていれば、各事業所で使用するシフト表等をもって代替書類として差し支えありません。</t>
  </si>
  <si>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</si>
  <si>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</si>
  <si>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(8)</t>
    <phoneticPr fontId="7"/>
  </si>
  <si>
    <t>(9)勤務時間数合計</t>
    <rPh sb="3" eb="5">
      <t>キンム</t>
    </rPh>
    <rPh sb="5" eb="7">
      <t>ジカン</t>
    </rPh>
    <rPh sb="7" eb="8">
      <t>スウ</t>
    </rPh>
    <rPh sb="8" eb="10">
      <t>ゴウケイ</t>
    </rPh>
    <phoneticPr fontId="7"/>
  </si>
  <si>
    <t>(10)週平均の勤務時間数</t>
    <rPh sb="4" eb="7">
      <t>シュウヘイキン</t>
    </rPh>
    <rPh sb="8" eb="10">
      <t>キンム</t>
    </rPh>
    <rPh sb="10" eb="12">
      <t>ジカン</t>
    </rPh>
    <rPh sb="12" eb="13">
      <t>スウ</t>
    </rPh>
    <phoneticPr fontId="7"/>
  </si>
  <si>
    <t>(11)兼務状況
（兼務先／兼務する職務の内容）等</t>
    <phoneticPr fontId="7"/>
  </si>
  <si>
    <t>常勤換算数</t>
    <rPh sb="0" eb="5">
      <t>ジョウキンカンサンスウ</t>
    </rPh>
    <phoneticPr fontId="3"/>
  </si>
  <si>
    <t>区分</t>
    <rPh sb="0" eb="2">
      <t>クブン</t>
    </rPh>
    <phoneticPr fontId="4"/>
  </si>
  <si>
    <t>機能訓練</t>
    <rPh sb="0" eb="2">
      <t>キノウ</t>
    </rPh>
    <rPh sb="2" eb="4">
      <t>クンレン</t>
    </rPh>
    <phoneticPr fontId="7"/>
  </si>
  <si>
    <t>生活訓練</t>
    <rPh sb="0" eb="2">
      <t>セイカツ</t>
    </rPh>
    <rPh sb="2" eb="4">
      <t>クンレン</t>
    </rPh>
    <phoneticPr fontId="7"/>
  </si>
  <si>
    <t>児童発達支援・放課後等デイサービス</t>
    <rPh sb="0" eb="2">
      <t>ジドウ</t>
    </rPh>
    <rPh sb="2" eb="4">
      <t>ハッタツ</t>
    </rPh>
    <rPh sb="4" eb="6">
      <t>シエン</t>
    </rPh>
    <rPh sb="7" eb="11">
      <t>ホウカゴトウ</t>
    </rPh>
    <phoneticPr fontId="1"/>
  </si>
  <si>
    <t>＜前年度の平均値＞※新規申請の場合は推定数を記載ください。</t>
    <rPh sb="1" eb="2">
      <t>ゼン</t>
    </rPh>
    <rPh sb="2" eb="4">
      <t>ネンド</t>
    </rPh>
    <rPh sb="5" eb="8">
      <t>ヘイキンチ</t>
    </rPh>
    <rPh sb="10" eb="12">
      <t>シンキ</t>
    </rPh>
    <rPh sb="12" eb="14">
      <t>シンセイ</t>
    </rPh>
    <rPh sb="15" eb="17">
      <t>バアイ</t>
    </rPh>
    <rPh sb="18" eb="21">
      <t>スイテイスウ</t>
    </rPh>
    <rPh sb="22" eb="24">
      <t>キサイ</t>
    </rPh>
    <phoneticPr fontId="7"/>
  </si>
  <si>
    <t>開所日数</t>
    <rPh sb="0" eb="2">
      <t>カイショ</t>
    </rPh>
    <rPh sb="2" eb="4">
      <t>ニッスウ</t>
    </rPh>
    <phoneticPr fontId="4"/>
  </si>
  <si>
    <t>＜人員に関する基準＞</t>
    <rPh sb="1" eb="3">
      <t>ジンイン</t>
    </rPh>
    <rPh sb="4" eb="5">
      <t>カン</t>
    </rPh>
    <rPh sb="7" eb="9">
      <t>キジュン</t>
    </rPh>
    <phoneticPr fontId="7"/>
  </si>
  <si>
    <t>平均利用者数</t>
    <rPh sb="0" eb="2">
      <t>ヘイキン</t>
    </rPh>
    <rPh sb="2" eb="6">
      <t>リヨウシャスウ</t>
    </rPh>
    <phoneticPr fontId="7"/>
  </si>
  <si>
    <t>必要な配置数</t>
    <rPh sb="0" eb="2">
      <t>ヒツヨウ</t>
    </rPh>
    <rPh sb="3" eb="6">
      <t>ハイチスウ</t>
    </rPh>
    <phoneticPr fontId="4"/>
  </si>
  <si>
    <t>＜実人数集計＞</t>
    <rPh sb="1" eb="2">
      <t>ジツ</t>
    </rPh>
    <rPh sb="2" eb="4">
      <t>ニンズウ</t>
    </rPh>
    <rPh sb="4" eb="6">
      <t>シュウケイ</t>
    </rPh>
    <phoneticPr fontId="7"/>
  </si>
  <si>
    <t>利用者延べ数</t>
    <rPh sb="3" eb="4">
      <t>ノ</t>
    </rPh>
    <phoneticPr fontId="7"/>
  </si>
  <si>
    <t>　(2) 「予定」・「実績」のいずれかを選択してください。</t>
    <rPh sb="6" eb="8">
      <t>ヨテイ</t>
    </rPh>
    <rPh sb="11" eb="13">
      <t>ジッセキ</t>
    </rPh>
    <rPh sb="20" eb="22">
      <t>センタク</t>
    </rPh>
    <phoneticPr fontId="1"/>
  </si>
  <si>
    <t>職業指導員及び生活支援員</t>
    <rPh sb="0" eb="2">
      <t>ショクギョウ</t>
    </rPh>
    <rPh sb="2" eb="4">
      <t>シドウ</t>
    </rPh>
    <rPh sb="4" eb="5">
      <t>イン</t>
    </rPh>
    <rPh sb="5" eb="6">
      <t>オヨ</t>
    </rPh>
    <rPh sb="7" eb="9">
      <t>セイカツ</t>
    </rPh>
    <rPh sb="9" eb="11">
      <t>シエン</t>
    </rPh>
    <rPh sb="11" eb="12">
      <t>イン</t>
    </rPh>
    <phoneticPr fontId="3"/>
  </si>
  <si>
    <t>就労支援員</t>
  </si>
  <si>
    <t>短期入所・併設型</t>
    <rPh sb="0" eb="2">
      <t>タンキ</t>
    </rPh>
    <rPh sb="2" eb="4">
      <t>ニュウショ</t>
    </rPh>
    <rPh sb="5" eb="8">
      <t>ヘイセツガタ</t>
    </rPh>
    <phoneticPr fontId="7"/>
  </si>
  <si>
    <t>短期入所・空床利用型</t>
    <rPh sb="0" eb="2">
      <t>タンキ</t>
    </rPh>
    <rPh sb="2" eb="4">
      <t>ニュウショ</t>
    </rPh>
    <rPh sb="5" eb="7">
      <t>クウショウ</t>
    </rPh>
    <rPh sb="7" eb="10">
      <t>リヨウガタ</t>
    </rPh>
    <phoneticPr fontId="7"/>
  </si>
  <si>
    <t>短期入所・単独型</t>
    <rPh sb="0" eb="2">
      <t>タンキ</t>
    </rPh>
    <rPh sb="2" eb="4">
      <t>ニュウショ</t>
    </rPh>
    <rPh sb="5" eb="8">
      <t>タンドクガタ</t>
    </rPh>
    <phoneticPr fontId="7"/>
  </si>
  <si>
    <t>共同生活援助・介護サービス包括型</t>
    <rPh sb="0" eb="2">
      <t>キョウドウ</t>
    </rPh>
    <rPh sb="2" eb="4">
      <t>セイカツ</t>
    </rPh>
    <rPh sb="4" eb="6">
      <t>エンジョ</t>
    </rPh>
    <phoneticPr fontId="7"/>
  </si>
  <si>
    <t>共同生活援助・外部サービス利用型</t>
    <rPh sb="0" eb="2">
      <t>キョウドウ</t>
    </rPh>
    <rPh sb="2" eb="4">
      <t>セイカツ</t>
    </rPh>
    <rPh sb="4" eb="6">
      <t>エンジョ</t>
    </rPh>
    <phoneticPr fontId="7"/>
  </si>
  <si>
    <t>共同生活援助・日中サービス支援型</t>
    <rPh sb="0" eb="2">
      <t>キョウドウ</t>
    </rPh>
    <rPh sb="2" eb="4">
      <t>セイカツ</t>
    </rPh>
    <rPh sb="4" eb="6">
      <t>エンジョ</t>
    </rPh>
    <phoneticPr fontId="7"/>
  </si>
  <si>
    <t>嘱託医</t>
    <rPh sb="0" eb="2">
      <t>ショクタク</t>
    </rPh>
    <phoneticPr fontId="3"/>
  </si>
  <si>
    <t>栄養士</t>
    <rPh sb="0" eb="3">
      <t>エイヨウシ</t>
    </rPh>
    <phoneticPr fontId="3"/>
  </si>
  <si>
    <t>調理員</t>
    <rPh sb="0" eb="3">
      <t>チョウリイン</t>
    </rPh>
    <phoneticPr fontId="3"/>
  </si>
  <si>
    <t>児童発達支援・児童発達支援センターであるもの</t>
    <rPh sb="0" eb="6">
      <t>ジドウハッタツシエン</t>
    </rPh>
    <rPh sb="7" eb="11">
      <t>ジドウハッタツ</t>
    </rPh>
    <rPh sb="11" eb="13">
      <t>シエン</t>
    </rPh>
    <phoneticPr fontId="3"/>
  </si>
  <si>
    <t>児童発達支援・主として重症心身障害児を対象とする場合</t>
    <rPh sb="0" eb="6">
      <t>ジドウハッタツシエン</t>
    </rPh>
    <rPh sb="7" eb="8">
      <t>シュ</t>
    </rPh>
    <rPh sb="11" eb="13">
      <t>ジュウショウ</t>
    </rPh>
    <rPh sb="13" eb="15">
      <t>シンシン</t>
    </rPh>
    <rPh sb="15" eb="18">
      <t>ショウガイジ</t>
    </rPh>
    <rPh sb="19" eb="21">
      <t>タイショウ</t>
    </rPh>
    <rPh sb="24" eb="26">
      <t>バアイ</t>
    </rPh>
    <phoneticPr fontId="3"/>
  </si>
  <si>
    <t>心理担当職員</t>
    <rPh sb="0" eb="6">
      <t>シンリタントウショクイン</t>
    </rPh>
    <phoneticPr fontId="3"/>
  </si>
  <si>
    <t>理学療法士又は作業療法士</t>
    <rPh sb="0" eb="5">
      <t>リガクリョウホウシ</t>
    </rPh>
    <rPh sb="5" eb="6">
      <t>マタ</t>
    </rPh>
    <rPh sb="7" eb="12">
      <t>サギョウリョウホウシ</t>
    </rPh>
    <phoneticPr fontId="3"/>
  </si>
  <si>
    <t>職業指導員</t>
    <rPh sb="0" eb="5">
      <t>ショクギョウシドウイン</t>
    </rPh>
    <phoneticPr fontId="3"/>
  </si>
  <si>
    <t>相談支援員</t>
    <rPh sb="0" eb="2">
      <t>ソウダン</t>
    </rPh>
    <rPh sb="2" eb="5">
      <t>シエンイン</t>
    </rPh>
    <phoneticPr fontId="3"/>
  </si>
  <si>
    <t>言語聴覚士</t>
    <rPh sb="0" eb="2">
      <t>ゲンゴ</t>
    </rPh>
    <rPh sb="2" eb="5">
      <t>チョウカクシ</t>
    </rPh>
    <phoneticPr fontId="3"/>
  </si>
  <si>
    <t>認定指定就労移行支援</t>
    <rPh sb="0" eb="2">
      <t>ニンテイ</t>
    </rPh>
    <rPh sb="2" eb="4">
      <t>シテイ</t>
    </rPh>
    <rPh sb="4" eb="6">
      <t>シュウロウ</t>
    </rPh>
    <rPh sb="6" eb="8">
      <t>イコウ</t>
    </rPh>
    <rPh sb="8" eb="10">
      <t>シエン</t>
    </rPh>
    <phoneticPr fontId="7"/>
  </si>
  <si>
    <t>職種⑩</t>
    <phoneticPr fontId="3"/>
  </si>
  <si>
    <t>重度訪問介護</t>
    <rPh sb="0" eb="2">
      <t>ジュウド</t>
    </rPh>
    <rPh sb="2" eb="4">
      <t>ホウモン</t>
    </rPh>
    <rPh sb="4" eb="6">
      <t>カイゴ</t>
    </rPh>
    <phoneticPr fontId="3"/>
  </si>
  <si>
    <t>同行援護</t>
    <rPh sb="0" eb="2">
      <t>ドウコウ</t>
    </rPh>
    <rPh sb="2" eb="4">
      <t>エンゴ</t>
    </rPh>
    <phoneticPr fontId="3"/>
  </si>
  <si>
    <t>行動援護</t>
    <rPh sb="0" eb="4">
      <t>コウドウエンゴ</t>
    </rPh>
    <phoneticPr fontId="3"/>
  </si>
  <si>
    <t>居宅介護</t>
    <phoneticPr fontId="7"/>
  </si>
  <si>
    <t>夜間支援従事者</t>
    <rPh sb="0" eb="7">
      <t>ヤカンシエンジュウジシャ</t>
    </rPh>
    <phoneticPr fontId="3"/>
  </si>
  <si>
    <t>　(8) 申請する事業に係る従業者（管理者を含む。）の1ヶ月分の勤務時間を入力してください。常勤の職員が休暇を取得する場合は、「休」と入力してください。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</si>
  <si>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その他職員</t>
    <rPh sb="2" eb="3">
      <t>タ</t>
    </rPh>
    <rPh sb="3" eb="5">
      <t>ショクイン</t>
    </rPh>
    <phoneticPr fontId="3"/>
  </si>
  <si>
    <t>！申請するサービス類型を選択してください</t>
    <phoneticPr fontId="7"/>
  </si>
  <si>
    <t>就労継続支援Ａ型</t>
    <rPh sb="0" eb="2">
      <t>シュウロウ</t>
    </rPh>
    <rPh sb="2" eb="4">
      <t>ケイゾク</t>
    </rPh>
    <rPh sb="4" eb="6">
      <t>シエン</t>
    </rPh>
    <rPh sb="7" eb="8">
      <t>ガタ</t>
    </rPh>
    <phoneticPr fontId="7"/>
  </si>
  <si>
    <t>就労継続支援Ｂ型</t>
    <rPh sb="0" eb="2">
      <t>シュウロウ</t>
    </rPh>
    <rPh sb="2" eb="4">
      <t>ケイゾク</t>
    </rPh>
    <rPh sb="4" eb="6">
      <t>シエン</t>
    </rPh>
    <rPh sb="7" eb="8">
      <t>ガタ</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</si>
</sst>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_ "/>
    <numFmt numFmtId="177" formatCode="[$-409]d;@"/>
    <numFmt numFmtId="178" formatCode="aaa"/>
    <numFmt numFmtId="179" formatCode="[$-409]d&quot;月&quot;"/>
  </numFmts>
  <fonts count="23">
    <font>
      <sz val="11"/>
      <color theme="1"/>
      <name val="游ゴシック"/>
      <family val="3"/>
      <charset val="128"/>
      <scheme val="minor"/>
    </font>
    <font>
      <sz val="10"/>
      <color indexed="8"/>
      <name val="ＭＳ ゴシック"/>
      <family val="3"/>
      <charset val="128"/>
    </font>
    <font>
      <sz val="10"/>
      <name val="ＭＳ ゴシック"/>
      <family val="3"/>
      <charset val="128"/>
    </font>
    <font>
      <sz val="6"/>
      <name val="游ゴシック"/>
      <family val="3"/>
      <charset val="128"/>
    </font>
    <font>
      <sz val="6"/>
      <name val="ＭＳ ゴシック"/>
      <family val="3"/>
      <charset val="128"/>
    </font>
    <font>
      <sz val="9"/>
      <name val="ＭＳ 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8"/>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b/>
      <sz val="11"/>
      <name val="ＭＳ ゴシック"/>
      <family val="3"/>
      <charset val="128"/>
    </font>
    <font>
      <sz val="10"/>
      <color theme="1"/>
      <name val="ＭＳ ゴシック"/>
      <family val="3"/>
      <charset val="128"/>
    </font>
    <font>
      <sz val="11"/>
      <color theme="1"/>
      <name val="ＭＳ ゴシック"/>
      <family val="3"/>
      <charset val="128"/>
    </font>
    <font>
      <sz val="10"/>
      <color theme="0"/>
      <name val="ＭＳ ゴシック"/>
      <family val="3"/>
      <charset val="128"/>
    </font>
    <font>
      <sz val="10"/>
      <color theme="1"/>
      <name val="游ゴシック"/>
      <family val="3"/>
      <charset val="128"/>
      <scheme val="minor"/>
    </font>
    <font>
      <sz val="9"/>
      <color theme="0"/>
      <name val="ＭＳ ゴシック"/>
      <family val="3"/>
      <charset val="128"/>
    </font>
    <font>
      <sz val="11"/>
      <color rgb="FFFF0000"/>
      <name val="游ゴシック"/>
      <family val="3"/>
      <charset val="128"/>
      <scheme val="minor"/>
    </font>
    <font>
      <sz val="11"/>
      <name val="游ゴシック"/>
      <family val="3"/>
      <charset val="128"/>
      <scheme val="minor"/>
    </font>
    <font>
      <sz val="6"/>
      <name val="游ゴシック"/>
      <family val="3"/>
      <charset val="128"/>
      <scheme val="minor"/>
    </font>
  </fonts>
  <fills count="6">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s>
  <borders count="12">
    <border>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8">
    <xf numFmtId="0" fontId="0" fillId="0" borderId="0">
      <alignment vertical="center"/>
    </xf>
    <xf numFmtId="0" fontId="6" fillId="0" borderId="0"/>
    <xf numFmtId="6" fontId="6" fillId="0" borderId="0" applyFont="0" applyFill="0" applyBorder="0" applyAlignment="0" applyProtection="0"/>
    <xf numFmtId="0" fontId="15" fillId="0" borderId="0">
      <alignment vertical="center"/>
    </xf>
    <xf numFmtId="0" fontId="6" fillId="0" borderId="0"/>
    <xf numFmtId="0" fontId="6" fillId="0" borderId="0"/>
    <xf numFmtId="0" fontId="16" fillId="0" borderId="0">
      <alignment vertical="center"/>
    </xf>
    <xf numFmtId="0" fontId="6" fillId="0" borderId="0">
      <alignment vertical="center"/>
    </xf>
  </cellStyleXfs>
  <cellXfs count="137">
    <xf numFmtId="0" fontId="0" fillId="0" borderId="0" xfId="0">
      <alignment vertical="center"/>
    </xf>
    <xf numFmtId="0" fontId="8" fillId="0" borderId="0" xfId="7" applyFont="1">
      <alignment vertical="center"/>
    </xf>
    <xf numFmtId="0" fontId="5" fillId="0" borderId="0" xfId="7" applyFont="1">
      <alignment vertical="center"/>
    </xf>
    <xf numFmtId="0" fontId="8" fillId="0" borderId="0" xfId="7" applyFont="1" applyAlignment="1">
      <alignment vertical="center" textRotation="255" shrinkToFit="1"/>
    </xf>
    <xf numFmtId="0" fontId="2" fillId="0" borderId="0" xfId="7" applyFont="1" applyAlignment="1">
      <alignment vertical="center"/>
    </xf>
    <xf numFmtId="0" fontId="2" fillId="0" borderId="0" xfId="7" applyFont="1" applyBorder="1" applyAlignment="1">
      <alignment horizontal="center" vertical="center"/>
    </xf>
    <xf numFmtId="0" fontId="2" fillId="0" borderId="0" xfId="7" applyFont="1" applyBorder="1" applyAlignment="1">
      <alignment vertical="center"/>
    </xf>
    <xf numFmtId="0" fontId="2" fillId="0" borderId="0" xfId="7" applyFont="1" applyAlignment="1">
      <alignment horizontal="center" vertical="center"/>
    </xf>
    <xf numFmtId="177" fontId="5" fillId="0" borderId="5" xfId="7" applyNumberFormat="1" applyFont="1" applyBorder="1" applyAlignment="1">
      <alignment vertical="center"/>
    </xf>
    <xf numFmtId="178" fontId="5" fillId="0" borderId="5" xfId="7" applyNumberFormat="1" applyFont="1" applyBorder="1" applyAlignment="1">
      <alignment vertical="center"/>
    </xf>
    <xf numFmtId="0" fontId="5" fillId="0" borderId="0" xfId="7" applyFont="1" applyFill="1" applyBorder="1" applyAlignment="1">
      <alignment horizontal="center" vertical="center"/>
    </xf>
    <xf numFmtId="0" fontId="5" fillId="0" borderId="0" xfId="7" applyFont="1" applyFill="1" applyBorder="1" applyAlignment="1">
      <alignment vertical="center"/>
    </xf>
    <xf numFmtId="0" fontId="2" fillId="0" borderId="0" xfId="7" applyFont="1" applyFill="1" applyAlignment="1">
      <alignment vertical="center"/>
    </xf>
    <xf numFmtId="0" fontId="8" fillId="0" borderId="0" xfId="7" applyFont="1" applyFill="1">
      <alignment vertical="center"/>
    </xf>
    <xf numFmtId="0" fontId="2" fillId="0" borderId="0" xfId="7" applyFont="1" applyBorder="1" applyAlignment="1">
      <alignment horizontal="left" vertical="center"/>
    </xf>
    <xf numFmtId="0" fontId="5" fillId="0" borderId="4" xfId="7" applyFont="1" applyBorder="1" applyAlignment="1">
      <alignment horizontal="right" vertical="center"/>
    </xf>
    <xf numFmtId="176" fontId="5" fillId="0" borderId="5" xfId="7" applyNumberFormat="1" applyFont="1" applyBorder="1" applyAlignment="1">
      <alignment horizontal="right" vertical="center"/>
    </xf>
    <xf numFmtId="0" fontId="5" fillId="0" borderId="5" xfId="7" applyFont="1" applyBorder="1" applyAlignment="1">
      <alignment horizontal="right" vertical="center"/>
    </xf>
    <xf numFmtId="0" fontId="5" fillId="0" borderId="9" xfId="7" applyFont="1" applyBorder="1" applyAlignment="1">
      <alignment horizontal="right" vertical="center"/>
    </xf>
    <xf numFmtId="0" fontId="2" fillId="0" borderId="5" xfId="7" applyFont="1" applyBorder="1" applyAlignment="1">
      <alignment vertical="center"/>
    </xf>
    <xf numFmtId="0" fontId="2" fillId="0" borderId="0" xfId="7" applyFont="1" applyAlignment="1">
      <alignment horizontal="left" vertical="center"/>
    </xf>
    <xf numFmtId="0" fontId="5" fillId="0" borderId="5" xfId="7" applyFont="1" applyBorder="1" applyAlignment="1">
      <alignment horizontal="center" vertical="center"/>
    </xf>
    <xf numFmtId="0" fontId="5" fillId="0" borderId="0" xfId="7" applyFont="1" applyBorder="1" applyAlignment="1">
      <alignment horizontal="center" vertical="center"/>
    </xf>
    <xf numFmtId="0" fontId="17" fillId="0" borderId="0" xfId="7" applyFont="1" applyBorder="1" applyAlignment="1">
      <alignment horizontal="center" vertical="center"/>
    </xf>
    <xf numFmtId="0" fontId="17" fillId="0" borderId="0" xfId="3" applyFont="1" applyBorder="1" applyAlignment="1">
      <alignment horizontal="center" vertical="center"/>
    </xf>
    <xf numFmtId="0" fontId="17" fillId="0" borderId="0" xfId="7" applyFont="1" applyBorder="1" applyAlignment="1">
      <alignment vertical="center"/>
    </xf>
    <xf numFmtId="0" fontId="9" fillId="0" borderId="0" xfId="7" applyFont="1" applyAlignment="1">
      <alignment horizontal="left" vertical="center"/>
    </xf>
    <xf numFmtId="0" fontId="2" fillId="0" borderId="0" xfId="7" applyFont="1" applyAlignment="1">
      <alignment horizontal="right" vertical="center"/>
    </xf>
    <xf numFmtId="0" fontId="5" fillId="0" borderId="5" xfId="7" applyFont="1" applyBorder="1" applyAlignment="1">
      <alignment horizontal="center" vertical="center" wrapText="1"/>
    </xf>
    <xf numFmtId="0" fontId="16" fillId="0" borderId="0" xfId="0" applyFont="1">
      <alignment vertical="center"/>
    </xf>
    <xf numFmtId="0" fontId="5" fillId="0" borderId="0" xfId="7" applyFont="1" applyAlignment="1">
      <alignment horizontal="left" vertical="center"/>
    </xf>
    <xf numFmtId="0" fontId="5" fillId="0" borderId="0" xfId="7" applyFont="1" applyAlignment="1">
      <alignment vertical="center"/>
    </xf>
    <xf numFmtId="0" fontId="2" fillId="0" borderId="0" xfId="7" applyFont="1">
      <alignment vertical="center"/>
    </xf>
    <xf numFmtId="0" fontId="18" fillId="0" borderId="0" xfId="0" applyFont="1">
      <alignment vertical="center"/>
    </xf>
    <xf numFmtId="0" fontId="15" fillId="0" borderId="0" xfId="0" applyFont="1">
      <alignment vertical="center"/>
    </xf>
    <xf numFmtId="0" fontId="15" fillId="0" borderId="0" xfId="0" applyFont="1" applyAlignment="1">
      <alignment horizontal="right" vertical="center"/>
    </xf>
    <xf numFmtId="0" fontId="19" fillId="0" borderId="0" xfId="7" applyFont="1" applyBorder="1" applyAlignment="1">
      <alignment horizontal="center" vertical="center"/>
    </xf>
    <xf numFmtId="0" fontId="19" fillId="0" borderId="0" xfId="3" applyFont="1" applyBorder="1" applyAlignment="1">
      <alignment horizontal="center" vertical="center"/>
    </xf>
    <xf numFmtId="0" fontId="19" fillId="0" borderId="0" xfId="7" applyFont="1" applyAlignment="1">
      <alignment vertical="center"/>
    </xf>
    <xf numFmtId="0" fontId="5" fillId="0" borderId="0" xfId="7" applyFont="1" applyAlignment="1">
      <alignment vertical="center" textRotation="255" shrinkToFit="1"/>
    </xf>
    <xf numFmtId="0" fontId="14" fillId="0" borderId="0" xfId="7" applyFont="1" applyAlignment="1">
      <alignment horizontal="left" vertical="center"/>
    </xf>
    <xf numFmtId="0" fontId="2" fillId="0" borderId="0" xfId="7" applyFont="1" applyFill="1" applyBorder="1" applyAlignment="1">
      <alignment horizontal="center" vertical="center"/>
    </xf>
    <xf numFmtId="0" fontId="5" fillId="0" borderId="5" xfId="7" applyFont="1" applyBorder="1" applyAlignment="1">
      <alignment vertical="center" textRotation="255" shrinkToFit="1"/>
    </xf>
    <xf numFmtId="179" fontId="5" fillId="0" borderId="5" xfId="7" applyNumberFormat="1" applyFont="1" applyFill="1" applyBorder="1" applyAlignment="1">
      <alignment horizontal="center" vertical="center"/>
    </xf>
    <xf numFmtId="0" fontId="2" fillId="0" borderId="0" xfId="3" applyFont="1" applyBorder="1" applyAlignment="1">
      <alignment horizontal="center" vertical="center"/>
    </xf>
    <xf numFmtId="0" fontId="2" fillId="0" borderId="0" xfId="7" applyFont="1" applyFill="1" applyBorder="1" applyAlignment="1">
      <alignment horizontal="left" vertical="center"/>
    </xf>
    <xf numFmtId="0" fontId="5" fillId="0" borderId="5" xfId="3" applyFont="1" applyBorder="1" applyAlignment="1">
      <alignment horizontal="center" vertical="center"/>
    </xf>
    <xf numFmtId="0" fontId="5" fillId="0" borderId="8" xfId="3" applyFont="1" applyBorder="1" applyAlignment="1">
      <alignment horizontal="center" vertical="center"/>
    </xf>
    <xf numFmtId="0" fontId="5" fillId="0" borderId="0" xfId="7" applyFont="1" applyFill="1" applyBorder="1" applyAlignment="1">
      <alignment horizontal="left" vertical="center"/>
    </xf>
    <xf numFmtId="0" fontId="5" fillId="0" borderId="0" xfId="7" applyFont="1" applyFill="1" applyBorder="1">
      <alignment vertical="center"/>
    </xf>
    <xf numFmtId="0" fontId="10" fillId="0" borderId="0" xfId="7" applyFont="1" applyFill="1" applyBorder="1" applyAlignment="1">
      <alignment vertical="center"/>
    </xf>
    <xf numFmtId="0" fontId="5" fillId="0" borderId="5" xfId="7" applyFont="1" applyFill="1" applyBorder="1" applyAlignment="1">
      <alignment horizontal="center" vertical="center" wrapText="1"/>
    </xf>
    <xf numFmtId="0" fontId="20" fillId="0" borderId="0" xfId="0" applyFont="1">
      <alignment vertical="center"/>
    </xf>
    <xf numFmtId="0" fontId="21" fillId="0" borderId="0" xfId="0" applyFont="1">
      <alignment vertical="center"/>
    </xf>
    <xf numFmtId="0" fontId="5" fillId="0" borderId="0" xfId="7" applyFont="1" applyFill="1" applyBorder="1" applyAlignment="1">
      <alignment horizontal="center" vertical="center"/>
    </xf>
    <xf numFmtId="0" fontId="15" fillId="5" borderId="5" xfId="0" applyFont="1" applyFill="1" applyBorder="1" applyProtection="1">
      <alignment vertical="center"/>
      <protection locked="0"/>
    </xf>
    <xf numFmtId="0" fontId="5" fillId="2" borderId="5" xfId="7" applyFont="1" applyFill="1" applyBorder="1" applyAlignment="1" applyProtection="1">
      <alignment horizontal="left" vertical="center"/>
      <protection locked="0"/>
    </xf>
    <xf numFmtId="0" fontId="5" fillId="2" borderId="8" xfId="7" applyFont="1" applyFill="1" applyBorder="1" applyAlignment="1" applyProtection="1">
      <alignment horizontal="center" vertical="center"/>
      <protection locked="0"/>
    </xf>
    <xf numFmtId="0" fontId="5" fillId="4" borderId="5" xfId="7" applyFont="1" applyFill="1" applyBorder="1" applyAlignment="1" applyProtection="1">
      <alignment vertical="center"/>
      <protection locked="0"/>
    </xf>
    <xf numFmtId="0" fontId="5" fillId="4" borderId="8" xfId="7" applyFont="1" applyFill="1" applyBorder="1" applyAlignment="1" applyProtection="1">
      <alignment vertical="center"/>
      <protection locked="0"/>
    </xf>
    <xf numFmtId="0" fontId="5" fillId="3" borderId="10" xfId="7" applyFont="1" applyFill="1" applyBorder="1" applyAlignment="1" applyProtection="1">
      <alignment horizontal="right" vertical="center"/>
      <protection locked="0"/>
    </xf>
    <xf numFmtId="0" fontId="5" fillId="3" borderId="5" xfId="7" applyFont="1" applyFill="1" applyBorder="1" applyAlignment="1" applyProtection="1">
      <alignment horizontal="right" vertical="center"/>
      <protection locked="0"/>
    </xf>
    <xf numFmtId="0" fontId="5" fillId="2" borderId="5" xfId="7" applyFont="1" applyFill="1" applyBorder="1" applyAlignment="1" applyProtection="1">
      <alignment horizontal="center" vertical="center"/>
      <protection locked="0"/>
    </xf>
    <xf numFmtId="0" fontId="5" fillId="4" borderId="5" xfId="7" applyFont="1" applyFill="1" applyBorder="1" applyAlignment="1" applyProtection="1">
      <alignment horizontal="left" vertical="center"/>
      <protection locked="0"/>
    </xf>
    <xf numFmtId="0" fontId="5" fillId="4" borderId="8" xfId="7" applyFont="1" applyFill="1" applyBorder="1" applyAlignment="1" applyProtection="1">
      <alignment horizontal="left" vertical="center"/>
      <protection locked="0"/>
    </xf>
    <xf numFmtId="0" fontId="5" fillId="0" borderId="5" xfId="7" applyFont="1" applyBorder="1" applyAlignment="1">
      <alignment horizontal="center" vertical="center"/>
    </xf>
    <xf numFmtId="0" fontId="2" fillId="0" borderId="5" xfId="7" applyFont="1" applyFill="1" applyBorder="1" applyAlignment="1">
      <alignment vertical="center"/>
    </xf>
    <xf numFmtId="0" fontId="5" fillId="3" borderId="5" xfId="7" applyFont="1" applyFill="1" applyBorder="1" applyAlignment="1" applyProtection="1">
      <alignment horizontal="right" vertical="center"/>
      <protection locked="0"/>
    </xf>
    <xf numFmtId="0" fontId="15" fillId="5" borderId="0" xfId="0" applyFont="1" applyFill="1" applyProtection="1">
      <alignment vertical="center"/>
      <protection locked="0"/>
    </xf>
    <xf numFmtId="0" fontId="5" fillId="0" borderId="5" xfId="7" applyFont="1" applyFill="1" applyBorder="1" applyAlignment="1" applyProtection="1">
      <alignment horizontal="left" vertical="center"/>
      <protection locked="0"/>
    </xf>
    <xf numFmtId="0" fontId="5" fillId="0" borderId="8" xfId="7" applyFont="1" applyFill="1" applyBorder="1" applyAlignment="1" applyProtection="1">
      <alignment horizontal="center" vertical="center"/>
      <protection locked="0"/>
    </xf>
    <xf numFmtId="0" fontId="5" fillId="0" borderId="5" xfId="7" applyFont="1" applyFill="1" applyBorder="1" applyAlignment="1" applyProtection="1">
      <alignment vertical="center"/>
      <protection locked="0"/>
    </xf>
    <xf numFmtId="0" fontId="5" fillId="0" borderId="8" xfId="7" applyFont="1" applyFill="1" applyBorder="1" applyAlignment="1" applyProtection="1">
      <alignment vertical="center"/>
      <protection locked="0"/>
    </xf>
    <xf numFmtId="0" fontId="5" fillId="0" borderId="5" xfId="7" applyFont="1" applyFill="1" applyBorder="1" applyAlignment="1" applyProtection="1">
      <alignment horizontal="right" vertical="center"/>
      <protection locked="0"/>
    </xf>
    <xf numFmtId="0" fontId="17" fillId="0" borderId="0" xfId="7" applyFont="1" applyAlignment="1">
      <alignment horizontal="center" vertical="center"/>
    </xf>
    <xf numFmtId="0" fontId="17" fillId="0" borderId="0" xfId="7" applyFont="1">
      <alignment vertical="center"/>
    </xf>
    <xf numFmtId="0" fontId="17" fillId="0" borderId="0" xfId="3" applyFont="1" applyAlignment="1">
      <alignment horizontal="center" vertical="center"/>
    </xf>
    <xf numFmtId="0" fontId="19" fillId="0" borderId="0" xfId="3" applyFont="1" applyAlignment="1">
      <alignment horizontal="center" vertical="center"/>
    </xf>
    <xf numFmtId="0" fontId="19" fillId="0" borderId="0" xfId="7" applyFont="1">
      <alignment vertical="center"/>
    </xf>
    <xf numFmtId="0" fontId="19" fillId="0" borderId="0" xfId="7" applyFont="1" applyAlignment="1">
      <alignment horizontal="center" vertical="center"/>
    </xf>
    <xf numFmtId="0" fontId="5" fillId="0" borderId="0" xfId="7" applyFont="1" applyAlignment="1">
      <alignment horizontal="center" vertical="center"/>
    </xf>
    <xf numFmtId="0" fontId="5" fillId="0" borderId="5" xfId="7" applyFont="1" applyBorder="1" applyAlignment="1" applyProtection="1">
      <alignment horizontal="right" vertical="center"/>
      <protection locked="0"/>
    </xf>
    <xf numFmtId="0" fontId="5" fillId="0" borderId="8" xfId="7" applyFont="1" applyBorder="1" applyAlignment="1" applyProtection="1">
      <alignment horizontal="left" vertical="center"/>
      <protection locked="0"/>
    </xf>
    <xf numFmtId="0" fontId="5" fillId="0" borderId="5" xfId="7" applyFont="1" applyBorder="1" applyAlignment="1" applyProtection="1">
      <alignment horizontal="left" vertical="center"/>
      <protection locked="0"/>
    </xf>
    <xf numFmtId="0" fontId="5" fillId="0" borderId="8" xfId="7" applyFont="1" applyBorder="1" applyAlignment="1" applyProtection="1">
      <alignment horizontal="center" vertical="center"/>
      <protection locked="0"/>
    </xf>
    <xf numFmtId="0" fontId="5" fillId="0" borderId="5" xfId="7" applyFont="1" applyBorder="1" applyAlignment="1" applyProtection="1">
      <alignment horizontal="center" vertical="center"/>
      <protection locked="0"/>
    </xf>
    <xf numFmtId="0" fontId="2" fillId="0" borderId="5" xfId="7" applyFont="1" applyBorder="1">
      <alignment vertical="center"/>
    </xf>
    <xf numFmtId="178" fontId="5" fillId="0" borderId="5" xfId="7" applyNumberFormat="1" applyFont="1" applyBorder="1">
      <alignment vertical="center"/>
    </xf>
    <xf numFmtId="177" fontId="5" fillId="0" borderId="5" xfId="7" applyNumberFormat="1" applyFont="1" applyBorder="1">
      <alignment vertical="center"/>
    </xf>
    <xf numFmtId="0" fontId="2" fillId="0" borderId="5" xfId="7" applyFont="1" applyBorder="1" applyProtection="1">
      <alignment vertical="center"/>
      <protection locked="0"/>
    </xf>
    <xf numFmtId="0" fontId="2" fillId="2" borderId="5" xfId="7" applyFont="1" applyFill="1" applyBorder="1" applyAlignment="1">
      <alignment horizontal="center" vertical="center" wrapText="1"/>
    </xf>
    <xf numFmtId="0" fontId="2" fillId="3" borderId="3" xfId="7" applyFont="1" applyFill="1" applyBorder="1" applyAlignment="1" applyProtection="1">
      <alignment horizontal="center" vertical="center"/>
      <protection locked="0"/>
    </xf>
    <xf numFmtId="0" fontId="2" fillId="0" borderId="3" xfId="7" applyFont="1" applyBorder="1" applyAlignment="1">
      <alignment horizontal="center" vertical="center"/>
    </xf>
    <xf numFmtId="0" fontId="2" fillId="4" borderId="5" xfId="7" applyFont="1" applyFill="1" applyBorder="1" applyAlignment="1" applyProtection="1">
      <alignment horizontal="center" vertical="center"/>
      <protection locked="0"/>
    </xf>
    <xf numFmtId="0" fontId="2" fillId="2" borderId="5" xfId="7" applyFont="1" applyFill="1" applyBorder="1" applyAlignment="1" applyProtection="1">
      <alignment horizontal="center" vertical="center"/>
      <protection locked="0"/>
    </xf>
    <xf numFmtId="0" fontId="15" fillId="5" borderId="5" xfId="0" applyFont="1" applyFill="1" applyBorder="1" applyProtection="1">
      <alignment vertical="center"/>
      <protection locked="0"/>
    </xf>
    <xf numFmtId="0" fontId="2" fillId="0" borderId="5" xfId="7" applyFont="1" applyBorder="1" applyAlignment="1">
      <alignment vertical="center"/>
    </xf>
    <xf numFmtId="0" fontId="5" fillId="0" borderId="5" xfId="7" applyFont="1" applyBorder="1" applyAlignment="1">
      <alignment horizontal="center" vertical="center"/>
    </xf>
    <xf numFmtId="0" fontId="5" fillId="0" borderId="1" xfId="7" applyFont="1" applyBorder="1" applyAlignment="1">
      <alignment horizontal="center" vertical="center" wrapText="1"/>
    </xf>
    <xf numFmtId="0" fontId="5" fillId="0" borderId="6" xfId="7" applyFont="1" applyBorder="1" applyAlignment="1">
      <alignment horizontal="center" vertical="center" wrapText="1"/>
    </xf>
    <xf numFmtId="0" fontId="5" fillId="0" borderId="2" xfId="7" applyFont="1" applyBorder="1" applyAlignment="1">
      <alignment horizontal="center" vertical="center" wrapText="1"/>
    </xf>
    <xf numFmtId="0" fontId="5" fillId="0" borderId="8" xfId="7" applyFont="1" applyBorder="1" applyAlignment="1">
      <alignment horizontal="center" vertical="center"/>
    </xf>
    <xf numFmtId="49" fontId="5" fillId="0" borderId="5" xfId="7" applyNumberFormat="1" applyFont="1" applyBorder="1" applyAlignment="1">
      <alignment horizontal="center" vertical="center"/>
    </xf>
    <xf numFmtId="0" fontId="5" fillId="0" borderId="4" xfId="7" applyFont="1" applyBorder="1" applyAlignment="1">
      <alignment horizontal="center" vertical="center" wrapText="1"/>
    </xf>
    <xf numFmtId="0" fontId="2" fillId="4" borderId="5" xfId="7" applyFont="1" applyFill="1" applyBorder="1" applyAlignment="1" applyProtection="1">
      <alignment vertical="center"/>
      <protection locked="0"/>
    </xf>
    <xf numFmtId="0" fontId="5" fillId="0" borderId="5" xfId="7" applyFont="1" applyBorder="1" applyAlignment="1">
      <alignment horizontal="center" vertical="center" wrapText="1"/>
    </xf>
    <xf numFmtId="0" fontId="2" fillId="0" borderId="5" xfId="7" applyFont="1" applyBorder="1" applyAlignment="1">
      <alignment horizontal="center" vertical="center" wrapText="1"/>
    </xf>
    <xf numFmtId="0" fontId="2" fillId="0" borderId="5" xfId="7" applyFont="1" applyFill="1" applyBorder="1" applyAlignment="1" applyProtection="1">
      <alignment vertical="center"/>
      <protection locked="0"/>
    </xf>
    <xf numFmtId="0" fontId="5" fillId="0" borderId="7" xfId="7" applyFont="1" applyBorder="1" applyAlignment="1">
      <alignment horizontal="center" vertical="center"/>
    </xf>
    <xf numFmtId="0" fontId="2" fillId="0" borderId="5" xfId="7" applyFont="1" applyFill="1" applyBorder="1" applyAlignment="1">
      <alignment vertical="center"/>
    </xf>
    <xf numFmtId="0" fontId="5" fillId="0" borderId="4" xfId="7" applyFont="1" applyBorder="1" applyAlignment="1">
      <alignment horizontal="center" vertical="center"/>
    </xf>
    <xf numFmtId="0" fontId="5" fillId="0" borderId="5" xfId="7" applyFont="1" applyFill="1" applyBorder="1" applyAlignment="1">
      <alignment horizontal="center" vertical="center"/>
    </xf>
    <xf numFmtId="179" fontId="5" fillId="0" borderId="5" xfId="7" applyNumberFormat="1" applyFont="1" applyFill="1" applyBorder="1" applyAlignment="1">
      <alignment horizontal="center" vertical="center"/>
    </xf>
    <xf numFmtId="176" fontId="5" fillId="0" borderId="11" xfId="7" applyNumberFormat="1" applyFont="1" applyFill="1" applyBorder="1" applyAlignment="1">
      <alignment vertical="center"/>
    </xf>
    <xf numFmtId="176" fontId="5" fillId="0" borderId="10" xfId="7" applyNumberFormat="1" applyFont="1" applyFill="1" applyBorder="1" applyAlignment="1">
      <alignment vertical="center"/>
    </xf>
    <xf numFmtId="0" fontId="5" fillId="0" borderId="5" xfId="7" applyFont="1" applyFill="1" applyBorder="1" applyAlignment="1">
      <alignment horizontal="left" vertical="center"/>
    </xf>
    <xf numFmtId="0" fontId="5" fillId="3" borderId="5" xfId="7" applyFont="1" applyFill="1" applyBorder="1" applyAlignment="1" applyProtection="1">
      <alignment horizontal="right" vertical="center"/>
      <protection locked="0"/>
    </xf>
    <xf numFmtId="0" fontId="5" fillId="0" borderId="5" xfId="7" applyFont="1" applyFill="1" applyBorder="1" applyAlignment="1">
      <alignment vertical="center"/>
    </xf>
    <xf numFmtId="0" fontId="5" fillId="0" borderId="5" xfId="7" applyFont="1" applyFill="1" applyBorder="1" applyAlignment="1">
      <alignment horizontal="center" vertical="center" wrapText="1"/>
    </xf>
    <xf numFmtId="0" fontId="5" fillId="0" borderId="5" xfId="7" applyFont="1" applyFill="1" applyBorder="1" applyAlignment="1">
      <alignment horizontal="right" vertical="center"/>
    </xf>
    <xf numFmtId="0" fontId="5" fillId="0" borderId="8" xfId="3" applyFont="1" applyBorder="1" applyAlignment="1">
      <alignment horizontal="center" vertical="center" wrapText="1"/>
    </xf>
    <xf numFmtId="0" fontId="5" fillId="0" borderId="7" xfId="3" applyFont="1" applyBorder="1" applyAlignment="1">
      <alignment horizontal="center" vertical="center" wrapText="1"/>
    </xf>
    <xf numFmtId="0" fontId="5" fillId="0" borderId="5" xfId="3" applyFont="1" applyBorder="1" applyAlignment="1">
      <alignment horizontal="center" vertical="center" wrapText="1"/>
    </xf>
    <xf numFmtId="0" fontId="5" fillId="0" borderId="4" xfId="3" applyFont="1" applyBorder="1" applyAlignment="1">
      <alignment horizontal="center" vertical="center" wrapText="1"/>
    </xf>
    <xf numFmtId="0" fontId="5" fillId="0" borderId="5" xfId="3" applyFont="1" applyBorder="1" applyAlignment="1">
      <alignment horizontal="center" vertical="center"/>
    </xf>
    <xf numFmtId="0" fontId="5" fillId="0" borderId="8" xfId="3" applyFont="1" applyBorder="1" applyAlignment="1">
      <alignment horizontal="center" vertical="center"/>
    </xf>
    <xf numFmtId="0" fontId="5" fillId="0" borderId="7" xfId="3" applyFont="1" applyBorder="1" applyAlignment="1">
      <alignment horizontal="center" vertical="center"/>
    </xf>
    <xf numFmtId="0" fontId="5" fillId="0" borderId="4" xfId="3" applyFont="1" applyBorder="1" applyAlignment="1">
      <alignment horizontal="center" vertical="center"/>
    </xf>
    <xf numFmtId="0" fontId="5" fillId="0" borderId="5" xfId="7" applyFont="1" applyBorder="1">
      <alignment vertical="center"/>
    </xf>
    <xf numFmtId="0" fontId="2" fillId="4" borderId="5" xfId="7" applyFont="1" applyFill="1" applyBorder="1" applyProtection="1">
      <alignment vertical="center"/>
      <protection locked="0"/>
    </xf>
    <xf numFmtId="0" fontId="2" fillId="0" borderId="5" xfId="7" applyFont="1" applyBorder="1" applyProtection="1">
      <alignment vertical="center"/>
      <protection locked="0"/>
    </xf>
    <xf numFmtId="0" fontId="2" fillId="0" borderId="5" xfId="7" applyFont="1" applyBorder="1">
      <alignment vertical="center"/>
    </xf>
    <xf numFmtId="0" fontId="15" fillId="5" borderId="0" xfId="0" applyFont="1" applyFill="1" applyProtection="1">
      <alignment vertical="center"/>
      <protection locked="0"/>
    </xf>
    <xf numFmtId="0" fontId="2" fillId="2" borderId="5" xfId="7" applyFont="1" applyFill="1" applyBorder="1" applyAlignment="1" applyProtection="1">
      <alignment horizontal="center" vertical="center" wrapText="1"/>
      <protection locked="0"/>
    </xf>
    <xf numFmtId="0" fontId="2" fillId="0" borderId="5" xfId="7" applyFont="1" applyBorder="1" applyAlignment="1" applyProtection="1">
      <alignment vertical="center"/>
      <protection locked="0"/>
    </xf>
    <xf numFmtId="0" fontId="5" fillId="0" borderId="4" xfId="7" applyFont="1" applyBorder="1" applyAlignment="1" applyProtection="1">
      <alignment horizontal="right" vertical="center"/>
      <protection locked="0"/>
    </xf>
    <xf numFmtId="176" fontId="5" fillId="0" borderId="5" xfId="7" applyNumberFormat="1" applyFont="1" applyBorder="1" applyAlignment="1" applyProtection="1">
      <alignment horizontal="right" vertical="center"/>
      <protection locked="0"/>
    </xf>
  </cellXfs>
  <cellStyles count="8">
    <cellStyle name="Normal 2" xfId="1" xr:uid="{00000000-0005-0000-0000-000000000000}"/>
    <cellStyle name="通貨 2" xfId="2" xr:uid="{00000000-0005-0000-0000-000001000000}"/>
    <cellStyle name="標準" xfId="0" builtinId="0"/>
    <cellStyle name="標準 2" xfId="3" xr:uid="{00000000-0005-0000-0000-000003000000}"/>
    <cellStyle name="標準 2 2" xfId="4" xr:uid="{00000000-0005-0000-0000-000004000000}"/>
    <cellStyle name="標準 3" xfId="5" xr:uid="{00000000-0005-0000-0000-000005000000}"/>
    <cellStyle name="標準 4" xfId="6" xr:uid="{00000000-0005-0000-0000-000006000000}"/>
    <cellStyle name="標準_③-２加算様式（就労）"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 Id="rId8" Target="../customXml/item1.xml" Type="http://schemas.openxmlformats.org/officeDocument/2006/relationships/customXml"/><Relationship Id="rId9" Target="../customXml/item2.xml" Type="http://schemas.openxmlformats.org/officeDocument/2006/relationships/custom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dimension ref="A1:AQ80"/>
  <sheetViews>
    <sheetView showGridLines="0" tabSelected="1" view="pageBreakPreview" zoomScaleNormal="100" zoomScaleSheetLayoutView="100" workbookViewId="0">
      <selection activeCell="AK2" sqref="AK2:AN2"/>
    </sheetView>
  </sheetViews>
  <sheetFormatPr defaultColWidth="8.25" defaultRowHeight="21" customHeight="1"/>
  <cols>
    <col min="1" max="1" width="2.58203125" style="1" customWidth="1"/>
    <col min="2" max="2" width="14.25" style="3" customWidth="1"/>
    <col min="3" max="3" width="6.58203125" style="1" customWidth="1"/>
    <col min="4" max="5" width="7.58203125" style="1" customWidth="1"/>
    <col min="6" max="36" width="2.58203125" style="1" customWidth="1"/>
    <col min="37" max="37" width="6.58203125" style="1" customWidth="1"/>
    <col min="38" max="39" width="7.58203125" style="1" customWidth="1"/>
    <col min="40" max="40" width="5.58203125" style="1" customWidth="1"/>
    <col min="41" max="16384" width="8.25" style="1"/>
  </cols>
  <sheetData>
    <row r="1" spans="1:40" ht="20.149999999999999" customHeight="1">
      <c r="A1" s="40" t="s">
        <v>7</v>
      </c>
      <c r="C1" s="26"/>
      <c r="D1" s="26"/>
      <c r="E1" s="26"/>
      <c r="F1" s="26"/>
      <c r="G1" s="26"/>
      <c r="H1" s="26"/>
      <c r="I1" s="26"/>
      <c r="J1" s="26"/>
      <c r="K1" s="26"/>
      <c r="L1" s="26"/>
      <c r="M1" s="26"/>
      <c r="N1" s="26"/>
      <c r="O1" s="26"/>
      <c r="P1" s="26"/>
      <c r="Q1" s="26"/>
      <c r="R1" s="26"/>
      <c r="S1" s="26"/>
      <c r="T1" s="26"/>
      <c r="U1" s="26"/>
      <c r="V1" s="26"/>
      <c r="W1" s="26"/>
      <c r="X1" s="20"/>
      <c r="Y1" s="20"/>
      <c r="Z1" s="32"/>
      <c r="AA1" s="32"/>
      <c r="AB1" s="32"/>
      <c r="AC1" s="32"/>
      <c r="AD1" s="33"/>
      <c r="AE1" s="33"/>
      <c r="AF1" s="33"/>
      <c r="AG1" s="33"/>
      <c r="AH1" s="33"/>
      <c r="AI1" s="27" t="s">
        <v>65</v>
      </c>
      <c r="AJ1" s="27"/>
      <c r="AK1" s="90" t="s">
        <v>11</v>
      </c>
      <c r="AL1" s="90"/>
      <c r="AM1" s="90"/>
      <c r="AN1" s="90"/>
    </row>
    <row r="2" spans="1:40" ht="18" customHeight="1">
      <c r="A2" s="4"/>
      <c r="B2" s="7"/>
      <c r="C2" s="7"/>
      <c r="D2" s="7"/>
      <c r="E2" s="7"/>
      <c r="F2" s="7"/>
      <c r="G2" s="7"/>
      <c r="H2" s="7"/>
      <c r="I2" s="7"/>
      <c r="J2" s="7"/>
      <c r="K2" s="41"/>
      <c r="L2" s="41"/>
      <c r="M2" s="91">
        <v>2025</v>
      </c>
      <c r="N2" s="91"/>
      <c r="O2" s="91"/>
      <c r="P2" s="91"/>
      <c r="Q2" s="92" t="s">
        <v>60</v>
      </c>
      <c r="R2" s="92"/>
      <c r="S2" s="91">
        <v>4</v>
      </c>
      <c r="T2" s="91"/>
      <c r="U2" s="92" t="s">
        <v>61</v>
      </c>
      <c r="V2" s="92"/>
      <c r="W2" s="7"/>
      <c r="X2" s="7"/>
      <c r="Y2" s="7"/>
      <c r="Z2" s="32"/>
      <c r="AA2" s="32"/>
      <c r="AC2" s="27"/>
      <c r="AD2" s="7"/>
      <c r="AE2" s="7"/>
      <c r="AF2" s="7"/>
      <c r="AG2" s="7"/>
      <c r="AH2" s="7"/>
      <c r="AI2" s="27" t="s">
        <v>66</v>
      </c>
      <c r="AJ2" s="27"/>
      <c r="AK2" s="93"/>
      <c r="AL2" s="93"/>
      <c r="AM2" s="93"/>
      <c r="AN2" s="93"/>
    </row>
    <row r="3" spans="1:40" ht="18" customHeight="1">
      <c r="A3" s="29"/>
      <c r="B3" s="29"/>
      <c r="C3" s="29"/>
      <c r="D3" s="29"/>
      <c r="E3" s="29"/>
      <c r="F3" s="29"/>
      <c r="G3" s="29"/>
      <c r="H3" s="29"/>
      <c r="I3" s="29"/>
      <c r="J3" s="29"/>
      <c r="K3" s="29"/>
      <c r="L3" s="29"/>
      <c r="M3" s="29"/>
      <c r="N3" s="29"/>
      <c r="O3" s="29"/>
      <c r="P3" s="29"/>
      <c r="Q3" s="29"/>
      <c r="R3" s="29"/>
      <c r="S3" s="29"/>
      <c r="T3" s="29"/>
      <c r="U3" s="29"/>
      <c r="V3" s="29"/>
      <c r="W3" s="29"/>
      <c r="Y3" s="34"/>
      <c r="Z3" s="34"/>
      <c r="AA3" s="34"/>
      <c r="AB3" s="32"/>
      <c r="AC3" s="34"/>
      <c r="AD3" s="34"/>
      <c r="AE3" s="34"/>
      <c r="AF3" s="34"/>
      <c r="AG3" s="34"/>
      <c r="AH3" s="34"/>
      <c r="AI3" s="35" t="s">
        <v>69</v>
      </c>
      <c r="AJ3" s="27"/>
      <c r="AK3" s="94"/>
      <c r="AL3" s="94"/>
      <c r="AM3" s="94"/>
      <c r="AN3" s="94"/>
    </row>
    <row r="4" spans="1:40" ht="18" customHeight="1">
      <c r="A4" s="29"/>
      <c r="B4" s="29"/>
      <c r="C4" s="29"/>
      <c r="D4" s="29"/>
      <c r="E4" s="29"/>
      <c r="F4" s="29"/>
      <c r="G4" s="29"/>
      <c r="H4" s="29"/>
      <c r="I4" s="29"/>
      <c r="J4" s="29"/>
      <c r="K4" s="29"/>
      <c r="L4" s="29"/>
      <c r="M4" s="29"/>
      <c r="N4" s="29"/>
      <c r="O4" s="29"/>
      <c r="P4" s="29"/>
      <c r="Q4" s="29"/>
      <c r="R4" s="29"/>
      <c r="S4" s="29"/>
      <c r="T4" s="29"/>
      <c r="U4" s="29"/>
      <c r="V4" s="29"/>
      <c r="W4" s="29"/>
      <c r="Y4" s="34"/>
      <c r="Z4" s="34"/>
      <c r="AA4" s="34"/>
      <c r="AB4" s="32"/>
      <c r="AC4" s="34"/>
      <c r="AD4" s="34"/>
      <c r="AE4" s="34"/>
      <c r="AF4" s="34"/>
      <c r="AG4" s="34"/>
      <c r="AH4" s="34"/>
      <c r="AI4" s="35" t="s">
        <v>70</v>
      </c>
      <c r="AJ4" s="27"/>
      <c r="AK4" s="94"/>
      <c r="AL4" s="94"/>
      <c r="AM4" s="94"/>
      <c r="AN4" s="94"/>
    </row>
    <row r="5" spans="1:40" ht="18" customHeight="1">
      <c r="A5" s="29"/>
      <c r="B5" s="29"/>
      <c r="C5" s="29"/>
      <c r="D5" s="29"/>
      <c r="E5" s="29"/>
      <c r="F5" s="29"/>
      <c r="G5" s="29"/>
      <c r="H5" s="29"/>
      <c r="I5" s="29"/>
      <c r="J5" s="29"/>
      <c r="K5" s="29"/>
      <c r="L5" s="29"/>
      <c r="M5" s="29"/>
      <c r="N5" s="29"/>
      <c r="O5" s="29"/>
      <c r="P5" s="29"/>
      <c r="Q5" s="29"/>
      <c r="R5" s="29"/>
      <c r="S5" s="29"/>
      <c r="U5" s="29"/>
      <c r="V5" s="29"/>
      <c r="W5" s="29"/>
      <c r="Y5" s="34"/>
      <c r="Z5" s="34"/>
      <c r="AA5" s="34"/>
      <c r="AB5" s="32"/>
      <c r="AC5" s="34"/>
      <c r="AD5" s="34"/>
      <c r="AE5" s="34"/>
      <c r="AF5" s="34"/>
      <c r="AG5" s="35" t="s">
        <v>71</v>
      </c>
      <c r="AH5" s="95"/>
      <c r="AI5" s="95"/>
      <c r="AJ5" s="95"/>
      <c r="AK5" s="34" t="s">
        <v>67</v>
      </c>
      <c r="AL5" s="55"/>
      <c r="AM5" s="34" t="s">
        <v>68</v>
      </c>
      <c r="AN5" s="32"/>
    </row>
    <row r="6" spans="1:40" ht="10" customHeight="1">
      <c r="A6" s="4"/>
      <c r="B6" s="22"/>
      <c r="C6" s="22"/>
      <c r="D6" s="22"/>
      <c r="E6" s="22"/>
      <c r="F6" s="22"/>
      <c r="G6" s="22"/>
      <c r="H6" s="22"/>
      <c r="I6" s="22"/>
      <c r="J6" s="22"/>
      <c r="K6" s="22"/>
      <c r="L6" s="22"/>
      <c r="M6" s="22"/>
      <c r="N6" s="22"/>
      <c r="O6" s="22"/>
      <c r="P6" s="22"/>
      <c r="Q6" s="22"/>
      <c r="R6" s="22"/>
      <c r="S6" s="22"/>
      <c r="T6" s="22"/>
      <c r="U6" s="22"/>
      <c r="V6" s="22"/>
      <c r="W6" s="22"/>
      <c r="X6" s="5"/>
      <c r="Y6" s="5"/>
      <c r="Z6" s="5"/>
      <c r="AA6" s="5"/>
      <c r="AB6" s="5"/>
      <c r="AC6" s="5"/>
      <c r="AD6" s="5"/>
      <c r="AE6" s="5"/>
      <c r="AF6" s="5"/>
      <c r="AG6" s="5"/>
      <c r="AH6" s="5"/>
      <c r="AI6" s="5"/>
      <c r="AJ6" s="5"/>
      <c r="AK6" s="5"/>
      <c r="AL6" s="5"/>
      <c r="AM6" s="4"/>
      <c r="AN6" s="32"/>
    </row>
    <row r="7" spans="1:40" ht="15" customHeight="1">
      <c r="A7" s="96" t="s">
        <v>63</v>
      </c>
      <c r="B7" s="97" t="s">
        <v>72</v>
      </c>
      <c r="C7" s="98" t="s">
        <v>73</v>
      </c>
      <c r="D7" s="97" t="s">
        <v>74</v>
      </c>
      <c r="E7" s="101" t="s">
        <v>75</v>
      </c>
      <c r="F7" s="102" t="s">
        <v>107</v>
      </c>
      <c r="G7" s="102"/>
      <c r="H7" s="102"/>
      <c r="I7" s="102"/>
      <c r="J7" s="102"/>
      <c r="K7" s="102"/>
      <c r="L7" s="102"/>
      <c r="M7" s="102"/>
      <c r="N7" s="102"/>
      <c r="O7" s="102"/>
      <c r="P7" s="102"/>
      <c r="Q7" s="102"/>
      <c r="R7" s="102"/>
      <c r="S7" s="102"/>
      <c r="T7" s="102"/>
      <c r="U7" s="102"/>
      <c r="V7" s="102"/>
      <c r="W7" s="102"/>
      <c r="X7" s="102"/>
      <c r="Y7" s="102"/>
      <c r="Z7" s="102"/>
      <c r="AA7" s="102"/>
      <c r="AB7" s="102"/>
      <c r="AC7" s="102"/>
      <c r="AD7" s="102"/>
      <c r="AE7" s="102"/>
      <c r="AF7" s="102"/>
      <c r="AG7" s="102"/>
      <c r="AH7" s="102"/>
      <c r="AI7" s="102"/>
      <c r="AJ7" s="102"/>
      <c r="AK7" s="103" t="s">
        <v>108</v>
      </c>
      <c r="AL7" s="105" t="s">
        <v>109</v>
      </c>
      <c r="AM7" s="106" t="s">
        <v>110</v>
      </c>
      <c r="AN7" s="106"/>
    </row>
    <row r="8" spans="1:40" ht="15" customHeight="1">
      <c r="A8" s="96"/>
      <c r="B8" s="97"/>
      <c r="C8" s="99"/>
      <c r="D8" s="97"/>
      <c r="E8" s="101"/>
      <c r="F8" s="97" t="s">
        <v>14</v>
      </c>
      <c r="G8" s="97"/>
      <c r="H8" s="97"/>
      <c r="I8" s="97"/>
      <c r="J8" s="97"/>
      <c r="K8" s="97"/>
      <c r="L8" s="97"/>
      <c r="M8" s="97" t="s">
        <v>15</v>
      </c>
      <c r="N8" s="97"/>
      <c r="O8" s="97"/>
      <c r="P8" s="97"/>
      <c r="Q8" s="97"/>
      <c r="R8" s="97"/>
      <c r="S8" s="97"/>
      <c r="T8" s="97" t="s">
        <v>16</v>
      </c>
      <c r="U8" s="97"/>
      <c r="V8" s="97"/>
      <c r="W8" s="97"/>
      <c r="X8" s="97"/>
      <c r="Y8" s="97"/>
      <c r="Z8" s="97"/>
      <c r="AA8" s="97" t="s">
        <v>17</v>
      </c>
      <c r="AB8" s="97"/>
      <c r="AC8" s="97"/>
      <c r="AD8" s="97"/>
      <c r="AE8" s="97"/>
      <c r="AF8" s="97"/>
      <c r="AG8" s="97"/>
      <c r="AH8" s="97" t="s">
        <v>20</v>
      </c>
      <c r="AI8" s="97"/>
      <c r="AJ8" s="97"/>
      <c r="AK8" s="103"/>
      <c r="AL8" s="105"/>
      <c r="AM8" s="106"/>
      <c r="AN8" s="106"/>
    </row>
    <row r="9" spans="1:40" ht="15" customHeight="1">
      <c r="A9" s="96"/>
      <c r="B9" s="97"/>
      <c r="C9" s="99"/>
      <c r="D9" s="97"/>
      <c r="E9" s="101"/>
      <c r="F9" s="8">
        <f>DATE($M$2,$S$2,1)</f>
        <v>45748</v>
      </c>
      <c r="G9" s="8">
        <f>DATE($M$2,$S$2,2)</f>
        <v>45749</v>
      </c>
      <c r="H9" s="8">
        <f>DATE($M$2,$S$2,3)</f>
        <v>45750</v>
      </c>
      <c r="I9" s="8">
        <f>DATE($M$2,$S$2,4)</f>
        <v>45751</v>
      </c>
      <c r="J9" s="8">
        <f>DATE($M$2,$S$2,5)</f>
        <v>45752</v>
      </c>
      <c r="K9" s="8">
        <f>DATE($M$2,$S$2,6)</f>
        <v>45753</v>
      </c>
      <c r="L9" s="8">
        <f>DATE($M$2,$S$2,7)</f>
        <v>45754</v>
      </c>
      <c r="M9" s="8">
        <f>DATE($M$2,$S$2,8)</f>
        <v>45755</v>
      </c>
      <c r="N9" s="8">
        <f>DATE($M$2,$S$2,9)</f>
        <v>45756</v>
      </c>
      <c r="O9" s="8">
        <f>DATE($M$2,$S$2,10)</f>
        <v>45757</v>
      </c>
      <c r="P9" s="8">
        <f>DATE($M$2,$S$2,11)</f>
        <v>45758</v>
      </c>
      <c r="Q9" s="8">
        <f>DATE($M$2,$S$2,12)</f>
        <v>45759</v>
      </c>
      <c r="R9" s="8">
        <f>DATE($M$2,$S$2,13)</f>
        <v>45760</v>
      </c>
      <c r="S9" s="8">
        <f>DATE($M$2,$S$2,14)</f>
        <v>45761</v>
      </c>
      <c r="T9" s="8">
        <f>DATE($M$2,$S$2,15)</f>
        <v>45762</v>
      </c>
      <c r="U9" s="8">
        <f>DATE($M$2,$S$2,16)</f>
        <v>45763</v>
      </c>
      <c r="V9" s="8">
        <f>DATE($M$2,$S$2,17)</f>
        <v>45764</v>
      </c>
      <c r="W9" s="8">
        <f>DATE($M$2,$S$2,18)</f>
        <v>45765</v>
      </c>
      <c r="X9" s="8">
        <f>DATE($M$2,$S$2,19)</f>
        <v>45766</v>
      </c>
      <c r="Y9" s="8">
        <f>DATE($M$2,$S$2,20)</f>
        <v>45767</v>
      </c>
      <c r="Z9" s="8">
        <f>DATE($M$2,$S$2,21)</f>
        <v>45768</v>
      </c>
      <c r="AA9" s="8">
        <f>DATE($M$2,$S$2,22)</f>
        <v>45769</v>
      </c>
      <c r="AB9" s="8">
        <f>DATE($M$2,$S$2,23)</f>
        <v>45770</v>
      </c>
      <c r="AC9" s="8">
        <f>DATE($M$2,$S$2,24)</f>
        <v>45771</v>
      </c>
      <c r="AD9" s="8">
        <f>DATE($M$2,$S$2,25)</f>
        <v>45772</v>
      </c>
      <c r="AE9" s="8">
        <f>DATE($M$2,$S$2,26)</f>
        <v>45773</v>
      </c>
      <c r="AF9" s="8">
        <f>DATE($M$2,$S$2,27)</f>
        <v>45774</v>
      </c>
      <c r="AG9" s="8">
        <f>DATE($M$2,$S$2,28)</f>
        <v>45775</v>
      </c>
      <c r="AH9" s="8">
        <f>IF(DAY(EOMONTH(F9,0))&lt;29,"",DATE($M$2,$S$2,29))</f>
        <v>45776</v>
      </c>
      <c r="AI9" s="8">
        <f>IF(DAY(EOMONTH(F9,0))&lt;30,"",DATE($M$2,$S$2,30))</f>
        <v>45777</v>
      </c>
      <c r="AJ9" s="8" t="str">
        <f>IF(DAY(EOMONTH(F9,0))&lt;31,"",DATE($M$2,$S$2,31))</f>
        <v/>
      </c>
      <c r="AK9" s="103"/>
      <c r="AL9" s="105"/>
      <c r="AM9" s="106"/>
      <c r="AN9" s="106"/>
    </row>
    <row r="10" spans="1:40" ht="15" customHeight="1">
      <c r="A10" s="96"/>
      <c r="B10" s="97"/>
      <c r="C10" s="100"/>
      <c r="D10" s="97"/>
      <c r="E10" s="101"/>
      <c r="F10" s="9">
        <f>DATE($M$2,$S$2,1)</f>
        <v>45748</v>
      </c>
      <c r="G10" s="9">
        <f>DATE($M$2,$S$2,2)</f>
        <v>45749</v>
      </c>
      <c r="H10" s="9">
        <f>DATE($M$2,$S$2,3)</f>
        <v>45750</v>
      </c>
      <c r="I10" s="9">
        <f>DATE($M$2,$S$2,4)</f>
        <v>45751</v>
      </c>
      <c r="J10" s="9">
        <f>DATE($M$2,$S$2,5)</f>
        <v>45752</v>
      </c>
      <c r="K10" s="9">
        <f>DATE($M$2,$S$2,6)</f>
        <v>45753</v>
      </c>
      <c r="L10" s="9">
        <f>DATE($M$2,$S$2,7)</f>
        <v>45754</v>
      </c>
      <c r="M10" s="9">
        <f>DATE($M$2,$S$2,8)</f>
        <v>45755</v>
      </c>
      <c r="N10" s="9">
        <f>DATE($M$2,$S$2,9)</f>
        <v>45756</v>
      </c>
      <c r="O10" s="9">
        <f>DATE($M$2,$S$2,10)</f>
        <v>45757</v>
      </c>
      <c r="P10" s="9">
        <f>DATE($M$2,$S$2,11)</f>
        <v>45758</v>
      </c>
      <c r="Q10" s="9">
        <f>DATE($M$2,$S$2,12)</f>
        <v>45759</v>
      </c>
      <c r="R10" s="9">
        <f>DATE($M$2,$S$2,13)</f>
        <v>45760</v>
      </c>
      <c r="S10" s="9">
        <f>DATE($M$2,$S$2,14)</f>
        <v>45761</v>
      </c>
      <c r="T10" s="9">
        <f>DATE($M$2,$S$2,15)</f>
        <v>45762</v>
      </c>
      <c r="U10" s="9">
        <f>DATE($M$2,$S$2,16)</f>
        <v>45763</v>
      </c>
      <c r="V10" s="9">
        <f>DATE($M$2,$S$2,17)</f>
        <v>45764</v>
      </c>
      <c r="W10" s="9">
        <f>DATE($M$2,$S$2,18)</f>
        <v>45765</v>
      </c>
      <c r="X10" s="9">
        <f>DATE($M$2,$S$2,19)</f>
        <v>45766</v>
      </c>
      <c r="Y10" s="9">
        <f>DATE($M$2,$S$2,20)</f>
        <v>45767</v>
      </c>
      <c r="Z10" s="9">
        <f>DATE($M$2,$S$2,21)</f>
        <v>45768</v>
      </c>
      <c r="AA10" s="9">
        <f>DATE($M$2,$S$2,22)</f>
        <v>45769</v>
      </c>
      <c r="AB10" s="9">
        <f>DATE($M$2,$S$2,23)</f>
        <v>45770</v>
      </c>
      <c r="AC10" s="9">
        <f>DATE($M$2,$S$2,24)</f>
        <v>45771</v>
      </c>
      <c r="AD10" s="9">
        <f>DATE($M$2,$S$2,25)</f>
        <v>45772</v>
      </c>
      <c r="AE10" s="9">
        <f>DATE($M$2,$S$2,26)</f>
        <v>45773</v>
      </c>
      <c r="AF10" s="9">
        <f>DATE($M$2,$S$2,27)</f>
        <v>45774</v>
      </c>
      <c r="AG10" s="9">
        <f>DATE($M$2,$S$2,28)</f>
        <v>45775</v>
      </c>
      <c r="AH10" s="9">
        <f>IF(DAY(EOMONTH(F10,0))&lt;29,"",DATE($M$2,$S$2,29))</f>
        <v>45776</v>
      </c>
      <c r="AI10" s="9">
        <f>IF(DAY(EOMONTH(F10,0))&lt;30,"",DATE($M$2,$S$2,30))</f>
        <v>45777</v>
      </c>
      <c r="AJ10" s="9" t="str">
        <f>IF(DAY(EOMONTH(F10,0))&lt;31,"",DATE($M$2,$S$2,31))</f>
        <v/>
      </c>
      <c r="AK10" s="103"/>
      <c r="AL10" s="105"/>
      <c r="AM10" s="106"/>
      <c r="AN10" s="106"/>
    </row>
    <row r="11" spans="1:40" ht="18" customHeight="1">
      <c r="A11" s="19">
        <v>1</v>
      </c>
      <c r="B11" s="56" t="s">
        <v>22</v>
      </c>
      <c r="C11" s="57"/>
      <c r="D11" s="58"/>
      <c r="E11" s="59"/>
      <c r="F11" s="61"/>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61"/>
      <c r="AH11" s="61"/>
      <c r="AI11" s="61"/>
      <c r="AJ11" s="61"/>
      <c r="AK11" s="15">
        <f>+SUM(F11:AJ11)</f>
        <v>0</v>
      </c>
      <c r="AL11" s="16">
        <f>IF($AK$3="４週",AK11/4,AK11/(DAY(EOMONTH($F$9,0))/7))</f>
        <v>0</v>
      </c>
      <c r="AM11" s="104"/>
      <c r="AN11" s="104"/>
    </row>
    <row r="12" spans="1:40" ht="18" customHeight="1">
      <c r="A12" s="19">
        <v>2</v>
      </c>
      <c r="B12" s="56" t="s">
        <v>25</v>
      </c>
      <c r="C12" s="57"/>
      <c r="D12" s="58"/>
      <c r="E12" s="59"/>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15">
        <f t="shared" ref="AK12:AK32" si="0">+SUM(F12:AJ12)</f>
        <v>0</v>
      </c>
      <c r="AL12" s="16">
        <f t="shared" ref="AL12:AL29" si="1">IF($AK$3="４週",AK12/4,AK12/(DAY(EOMONTH($F$9,0))/7))</f>
        <v>0</v>
      </c>
      <c r="AM12" s="104"/>
      <c r="AN12" s="104"/>
    </row>
    <row r="13" spans="1:40" ht="18" customHeight="1">
      <c r="A13" s="19">
        <v>3</v>
      </c>
      <c r="B13" s="56"/>
      <c r="C13" s="57"/>
      <c r="D13" s="58"/>
      <c r="E13" s="59"/>
      <c r="F13" s="61"/>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15">
        <f t="shared" si="0"/>
        <v>0</v>
      </c>
      <c r="AL13" s="16">
        <f t="shared" si="1"/>
        <v>0</v>
      </c>
      <c r="AM13" s="104"/>
      <c r="AN13" s="104"/>
    </row>
    <row r="14" spans="1:40" ht="18" customHeight="1">
      <c r="A14" s="19">
        <v>4</v>
      </c>
      <c r="B14" s="56"/>
      <c r="C14" s="57"/>
      <c r="D14" s="58"/>
      <c r="E14" s="59"/>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15">
        <f t="shared" si="0"/>
        <v>0</v>
      </c>
      <c r="AL14" s="16">
        <f t="shared" si="1"/>
        <v>0</v>
      </c>
      <c r="AM14" s="104"/>
      <c r="AN14" s="104"/>
    </row>
    <row r="15" spans="1:40" ht="18" customHeight="1">
      <c r="A15" s="19">
        <v>5</v>
      </c>
      <c r="B15" s="56"/>
      <c r="C15" s="57"/>
      <c r="D15" s="58"/>
      <c r="E15" s="59"/>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15">
        <f t="shared" si="0"/>
        <v>0</v>
      </c>
      <c r="AL15" s="16">
        <f t="shared" si="1"/>
        <v>0</v>
      </c>
      <c r="AM15" s="104"/>
      <c r="AN15" s="104"/>
    </row>
    <row r="16" spans="1:40" ht="18" customHeight="1">
      <c r="A16" s="19">
        <v>6</v>
      </c>
      <c r="B16" s="56"/>
      <c r="C16" s="57"/>
      <c r="D16" s="58"/>
      <c r="E16" s="59"/>
      <c r="F16" s="61"/>
      <c r="G16" s="61"/>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15">
        <f t="shared" si="0"/>
        <v>0</v>
      </c>
      <c r="AL16" s="16">
        <f t="shared" si="1"/>
        <v>0</v>
      </c>
      <c r="AM16" s="104"/>
      <c r="AN16" s="104"/>
    </row>
    <row r="17" spans="1:40" ht="18" customHeight="1">
      <c r="A17" s="19">
        <v>7</v>
      </c>
      <c r="B17" s="56"/>
      <c r="C17" s="57"/>
      <c r="D17" s="58"/>
      <c r="E17" s="59"/>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15">
        <f t="shared" si="0"/>
        <v>0</v>
      </c>
      <c r="AL17" s="16">
        <f t="shared" si="1"/>
        <v>0</v>
      </c>
      <c r="AM17" s="104"/>
      <c r="AN17" s="104"/>
    </row>
    <row r="18" spans="1:40" ht="18" customHeight="1">
      <c r="A18" s="19">
        <v>8</v>
      </c>
      <c r="B18" s="56"/>
      <c r="C18" s="57"/>
      <c r="D18" s="58"/>
      <c r="E18" s="59"/>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15">
        <f t="shared" si="0"/>
        <v>0</v>
      </c>
      <c r="AL18" s="16">
        <f t="shared" si="1"/>
        <v>0</v>
      </c>
      <c r="AM18" s="104"/>
      <c r="AN18" s="104"/>
    </row>
    <row r="19" spans="1:40" ht="18" customHeight="1">
      <c r="A19" s="19">
        <v>9</v>
      </c>
      <c r="B19" s="56"/>
      <c r="C19" s="57"/>
      <c r="D19" s="58"/>
      <c r="E19" s="59"/>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15">
        <f t="shared" si="0"/>
        <v>0</v>
      </c>
      <c r="AL19" s="16">
        <f t="shared" si="1"/>
        <v>0</v>
      </c>
      <c r="AM19" s="104"/>
      <c r="AN19" s="104"/>
    </row>
    <row r="20" spans="1:40" ht="18" customHeight="1">
      <c r="A20" s="19">
        <v>10</v>
      </c>
      <c r="B20" s="56"/>
      <c r="C20" s="57"/>
      <c r="D20" s="58"/>
      <c r="E20" s="59"/>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15">
        <f t="shared" si="0"/>
        <v>0</v>
      </c>
      <c r="AL20" s="16">
        <f t="shared" si="1"/>
        <v>0</v>
      </c>
      <c r="AM20" s="104"/>
      <c r="AN20" s="104"/>
    </row>
    <row r="21" spans="1:40" ht="18" customHeight="1">
      <c r="A21" s="19">
        <v>11</v>
      </c>
      <c r="B21" s="56"/>
      <c r="C21" s="57"/>
      <c r="D21" s="58"/>
      <c r="E21" s="59"/>
      <c r="F21" s="61"/>
      <c r="G21" s="61"/>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15">
        <f t="shared" si="0"/>
        <v>0</v>
      </c>
      <c r="AL21" s="16">
        <f t="shared" si="1"/>
        <v>0</v>
      </c>
      <c r="AM21" s="104"/>
      <c r="AN21" s="104"/>
    </row>
    <row r="22" spans="1:40" ht="18" customHeight="1">
      <c r="A22" s="19">
        <v>12</v>
      </c>
      <c r="B22" s="56"/>
      <c r="C22" s="57"/>
      <c r="D22" s="58"/>
      <c r="E22" s="59"/>
      <c r="F22" s="61"/>
      <c r="G22" s="61"/>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15">
        <f t="shared" si="0"/>
        <v>0</v>
      </c>
      <c r="AL22" s="16">
        <f t="shared" si="1"/>
        <v>0</v>
      </c>
      <c r="AM22" s="104"/>
      <c r="AN22" s="104"/>
    </row>
    <row r="23" spans="1:40" ht="18" customHeight="1">
      <c r="A23" s="19">
        <v>13</v>
      </c>
      <c r="B23" s="56"/>
      <c r="C23" s="57"/>
      <c r="D23" s="58"/>
      <c r="E23" s="59"/>
      <c r="F23" s="61"/>
      <c r="G23" s="61"/>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15">
        <f t="shared" si="0"/>
        <v>0</v>
      </c>
      <c r="AL23" s="16">
        <f t="shared" si="1"/>
        <v>0</v>
      </c>
      <c r="AM23" s="104"/>
      <c r="AN23" s="104"/>
    </row>
    <row r="24" spans="1:40" ht="18" customHeight="1">
      <c r="A24" s="19">
        <v>14</v>
      </c>
      <c r="B24" s="56"/>
      <c r="C24" s="57"/>
      <c r="D24" s="58"/>
      <c r="E24" s="59"/>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15">
        <f t="shared" si="0"/>
        <v>0</v>
      </c>
      <c r="AL24" s="16">
        <f t="shared" si="1"/>
        <v>0</v>
      </c>
      <c r="AM24" s="104"/>
      <c r="AN24" s="104"/>
    </row>
    <row r="25" spans="1:40" ht="18" customHeight="1">
      <c r="A25" s="19">
        <v>15</v>
      </c>
      <c r="B25" s="56"/>
      <c r="C25" s="57"/>
      <c r="D25" s="58"/>
      <c r="E25" s="59"/>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15">
        <f t="shared" si="0"/>
        <v>0</v>
      </c>
      <c r="AL25" s="16">
        <f t="shared" si="1"/>
        <v>0</v>
      </c>
      <c r="AM25" s="104"/>
      <c r="AN25" s="104"/>
    </row>
    <row r="26" spans="1:40" ht="18" customHeight="1">
      <c r="A26" s="19">
        <v>16</v>
      </c>
      <c r="B26" s="56"/>
      <c r="C26" s="57"/>
      <c r="D26" s="58"/>
      <c r="E26" s="59"/>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15">
        <f t="shared" si="0"/>
        <v>0</v>
      </c>
      <c r="AL26" s="16">
        <f t="shared" si="1"/>
        <v>0</v>
      </c>
      <c r="AM26" s="104"/>
      <c r="AN26" s="104"/>
    </row>
    <row r="27" spans="1:40" ht="18" customHeight="1">
      <c r="A27" s="19">
        <v>17</v>
      </c>
      <c r="B27" s="56"/>
      <c r="C27" s="57"/>
      <c r="D27" s="58"/>
      <c r="E27" s="59"/>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15">
        <f t="shared" si="0"/>
        <v>0</v>
      </c>
      <c r="AL27" s="16">
        <f t="shared" si="1"/>
        <v>0</v>
      </c>
      <c r="AM27" s="104"/>
      <c r="AN27" s="104"/>
    </row>
    <row r="28" spans="1:40" ht="18" customHeight="1">
      <c r="A28" s="19">
        <v>18</v>
      </c>
      <c r="B28" s="56"/>
      <c r="C28" s="57"/>
      <c r="D28" s="58"/>
      <c r="E28" s="59"/>
      <c r="F28" s="61"/>
      <c r="G28" s="6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15">
        <f t="shared" si="0"/>
        <v>0</v>
      </c>
      <c r="AL28" s="16">
        <f t="shared" si="1"/>
        <v>0</v>
      </c>
      <c r="AM28" s="104"/>
      <c r="AN28" s="104"/>
    </row>
    <row r="29" spans="1:40" ht="18" customHeight="1">
      <c r="A29" s="19">
        <v>19</v>
      </c>
      <c r="B29" s="56"/>
      <c r="C29" s="57"/>
      <c r="D29" s="58"/>
      <c r="E29" s="59"/>
      <c r="F29" s="61"/>
      <c r="G29" s="61"/>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15">
        <f t="shared" si="0"/>
        <v>0</v>
      </c>
      <c r="AL29" s="16">
        <f t="shared" si="1"/>
        <v>0</v>
      </c>
      <c r="AM29" s="104"/>
      <c r="AN29" s="104"/>
    </row>
    <row r="30" spans="1:40" ht="18" customHeight="1">
      <c r="A30" s="134">
        <v>20</v>
      </c>
      <c r="B30" s="56"/>
      <c r="C30" s="57"/>
      <c r="D30" s="58"/>
      <c r="E30" s="59"/>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135">
        <f t="shared" ref="AK30:AK31" si="2">+SUM(F30:AJ30)</f>
        <v>0</v>
      </c>
      <c r="AL30" s="136">
        <f t="shared" ref="AL30:AL31" si="3">IF($AK$3="４週",AK30/4,AK30/(DAY(EOMONTH($F$9,0))/7))</f>
        <v>0</v>
      </c>
      <c r="AM30" s="104"/>
      <c r="AN30" s="104"/>
    </row>
    <row r="31" spans="1:40" s="13" customFormat="1" ht="18" customHeight="1">
      <c r="A31" s="66"/>
      <c r="B31" s="69"/>
      <c r="C31" s="70"/>
      <c r="D31" s="71"/>
      <c r="E31" s="72"/>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c r="AH31" s="73"/>
      <c r="AI31" s="73"/>
      <c r="AJ31" s="73"/>
      <c r="AK31" s="15">
        <f t="shared" si="2"/>
        <v>0</v>
      </c>
      <c r="AL31" s="16">
        <f t="shared" si="3"/>
        <v>0</v>
      </c>
      <c r="AM31" s="107"/>
      <c r="AN31" s="107"/>
    </row>
    <row r="32" spans="1:40" ht="18" customHeight="1">
      <c r="A32" s="101" t="s">
        <v>4</v>
      </c>
      <c r="B32" s="108"/>
      <c r="C32" s="108"/>
      <c r="D32" s="108"/>
      <c r="E32" s="108"/>
      <c r="F32" s="17">
        <f>+SUM(F11:F31)</f>
        <v>0</v>
      </c>
      <c r="G32" s="17">
        <f t="shared" ref="G32:AJ32" si="4">+SUM(G11:G31)</f>
        <v>0</v>
      </c>
      <c r="H32" s="17">
        <f t="shared" si="4"/>
        <v>0</v>
      </c>
      <c r="I32" s="17">
        <f t="shared" si="4"/>
        <v>0</v>
      </c>
      <c r="J32" s="17">
        <f t="shared" si="4"/>
        <v>0</v>
      </c>
      <c r="K32" s="17">
        <f t="shared" si="4"/>
        <v>0</v>
      </c>
      <c r="L32" s="17">
        <f t="shared" si="4"/>
        <v>0</v>
      </c>
      <c r="M32" s="17">
        <f t="shared" si="4"/>
        <v>0</v>
      </c>
      <c r="N32" s="17">
        <f t="shared" si="4"/>
        <v>0</v>
      </c>
      <c r="O32" s="17">
        <f t="shared" si="4"/>
        <v>0</v>
      </c>
      <c r="P32" s="17">
        <f t="shared" si="4"/>
        <v>0</v>
      </c>
      <c r="Q32" s="17">
        <f t="shared" si="4"/>
        <v>0</v>
      </c>
      <c r="R32" s="17">
        <f t="shared" si="4"/>
        <v>0</v>
      </c>
      <c r="S32" s="17">
        <f t="shared" si="4"/>
        <v>0</v>
      </c>
      <c r="T32" s="17">
        <f t="shared" si="4"/>
        <v>0</v>
      </c>
      <c r="U32" s="17">
        <f t="shared" si="4"/>
        <v>0</v>
      </c>
      <c r="V32" s="17">
        <f t="shared" si="4"/>
        <v>0</v>
      </c>
      <c r="W32" s="17">
        <f t="shared" si="4"/>
        <v>0</v>
      </c>
      <c r="X32" s="17">
        <f t="shared" si="4"/>
        <v>0</v>
      </c>
      <c r="Y32" s="17">
        <f t="shared" si="4"/>
        <v>0</v>
      </c>
      <c r="Z32" s="17">
        <f t="shared" si="4"/>
        <v>0</v>
      </c>
      <c r="AA32" s="17">
        <f t="shared" si="4"/>
        <v>0</v>
      </c>
      <c r="AB32" s="17">
        <f t="shared" si="4"/>
        <v>0</v>
      </c>
      <c r="AC32" s="17">
        <f t="shared" si="4"/>
        <v>0</v>
      </c>
      <c r="AD32" s="17">
        <f t="shared" si="4"/>
        <v>0</v>
      </c>
      <c r="AE32" s="17">
        <f t="shared" si="4"/>
        <v>0</v>
      </c>
      <c r="AF32" s="17">
        <f t="shared" si="4"/>
        <v>0</v>
      </c>
      <c r="AG32" s="17">
        <f t="shared" si="4"/>
        <v>0</v>
      </c>
      <c r="AH32" s="17">
        <f t="shared" si="4"/>
        <v>0</v>
      </c>
      <c r="AI32" s="17">
        <f t="shared" si="4"/>
        <v>0</v>
      </c>
      <c r="AJ32" s="17">
        <f t="shared" si="4"/>
        <v>0</v>
      </c>
      <c r="AK32" s="15">
        <f t="shared" si="0"/>
        <v>0</v>
      </c>
      <c r="AL32" s="16">
        <f>IF($AK$3="４週",AK32/4,AK32/(DAY(EOMONTH($F$9,0))/7))</f>
        <v>0</v>
      </c>
      <c r="AM32" s="109"/>
      <c r="AN32" s="109"/>
    </row>
    <row r="33" spans="1:43" ht="18" customHeight="1">
      <c r="A33" s="108" t="s">
        <v>6</v>
      </c>
      <c r="B33" s="108"/>
      <c r="C33" s="108"/>
      <c r="D33" s="108"/>
      <c r="E33" s="110"/>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c r="AI33" s="60"/>
      <c r="AJ33" s="60"/>
      <c r="AK33" s="17"/>
      <c r="AL33" s="18"/>
      <c r="AM33" s="109"/>
      <c r="AN33" s="109"/>
    </row>
    <row r="34" spans="1:43" s="13" customFormat="1" ht="15" customHeight="1">
      <c r="A34" s="10"/>
      <c r="B34" s="10"/>
      <c r="C34" s="10"/>
      <c r="D34" s="10"/>
      <c r="E34" s="10"/>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0"/>
      <c r="AL34" s="10"/>
      <c r="AM34" s="12"/>
    </row>
    <row r="35" spans="1:43" s="13" customFormat="1" ht="15" customHeight="1">
      <c r="A35" s="54"/>
      <c r="B35" s="54"/>
      <c r="C35" s="54"/>
      <c r="D35" s="54"/>
      <c r="E35" s="54"/>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54"/>
      <c r="AL35" s="54"/>
      <c r="AM35" s="12"/>
    </row>
    <row r="36" spans="1:43" s="13" customFormat="1" ht="15" customHeight="1">
      <c r="A36" s="54"/>
      <c r="B36" s="54"/>
      <c r="C36" s="54"/>
      <c r="D36" s="54"/>
      <c r="E36" s="54"/>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54"/>
      <c r="AL36" s="54"/>
      <c r="AM36" s="12"/>
    </row>
    <row r="37" spans="1:43" s="13" customFormat="1" ht="21" customHeight="1">
      <c r="A37" s="45" t="s">
        <v>116</v>
      </c>
      <c r="B37" s="10"/>
      <c r="C37" s="10"/>
      <c r="D37" s="10"/>
      <c r="E37" s="10"/>
      <c r="F37" s="10"/>
      <c r="G37" s="11"/>
      <c r="H37" s="11"/>
      <c r="I37" s="11"/>
      <c r="J37" s="11"/>
      <c r="K37" s="11"/>
      <c r="L37" s="11"/>
      <c r="M37" s="11"/>
      <c r="N37" s="11"/>
      <c r="O37" s="11"/>
      <c r="AM37" s="10"/>
      <c r="AN37" s="12"/>
    </row>
    <row r="38" spans="1:43" s="13" customFormat="1" ht="25" customHeight="1">
      <c r="A38" s="111"/>
      <c r="B38" s="111"/>
      <c r="C38" s="111"/>
      <c r="D38" s="43">
        <v>4</v>
      </c>
      <c r="E38" s="43">
        <v>5</v>
      </c>
      <c r="F38" s="112">
        <v>6</v>
      </c>
      <c r="G38" s="112"/>
      <c r="H38" s="112"/>
      <c r="I38" s="112">
        <v>7</v>
      </c>
      <c r="J38" s="112"/>
      <c r="K38" s="112"/>
      <c r="L38" s="112">
        <v>8</v>
      </c>
      <c r="M38" s="112"/>
      <c r="N38" s="112"/>
      <c r="O38" s="112">
        <v>9</v>
      </c>
      <c r="P38" s="112"/>
      <c r="Q38" s="112"/>
      <c r="R38" s="112">
        <v>10</v>
      </c>
      <c r="S38" s="112"/>
      <c r="T38" s="112"/>
      <c r="U38" s="112">
        <v>11</v>
      </c>
      <c r="V38" s="112"/>
      <c r="W38" s="112"/>
      <c r="X38" s="112">
        <v>12</v>
      </c>
      <c r="Y38" s="112"/>
      <c r="Z38" s="112"/>
      <c r="AA38" s="112">
        <v>1</v>
      </c>
      <c r="AB38" s="112"/>
      <c r="AC38" s="112"/>
      <c r="AD38" s="112">
        <v>2</v>
      </c>
      <c r="AE38" s="112"/>
      <c r="AF38" s="112"/>
      <c r="AG38" s="112">
        <v>3</v>
      </c>
      <c r="AH38" s="112"/>
      <c r="AI38" s="112"/>
      <c r="AJ38" s="111" t="s">
        <v>64</v>
      </c>
      <c r="AK38" s="111"/>
      <c r="AL38" s="51" t="s">
        <v>119</v>
      </c>
      <c r="AM38"/>
      <c r="AN38"/>
      <c r="AO38"/>
      <c r="AP38"/>
      <c r="AQ38"/>
    </row>
    <row r="39" spans="1:43" s="13" customFormat="1" ht="18" customHeight="1">
      <c r="A39" s="115" t="s">
        <v>122</v>
      </c>
      <c r="B39" s="115"/>
      <c r="C39" s="115"/>
      <c r="D39" s="61"/>
      <c r="E39" s="61"/>
      <c r="F39" s="116"/>
      <c r="G39" s="116"/>
      <c r="H39" s="116"/>
      <c r="I39" s="116"/>
      <c r="J39" s="116"/>
      <c r="K39" s="116"/>
      <c r="L39" s="116"/>
      <c r="M39" s="116"/>
      <c r="N39" s="116"/>
      <c r="O39" s="116"/>
      <c r="P39" s="116"/>
      <c r="Q39" s="116"/>
      <c r="R39" s="116"/>
      <c r="S39" s="116"/>
      <c r="T39" s="116"/>
      <c r="U39" s="116"/>
      <c r="V39" s="116"/>
      <c r="W39" s="116"/>
      <c r="X39" s="116"/>
      <c r="Y39" s="116"/>
      <c r="Z39" s="116"/>
      <c r="AA39" s="116"/>
      <c r="AB39" s="116"/>
      <c r="AC39" s="116"/>
      <c r="AD39" s="116"/>
      <c r="AE39" s="116"/>
      <c r="AF39" s="116"/>
      <c r="AG39" s="116"/>
      <c r="AH39" s="116"/>
      <c r="AI39" s="116"/>
      <c r="AJ39" s="117">
        <f>SUM(D39:AI39)</f>
        <v>0</v>
      </c>
      <c r="AK39" s="117"/>
      <c r="AL39" s="113" t="e">
        <f>ROUNDUP(AJ39/AJ40,1)</f>
        <v>#DIV/0!</v>
      </c>
      <c r="AM39"/>
      <c r="AN39"/>
      <c r="AO39"/>
      <c r="AP39"/>
      <c r="AQ39"/>
    </row>
    <row r="40" spans="1:43" s="13" customFormat="1" ht="18" customHeight="1">
      <c r="A40" s="115" t="s">
        <v>117</v>
      </c>
      <c r="B40" s="115"/>
      <c r="C40" s="115"/>
      <c r="D40" s="61"/>
      <c r="E40" s="61"/>
      <c r="F40" s="116"/>
      <c r="G40" s="116"/>
      <c r="H40" s="116"/>
      <c r="I40" s="116"/>
      <c r="J40" s="116"/>
      <c r="K40" s="116"/>
      <c r="L40" s="116"/>
      <c r="M40" s="116"/>
      <c r="N40" s="116"/>
      <c r="O40" s="116"/>
      <c r="P40" s="116"/>
      <c r="Q40" s="116"/>
      <c r="R40" s="116"/>
      <c r="S40" s="116"/>
      <c r="T40" s="116"/>
      <c r="U40" s="116"/>
      <c r="V40" s="116"/>
      <c r="W40" s="116"/>
      <c r="X40" s="116"/>
      <c r="Y40" s="116"/>
      <c r="Z40" s="116"/>
      <c r="AA40" s="116"/>
      <c r="AB40" s="116"/>
      <c r="AC40" s="116"/>
      <c r="AD40" s="116"/>
      <c r="AE40" s="116"/>
      <c r="AF40" s="116"/>
      <c r="AG40" s="116"/>
      <c r="AH40" s="116"/>
      <c r="AI40" s="116"/>
      <c r="AJ40" s="117">
        <f>+SUM(D40:AI40)</f>
        <v>0</v>
      </c>
      <c r="AK40" s="117"/>
      <c r="AL40" s="114"/>
      <c r="AM40"/>
      <c r="AN40"/>
      <c r="AO40"/>
      <c r="AP40"/>
      <c r="AQ40"/>
    </row>
    <row r="41" spans="1:43" s="13" customFormat="1" ht="5.15" customHeight="1">
      <c r="A41" s="48"/>
      <c r="B41" s="48"/>
      <c r="C41" s="48"/>
      <c r="D41"/>
      <c r="E41"/>
      <c r="F41"/>
      <c r="G41"/>
      <c r="H4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49"/>
      <c r="AH41" s="49"/>
      <c r="AI41" s="49"/>
      <c r="AJ41" s="50"/>
      <c r="AK41" s="11"/>
      <c r="AL41" s="10"/>
      <c r="AM41" s="10"/>
      <c r="AN41" s="12"/>
    </row>
    <row r="42" spans="1:43" s="13" customFormat="1" ht="18" customHeight="1">
      <c r="A42" s="45" t="s">
        <v>118</v>
      </c>
      <c r="B42" s="11"/>
      <c r="D42" s="11"/>
      <c r="E42" s="11"/>
      <c r="F42" s="11"/>
      <c r="G42" s="11"/>
      <c r="H42" s="11"/>
      <c r="I42"/>
      <c r="J42"/>
      <c r="K42"/>
      <c r="L42"/>
      <c r="M42"/>
      <c r="N42"/>
      <c r="O42" s="11"/>
      <c r="P42" s="11"/>
      <c r="Q42" s="11"/>
      <c r="R42" s="11"/>
      <c r="S42" s="11"/>
      <c r="T42" s="11"/>
      <c r="U42" s="11"/>
      <c r="V42" s="11"/>
      <c r="W42" s="10"/>
      <c r="X42" s="11"/>
      <c r="Y42" s="11"/>
      <c r="Z42" s="11"/>
      <c r="AA42" s="11"/>
      <c r="AB42" s="11"/>
      <c r="AC42" s="11"/>
      <c r="AD42" s="11"/>
      <c r="AE42" s="11"/>
      <c r="AF42" s="11"/>
      <c r="AG42" s="49"/>
      <c r="AH42" s="49"/>
      <c r="AI42" s="49"/>
      <c r="AJ42" s="50"/>
      <c r="AK42" s="11"/>
      <c r="AL42" s="10"/>
      <c r="AM42" s="10"/>
      <c r="AN42" s="12"/>
    </row>
    <row r="43" spans="1:43" s="13" customFormat="1" ht="25" customHeight="1">
      <c r="A43" s="111" t="s">
        <v>112</v>
      </c>
      <c r="B43" s="111"/>
      <c r="C43" s="111" t="s">
        <v>25</v>
      </c>
      <c r="D43" s="111"/>
      <c r="E43" s="118" t="s">
        <v>124</v>
      </c>
      <c r="F43" s="118"/>
      <c r="G43" s="118"/>
      <c r="H43" s="118"/>
      <c r="I43" s="120" t="s">
        <v>125</v>
      </c>
      <c r="J43" s="121"/>
      <c r="K43" s="121"/>
      <c r="L43" s="121"/>
      <c r="M43" s="121"/>
      <c r="N43" s="123"/>
      <c r="O43"/>
      <c r="P43"/>
      <c r="Q43"/>
      <c r="R43"/>
      <c r="S43"/>
      <c r="T43"/>
      <c r="U43"/>
      <c r="W43" s="10"/>
      <c r="X43" s="11"/>
      <c r="Y43" s="11"/>
      <c r="Z43" s="11"/>
      <c r="AA43" s="11"/>
      <c r="AB43" s="11"/>
      <c r="AC43" s="11"/>
      <c r="AD43" s="11"/>
      <c r="AE43" s="11"/>
      <c r="AF43" s="11"/>
      <c r="AG43" s="49"/>
      <c r="AH43" s="49"/>
      <c r="AI43" s="49"/>
      <c r="AJ43" s="50"/>
      <c r="AK43" s="11"/>
      <c r="AL43" s="10"/>
      <c r="AM43" s="10"/>
      <c r="AN43" s="12"/>
    </row>
    <row r="44" spans="1:43" s="13" customFormat="1" ht="18" customHeight="1">
      <c r="A44" s="118" t="s">
        <v>120</v>
      </c>
      <c r="B44" s="118"/>
      <c r="C44" s="119" t="e">
        <f>ROUNDDOWN(IF(AL39&lt;=60,1,1+ROUNDUP((AL39-60)/40,0)),1)</f>
        <v>#DIV/0!</v>
      </c>
      <c r="D44" s="119"/>
      <c r="E44" s="119" t="e">
        <f>ROUNDDOWN(AL39/6,1)</f>
        <v>#DIV/0!</v>
      </c>
      <c r="F44" s="119"/>
      <c r="G44" s="119"/>
      <c r="H44" s="119"/>
      <c r="I44" s="119" t="e">
        <f>ROUNDDOWN(AL39/15,1)</f>
        <v>#DIV/0!</v>
      </c>
      <c r="J44" s="119"/>
      <c r="K44" s="119"/>
      <c r="L44" s="119"/>
      <c r="M44" s="119"/>
      <c r="N44" s="119"/>
      <c r="O44"/>
      <c r="P44"/>
      <c r="Q44"/>
      <c r="R44"/>
      <c r="S44"/>
      <c r="T44"/>
      <c r="U44"/>
      <c r="W44" s="10"/>
      <c r="X44" s="11"/>
      <c r="Y44" s="11"/>
      <c r="Z44" s="11"/>
      <c r="AA44" s="11"/>
      <c r="AB44" s="11"/>
      <c r="AC44" s="11"/>
      <c r="AD44" s="11"/>
      <c r="AE44" s="11"/>
      <c r="AF44" s="11"/>
      <c r="AG44" s="49"/>
      <c r="AH44" s="49"/>
      <c r="AI44" s="49"/>
      <c r="AJ44" s="50"/>
      <c r="AK44" s="11"/>
      <c r="AL44" s="10"/>
      <c r="AM44" s="10"/>
      <c r="AN44" s="12"/>
    </row>
    <row r="45" spans="1:43" s="13" customFormat="1" ht="5.15" customHeight="1">
      <c r="A45" s="48"/>
      <c r="B45" s="48"/>
      <c r="C45" s="48"/>
      <c r="D45" s="48"/>
      <c r="E45" s="48"/>
      <c r="F45" s="48"/>
      <c r="G45" s="48"/>
      <c r="H45" s="48"/>
      <c r="I45" s="48"/>
      <c r="J45" s="49"/>
      <c r="K45" s="49"/>
      <c r="L45" s="49"/>
      <c r="M45" s="50"/>
      <c r="N45" s="11"/>
      <c r="O45" s="11"/>
      <c r="P45" s="11"/>
      <c r="Q45"/>
      <c r="W45" s="10"/>
      <c r="X45" s="11"/>
      <c r="Y45" s="11"/>
      <c r="Z45" s="11"/>
      <c r="AA45" s="11"/>
      <c r="AB45" s="11"/>
      <c r="AC45" s="11"/>
      <c r="AD45" s="11"/>
      <c r="AE45" s="11"/>
      <c r="AF45" s="11"/>
      <c r="AG45" s="49"/>
      <c r="AH45" s="49"/>
      <c r="AI45" s="49"/>
      <c r="AJ45" s="50"/>
      <c r="AK45" s="11"/>
      <c r="AL45" s="10"/>
      <c r="AM45" s="10"/>
      <c r="AN45" s="12"/>
    </row>
    <row r="46" spans="1:43" ht="21" customHeight="1">
      <c r="A46" s="14" t="s">
        <v>121</v>
      </c>
      <c r="B46" s="1"/>
      <c r="C46" s="5"/>
      <c r="D46" s="5"/>
      <c r="E46" s="5"/>
      <c r="F46" s="5"/>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5"/>
      <c r="AM46" s="5"/>
      <c r="AN46" s="4"/>
    </row>
    <row r="47" spans="1:43" ht="25" customHeight="1">
      <c r="A47" s="4"/>
      <c r="B47" s="22"/>
      <c r="C47" s="120" t="str">
        <f>IF(VLOOKUP($AK$1,選択肢!$A$1:$J$32,C52,FALSE)=0,"-",VLOOKUP($AK$1,選択肢!$A$1:$J$32,C52,FALSE))</f>
        <v>管理者</v>
      </c>
      <c r="D47" s="121"/>
      <c r="E47" s="122" t="str">
        <f>IF(VLOOKUP($AK$1,選択肢!$A$1:$J$32,E52,FALSE)=0,"-",VLOOKUP($AK$1,選択肢!$A$1:$J$32,E52,FALSE))</f>
        <v>サービス管理責任者</v>
      </c>
      <c r="F47" s="122"/>
      <c r="G47" s="122"/>
      <c r="H47" s="122"/>
      <c r="I47" s="120" t="str">
        <f>IF(VLOOKUP($AK$1,選択肢!$A$1:$J$32,I52,FALSE)=0,"-",VLOOKUP($AK$1,選択肢!$A$1:$J$32,I52,FALSE))</f>
        <v>就労支援員</v>
      </c>
      <c r="J47" s="121"/>
      <c r="K47" s="121"/>
      <c r="L47" s="121"/>
      <c r="M47" s="121"/>
      <c r="N47" s="123"/>
      <c r="O47" s="120" t="str">
        <f>IF(VLOOKUP($AK$1,選択肢!$A$1:$J$32,O52,FALSE)=0,"-",VLOOKUP($AK$1,選択肢!$A$1:$J$32,O52,FALSE))</f>
        <v>職業指導員</v>
      </c>
      <c r="P47" s="121"/>
      <c r="Q47" s="121"/>
      <c r="R47" s="121"/>
      <c r="S47" s="121"/>
      <c r="T47" s="123"/>
      <c r="U47" s="120" t="str">
        <f>IF(VLOOKUP($AK$1,選択肢!$A$1:$J$32,U52,FALSE)=0,"-",VLOOKUP($AK$1,選択肢!$A$1:$J$32,U52,FALSE))</f>
        <v>生活支援員</v>
      </c>
      <c r="V47" s="121"/>
      <c r="W47" s="121"/>
      <c r="X47" s="121"/>
      <c r="Y47" s="121"/>
      <c r="Z47" s="123"/>
      <c r="AA47" s="120" t="str">
        <f>IF(VLOOKUP($AK$1,選択肢!$A$1:$J$32,AA52,FALSE)=0,"-",VLOOKUP($AK$1,選択肢!$A$1:$J$32,AA52,FALSE))</f>
        <v>-</v>
      </c>
      <c r="AB47" s="121"/>
      <c r="AC47" s="121"/>
      <c r="AD47" s="121"/>
      <c r="AE47" s="121"/>
      <c r="AF47" s="123"/>
      <c r="AG47" s="122" t="str">
        <f>IF(VLOOKUP($AK$1,選択肢!$A$1:$J$32,AG52,FALSE)=0,"-",VLOOKUP($AK$1,選択肢!$A$1:$J$32,AG52,FALSE))</f>
        <v>-</v>
      </c>
      <c r="AH47" s="122"/>
      <c r="AI47" s="122"/>
      <c r="AJ47" s="122"/>
      <c r="AK47" s="122"/>
      <c r="AL47" s="122" t="str">
        <f>IF(VLOOKUP($AK$1,選択肢!$A$1:$J$32,AL52,FALSE)=0,"-",VLOOKUP($AK$1,選択肢!$A$1:$J$32,AL52,FALSE))</f>
        <v>-</v>
      </c>
      <c r="AM47" s="122"/>
      <c r="AN47" s="4"/>
    </row>
    <row r="48" spans="1:43" ht="18" customHeight="1">
      <c r="A48" s="4"/>
      <c r="B48" s="22"/>
      <c r="C48" s="47" t="s">
        <v>2</v>
      </c>
      <c r="D48" s="47" t="s">
        <v>3</v>
      </c>
      <c r="E48" s="46" t="s">
        <v>2</v>
      </c>
      <c r="F48" s="124" t="s">
        <v>3</v>
      </c>
      <c r="G48" s="124"/>
      <c r="H48" s="124"/>
      <c r="I48" s="125" t="s">
        <v>2</v>
      </c>
      <c r="J48" s="126"/>
      <c r="K48" s="127"/>
      <c r="L48" s="125" t="s">
        <v>3</v>
      </c>
      <c r="M48" s="126"/>
      <c r="N48" s="127"/>
      <c r="O48" s="125" t="s">
        <v>2</v>
      </c>
      <c r="P48" s="126"/>
      <c r="Q48" s="127"/>
      <c r="R48" s="125" t="s">
        <v>3</v>
      </c>
      <c r="S48" s="126"/>
      <c r="T48" s="127"/>
      <c r="U48" s="125" t="s">
        <v>2</v>
      </c>
      <c r="V48" s="126"/>
      <c r="W48" s="127"/>
      <c r="X48" s="125" t="s">
        <v>3</v>
      </c>
      <c r="Y48" s="126"/>
      <c r="Z48" s="127"/>
      <c r="AA48" s="125" t="s">
        <v>2</v>
      </c>
      <c r="AB48" s="126"/>
      <c r="AC48" s="127"/>
      <c r="AD48" s="125" t="s">
        <v>3</v>
      </c>
      <c r="AE48" s="126"/>
      <c r="AF48" s="127"/>
      <c r="AG48" s="125" t="s">
        <v>2</v>
      </c>
      <c r="AH48" s="126"/>
      <c r="AI48" s="127"/>
      <c r="AJ48" s="125" t="s">
        <v>3</v>
      </c>
      <c r="AK48" s="127"/>
      <c r="AL48" s="46" t="s">
        <v>1</v>
      </c>
      <c r="AM48" s="46" t="s">
        <v>0</v>
      </c>
      <c r="AN48" s="4"/>
    </row>
    <row r="49" spans="1:40" ht="18" customHeight="1">
      <c r="A49" s="4"/>
      <c r="B49" s="21" t="s">
        <v>18</v>
      </c>
      <c r="C49" s="46">
        <f>COUNTIFS($B$11:$B$31,C$47,$C$11:$C$31,"A",$E$11:$E$31,"*")</f>
        <v>0</v>
      </c>
      <c r="D49" s="46">
        <f>COUNTIFS($B$11:$B$31,C$47,$C$11:$C$31,"B",$E$11:$E$31,"*")</f>
        <v>0</v>
      </c>
      <c r="E49" s="46">
        <f>COUNTIFS($B$11:$B$31,E$47,$C$11:$C$31,"A",$E$11:$E$31,"*")</f>
        <v>0</v>
      </c>
      <c r="F49" s="125">
        <f>COUNTIFS($B$11:$B$31,E$47,$C$11:$C$31,"B",$E$11:$E$31,"*")</f>
        <v>0</v>
      </c>
      <c r="G49" s="126"/>
      <c r="H49" s="127"/>
      <c r="I49" s="125">
        <f>COUNTIFS($B$11:$B$31,I$47,$C$11:$C$31,"A",$E$11:$E$31,"*")</f>
        <v>0</v>
      </c>
      <c r="J49" s="126"/>
      <c r="K49" s="127"/>
      <c r="L49" s="125">
        <f>COUNTIFS($B$11:$B$31,I$47,$C$11:$C$31,"B",$E$11:$E$31,"*")</f>
        <v>0</v>
      </c>
      <c r="M49" s="126"/>
      <c r="N49" s="127"/>
      <c r="O49" s="125">
        <f>COUNTIFS($B$11:$B$31,O$47,$C$11:$C$31,"A",$E$11:$E$31,"*")</f>
        <v>0</v>
      </c>
      <c r="P49" s="126"/>
      <c r="Q49" s="127"/>
      <c r="R49" s="125">
        <f>COUNTIFS($B$11:$B$31,O$47,$C$11:$C$31,"B",$E$11:$E$31,"*")</f>
        <v>0</v>
      </c>
      <c r="S49" s="126"/>
      <c r="T49" s="127"/>
      <c r="U49" s="125">
        <f>COUNTIFS($B$11:$B$31,U$47,$C$11:$C$31,"A",$E$11:$E$31,"*")</f>
        <v>0</v>
      </c>
      <c r="V49" s="126"/>
      <c r="W49" s="127"/>
      <c r="X49" s="125">
        <f>COUNTIFS($B$11:$B$31,U$47,$C$11:$C$31,"B",$E$11:$E$31,"*")</f>
        <v>0</v>
      </c>
      <c r="Y49" s="126"/>
      <c r="Z49" s="127"/>
      <c r="AA49" s="125">
        <f>COUNTIFS($B$11:$B$31,AA$47,$C$11:$C$31,"A",$E$11:$E$31,"*")</f>
        <v>0</v>
      </c>
      <c r="AB49" s="126"/>
      <c r="AC49" s="127"/>
      <c r="AD49" s="125">
        <f>COUNTIFS($B$11:$B$31,AA$47,$C$11:$C$31,"B",$E$11:$E$31,"*")</f>
        <v>0</v>
      </c>
      <c r="AE49" s="126"/>
      <c r="AF49" s="127"/>
      <c r="AG49" s="125">
        <f>COUNTIFS($B$11:$B$31,AG$47,$C$11:$C$31,"A",$E$11:$E$31,"*")</f>
        <v>0</v>
      </c>
      <c r="AH49" s="126"/>
      <c r="AI49" s="127"/>
      <c r="AJ49" s="125">
        <f>COUNTIFS($B$11:$B$31,AG$47,$C$11:$C$31,"B",$E$11:$E$31,"*")</f>
        <v>0</v>
      </c>
      <c r="AK49" s="127"/>
      <c r="AL49" s="46">
        <f>COUNTIFS($B$11:$B$31,AL$47,$C$11:$C$31,"A",$E$11:$E$31,"*")</f>
        <v>0</v>
      </c>
      <c r="AM49" s="46">
        <f>COUNTIFS($B$11:$B$31,AL$47,$C$11:$C$31,"B",$E$11:$E$31,"*")</f>
        <v>0</v>
      </c>
      <c r="AN49" s="4"/>
    </row>
    <row r="50" spans="1:40" ht="18" customHeight="1">
      <c r="A50" s="4"/>
      <c r="B50" s="28" t="s">
        <v>19</v>
      </c>
      <c r="C50" s="46">
        <f>COUNTIFS($B$11:$B$31,C$47,$C$11:$C$31,"C",$E$11:$E$31,"*")</f>
        <v>0</v>
      </c>
      <c r="D50" s="46">
        <f>COUNTIFS($B$11:$B$31,C$47,$C$11:$C$31,"D",$E$11:$E$31,"*")</f>
        <v>0</v>
      </c>
      <c r="E50" s="46">
        <f>COUNTIFS($B$11:$B$31,E$47,$C$11:$C$31,"C",$E$11:$E$31,"*")</f>
        <v>0</v>
      </c>
      <c r="F50" s="125">
        <f>COUNTIFS($B$11:$B$31,E$47,$C$11:$C$31,"D",$E$11:$E$31,"*")</f>
        <v>0</v>
      </c>
      <c r="G50" s="126"/>
      <c r="H50" s="127"/>
      <c r="I50" s="125">
        <f>COUNTIFS($B$11:$B$31,I$47,$C$11:$C$31,"C",$E$11:$E$31,"*")</f>
        <v>0</v>
      </c>
      <c r="J50" s="126"/>
      <c r="K50" s="127"/>
      <c r="L50" s="125">
        <f>COUNTIFS($B$11:$B$31,I$47,$C$11:$C$31,"D",$E$11:$E$31,"*")</f>
        <v>0</v>
      </c>
      <c r="M50" s="126"/>
      <c r="N50" s="127"/>
      <c r="O50" s="125">
        <f>COUNTIFS($B$11:$B$31,O$47,$C$11:$C$31,"C",$E$11:$E$31,"*")</f>
        <v>0</v>
      </c>
      <c r="P50" s="126"/>
      <c r="Q50" s="127"/>
      <c r="R50" s="125">
        <f>COUNTIFS($B$11:$B$31,O$47,$C$11:$C$31,"D",$E$11:$E$31,"*")</f>
        <v>0</v>
      </c>
      <c r="S50" s="126"/>
      <c r="T50" s="127"/>
      <c r="U50" s="125">
        <f>COUNTIFS($B$11:$B$31,U$47,$C$11:$C$31,"C",$E$11:$E$31,"*")</f>
        <v>0</v>
      </c>
      <c r="V50" s="126"/>
      <c r="W50" s="127"/>
      <c r="X50" s="125">
        <f>COUNTIFS($B$11:$B$31,U$47,$C$11:$C$31,"D",$E$11:$E$31,"*")</f>
        <v>0</v>
      </c>
      <c r="Y50" s="126"/>
      <c r="Z50" s="127"/>
      <c r="AA50" s="125">
        <f>COUNTIFS($B$11:$B$31,AA$47,$C$11:$C$31,"C",$E$11:$E$31,"*")</f>
        <v>0</v>
      </c>
      <c r="AB50" s="126"/>
      <c r="AC50" s="127"/>
      <c r="AD50" s="125">
        <f>COUNTIFS($B$11:$B$31,AA$47,$C$11:$C$31,"D",$E$11:$E$31,"*")</f>
        <v>0</v>
      </c>
      <c r="AE50" s="126"/>
      <c r="AF50" s="127"/>
      <c r="AG50" s="125">
        <f>COUNTIFS($B$11:$B$31,AG$47,$C$11:$C$31,"C",$E$11:$E$31,"*")</f>
        <v>0</v>
      </c>
      <c r="AH50" s="126"/>
      <c r="AI50" s="127"/>
      <c r="AJ50" s="125">
        <f>COUNTIFS($B$11:$B$31,AG$47,$C$11:$C$31,"D",$E$11:$E$31,"*")</f>
        <v>0</v>
      </c>
      <c r="AK50" s="127"/>
      <c r="AL50" s="46">
        <f>COUNTIFS($B$11:$B$31,AL$47,$C$11:$C$31,"C",$E$11:$E$31,"*")</f>
        <v>0</v>
      </c>
      <c r="AM50" s="46">
        <f>COUNTIFS($B$11:$B$31,AL$47,$C$11:$C$31,"D",$E$11:$E$31,"*")</f>
        <v>0</v>
      </c>
      <c r="AN50" s="4"/>
    </row>
    <row r="51" spans="1:40" ht="25" customHeight="1">
      <c r="A51" s="4"/>
      <c r="B51" s="28" t="s">
        <v>111</v>
      </c>
      <c r="C51" s="120" t="str">
        <f>IF($AK$3="４週",SUMIFS($AK$11:$AK$31,$B$11:$B$31,C47)/4/$AH$5,IF($AK$3="歴月",SUMIFS($AK$11:$AK$31,$B$11:$B$31,C47)/$AL$5,"記載する期間を選択してください"))</f>
        <v>記載する期間を選択してください</v>
      </c>
      <c r="D51" s="123"/>
      <c r="E51" s="120" t="str">
        <f>IF($AK$3="４週",SUMIFS($AK$11:$AK$31,$B$11:$B$31,E47)/4/$AH$5,IF($AK$3="歴月",SUMIFS($AK$11:$AK$31,$B$11:$B$31,E47)/$AL$5,"記載する期間を選択してください"))</f>
        <v>記載する期間を選択してください</v>
      </c>
      <c r="F51" s="121"/>
      <c r="G51" s="121"/>
      <c r="H51" s="123"/>
      <c r="I51" s="120" t="str">
        <f>IF($AK$3="４週",SUMIFS($AK$11:$AK$31,$B$11:$B$31,I47)/4/$AH$5,IF($AK$3="歴月",SUMIFS($AK$11:$AK$31,$B$11:$B$31,I47)/$AL$5,"記載する期間を選択してください"))</f>
        <v>記載する期間を選択してください</v>
      </c>
      <c r="J51" s="121"/>
      <c r="K51" s="121"/>
      <c r="L51" s="121"/>
      <c r="M51" s="121"/>
      <c r="N51" s="123"/>
      <c r="O51" s="120" t="str">
        <f>IF($AK$3="４週",SUMIFS($AK$11:$AK$31,$B$11:$B$31,O47)/4/$AH$5,IF($AK$3="歴月",SUMIFS($AK$11:$AK$31,$B$11:$B$31,O47)/$AL$5,"記載する期間を選択してください"))</f>
        <v>記載する期間を選択してください</v>
      </c>
      <c r="P51" s="121"/>
      <c r="Q51" s="121"/>
      <c r="R51" s="121"/>
      <c r="S51" s="121"/>
      <c r="T51" s="123"/>
      <c r="U51" s="120" t="str">
        <f>IF($AK$3="４週",SUMIFS($AK$11:$AK$31,$B$11:$B$31,U47)/4/$AH$5,IF($AK$3="歴月",SUMIFS($AK$11:$AK$31,$B$11:$B$31,U47)/$AL$5,"記載する期間を選択してください"))</f>
        <v>記載する期間を選択してください</v>
      </c>
      <c r="V51" s="121"/>
      <c r="W51" s="121"/>
      <c r="X51" s="121"/>
      <c r="Y51" s="121"/>
      <c r="Z51" s="123"/>
      <c r="AA51" s="120" t="str">
        <f>IF($AK$3="４週",SUMIFS($AK$11:$AK$31,$B$11:$B$31,AA47)/4/$AH$5,IF($AK$3="歴月",SUMIFS($AK$11:$AK$31,$B$11:$B$31,AA47)/$AL$5,"記載する期間を選択してください"))</f>
        <v>記載する期間を選択してください</v>
      </c>
      <c r="AB51" s="121"/>
      <c r="AC51" s="121"/>
      <c r="AD51" s="121"/>
      <c r="AE51" s="121"/>
      <c r="AF51" s="123"/>
      <c r="AG51" s="120" t="str">
        <f>IF($AK$3="４週",SUMIFS($AK$11:$AK$31,$B$11:$B$31,AG47)/4/$AH$5,IF($AK$3="歴月",SUMIFS($AK$11:$AK$31,$B$11:$B$31,AG47)/$AL$5,"記載する期間を選択してください"))</f>
        <v>記載する期間を選択してください</v>
      </c>
      <c r="AH51" s="121"/>
      <c r="AI51" s="121"/>
      <c r="AJ51" s="121"/>
      <c r="AK51" s="123"/>
      <c r="AL51" s="120" t="str">
        <f>IF($AK$3="４週",SUMIFS($AK$11:$AK$31,$B$11:$B$31,AL47)/4/$AH$5,IF($AK$3="歴月",SUMIFS($AK$11:$AK$31,$B$11:$B$31,AL47)/$AL$5,"記載する期間を選択してください"))</f>
        <v>記載する期間を選択してください</v>
      </c>
      <c r="AM51" s="123"/>
      <c r="AN51" s="4"/>
    </row>
    <row r="52" spans="1:40" ht="5.15" customHeight="1">
      <c r="A52" s="4"/>
      <c r="B52" s="1"/>
      <c r="C52" s="24">
        <v>2</v>
      </c>
      <c r="D52" s="24"/>
      <c r="E52" s="24">
        <v>3</v>
      </c>
      <c r="F52" s="24"/>
      <c r="G52" s="24"/>
      <c r="H52" s="24"/>
      <c r="I52" s="24">
        <v>4</v>
      </c>
      <c r="J52" s="24"/>
      <c r="K52" s="24"/>
      <c r="L52" s="24"/>
      <c r="M52" s="24"/>
      <c r="N52" s="24"/>
      <c r="O52" s="24">
        <v>5</v>
      </c>
      <c r="P52" s="24"/>
      <c r="Q52" s="24"/>
      <c r="R52" s="24"/>
      <c r="S52" s="24"/>
      <c r="T52" s="24"/>
      <c r="U52" s="24">
        <v>6</v>
      </c>
      <c r="V52" s="24"/>
      <c r="W52" s="24"/>
      <c r="X52" s="24"/>
      <c r="Y52" s="24"/>
      <c r="Z52" s="24"/>
      <c r="AA52" s="24">
        <v>7</v>
      </c>
      <c r="AB52" s="24"/>
      <c r="AC52" s="24"/>
      <c r="AD52" s="24"/>
      <c r="AE52" s="24"/>
      <c r="AF52" s="24"/>
      <c r="AG52" s="24">
        <v>8</v>
      </c>
      <c r="AH52" s="24"/>
      <c r="AI52" s="24"/>
      <c r="AJ52" s="24"/>
      <c r="AK52" s="24"/>
      <c r="AL52" s="24">
        <v>9</v>
      </c>
      <c r="AM52" s="44"/>
      <c r="AN52" s="4"/>
    </row>
    <row r="53" spans="1:40" ht="15" customHeight="1">
      <c r="A53" s="31" t="s">
        <v>76</v>
      </c>
      <c r="B53" s="36"/>
      <c r="C53" s="37"/>
      <c r="D53" s="37"/>
      <c r="E53" s="37"/>
      <c r="F53" s="38"/>
      <c r="G53" s="37"/>
      <c r="H53" s="24"/>
      <c r="I53" s="24"/>
      <c r="J53" s="24"/>
      <c r="K53" s="24"/>
      <c r="L53" s="24"/>
      <c r="M53" s="24"/>
      <c r="N53" s="24"/>
      <c r="O53" s="24"/>
      <c r="P53" s="24"/>
      <c r="Q53" s="24"/>
      <c r="R53" s="24">
        <v>6</v>
      </c>
      <c r="S53" s="24"/>
      <c r="T53" s="24"/>
      <c r="U53" s="24"/>
      <c r="V53" s="24"/>
      <c r="W53" s="24"/>
      <c r="X53" s="24">
        <v>7</v>
      </c>
      <c r="Y53" s="24"/>
      <c r="Z53" s="24"/>
      <c r="AA53" s="24"/>
      <c r="AB53" s="24"/>
      <c r="AC53" s="24"/>
      <c r="AD53" s="24">
        <v>8</v>
      </c>
      <c r="AE53" s="24"/>
      <c r="AF53" s="24"/>
      <c r="AG53" s="25"/>
      <c r="AH53" s="25"/>
      <c r="AI53" s="25"/>
      <c r="AJ53" s="25">
        <v>9</v>
      </c>
      <c r="AK53" s="23"/>
      <c r="AL53" s="23"/>
      <c r="AM53" s="4"/>
    </row>
    <row r="54" spans="1:40" s="2" customFormat="1" ht="15" customHeight="1">
      <c r="A54" s="31" t="s">
        <v>77</v>
      </c>
      <c r="B54" s="30"/>
      <c r="C54" s="30"/>
      <c r="D54" s="30"/>
      <c r="E54" s="30"/>
      <c r="F54" s="30"/>
      <c r="G54" s="3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row>
    <row r="55" spans="1:40" s="2" customFormat="1" ht="15" customHeight="1">
      <c r="A55" s="31" t="s">
        <v>123</v>
      </c>
      <c r="B55" s="30"/>
      <c r="C55" s="30"/>
      <c r="D55" s="30"/>
      <c r="E55" s="30"/>
      <c r="F55" s="30"/>
      <c r="G55" s="3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row>
    <row r="56" spans="1:40" s="2" customFormat="1" ht="15" customHeight="1">
      <c r="A56" s="31" t="s">
        <v>78</v>
      </c>
      <c r="B56" s="30"/>
      <c r="C56" s="30"/>
      <c r="D56" s="30"/>
      <c r="E56" s="30"/>
      <c r="F56" s="30"/>
      <c r="G56" s="3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row>
    <row r="57" spans="1:40" s="2" customFormat="1" ht="15" customHeight="1">
      <c r="A57" s="31" t="s">
        <v>79</v>
      </c>
      <c r="B57" s="30"/>
      <c r="C57" s="30"/>
      <c r="D57" s="30"/>
      <c r="E57" s="30"/>
      <c r="F57" s="30"/>
      <c r="G57" s="3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row>
    <row r="58" spans="1:40" ht="15" customHeight="1">
      <c r="A58" s="2" t="s">
        <v>80</v>
      </c>
      <c r="B58" s="39"/>
      <c r="C58" s="2"/>
      <c r="D58" s="2"/>
      <c r="E58" s="2"/>
      <c r="F58" s="2"/>
      <c r="G58" s="2"/>
    </row>
    <row r="59" spans="1:40" ht="15" customHeight="1">
      <c r="A59" s="2" t="s">
        <v>81</v>
      </c>
      <c r="B59" s="39"/>
      <c r="C59" s="2"/>
      <c r="D59" s="2"/>
      <c r="E59" s="2"/>
      <c r="F59" s="2"/>
      <c r="G59" s="2"/>
    </row>
    <row r="60" spans="1:40" ht="15" customHeight="1">
      <c r="A60" s="2"/>
      <c r="B60" s="21" t="s">
        <v>82</v>
      </c>
      <c r="C60" s="97" t="s">
        <v>83</v>
      </c>
      <c r="D60" s="97"/>
      <c r="E60" s="97"/>
      <c r="F60" s="2"/>
      <c r="G60" s="2"/>
    </row>
    <row r="61" spans="1:40" ht="15" customHeight="1">
      <c r="A61" s="2"/>
      <c r="B61" s="42" t="s">
        <v>100</v>
      </c>
      <c r="C61" s="128" t="s">
        <v>84</v>
      </c>
      <c r="D61" s="128"/>
      <c r="E61" s="128"/>
      <c r="F61" s="2"/>
      <c r="G61" s="2"/>
    </row>
    <row r="62" spans="1:40" ht="15" customHeight="1">
      <c r="A62" s="2"/>
      <c r="B62" s="42" t="s">
        <v>101</v>
      </c>
      <c r="C62" s="128" t="s">
        <v>85</v>
      </c>
      <c r="D62" s="128"/>
      <c r="E62" s="128"/>
      <c r="F62" s="2"/>
      <c r="G62" s="2"/>
    </row>
    <row r="63" spans="1:40" ht="15" customHeight="1">
      <c r="A63" s="2"/>
      <c r="B63" s="42" t="s">
        <v>102</v>
      </c>
      <c r="C63" s="128" t="s">
        <v>86</v>
      </c>
      <c r="D63" s="128"/>
      <c r="E63" s="128"/>
      <c r="F63" s="2"/>
      <c r="G63" s="2"/>
    </row>
    <row r="64" spans="1:40" ht="15" customHeight="1">
      <c r="A64" s="2"/>
      <c r="B64" s="42" t="s">
        <v>103</v>
      </c>
      <c r="C64" s="128" t="s">
        <v>87</v>
      </c>
      <c r="D64" s="128"/>
      <c r="E64" s="128"/>
      <c r="F64" s="2"/>
      <c r="G64" s="2"/>
    </row>
    <row r="65" spans="1:7" ht="15" customHeight="1">
      <c r="A65" s="2"/>
      <c r="B65" s="31" t="s">
        <v>88</v>
      </c>
      <c r="C65" s="2"/>
      <c r="D65" s="2"/>
      <c r="E65" s="2"/>
      <c r="F65" s="2"/>
      <c r="G65" s="2"/>
    </row>
    <row r="66" spans="1:7" ht="15" customHeight="1">
      <c r="A66" s="2"/>
      <c r="B66" s="31" t="s">
        <v>105</v>
      </c>
      <c r="C66" s="2"/>
      <c r="D66" s="2"/>
      <c r="E66" s="2"/>
      <c r="F66" s="2"/>
      <c r="G66" s="2"/>
    </row>
    <row r="67" spans="1:7" ht="15" customHeight="1">
      <c r="A67" s="2"/>
      <c r="B67" s="31" t="s">
        <v>89</v>
      </c>
      <c r="C67" s="2"/>
      <c r="D67" s="2"/>
      <c r="E67" s="2"/>
      <c r="F67" s="2"/>
      <c r="G67" s="2"/>
    </row>
    <row r="68" spans="1:7" ht="15" customHeight="1">
      <c r="A68" s="2" t="s">
        <v>90</v>
      </c>
      <c r="B68" s="39"/>
      <c r="C68" s="2"/>
      <c r="D68" s="2"/>
      <c r="E68" s="2"/>
      <c r="F68" s="2"/>
      <c r="G68" s="2"/>
    </row>
    <row r="69" spans="1:7" ht="15" customHeight="1">
      <c r="A69" s="2" t="s">
        <v>91</v>
      </c>
      <c r="B69" s="39"/>
      <c r="C69" s="2"/>
      <c r="D69" s="2"/>
      <c r="E69" s="2"/>
      <c r="F69" s="2"/>
      <c r="G69" s="2"/>
    </row>
    <row r="70" spans="1:7" ht="15" customHeight="1">
      <c r="A70" s="2" t="s">
        <v>106</v>
      </c>
      <c r="B70" s="39"/>
      <c r="C70" s="2"/>
      <c r="D70" s="2"/>
      <c r="E70" s="2"/>
      <c r="F70" s="2"/>
      <c r="G70" s="2"/>
    </row>
    <row r="71" spans="1:7" ht="15" customHeight="1">
      <c r="A71" s="2" t="s">
        <v>92</v>
      </c>
      <c r="B71" s="39"/>
      <c r="C71" s="2"/>
      <c r="D71" s="2"/>
      <c r="E71" s="2"/>
      <c r="F71" s="2"/>
      <c r="G71" s="2"/>
    </row>
    <row r="72" spans="1:7" ht="15" customHeight="1">
      <c r="A72" s="2" t="s">
        <v>149</v>
      </c>
      <c r="B72" s="39"/>
      <c r="C72" s="2"/>
      <c r="D72" s="2"/>
      <c r="E72" s="2"/>
      <c r="F72" s="2"/>
      <c r="G72" s="2"/>
    </row>
    <row r="73" spans="1:7" ht="15" customHeight="1">
      <c r="A73" s="2" t="s">
        <v>93</v>
      </c>
      <c r="B73" s="39"/>
      <c r="C73" s="2"/>
      <c r="D73" s="2"/>
      <c r="E73" s="2"/>
      <c r="F73" s="2"/>
      <c r="G73" s="2"/>
    </row>
    <row r="74" spans="1:7" ht="15" customHeight="1">
      <c r="A74" s="2" t="s">
        <v>94</v>
      </c>
      <c r="B74" s="39"/>
      <c r="C74" s="2"/>
      <c r="D74" s="2"/>
      <c r="E74" s="2"/>
      <c r="F74" s="2"/>
      <c r="G74" s="2"/>
    </row>
    <row r="75" spans="1:7" ht="15" customHeight="1">
      <c r="A75" s="2" t="s">
        <v>95</v>
      </c>
      <c r="B75" s="39"/>
      <c r="C75" s="2"/>
      <c r="D75" s="2"/>
      <c r="E75" s="2"/>
      <c r="F75" s="2"/>
      <c r="G75" s="2"/>
    </row>
    <row r="76" spans="1:7" ht="15" customHeight="1">
      <c r="A76" s="2" t="s">
        <v>96</v>
      </c>
      <c r="B76" s="39"/>
      <c r="C76" s="2"/>
      <c r="D76" s="2"/>
      <c r="E76" s="2"/>
      <c r="F76" s="2"/>
      <c r="G76" s="2"/>
    </row>
    <row r="77" spans="1:7" ht="15" customHeight="1">
      <c r="A77" s="2" t="s">
        <v>97</v>
      </c>
      <c r="B77" s="39"/>
      <c r="C77" s="2"/>
      <c r="D77" s="2"/>
      <c r="E77" s="2"/>
      <c r="F77" s="2"/>
      <c r="G77" s="2"/>
    </row>
    <row r="78" spans="1:7" ht="15" customHeight="1">
      <c r="A78" s="2" t="s">
        <v>98</v>
      </c>
      <c r="B78" s="39"/>
      <c r="C78" s="2"/>
      <c r="D78" s="2"/>
      <c r="E78" s="2"/>
      <c r="F78" s="2"/>
      <c r="G78" s="2"/>
    </row>
    <row r="79" spans="1:7" ht="15" customHeight="1">
      <c r="A79" s="2" t="s">
        <v>99</v>
      </c>
      <c r="B79" s="39"/>
      <c r="C79" s="2"/>
      <c r="D79" s="2"/>
      <c r="E79" s="2"/>
      <c r="F79" s="2"/>
      <c r="G79" s="2"/>
    </row>
    <row r="80" spans="1:7" ht="15" customHeight="1">
      <c r="A80" s="2" t="s">
        <v>104</v>
      </c>
      <c r="B80" s="39"/>
      <c r="C80" s="2"/>
      <c r="D80" s="2"/>
      <c r="E80" s="2"/>
      <c r="F80" s="2"/>
      <c r="G80" s="2"/>
    </row>
  </sheetData>
  <sheetProtection algorithmName="SHA-512" hashValue="/V5e5jsBom4SoPtVbcU53esq/yQVxCwkyFdLnTZT7XcGQaFXfrg5I7Csb37/AtcjcTlqstcagCqGYw2LG60NXQ==" saltValue="5zVeag0Wo7/lq0hRaVkSjg==" spinCount="100000" sheet="1" objects="1" scenarios="1" formatCells="0" insertRows="0"/>
  <mergeCells count="146">
    <mergeCell ref="AA49:AC49"/>
    <mergeCell ref="AD49:AF49"/>
    <mergeCell ref="AG49:AI49"/>
    <mergeCell ref="AJ49:AK49"/>
    <mergeCell ref="AA50:AC50"/>
    <mergeCell ref="AD50:AF50"/>
    <mergeCell ref="AG50:AI50"/>
    <mergeCell ref="AJ50:AK50"/>
    <mergeCell ref="C51:D51"/>
    <mergeCell ref="E51:H51"/>
    <mergeCell ref="O51:T51"/>
    <mergeCell ref="U51:Z51"/>
    <mergeCell ref="L50:N50"/>
    <mergeCell ref="O50:Q50"/>
    <mergeCell ref="R50:T50"/>
    <mergeCell ref="U50:W50"/>
    <mergeCell ref="C63:E63"/>
    <mergeCell ref="C64:E64"/>
    <mergeCell ref="I43:N43"/>
    <mergeCell ref="I44:N44"/>
    <mergeCell ref="I51:N51"/>
    <mergeCell ref="X50:Z50"/>
    <mergeCell ref="AA51:AF51"/>
    <mergeCell ref="AG51:AK51"/>
    <mergeCell ref="AL51:AM51"/>
    <mergeCell ref="C60:E60"/>
    <mergeCell ref="C61:E61"/>
    <mergeCell ref="C62:E62"/>
    <mergeCell ref="AD48:AF48"/>
    <mergeCell ref="AG48:AI48"/>
    <mergeCell ref="AJ48:AK48"/>
    <mergeCell ref="F49:H49"/>
    <mergeCell ref="I49:K49"/>
    <mergeCell ref="L49:N49"/>
    <mergeCell ref="O49:Q49"/>
    <mergeCell ref="R49:T49"/>
    <mergeCell ref="U49:W49"/>
    <mergeCell ref="X49:Z49"/>
    <mergeCell ref="F50:H50"/>
    <mergeCell ref="I50:K50"/>
    <mergeCell ref="A44:B44"/>
    <mergeCell ref="C44:D44"/>
    <mergeCell ref="E44:H44"/>
    <mergeCell ref="C47:D47"/>
    <mergeCell ref="E47:H47"/>
    <mergeCell ref="I47:N47"/>
    <mergeCell ref="AG47:AK47"/>
    <mergeCell ref="AL47:AM47"/>
    <mergeCell ref="F48:H48"/>
    <mergeCell ref="I48:K48"/>
    <mergeCell ref="L48:N48"/>
    <mergeCell ref="O48:Q48"/>
    <mergeCell ref="R48:T48"/>
    <mergeCell ref="U48:W48"/>
    <mergeCell ref="X48:Z48"/>
    <mergeCell ref="AA48:AC48"/>
    <mergeCell ref="O47:T47"/>
    <mergeCell ref="U47:Z47"/>
    <mergeCell ref="AA47:AF47"/>
    <mergeCell ref="AJ39:AK39"/>
    <mergeCell ref="R38:T38"/>
    <mergeCell ref="U38:W38"/>
    <mergeCell ref="X38:Z38"/>
    <mergeCell ref="AA38:AC38"/>
    <mergeCell ref="AD38:AF38"/>
    <mergeCell ref="AG38:AI38"/>
    <mergeCell ref="AJ38:AK38"/>
    <mergeCell ref="A43:B43"/>
    <mergeCell ref="C43:D43"/>
    <mergeCell ref="E43:H43"/>
    <mergeCell ref="AL39:AL40"/>
    <mergeCell ref="A40:C40"/>
    <mergeCell ref="F40:H40"/>
    <mergeCell ref="I40:K40"/>
    <mergeCell ref="L40:N40"/>
    <mergeCell ref="O40:Q40"/>
    <mergeCell ref="R40:T40"/>
    <mergeCell ref="U40:W40"/>
    <mergeCell ref="X40:Z40"/>
    <mergeCell ref="AA40:AC40"/>
    <mergeCell ref="A39:C39"/>
    <mergeCell ref="F39:H39"/>
    <mergeCell ref="I39:K39"/>
    <mergeCell ref="L39:N39"/>
    <mergeCell ref="O39:Q39"/>
    <mergeCell ref="R39:T39"/>
    <mergeCell ref="U39:W39"/>
    <mergeCell ref="X39:Z39"/>
    <mergeCell ref="AA39:AC39"/>
    <mergeCell ref="AD40:AF40"/>
    <mergeCell ref="AG40:AI40"/>
    <mergeCell ref="AJ40:AK40"/>
    <mergeCell ref="AD39:AF39"/>
    <mergeCell ref="AG39:AI39"/>
    <mergeCell ref="AM29:AN29"/>
    <mergeCell ref="AM31:AN31"/>
    <mergeCell ref="A32:E32"/>
    <mergeCell ref="AM32:AN33"/>
    <mergeCell ref="A33:E33"/>
    <mergeCell ref="A38:C38"/>
    <mergeCell ref="F38:H38"/>
    <mergeCell ref="I38:K38"/>
    <mergeCell ref="L38:N38"/>
    <mergeCell ref="O38:Q38"/>
    <mergeCell ref="AM30:AN30"/>
    <mergeCell ref="AM28:AN28"/>
    <mergeCell ref="AL7:AL10"/>
    <mergeCell ref="AM7:AN10"/>
    <mergeCell ref="F8:L8"/>
    <mergeCell ref="M8:S8"/>
    <mergeCell ref="T8:Z8"/>
    <mergeCell ref="AA8:AG8"/>
    <mergeCell ref="AH8:AJ8"/>
    <mergeCell ref="AM11:AN11"/>
    <mergeCell ref="AM12:AN12"/>
    <mergeCell ref="AM13:AN13"/>
    <mergeCell ref="AM14:AN14"/>
    <mergeCell ref="AM15:AN15"/>
    <mergeCell ref="AM16:AN16"/>
    <mergeCell ref="AM17:AN17"/>
    <mergeCell ref="AM18:AN18"/>
    <mergeCell ref="AM19:AN19"/>
    <mergeCell ref="AM20:AN20"/>
    <mergeCell ref="AM21:AN21"/>
    <mergeCell ref="AM22:AN22"/>
    <mergeCell ref="AM23:AN23"/>
    <mergeCell ref="AM24:AN24"/>
    <mergeCell ref="AM25:AN25"/>
    <mergeCell ref="A7:A10"/>
    <mergeCell ref="B7:B10"/>
    <mergeCell ref="C7:C10"/>
    <mergeCell ref="D7:D10"/>
    <mergeCell ref="E7:E10"/>
    <mergeCell ref="F7:AJ7"/>
    <mergeCell ref="AK7:AK10"/>
    <mergeCell ref="AM26:AN26"/>
    <mergeCell ref="AM27:AN27"/>
    <mergeCell ref="AK1:AN1"/>
    <mergeCell ref="M2:P2"/>
    <mergeCell ref="Q2:R2"/>
    <mergeCell ref="S2:T2"/>
    <mergeCell ref="U2:V2"/>
    <mergeCell ref="AK2:AN2"/>
    <mergeCell ref="AK3:AN3"/>
    <mergeCell ref="AK4:AN4"/>
    <mergeCell ref="AH5:AJ5"/>
  </mergeCells>
  <phoneticPr fontId="3"/>
  <dataValidations count="6">
    <dataValidation type="whole" operator="greaterThanOrEqual" allowBlank="1" showInputMessage="1" showErrorMessage="1" sqref="I39:I40 D39:F40 AG39:AG40 AD39:AD40 AA39:AA40 X39:X40 U39:U40 R39:R40 O39:O40 L39:L40" xr:uid="{00000000-0002-0000-0A00-000000000000}">
      <formula1>0</formula1>
    </dataValidation>
    <dataValidation operator="greaterThanOrEqual" allowBlank="1" showInputMessage="1" showErrorMessage="1" sqref="I45 AJ39:AJ40 AL39 L41 L45 I41" xr:uid="{00000000-0002-0000-0A00-000001000000}"/>
    <dataValidation type="list" allowBlank="1" showInputMessage="1" showErrorMessage="1" sqref="C11:C31" xr:uid="{00000000-0002-0000-0A00-000002000000}">
      <formula1>"A,B,C,D"</formula1>
    </dataValidation>
    <dataValidation type="list" allowBlank="1" showInputMessage="1" showErrorMessage="1" sqref="AK4:AN4" xr:uid="{00000000-0002-0000-0A00-000003000000}">
      <formula1>"予定,実績"</formula1>
    </dataValidation>
    <dataValidation type="list" allowBlank="1" showInputMessage="1" showErrorMessage="1" sqref="AK3:AN3" xr:uid="{00000000-0002-0000-0A00-000004000000}">
      <formula1>"４週,歴月"</formula1>
    </dataValidation>
    <dataValidation type="list" allowBlank="1" showInputMessage="1" showErrorMessage="1" sqref="B11:B31" xr:uid="{00000000-0002-0000-0A00-000005000000}">
      <formula1>INDIRECT($AK$1)</formula1>
    </dataValidation>
  </dataValidations>
  <printOptions horizontalCentered="1" verticalCentered="1"/>
  <pageMargins left="0.19685039370078741" right="0.19685039370078741" top="0.39370078740157483" bottom="0.19685039370078741" header="0.19685039370078741" footer="0.39370078740157483"/>
  <pageSetup paperSize="9" scale="76" fitToWidth="0" fitToHeight="0" orientation="landscape" r:id="rId1"/>
  <headerFooter alignWithMargins="0">
    <oddHeader>&amp;L&amp;"ＭＳ ゴシック,標準"&amp;10（参考様式）</oddHeader>
  </headerFooter>
  <rowBreaks count="1" manualBreakCount="1">
    <brk id="36" max="3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0AA14-C32E-4CAF-8B12-53CD322A9AB9}">
  <sheetPr codeName="Sheet20"/>
  <dimension ref="A1:AN62"/>
  <sheetViews>
    <sheetView showGridLines="0" view="pageBreakPreview" zoomScaleNormal="100" zoomScaleSheetLayoutView="100" workbookViewId="0">
      <selection activeCell="AK2" sqref="AK2:AN2"/>
    </sheetView>
  </sheetViews>
  <sheetFormatPr defaultColWidth="8.25" defaultRowHeight="21" customHeight="1"/>
  <cols>
    <col min="1" max="1" width="2.58203125" style="1" customWidth="1"/>
    <col min="2" max="2" width="8.58203125" style="3" customWidth="1"/>
    <col min="3" max="5" width="6.58203125" style="1" customWidth="1"/>
    <col min="6" max="36" width="2.58203125" style="1" customWidth="1"/>
    <col min="37" max="38" width="5.58203125" style="1" customWidth="1"/>
    <col min="39" max="39" width="12.58203125" style="1" customWidth="1"/>
    <col min="40" max="40" width="2.58203125" style="1" customWidth="1"/>
    <col min="41" max="16384" width="8.25" style="1"/>
  </cols>
  <sheetData>
    <row r="1" spans="1:40" ht="18" customHeight="1">
      <c r="A1" s="40" t="s">
        <v>7</v>
      </c>
      <c r="C1" s="26"/>
      <c r="D1" s="26"/>
      <c r="E1" s="26"/>
      <c r="F1" s="26"/>
      <c r="G1" s="26"/>
      <c r="H1" s="26"/>
      <c r="I1" s="26"/>
      <c r="J1" s="26"/>
      <c r="K1" s="26"/>
      <c r="L1" s="26"/>
      <c r="M1" s="26"/>
      <c r="N1" s="26"/>
      <c r="O1" s="26"/>
      <c r="P1" s="26"/>
      <c r="Q1" s="26"/>
      <c r="R1" s="26"/>
      <c r="S1" s="26"/>
      <c r="T1" s="26"/>
      <c r="U1" s="26"/>
      <c r="V1" s="26"/>
      <c r="W1" s="26"/>
      <c r="X1" s="20"/>
      <c r="Y1" s="20"/>
      <c r="Z1" s="32"/>
      <c r="AA1" s="32"/>
      <c r="AB1" s="32"/>
      <c r="AC1" s="32"/>
      <c r="AD1" s="33"/>
      <c r="AE1" s="33"/>
      <c r="AF1" s="33"/>
      <c r="AG1" s="33"/>
      <c r="AH1" s="33"/>
      <c r="AI1" s="27" t="s">
        <v>65</v>
      </c>
      <c r="AJ1" s="27"/>
      <c r="AK1" s="133" t="s">
        <v>151</v>
      </c>
      <c r="AL1" s="133"/>
      <c r="AM1" s="133"/>
      <c r="AN1" s="133"/>
    </row>
    <row r="2" spans="1:40" ht="18" customHeight="1">
      <c r="A2" s="32"/>
      <c r="B2" s="7"/>
      <c r="C2" s="7"/>
      <c r="D2" s="7"/>
      <c r="E2" s="7"/>
      <c r="F2" s="7"/>
      <c r="G2" s="7"/>
      <c r="H2" s="7"/>
      <c r="I2" s="7"/>
      <c r="J2" s="7"/>
      <c r="K2" s="7"/>
      <c r="L2" s="7"/>
      <c r="M2" s="91">
        <v>2025</v>
      </c>
      <c r="N2" s="91"/>
      <c r="O2" s="91"/>
      <c r="P2" s="91"/>
      <c r="Q2" s="92" t="s">
        <v>60</v>
      </c>
      <c r="R2" s="92"/>
      <c r="S2" s="91">
        <v>4</v>
      </c>
      <c r="T2" s="91"/>
      <c r="U2" s="92" t="s">
        <v>61</v>
      </c>
      <c r="V2" s="92"/>
      <c r="W2" s="7"/>
      <c r="X2" s="7"/>
      <c r="Y2" s="7"/>
      <c r="Z2" s="32"/>
      <c r="AA2" s="32"/>
      <c r="AC2" s="27"/>
      <c r="AD2" s="7"/>
      <c r="AE2" s="7"/>
      <c r="AF2" s="7"/>
      <c r="AG2" s="7"/>
      <c r="AH2" s="7"/>
      <c r="AI2" s="27" t="s">
        <v>66</v>
      </c>
      <c r="AJ2" s="27"/>
      <c r="AK2" s="93"/>
      <c r="AL2" s="93"/>
      <c r="AM2" s="93"/>
      <c r="AN2" s="93"/>
    </row>
    <row r="3" spans="1:40" ht="18" customHeight="1">
      <c r="A3" s="29"/>
      <c r="B3" s="29"/>
      <c r="C3" s="29"/>
      <c r="D3" s="29"/>
      <c r="E3" s="29"/>
      <c r="F3" s="29"/>
      <c r="G3" s="29"/>
      <c r="H3" s="29"/>
      <c r="I3" s="29"/>
      <c r="J3" s="29"/>
      <c r="K3" s="29"/>
      <c r="L3" s="29"/>
      <c r="M3" s="29"/>
      <c r="N3" s="29"/>
      <c r="O3" s="29"/>
      <c r="P3" s="29"/>
      <c r="Q3" s="29"/>
      <c r="R3" s="29"/>
      <c r="S3" s="29"/>
      <c r="T3" s="29"/>
      <c r="U3" s="29"/>
      <c r="V3" s="29"/>
      <c r="W3" s="29"/>
      <c r="Y3" s="34"/>
      <c r="Z3" s="34"/>
      <c r="AA3" s="34"/>
      <c r="AB3" s="32"/>
      <c r="AC3" s="34"/>
      <c r="AD3" s="34"/>
      <c r="AE3" s="34"/>
      <c r="AF3" s="34"/>
      <c r="AG3" s="34"/>
      <c r="AH3" s="34"/>
      <c r="AI3" s="35" t="s">
        <v>69</v>
      </c>
      <c r="AJ3" s="27"/>
      <c r="AK3" s="94"/>
      <c r="AL3" s="94"/>
      <c r="AM3" s="94"/>
      <c r="AN3" s="94"/>
    </row>
    <row r="4" spans="1:40" ht="18" customHeight="1">
      <c r="A4" s="29"/>
      <c r="B4" s="29"/>
      <c r="C4" s="29"/>
      <c r="D4" s="29"/>
      <c r="E4" s="29"/>
      <c r="F4" s="29"/>
      <c r="G4" s="29"/>
      <c r="H4" s="29"/>
      <c r="I4" s="29"/>
      <c r="J4" s="29"/>
      <c r="K4" s="29"/>
      <c r="L4" s="29"/>
      <c r="M4" s="29"/>
      <c r="N4" s="29"/>
      <c r="O4" s="29"/>
      <c r="P4" s="29"/>
      <c r="Q4" s="29"/>
      <c r="R4" s="29"/>
      <c r="S4" s="29"/>
      <c r="T4" s="29"/>
      <c r="U4" s="29"/>
      <c r="V4" s="29"/>
      <c r="W4" s="29"/>
      <c r="Y4" s="34"/>
      <c r="Z4" s="34"/>
      <c r="AA4" s="34"/>
      <c r="AB4" s="32"/>
      <c r="AC4" s="34"/>
      <c r="AD4" s="34"/>
      <c r="AE4" s="34"/>
      <c r="AF4" s="34"/>
      <c r="AG4" s="34"/>
      <c r="AH4" s="34"/>
      <c r="AI4" s="35" t="s">
        <v>70</v>
      </c>
      <c r="AJ4" s="27"/>
      <c r="AK4" s="94"/>
      <c r="AL4" s="94"/>
      <c r="AM4" s="94"/>
      <c r="AN4" s="94"/>
    </row>
    <row r="5" spans="1:40" ht="18" customHeight="1">
      <c r="A5" s="29"/>
      <c r="B5" s="29"/>
      <c r="C5" s="29"/>
      <c r="D5" s="29"/>
      <c r="E5" s="29"/>
      <c r="F5" s="29"/>
      <c r="G5" s="29"/>
      <c r="H5" s="29"/>
      <c r="I5" s="29"/>
      <c r="J5" s="29"/>
      <c r="K5" s="29"/>
      <c r="L5" s="29"/>
      <c r="M5" s="29"/>
      <c r="N5" s="29"/>
      <c r="O5" s="29"/>
      <c r="P5" s="29"/>
      <c r="Q5" s="29"/>
      <c r="R5" s="29"/>
      <c r="S5" s="29"/>
      <c r="U5" s="29"/>
      <c r="V5" s="29"/>
      <c r="W5" s="29"/>
      <c r="Y5" s="34"/>
      <c r="Z5" s="34"/>
      <c r="AA5" s="34"/>
      <c r="AB5" s="32"/>
      <c r="AC5" s="34"/>
      <c r="AD5" s="34"/>
      <c r="AE5" s="34"/>
      <c r="AF5" s="34"/>
      <c r="AG5" s="35" t="s">
        <v>71</v>
      </c>
      <c r="AH5" s="132"/>
      <c r="AI5" s="132"/>
      <c r="AJ5" s="132"/>
      <c r="AK5" s="34" t="s">
        <v>67</v>
      </c>
      <c r="AL5" s="68"/>
      <c r="AM5" s="34" t="s">
        <v>68</v>
      </c>
      <c r="AN5" s="32"/>
    </row>
    <row r="6" spans="1:40" ht="10" customHeight="1">
      <c r="A6" s="32"/>
      <c r="B6" s="80"/>
      <c r="C6" s="80"/>
      <c r="D6" s="80"/>
      <c r="E6" s="80"/>
      <c r="F6" s="80"/>
      <c r="G6" s="80"/>
      <c r="H6" s="80"/>
      <c r="I6" s="80"/>
      <c r="J6" s="80"/>
      <c r="K6" s="80"/>
      <c r="L6" s="80"/>
      <c r="M6" s="80"/>
      <c r="N6" s="80"/>
      <c r="O6" s="80"/>
      <c r="P6" s="80"/>
      <c r="Q6" s="80"/>
      <c r="R6" s="80"/>
      <c r="S6" s="80"/>
      <c r="T6" s="80"/>
      <c r="U6" s="80"/>
      <c r="V6" s="80"/>
      <c r="W6" s="80"/>
      <c r="X6" s="7"/>
      <c r="Y6" s="7"/>
      <c r="Z6" s="7"/>
      <c r="AA6" s="7"/>
      <c r="AB6" s="7"/>
      <c r="AC6" s="7"/>
      <c r="AD6" s="7"/>
      <c r="AE6" s="7"/>
      <c r="AF6" s="7"/>
      <c r="AG6" s="7"/>
      <c r="AH6" s="7"/>
      <c r="AI6" s="7"/>
      <c r="AJ6" s="7"/>
      <c r="AK6" s="7"/>
      <c r="AL6" s="7"/>
      <c r="AM6" s="32"/>
      <c r="AN6" s="32"/>
    </row>
    <row r="7" spans="1:40" ht="15" customHeight="1">
      <c r="A7" s="131" t="s">
        <v>63</v>
      </c>
      <c r="B7" s="97" t="s">
        <v>72</v>
      </c>
      <c r="C7" s="98" t="s">
        <v>73</v>
      </c>
      <c r="D7" s="97" t="s">
        <v>74</v>
      </c>
      <c r="E7" s="101" t="s">
        <v>75</v>
      </c>
      <c r="F7" s="102" t="s">
        <v>107</v>
      </c>
      <c r="G7" s="102"/>
      <c r="H7" s="102"/>
      <c r="I7" s="102"/>
      <c r="J7" s="102"/>
      <c r="K7" s="102"/>
      <c r="L7" s="102"/>
      <c r="M7" s="102"/>
      <c r="N7" s="102"/>
      <c r="O7" s="102"/>
      <c r="P7" s="102"/>
      <c r="Q7" s="102"/>
      <c r="R7" s="102"/>
      <c r="S7" s="102"/>
      <c r="T7" s="102"/>
      <c r="U7" s="102"/>
      <c r="V7" s="102"/>
      <c r="W7" s="102"/>
      <c r="X7" s="102"/>
      <c r="Y7" s="102"/>
      <c r="Z7" s="102"/>
      <c r="AA7" s="102"/>
      <c r="AB7" s="102"/>
      <c r="AC7" s="102"/>
      <c r="AD7" s="102"/>
      <c r="AE7" s="102"/>
      <c r="AF7" s="102"/>
      <c r="AG7" s="102"/>
      <c r="AH7" s="102"/>
      <c r="AI7" s="102"/>
      <c r="AJ7" s="102"/>
      <c r="AK7" s="103" t="s">
        <v>108</v>
      </c>
      <c r="AL7" s="105" t="s">
        <v>109</v>
      </c>
      <c r="AM7" s="106" t="s">
        <v>110</v>
      </c>
      <c r="AN7" s="106"/>
    </row>
    <row r="8" spans="1:40" ht="15" customHeight="1">
      <c r="A8" s="131"/>
      <c r="B8" s="97"/>
      <c r="C8" s="99"/>
      <c r="D8" s="97"/>
      <c r="E8" s="101"/>
      <c r="F8" s="97" t="s">
        <v>14</v>
      </c>
      <c r="G8" s="97"/>
      <c r="H8" s="97"/>
      <c r="I8" s="97"/>
      <c r="J8" s="97"/>
      <c r="K8" s="97"/>
      <c r="L8" s="97"/>
      <c r="M8" s="97" t="s">
        <v>15</v>
      </c>
      <c r="N8" s="97"/>
      <c r="O8" s="97"/>
      <c r="P8" s="97"/>
      <c r="Q8" s="97"/>
      <c r="R8" s="97"/>
      <c r="S8" s="97"/>
      <c r="T8" s="97" t="s">
        <v>16</v>
      </c>
      <c r="U8" s="97"/>
      <c r="V8" s="97"/>
      <c r="W8" s="97"/>
      <c r="X8" s="97"/>
      <c r="Y8" s="97"/>
      <c r="Z8" s="97"/>
      <c r="AA8" s="97" t="s">
        <v>17</v>
      </c>
      <c r="AB8" s="97"/>
      <c r="AC8" s="97"/>
      <c r="AD8" s="97"/>
      <c r="AE8" s="97"/>
      <c r="AF8" s="97"/>
      <c r="AG8" s="97"/>
      <c r="AH8" s="97" t="s">
        <v>20</v>
      </c>
      <c r="AI8" s="97"/>
      <c r="AJ8" s="97"/>
      <c r="AK8" s="103"/>
      <c r="AL8" s="105"/>
      <c r="AM8" s="106"/>
      <c r="AN8" s="106"/>
    </row>
    <row r="9" spans="1:40" ht="15" customHeight="1">
      <c r="A9" s="131"/>
      <c r="B9" s="97"/>
      <c r="C9" s="99"/>
      <c r="D9" s="97"/>
      <c r="E9" s="101"/>
      <c r="F9" s="88">
        <f>DATE($M$2,$S$2,1)</f>
        <v>45748</v>
      </c>
      <c r="G9" s="88">
        <f>DATE($M$2,$S$2,2)</f>
        <v>45749</v>
      </c>
      <c r="H9" s="88">
        <f>DATE($M$2,$S$2,3)</f>
        <v>45750</v>
      </c>
      <c r="I9" s="88">
        <f>DATE($M$2,$S$2,4)</f>
        <v>45751</v>
      </c>
      <c r="J9" s="88">
        <f>DATE($M$2,$S$2,5)</f>
        <v>45752</v>
      </c>
      <c r="K9" s="88">
        <f>DATE($M$2,$S$2,6)</f>
        <v>45753</v>
      </c>
      <c r="L9" s="88">
        <f>DATE($M$2,$S$2,7)</f>
        <v>45754</v>
      </c>
      <c r="M9" s="88">
        <f>DATE($M$2,$S$2,8)</f>
        <v>45755</v>
      </c>
      <c r="N9" s="88">
        <f>DATE($M$2,$S$2,9)</f>
        <v>45756</v>
      </c>
      <c r="O9" s="88">
        <f>DATE($M$2,$S$2,10)</f>
        <v>45757</v>
      </c>
      <c r="P9" s="88">
        <f>DATE($M$2,$S$2,11)</f>
        <v>45758</v>
      </c>
      <c r="Q9" s="88">
        <f>DATE($M$2,$S$2,12)</f>
        <v>45759</v>
      </c>
      <c r="R9" s="88">
        <f>DATE($M$2,$S$2,13)</f>
        <v>45760</v>
      </c>
      <c r="S9" s="88">
        <f>DATE($M$2,$S$2,14)</f>
        <v>45761</v>
      </c>
      <c r="T9" s="88">
        <f>DATE($M$2,$S$2,15)</f>
        <v>45762</v>
      </c>
      <c r="U9" s="88">
        <f>DATE($M$2,$S$2,16)</f>
        <v>45763</v>
      </c>
      <c r="V9" s="88">
        <f>DATE($M$2,$S$2,17)</f>
        <v>45764</v>
      </c>
      <c r="W9" s="88">
        <f>DATE($M$2,$S$2,18)</f>
        <v>45765</v>
      </c>
      <c r="X9" s="88">
        <f>DATE($M$2,$S$2,19)</f>
        <v>45766</v>
      </c>
      <c r="Y9" s="88">
        <f>DATE($M$2,$S$2,20)</f>
        <v>45767</v>
      </c>
      <c r="Z9" s="88">
        <f>DATE($M$2,$S$2,21)</f>
        <v>45768</v>
      </c>
      <c r="AA9" s="88">
        <f>DATE($M$2,$S$2,22)</f>
        <v>45769</v>
      </c>
      <c r="AB9" s="88">
        <f>DATE($M$2,$S$2,23)</f>
        <v>45770</v>
      </c>
      <c r="AC9" s="88">
        <f>DATE($M$2,$S$2,24)</f>
        <v>45771</v>
      </c>
      <c r="AD9" s="88">
        <f>DATE($M$2,$S$2,25)</f>
        <v>45772</v>
      </c>
      <c r="AE9" s="88">
        <f>DATE($M$2,$S$2,26)</f>
        <v>45773</v>
      </c>
      <c r="AF9" s="88">
        <f>DATE($M$2,$S$2,27)</f>
        <v>45774</v>
      </c>
      <c r="AG9" s="88">
        <f>DATE($M$2,$S$2,28)</f>
        <v>45775</v>
      </c>
      <c r="AH9" s="88">
        <f>IF(DAY(EOMONTH(F9,0))&lt;29,"",DATE($M$2,$S$2,29))</f>
        <v>45776</v>
      </c>
      <c r="AI9" s="88">
        <f>IF(DAY(EOMONTH(F9,0))&lt;30,"",DATE($M$2,$S$2,30))</f>
        <v>45777</v>
      </c>
      <c r="AJ9" s="88" t="str">
        <f>IF(DAY(EOMONTH(F9,0))&lt;31,"",DATE($M$2,$S$2,31))</f>
        <v/>
      </c>
      <c r="AK9" s="103"/>
      <c r="AL9" s="105"/>
      <c r="AM9" s="106"/>
      <c r="AN9" s="106"/>
    </row>
    <row r="10" spans="1:40" ht="15" customHeight="1">
      <c r="A10" s="131"/>
      <c r="B10" s="97"/>
      <c r="C10" s="100"/>
      <c r="D10" s="97"/>
      <c r="E10" s="101"/>
      <c r="F10" s="87">
        <f>DATE($M$2,$S$2,1)</f>
        <v>45748</v>
      </c>
      <c r="G10" s="87">
        <f>DATE($M$2,$S$2,2)</f>
        <v>45749</v>
      </c>
      <c r="H10" s="87">
        <f>DATE($M$2,$S$2,3)</f>
        <v>45750</v>
      </c>
      <c r="I10" s="87">
        <f>DATE($M$2,$S$2,4)</f>
        <v>45751</v>
      </c>
      <c r="J10" s="87">
        <f>DATE($M$2,$S$2,5)</f>
        <v>45752</v>
      </c>
      <c r="K10" s="87">
        <f>DATE($M$2,$S$2,6)</f>
        <v>45753</v>
      </c>
      <c r="L10" s="87">
        <f>DATE($M$2,$S$2,7)</f>
        <v>45754</v>
      </c>
      <c r="M10" s="87">
        <f>DATE($M$2,$S$2,8)</f>
        <v>45755</v>
      </c>
      <c r="N10" s="87">
        <f>DATE($M$2,$S$2,9)</f>
        <v>45756</v>
      </c>
      <c r="O10" s="87">
        <f>DATE($M$2,$S$2,10)</f>
        <v>45757</v>
      </c>
      <c r="P10" s="87">
        <f>DATE($M$2,$S$2,11)</f>
        <v>45758</v>
      </c>
      <c r="Q10" s="87">
        <f>DATE($M$2,$S$2,12)</f>
        <v>45759</v>
      </c>
      <c r="R10" s="87">
        <f>DATE($M$2,$S$2,13)</f>
        <v>45760</v>
      </c>
      <c r="S10" s="87">
        <f>DATE($M$2,$S$2,14)</f>
        <v>45761</v>
      </c>
      <c r="T10" s="87">
        <f>DATE($M$2,$S$2,15)</f>
        <v>45762</v>
      </c>
      <c r="U10" s="87">
        <f>DATE($M$2,$S$2,16)</f>
        <v>45763</v>
      </c>
      <c r="V10" s="87">
        <f>DATE($M$2,$S$2,17)</f>
        <v>45764</v>
      </c>
      <c r="W10" s="87">
        <f>DATE($M$2,$S$2,18)</f>
        <v>45765</v>
      </c>
      <c r="X10" s="87">
        <f>DATE($M$2,$S$2,19)</f>
        <v>45766</v>
      </c>
      <c r="Y10" s="87">
        <f>DATE($M$2,$S$2,20)</f>
        <v>45767</v>
      </c>
      <c r="Z10" s="87">
        <f>DATE($M$2,$S$2,21)</f>
        <v>45768</v>
      </c>
      <c r="AA10" s="87">
        <f>DATE($M$2,$S$2,22)</f>
        <v>45769</v>
      </c>
      <c r="AB10" s="87">
        <f>DATE($M$2,$S$2,23)</f>
        <v>45770</v>
      </c>
      <c r="AC10" s="87">
        <f>DATE($M$2,$S$2,24)</f>
        <v>45771</v>
      </c>
      <c r="AD10" s="87">
        <f>DATE($M$2,$S$2,25)</f>
        <v>45772</v>
      </c>
      <c r="AE10" s="87">
        <f>DATE($M$2,$S$2,26)</f>
        <v>45773</v>
      </c>
      <c r="AF10" s="87">
        <f>DATE($M$2,$S$2,27)</f>
        <v>45774</v>
      </c>
      <c r="AG10" s="87">
        <f>DATE($M$2,$S$2,28)</f>
        <v>45775</v>
      </c>
      <c r="AH10" s="87">
        <f>IF(DAY(EOMONTH(F10,0))&lt;29,"",DATE($M$2,$S$2,29))</f>
        <v>45776</v>
      </c>
      <c r="AI10" s="87">
        <f>IF(DAY(EOMONTH(F10,0))&lt;30,"",DATE($M$2,$S$2,30))</f>
        <v>45777</v>
      </c>
      <c r="AJ10" s="87" t="str">
        <f>IF(DAY(EOMONTH(F10,0))&lt;31,"",DATE($M$2,$S$2,31))</f>
        <v/>
      </c>
      <c r="AK10" s="103"/>
      <c r="AL10" s="105"/>
      <c r="AM10" s="106"/>
      <c r="AN10" s="106"/>
    </row>
    <row r="11" spans="1:40" ht="18" customHeight="1">
      <c r="A11" s="86">
        <v>1</v>
      </c>
      <c r="B11" s="62" t="s">
        <v>22</v>
      </c>
      <c r="C11" s="57"/>
      <c r="D11" s="63"/>
      <c r="E11" s="64"/>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15">
        <f t="shared" ref="AK11:AK30" si="0">+SUM(F11:AJ11)</f>
        <v>0</v>
      </c>
      <c r="AL11" s="16">
        <f t="shared" ref="AL11:AL30" si="1">IF($AK$3="４週",AK11/4,AK11/(DAY(EOMONTH($F$9,0))/7))</f>
        <v>0</v>
      </c>
      <c r="AM11" s="129"/>
      <c r="AN11" s="129"/>
    </row>
    <row r="12" spans="1:40" ht="18" customHeight="1">
      <c r="A12" s="86">
        <v>2</v>
      </c>
      <c r="B12" s="62"/>
      <c r="C12" s="57"/>
      <c r="D12" s="63"/>
      <c r="E12" s="64"/>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15">
        <f t="shared" si="0"/>
        <v>0</v>
      </c>
      <c r="AL12" s="16">
        <f t="shared" si="1"/>
        <v>0</v>
      </c>
      <c r="AM12" s="129"/>
      <c r="AN12" s="129"/>
    </row>
    <row r="13" spans="1:40" ht="18" customHeight="1">
      <c r="A13" s="86">
        <v>3</v>
      </c>
      <c r="B13" s="62"/>
      <c r="C13" s="57"/>
      <c r="D13" s="63"/>
      <c r="E13" s="64"/>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15">
        <f t="shared" si="0"/>
        <v>0</v>
      </c>
      <c r="AL13" s="16">
        <f t="shared" si="1"/>
        <v>0</v>
      </c>
      <c r="AM13" s="129"/>
      <c r="AN13" s="129"/>
    </row>
    <row r="14" spans="1:40" ht="18" customHeight="1">
      <c r="A14" s="86">
        <v>4</v>
      </c>
      <c r="B14" s="62"/>
      <c r="C14" s="57"/>
      <c r="D14" s="63"/>
      <c r="E14" s="64"/>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15">
        <f t="shared" si="0"/>
        <v>0</v>
      </c>
      <c r="AL14" s="16">
        <f t="shared" si="1"/>
        <v>0</v>
      </c>
      <c r="AM14" s="129"/>
      <c r="AN14" s="129"/>
    </row>
    <row r="15" spans="1:40" ht="18" customHeight="1">
      <c r="A15" s="86">
        <v>5</v>
      </c>
      <c r="B15" s="62"/>
      <c r="C15" s="57"/>
      <c r="D15" s="63"/>
      <c r="E15" s="64"/>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15">
        <f t="shared" si="0"/>
        <v>0</v>
      </c>
      <c r="AL15" s="16">
        <f t="shared" si="1"/>
        <v>0</v>
      </c>
      <c r="AM15" s="129"/>
      <c r="AN15" s="129"/>
    </row>
    <row r="16" spans="1:40" ht="18" customHeight="1">
      <c r="A16" s="86">
        <v>6</v>
      </c>
      <c r="B16" s="62"/>
      <c r="C16" s="57"/>
      <c r="D16" s="63"/>
      <c r="E16" s="64"/>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15">
        <f t="shared" si="0"/>
        <v>0</v>
      </c>
      <c r="AL16" s="16">
        <f t="shared" si="1"/>
        <v>0</v>
      </c>
      <c r="AM16" s="129"/>
      <c r="AN16" s="129"/>
    </row>
    <row r="17" spans="1:40" ht="18" customHeight="1">
      <c r="A17" s="86">
        <v>7</v>
      </c>
      <c r="B17" s="62"/>
      <c r="C17" s="57"/>
      <c r="D17" s="63"/>
      <c r="E17" s="64"/>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15">
        <f t="shared" si="0"/>
        <v>0</v>
      </c>
      <c r="AL17" s="16">
        <f t="shared" si="1"/>
        <v>0</v>
      </c>
      <c r="AM17" s="129"/>
      <c r="AN17" s="129"/>
    </row>
    <row r="18" spans="1:40" ht="18" customHeight="1">
      <c r="A18" s="86">
        <v>8</v>
      </c>
      <c r="B18" s="62"/>
      <c r="C18" s="57"/>
      <c r="D18" s="63"/>
      <c r="E18" s="64"/>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15">
        <f t="shared" si="0"/>
        <v>0</v>
      </c>
      <c r="AL18" s="16">
        <f t="shared" si="1"/>
        <v>0</v>
      </c>
      <c r="AM18" s="129"/>
      <c r="AN18" s="129"/>
    </row>
    <row r="19" spans="1:40" ht="18" customHeight="1">
      <c r="A19" s="86">
        <v>9</v>
      </c>
      <c r="B19" s="62"/>
      <c r="C19" s="57"/>
      <c r="D19" s="63"/>
      <c r="E19" s="64"/>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15">
        <f t="shared" si="0"/>
        <v>0</v>
      </c>
      <c r="AL19" s="16">
        <f t="shared" si="1"/>
        <v>0</v>
      </c>
      <c r="AM19" s="129"/>
      <c r="AN19" s="129"/>
    </row>
    <row r="20" spans="1:40" ht="18" customHeight="1">
      <c r="A20" s="86">
        <v>10</v>
      </c>
      <c r="B20" s="62"/>
      <c r="C20" s="57"/>
      <c r="D20" s="63"/>
      <c r="E20" s="64"/>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15">
        <f t="shared" si="0"/>
        <v>0</v>
      </c>
      <c r="AL20" s="16">
        <f t="shared" si="1"/>
        <v>0</v>
      </c>
      <c r="AM20" s="129"/>
      <c r="AN20" s="129"/>
    </row>
    <row r="21" spans="1:40" ht="18" customHeight="1">
      <c r="A21" s="86">
        <v>11</v>
      </c>
      <c r="B21" s="62"/>
      <c r="C21" s="57"/>
      <c r="D21" s="63"/>
      <c r="E21" s="64"/>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15">
        <f t="shared" si="0"/>
        <v>0</v>
      </c>
      <c r="AL21" s="16">
        <f t="shared" si="1"/>
        <v>0</v>
      </c>
      <c r="AM21" s="129"/>
      <c r="AN21" s="129"/>
    </row>
    <row r="22" spans="1:40" ht="18" customHeight="1">
      <c r="A22" s="86">
        <v>12</v>
      </c>
      <c r="B22" s="62"/>
      <c r="C22" s="57"/>
      <c r="D22" s="63"/>
      <c r="E22" s="64"/>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15">
        <f t="shared" si="0"/>
        <v>0</v>
      </c>
      <c r="AL22" s="16">
        <f t="shared" si="1"/>
        <v>0</v>
      </c>
      <c r="AM22" s="129"/>
      <c r="AN22" s="129"/>
    </row>
    <row r="23" spans="1:40" ht="18" customHeight="1">
      <c r="A23" s="86">
        <v>13</v>
      </c>
      <c r="B23" s="62"/>
      <c r="C23" s="57"/>
      <c r="D23" s="63"/>
      <c r="E23" s="64"/>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15">
        <f t="shared" si="0"/>
        <v>0</v>
      </c>
      <c r="AL23" s="16">
        <f t="shared" si="1"/>
        <v>0</v>
      </c>
      <c r="AM23" s="129"/>
      <c r="AN23" s="129"/>
    </row>
    <row r="24" spans="1:40" ht="18" customHeight="1">
      <c r="A24" s="86">
        <v>14</v>
      </c>
      <c r="B24" s="62"/>
      <c r="C24" s="57"/>
      <c r="D24" s="63"/>
      <c r="E24" s="64"/>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15">
        <f t="shared" si="0"/>
        <v>0</v>
      </c>
      <c r="AL24" s="16">
        <f t="shared" si="1"/>
        <v>0</v>
      </c>
      <c r="AM24" s="129"/>
      <c r="AN24" s="129"/>
    </row>
    <row r="25" spans="1:40" ht="18" customHeight="1">
      <c r="A25" s="86">
        <v>15</v>
      </c>
      <c r="B25" s="62"/>
      <c r="C25" s="57"/>
      <c r="D25" s="63"/>
      <c r="E25" s="64"/>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15">
        <f t="shared" si="0"/>
        <v>0</v>
      </c>
      <c r="AL25" s="16">
        <f t="shared" si="1"/>
        <v>0</v>
      </c>
      <c r="AM25" s="129"/>
      <c r="AN25" s="129"/>
    </row>
    <row r="26" spans="1:40" ht="18" customHeight="1">
      <c r="A26" s="86">
        <v>16</v>
      </c>
      <c r="B26" s="62"/>
      <c r="C26" s="57"/>
      <c r="D26" s="63"/>
      <c r="E26" s="64"/>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15">
        <f t="shared" si="0"/>
        <v>0</v>
      </c>
      <c r="AL26" s="16">
        <f t="shared" si="1"/>
        <v>0</v>
      </c>
      <c r="AM26" s="129"/>
      <c r="AN26" s="129"/>
    </row>
    <row r="27" spans="1:40" ht="18" customHeight="1">
      <c r="A27" s="86">
        <v>17</v>
      </c>
      <c r="B27" s="62"/>
      <c r="C27" s="57"/>
      <c r="D27" s="63"/>
      <c r="E27" s="64"/>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15">
        <f t="shared" si="0"/>
        <v>0</v>
      </c>
      <c r="AL27" s="16">
        <f t="shared" si="1"/>
        <v>0</v>
      </c>
      <c r="AM27" s="129"/>
      <c r="AN27" s="129"/>
    </row>
    <row r="28" spans="1:40" ht="18" customHeight="1">
      <c r="A28" s="86">
        <v>18</v>
      </c>
      <c r="B28" s="62"/>
      <c r="C28" s="57"/>
      <c r="D28" s="63"/>
      <c r="E28" s="64"/>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15">
        <f t="shared" si="0"/>
        <v>0</v>
      </c>
      <c r="AL28" s="16">
        <f t="shared" si="1"/>
        <v>0</v>
      </c>
      <c r="AM28" s="129"/>
      <c r="AN28" s="129"/>
    </row>
    <row r="29" spans="1:40" ht="18" customHeight="1">
      <c r="A29" s="86">
        <v>19</v>
      </c>
      <c r="B29" s="62"/>
      <c r="C29" s="57"/>
      <c r="D29" s="63"/>
      <c r="E29" s="64"/>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15">
        <f t="shared" si="0"/>
        <v>0</v>
      </c>
      <c r="AL29" s="16">
        <f t="shared" si="1"/>
        <v>0</v>
      </c>
      <c r="AM29" s="129"/>
      <c r="AN29" s="129"/>
    </row>
    <row r="30" spans="1:40" ht="18" customHeight="1">
      <c r="A30" s="89">
        <v>20</v>
      </c>
      <c r="B30" s="62"/>
      <c r="C30" s="57"/>
      <c r="D30" s="63"/>
      <c r="E30" s="64"/>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135">
        <f t="shared" si="0"/>
        <v>0</v>
      </c>
      <c r="AL30" s="136">
        <f t="shared" si="1"/>
        <v>0</v>
      </c>
      <c r="AM30" s="129"/>
      <c r="AN30" s="129"/>
    </row>
    <row r="31" spans="1:40" ht="18" customHeight="1">
      <c r="A31" s="86"/>
      <c r="B31" s="85"/>
      <c r="C31" s="84"/>
      <c r="D31" s="83"/>
      <c r="E31" s="82"/>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1"/>
      <c r="AJ31" s="81"/>
      <c r="AK31" s="15">
        <f t="shared" ref="AK31" si="2">+SUM(F31:AJ31)</f>
        <v>0</v>
      </c>
      <c r="AL31" s="16">
        <f t="shared" ref="AL31" si="3">IF($AK$3="４週",AK31/4,AK31/(DAY(EOMONTH($F$9,0))/7))</f>
        <v>0</v>
      </c>
      <c r="AM31" s="130"/>
      <c r="AN31" s="130"/>
    </row>
    <row r="32" spans="1:40" ht="18" customHeight="1">
      <c r="A32" s="101" t="s">
        <v>4</v>
      </c>
      <c r="B32" s="108"/>
      <c r="C32" s="108"/>
      <c r="D32" s="108"/>
      <c r="E32" s="108"/>
      <c r="F32" s="17">
        <f t="shared" ref="F32:AJ32" si="4">+SUM(F11:F31)</f>
        <v>0</v>
      </c>
      <c r="G32" s="17">
        <f t="shared" si="4"/>
        <v>0</v>
      </c>
      <c r="H32" s="17">
        <f t="shared" si="4"/>
        <v>0</v>
      </c>
      <c r="I32" s="17">
        <f t="shared" si="4"/>
        <v>0</v>
      </c>
      <c r="J32" s="17">
        <f t="shared" si="4"/>
        <v>0</v>
      </c>
      <c r="K32" s="17">
        <f t="shared" si="4"/>
        <v>0</v>
      </c>
      <c r="L32" s="17">
        <f t="shared" si="4"/>
        <v>0</v>
      </c>
      <c r="M32" s="17">
        <f t="shared" si="4"/>
        <v>0</v>
      </c>
      <c r="N32" s="17">
        <f t="shared" si="4"/>
        <v>0</v>
      </c>
      <c r="O32" s="17">
        <f t="shared" si="4"/>
        <v>0</v>
      </c>
      <c r="P32" s="17">
        <f t="shared" si="4"/>
        <v>0</v>
      </c>
      <c r="Q32" s="17">
        <f t="shared" si="4"/>
        <v>0</v>
      </c>
      <c r="R32" s="17">
        <f t="shared" si="4"/>
        <v>0</v>
      </c>
      <c r="S32" s="17">
        <f t="shared" si="4"/>
        <v>0</v>
      </c>
      <c r="T32" s="17">
        <f t="shared" si="4"/>
        <v>0</v>
      </c>
      <c r="U32" s="17">
        <f t="shared" si="4"/>
        <v>0</v>
      </c>
      <c r="V32" s="17">
        <f t="shared" si="4"/>
        <v>0</v>
      </c>
      <c r="W32" s="17">
        <f t="shared" si="4"/>
        <v>0</v>
      </c>
      <c r="X32" s="17">
        <f t="shared" si="4"/>
        <v>0</v>
      </c>
      <c r="Y32" s="17">
        <f t="shared" si="4"/>
        <v>0</v>
      </c>
      <c r="Z32" s="17">
        <f t="shared" si="4"/>
        <v>0</v>
      </c>
      <c r="AA32" s="17">
        <f t="shared" si="4"/>
        <v>0</v>
      </c>
      <c r="AB32" s="17">
        <f t="shared" si="4"/>
        <v>0</v>
      </c>
      <c r="AC32" s="17">
        <f t="shared" si="4"/>
        <v>0</v>
      </c>
      <c r="AD32" s="17">
        <f t="shared" si="4"/>
        <v>0</v>
      </c>
      <c r="AE32" s="17">
        <f t="shared" si="4"/>
        <v>0</v>
      </c>
      <c r="AF32" s="17">
        <f t="shared" si="4"/>
        <v>0</v>
      </c>
      <c r="AG32" s="17">
        <f t="shared" si="4"/>
        <v>0</v>
      </c>
      <c r="AH32" s="17">
        <f t="shared" si="4"/>
        <v>0</v>
      </c>
      <c r="AI32" s="17">
        <f t="shared" si="4"/>
        <v>0</v>
      </c>
      <c r="AJ32" s="17">
        <f t="shared" si="4"/>
        <v>0</v>
      </c>
      <c r="AK32" s="15">
        <f>+SUM(F32:AJ32)</f>
        <v>0</v>
      </c>
      <c r="AL32" s="16">
        <f>IF($AK$3="４週",AK32/4,AK32/(DAY(EOMONTH($F$9,0))/7))</f>
        <v>0</v>
      </c>
      <c r="AM32" s="131"/>
      <c r="AN32" s="131"/>
    </row>
    <row r="33" spans="1:40" ht="18" customHeight="1">
      <c r="A33" s="108" t="s">
        <v>6</v>
      </c>
      <c r="B33" s="108"/>
      <c r="C33" s="108"/>
      <c r="D33" s="108"/>
      <c r="E33" s="110"/>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c r="AI33" s="60"/>
      <c r="AJ33" s="60"/>
      <c r="AK33" s="17"/>
      <c r="AL33" s="18"/>
      <c r="AM33" s="131"/>
      <c r="AN33" s="131"/>
    </row>
    <row r="34" spans="1:40" ht="15" customHeight="1">
      <c r="A34" s="80"/>
      <c r="B34" s="80"/>
      <c r="C34" s="80"/>
      <c r="D34" s="80"/>
      <c r="E34" s="80"/>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80"/>
      <c r="AL34" s="80"/>
      <c r="AM34" s="32"/>
    </row>
    <row r="35" spans="1:40" ht="15" customHeight="1">
      <c r="A35" s="2" t="s">
        <v>76</v>
      </c>
      <c r="B35" s="79"/>
      <c r="C35" s="77"/>
      <c r="D35" s="77"/>
      <c r="E35" s="77"/>
      <c r="F35" s="78"/>
      <c r="G35" s="77"/>
      <c r="H35" s="76"/>
      <c r="I35" s="76"/>
      <c r="J35" s="76"/>
      <c r="K35" s="76"/>
      <c r="L35" s="76"/>
      <c r="M35" s="76"/>
      <c r="N35" s="76"/>
      <c r="O35" s="76"/>
      <c r="P35" s="76"/>
      <c r="Q35" s="76"/>
      <c r="R35" s="76">
        <v>6</v>
      </c>
      <c r="S35" s="76"/>
      <c r="T35" s="76"/>
      <c r="U35" s="76"/>
      <c r="V35" s="76"/>
      <c r="W35" s="76"/>
      <c r="X35" s="76">
        <v>7</v>
      </c>
      <c r="Y35" s="76"/>
      <c r="Z35" s="76"/>
      <c r="AA35" s="76"/>
      <c r="AB35" s="76"/>
      <c r="AC35" s="76"/>
      <c r="AD35" s="76">
        <v>8</v>
      </c>
      <c r="AE35" s="76"/>
      <c r="AF35" s="76"/>
      <c r="AG35" s="75"/>
      <c r="AH35" s="75"/>
      <c r="AI35" s="75"/>
      <c r="AJ35" s="75">
        <v>9</v>
      </c>
      <c r="AK35" s="74"/>
      <c r="AL35" s="74"/>
      <c r="AM35" s="32"/>
    </row>
    <row r="36" spans="1:40" s="2" customFormat="1" ht="15" customHeight="1">
      <c r="A36" s="2" t="s">
        <v>77</v>
      </c>
      <c r="B36" s="30"/>
      <c r="C36" s="30"/>
      <c r="D36" s="30"/>
      <c r="E36" s="30"/>
      <c r="F36" s="30"/>
      <c r="G36" s="3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row>
    <row r="37" spans="1:40" s="2" customFormat="1" ht="15" customHeight="1">
      <c r="A37" s="2" t="s">
        <v>123</v>
      </c>
      <c r="B37" s="30"/>
      <c r="C37" s="30"/>
      <c r="D37" s="30"/>
      <c r="E37" s="30"/>
      <c r="F37" s="30"/>
      <c r="G37" s="3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row>
    <row r="38" spans="1:40" s="2" customFormat="1" ht="15" customHeight="1">
      <c r="A38" s="2" t="s">
        <v>78</v>
      </c>
      <c r="B38" s="30"/>
      <c r="C38" s="30"/>
      <c r="D38" s="30"/>
      <c r="E38" s="30"/>
      <c r="F38" s="30"/>
      <c r="G38" s="3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row>
    <row r="39" spans="1:40" s="2" customFormat="1" ht="15" customHeight="1">
      <c r="A39" s="2" t="s">
        <v>79</v>
      </c>
      <c r="B39" s="30"/>
      <c r="C39" s="30"/>
      <c r="D39" s="30"/>
      <c r="E39" s="30"/>
      <c r="F39" s="30"/>
      <c r="G39" s="3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row>
    <row r="40" spans="1:40" ht="15" customHeight="1">
      <c r="A40" s="2" t="s">
        <v>80</v>
      </c>
      <c r="B40" s="39"/>
      <c r="C40" s="2"/>
      <c r="D40" s="2"/>
      <c r="E40" s="2"/>
      <c r="F40" s="2"/>
      <c r="G40" s="2"/>
    </row>
    <row r="41" spans="1:40" ht="15" customHeight="1">
      <c r="A41" s="2" t="s">
        <v>81</v>
      </c>
      <c r="B41" s="39"/>
      <c r="C41" s="2"/>
      <c r="D41" s="2"/>
      <c r="E41" s="2"/>
      <c r="F41" s="2"/>
      <c r="G41" s="2"/>
    </row>
    <row r="42" spans="1:40" ht="15" customHeight="1">
      <c r="A42" s="2"/>
      <c r="B42" s="65" t="s">
        <v>82</v>
      </c>
      <c r="C42" s="97" t="s">
        <v>83</v>
      </c>
      <c r="D42" s="97"/>
      <c r="E42" s="97"/>
      <c r="F42" s="2"/>
      <c r="G42" s="2"/>
    </row>
    <row r="43" spans="1:40" ht="15" customHeight="1">
      <c r="A43" s="2"/>
      <c r="B43" s="42" t="s">
        <v>100</v>
      </c>
      <c r="C43" s="128" t="s">
        <v>84</v>
      </c>
      <c r="D43" s="128"/>
      <c r="E43" s="128"/>
      <c r="F43" s="2"/>
      <c r="G43" s="2"/>
    </row>
    <row r="44" spans="1:40" ht="15" customHeight="1">
      <c r="A44" s="2"/>
      <c r="B44" s="42" t="s">
        <v>101</v>
      </c>
      <c r="C44" s="128" t="s">
        <v>85</v>
      </c>
      <c r="D44" s="128"/>
      <c r="E44" s="128"/>
      <c r="F44" s="2"/>
      <c r="G44" s="2"/>
    </row>
    <row r="45" spans="1:40" ht="15" customHeight="1">
      <c r="A45" s="2"/>
      <c r="B45" s="42" t="s">
        <v>102</v>
      </c>
      <c r="C45" s="128" t="s">
        <v>86</v>
      </c>
      <c r="D45" s="128"/>
      <c r="E45" s="128"/>
      <c r="F45" s="2"/>
      <c r="G45" s="2"/>
    </row>
    <row r="46" spans="1:40" ht="15" customHeight="1">
      <c r="A46" s="2"/>
      <c r="B46" s="42" t="s">
        <v>103</v>
      </c>
      <c r="C46" s="128" t="s">
        <v>87</v>
      </c>
      <c r="D46" s="128"/>
      <c r="E46" s="128"/>
      <c r="F46" s="2"/>
      <c r="G46" s="2"/>
    </row>
    <row r="47" spans="1:40" ht="15" customHeight="1">
      <c r="A47" s="2"/>
      <c r="B47" s="2" t="s">
        <v>88</v>
      </c>
      <c r="C47" s="2"/>
      <c r="D47" s="2"/>
      <c r="E47" s="2"/>
      <c r="F47" s="2"/>
      <c r="G47" s="2"/>
    </row>
    <row r="48" spans="1:40" ht="15" customHeight="1">
      <c r="A48" s="2"/>
      <c r="B48" s="2" t="s">
        <v>105</v>
      </c>
      <c r="C48" s="2"/>
      <c r="D48" s="2"/>
      <c r="E48" s="2"/>
      <c r="F48" s="2"/>
      <c r="G48" s="2"/>
    </row>
    <row r="49" spans="1:7" ht="15" customHeight="1">
      <c r="A49" s="2"/>
      <c r="B49" s="2" t="s">
        <v>89</v>
      </c>
      <c r="C49" s="2"/>
      <c r="D49" s="2"/>
      <c r="E49" s="2"/>
      <c r="F49" s="2"/>
      <c r="G49" s="2"/>
    </row>
    <row r="50" spans="1:7" ht="15" customHeight="1">
      <c r="A50" s="2" t="s">
        <v>90</v>
      </c>
      <c r="B50" s="39"/>
      <c r="C50" s="2"/>
      <c r="D50" s="2"/>
      <c r="E50" s="2"/>
      <c r="F50" s="2"/>
      <c r="G50" s="2"/>
    </row>
    <row r="51" spans="1:7" ht="15" customHeight="1">
      <c r="A51" s="2" t="s">
        <v>91</v>
      </c>
      <c r="B51" s="39"/>
      <c r="C51" s="2"/>
      <c r="D51" s="2"/>
      <c r="E51" s="2"/>
      <c r="F51" s="2"/>
      <c r="G51" s="2"/>
    </row>
    <row r="52" spans="1:7" ht="15" customHeight="1">
      <c r="A52" s="2" t="s">
        <v>106</v>
      </c>
      <c r="B52" s="39"/>
      <c r="C52" s="2"/>
      <c r="D52" s="2"/>
      <c r="E52" s="2"/>
      <c r="F52" s="2"/>
      <c r="G52" s="2"/>
    </row>
    <row r="53" spans="1:7" ht="15" customHeight="1">
      <c r="A53" s="2" t="s">
        <v>92</v>
      </c>
      <c r="B53" s="39"/>
      <c r="C53" s="2"/>
      <c r="D53" s="2"/>
      <c r="E53" s="2"/>
      <c r="F53" s="2"/>
      <c r="G53" s="2"/>
    </row>
    <row r="54" spans="1:7" ht="15" customHeight="1">
      <c r="A54" s="2" t="s">
        <v>149</v>
      </c>
      <c r="B54" s="39"/>
      <c r="C54" s="2"/>
      <c r="D54" s="2"/>
      <c r="E54" s="2"/>
      <c r="F54" s="2"/>
      <c r="G54" s="2"/>
    </row>
    <row r="55" spans="1:7" ht="15" customHeight="1">
      <c r="A55" s="2" t="s">
        <v>93</v>
      </c>
      <c r="B55" s="39"/>
      <c r="C55" s="2"/>
      <c r="D55" s="2"/>
      <c r="E55" s="2"/>
      <c r="F55" s="2"/>
      <c r="G55" s="2"/>
    </row>
    <row r="56" spans="1:7" ht="15" customHeight="1">
      <c r="A56" s="2" t="s">
        <v>94</v>
      </c>
      <c r="B56" s="39"/>
      <c r="C56" s="2"/>
      <c r="D56" s="2"/>
      <c r="E56" s="2"/>
      <c r="F56" s="2"/>
      <c r="G56" s="2"/>
    </row>
    <row r="57" spans="1:7" ht="15" customHeight="1">
      <c r="A57" s="2" t="s">
        <v>95</v>
      </c>
      <c r="B57" s="39"/>
      <c r="C57" s="2"/>
      <c r="D57" s="2"/>
      <c r="E57" s="2"/>
      <c r="F57" s="2"/>
      <c r="G57" s="2"/>
    </row>
    <row r="58" spans="1:7" ht="15" customHeight="1">
      <c r="A58" s="2" t="s">
        <v>96</v>
      </c>
      <c r="B58" s="39"/>
      <c r="C58" s="2"/>
      <c r="D58" s="2"/>
      <c r="E58" s="2"/>
      <c r="F58" s="2"/>
      <c r="G58" s="2"/>
    </row>
    <row r="59" spans="1:7" ht="15" customHeight="1">
      <c r="A59" s="2" t="s">
        <v>97</v>
      </c>
      <c r="B59" s="39"/>
      <c r="C59" s="2"/>
      <c r="D59" s="2"/>
      <c r="E59" s="2"/>
      <c r="F59" s="2"/>
      <c r="G59" s="2"/>
    </row>
    <row r="60" spans="1:7" ht="15" customHeight="1">
      <c r="A60" s="2" t="s">
        <v>98</v>
      </c>
      <c r="B60" s="39"/>
      <c r="C60" s="2"/>
      <c r="D60" s="2"/>
      <c r="E60" s="2"/>
      <c r="F60" s="2"/>
      <c r="G60" s="2"/>
    </row>
    <row r="61" spans="1:7" ht="15" customHeight="1">
      <c r="A61" s="2" t="s">
        <v>99</v>
      </c>
      <c r="B61" s="39"/>
      <c r="C61" s="2"/>
      <c r="D61" s="2"/>
      <c r="E61" s="2"/>
      <c r="F61" s="2"/>
      <c r="G61" s="2"/>
    </row>
    <row r="62" spans="1:7" ht="15" customHeight="1">
      <c r="A62" s="2" t="s">
        <v>104</v>
      </c>
      <c r="B62" s="39"/>
      <c r="C62" s="2"/>
      <c r="D62" s="2"/>
      <c r="E62" s="2"/>
      <c r="F62" s="2"/>
      <c r="G62" s="2"/>
    </row>
  </sheetData>
  <sheetProtection algorithmName="SHA-512" hashValue="LIue8OOZF/KcoX66rqBA527UIRuu+yoyT3cQNOWZgpfN73RVewro/l08eumZ09QLbN19O1bKQyzF7MhkU+NVjA==" saltValue="Iq1qGCLV5w2C8S1tvNTBDg==" spinCount="100000" sheet="1" objects="1" scenarios="1" formatCells="0" insertRows="0"/>
  <mergeCells count="52">
    <mergeCell ref="AK1:AN1"/>
    <mergeCell ref="AK2:AN2"/>
    <mergeCell ref="AK3:AN3"/>
    <mergeCell ref="AK4:AN4"/>
    <mergeCell ref="AK7:AK10"/>
    <mergeCell ref="AL7:AL10"/>
    <mergeCell ref="AM7:AN10"/>
    <mergeCell ref="F8:L8"/>
    <mergeCell ref="M8:S8"/>
    <mergeCell ref="T8:Z8"/>
    <mergeCell ref="AA8:AG8"/>
    <mergeCell ref="AH8:AJ8"/>
    <mergeCell ref="U2:V2"/>
    <mergeCell ref="S2:T2"/>
    <mergeCell ref="M2:P2"/>
    <mergeCell ref="AH5:AJ5"/>
    <mergeCell ref="F7:AJ7"/>
    <mergeCell ref="Q2:R2"/>
    <mergeCell ref="B7:B10"/>
    <mergeCell ref="C7:C10"/>
    <mergeCell ref="A7:A10"/>
    <mergeCell ref="A32:E32"/>
    <mergeCell ref="A33:E33"/>
    <mergeCell ref="E7:E10"/>
    <mergeCell ref="D7:D10"/>
    <mergeCell ref="AM18:AN18"/>
    <mergeCell ref="AM19:AN19"/>
    <mergeCell ref="AM20:AN20"/>
    <mergeCell ref="AM11:AN11"/>
    <mergeCell ref="AM12:AN12"/>
    <mergeCell ref="AM13:AN13"/>
    <mergeCell ref="AM14:AN14"/>
    <mergeCell ref="AM15:AN15"/>
    <mergeCell ref="AM16:AN16"/>
    <mergeCell ref="AM17:AN17"/>
    <mergeCell ref="C43:E43"/>
    <mergeCell ref="C44:E44"/>
    <mergeCell ref="C45:E45"/>
    <mergeCell ref="C46:E46"/>
    <mergeCell ref="AM32:AN33"/>
    <mergeCell ref="C42:E42"/>
    <mergeCell ref="AM26:AN26"/>
    <mergeCell ref="AM27:AN27"/>
    <mergeCell ref="AM28:AN28"/>
    <mergeCell ref="AM29:AN29"/>
    <mergeCell ref="AM31:AN31"/>
    <mergeCell ref="AM30:AN30"/>
    <mergeCell ref="AM21:AN21"/>
    <mergeCell ref="AM22:AN22"/>
    <mergeCell ref="AM23:AN23"/>
    <mergeCell ref="AM24:AN24"/>
    <mergeCell ref="AM25:AN25"/>
  </mergeCells>
  <phoneticPr fontId="22"/>
  <dataValidations count="3">
    <dataValidation type="list" allowBlank="1" showInputMessage="1" showErrorMessage="1" sqref="AK4:AN4" xr:uid="{00000000-0002-0000-0100-000002000000}">
      <formula1>"予定,実績"</formula1>
    </dataValidation>
    <dataValidation type="list" allowBlank="1" showInputMessage="1" showErrorMessage="1" sqref="AK3:AN3" xr:uid="{00000000-0002-0000-0100-000001000000}">
      <formula1>"４週,歴月"</formula1>
    </dataValidation>
    <dataValidation type="list" allowBlank="1" showInputMessage="1" showErrorMessage="1" sqref="C11:C31" xr:uid="{00000000-0002-0000-0100-000000000000}">
      <formula1>"A,B,C,D"</formula1>
    </dataValidation>
  </dataValidations>
  <printOptions horizontalCentered="1" verticalCentered="1"/>
  <pageMargins left="0.19685039370078741" right="0.19685039370078741" top="0.39370078740157483" bottom="0.19685039370078741" header="0.19685039370078741" footer="0.39370078740157483"/>
  <pageSetup paperSize="9" scale="95" fitToWidth="0" fitToHeight="0" orientation="landscape" r:id="rId1"/>
  <headerFooter alignWithMargins="0">
    <oddHeader>&amp;L&amp;"ＭＳ ゴシック,標準"&amp;10（参考様式）</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7"/>
  <dimension ref="A1:M32"/>
  <sheetViews>
    <sheetView topLeftCell="A4" workbookViewId="0">
      <selection activeCell="A21" sqref="A21"/>
    </sheetView>
  </sheetViews>
  <sheetFormatPr defaultRowHeight="18"/>
  <cols>
    <col min="1" max="1" width="26.33203125" customWidth="1"/>
    <col min="3" max="3" width="17.33203125" customWidth="1"/>
    <col min="5" max="5" width="10.25" customWidth="1"/>
    <col min="6" max="6" width="15.25" customWidth="1"/>
    <col min="7" max="7" width="11.83203125" customWidth="1"/>
    <col min="8" max="8" width="12.58203125" customWidth="1"/>
    <col min="9" max="9" width="10.08203125" customWidth="1"/>
  </cols>
  <sheetData>
    <row r="1" spans="1:13">
      <c r="A1" t="s">
        <v>62</v>
      </c>
      <c r="B1" t="s">
        <v>51</v>
      </c>
      <c r="C1" t="s">
        <v>52</v>
      </c>
      <c r="D1" t="s">
        <v>53</v>
      </c>
      <c r="E1" t="s">
        <v>54</v>
      </c>
      <c r="F1" t="s">
        <v>55</v>
      </c>
      <c r="G1" t="s">
        <v>56</v>
      </c>
      <c r="H1" t="s">
        <v>57</v>
      </c>
      <c r="I1" t="s">
        <v>58</v>
      </c>
      <c r="J1" t="s">
        <v>59</v>
      </c>
      <c r="K1" t="s">
        <v>143</v>
      </c>
    </row>
    <row r="2" spans="1:13">
      <c r="A2" t="s">
        <v>147</v>
      </c>
      <c r="B2" t="s">
        <v>22</v>
      </c>
      <c r="C2" t="s">
        <v>23</v>
      </c>
      <c r="D2" t="s">
        <v>24</v>
      </c>
    </row>
    <row r="3" spans="1:13">
      <c r="A3" t="s">
        <v>144</v>
      </c>
      <c r="B3" t="s">
        <v>22</v>
      </c>
      <c r="C3" t="s">
        <v>23</v>
      </c>
      <c r="D3" t="s">
        <v>24</v>
      </c>
    </row>
    <row r="4" spans="1:13">
      <c r="A4" t="s">
        <v>145</v>
      </c>
      <c r="B4" t="s">
        <v>22</v>
      </c>
      <c r="C4" t="s">
        <v>23</v>
      </c>
      <c r="D4" t="s">
        <v>24</v>
      </c>
    </row>
    <row r="5" spans="1:13">
      <c r="A5" t="s">
        <v>146</v>
      </c>
      <c r="B5" t="s">
        <v>22</v>
      </c>
      <c r="C5" t="s">
        <v>23</v>
      </c>
      <c r="D5" t="s">
        <v>24</v>
      </c>
    </row>
    <row r="6" spans="1:13">
      <c r="A6" s="53" t="s">
        <v>13</v>
      </c>
      <c r="B6" s="53" t="s">
        <v>22</v>
      </c>
      <c r="C6" s="53" t="s">
        <v>25</v>
      </c>
      <c r="D6" s="53" t="s">
        <v>26</v>
      </c>
      <c r="E6" s="53" t="s">
        <v>27</v>
      </c>
      <c r="F6" s="53" t="s">
        <v>28</v>
      </c>
      <c r="G6" s="52"/>
      <c r="H6" s="53"/>
      <c r="I6" s="53"/>
      <c r="J6" s="53"/>
    </row>
    <row r="7" spans="1:13">
      <c r="A7" s="53" t="s">
        <v>5</v>
      </c>
      <c r="B7" s="53" t="s">
        <v>22</v>
      </c>
      <c r="C7" s="53" t="s">
        <v>25</v>
      </c>
      <c r="D7" s="53" t="s">
        <v>26</v>
      </c>
      <c r="E7" s="53" t="s">
        <v>27</v>
      </c>
      <c r="F7" s="53" t="s">
        <v>29</v>
      </c>
      <c r="G7" s="53" t="s">
        <v>30</v>
      </c>
      <c r="H7" s="53" t="s">
        <v>141</v>
      </c>
      <c r="I7" s="53" t="s">
        <v>28</v>
      </c>
      <c r="J7" s="53" t="s">
        <v>150</v>
      </c>
      <c r="K7" s="52"/>
      <c r="L7" s="52"/>
    </row>
    <row r="8" spans="1:13">
      <c r="A8" s="53" t="s">
        <v>126</v>
      </c>
      <c r="B8" s="53" t="s">
        <v>22</v>
      </c>
      <c r="C8" s="53" t="s">
        <v>28</v>
      </c>
      <c r="D8" s="52"/>
      <c r="E8" s="52"/>
      <c r="F8" s="52"/>
      <c r="G8" s="52"/>
      <c r="H8" s="52"/>
      <c r="I8" s="52"/>
      <c r="J8" s="52"/>
      <c r="K8" s="52"/>
      <c r="L8" s="52"/>
      <c r="M8" s="52"/>
    </row>
    <row r="9" spans="1:13">
      <c r="A9" s="53" t="s">
        <v>127</v>
      </c>
      <c r="B9" s="53" t="s">
        <v>22</v>
      </c>
      <c r="C9" s="53" t="s">
        <v>28</v>
      </c>
      <c r="D9" s="53"/>
      <c r="E9" s="53"/>
      <c r="F9" s="53"/>
      <c r="G9" s="53"/>
      <c r="H9" s="53"/>
      <c r="I9" s="53"/>
      <c r="J9" s="53"/>
    </row>
    <row r="10" spans="1:13">
      <c r="A10" s="53" t="s">
        <v>128</v>
      </c>
      <c r="B10" s="53" t="s">
        <v>22</v>
      </c>
      <c r="C10" s="53" t="s">
        <v>28</v>
      </c>
      <c r="D10" s="53"/>
      <c r="E10" s="53"/>
      <c r="F10" s="53"/>
      <c r="G10" s="53"/>
      <c r="H10" s="53"/>
      <c r="I10" s="53"/>
      <c r="J10" s="53"/>
    </row>
    <row r="11" spans="1:13">
      <c r="A11" s="53" t="s">
        <v>12</v>
      </c>
      <c r="B11" s="53" t="s">
        <v>22</v>
      </c>
      <c r="C11" s="53" t="s">
        <v>23</v>
      </c>
      <c r="D11" s="53"/>
      <c r="E11" s="53"/>
      <c r="F11" s="53"/>
      <c r="G11" s="53"/>
      <c r="H11" s="53"/>
      <c r="I11" s="53"/>
      <c r="J11" s="53"/>
    </row>
    <row r="12" spans="1:13">
      <c r="A12" s="53" t="s">
        <v>129</v>
      </c>
      <c r="B12" s="53" t="s">
        <v>22</v>
      </c>
      <c r="C12" s="53" t="s">
        <v>25</v>
      </c>
      <c r="D12" s="53" t="s">
        <v>37</v>
      </c>
      <c r="E12" s="53" t="s">
        <v>28</v>
      </c>
      <c r="F12" s="53" t="s">
        <v>150</v>
      </c>
      <c r="G12" s="53"/>
      <c r="H12" s="53"/>
      <c r="I12" s="53"/>
      <c r="J12" s="53"/>
    </row>
    <row r="13" spans="1:13">
      <c r="A13" s="53" t="s">
        <v>130</v>
      </c>
      <c r="B13" s="53" t="s">
        <v>22</v>
      </c>
      <c r="C13" s="53" t="s">
        <v>25</v>
      </c>
      <c r="D13" s="53" t="s">
        <v>37</v>
      </c>
      <c r="E13" s="53" t="s">
        <v>150</v>
      </c>
      <c r="F13" s="53"/>
      <c r="G13" s="53"/>
      <c r="H13" s="53"/>
      <c r="I13" s="53"/>
      <c r="J13" s="53"/>
    </row>
    <row r="14" spans="1:13">
      <c r="A14" s="53" t="s">
        <v>131</v>
      </c>
      <c r="B14" s="53" t="s">
        <v>22</v>
      </c>
      <c r="C14" s="53" t="s">
        <v>25</v>
      </c>
      <c r="D14" s="53" t="s">
        <v>37</v>
      </c>
      <c r="E14" s="53" t="s">
        <v>28</v>
      </c>
      <c r="F14" s="53" t="s">
        <v>148</v>
      </c>
      <c r="G14" s="53" t="s">
        <v>150</v>
      </c>
      <c r="H14" s="53"/>
      <c r="I14" s="53"/>
      <c r="J14" s="53"/>
    </row>
    <row r="15" spans="1:13">
      <c r="A15" s="53" t="s">
        <v>38</v>
      </c>
      <c r="B15" s="53" t="s">
        <v>22</v>
      </c>
      <c r="C15" s="53" t="s">
        <v>25</v>
      </c>
      <c r="D15" s="53" t="s">
        <v>26</v>
      </c>
      <c r="E15" s="53" t="s">
        <v>27</v>
      </c>
      <c r="F15" s="53" t="s">
        <v>29</v>
      </c>
      <c r="G15" s="53" t="s">
        <v>30</v>
      </c>
      <c r="H15" s="53" t="s">
        <v>141</v>
      </c>
      <c r="I15" s="53" t="s">
        <v>39</v>
      </c>
      <c r="J15" s="53" t="s">
        <v>40</v>
      </c>
      <c r="K15" t="s">
        <v>28</v>
      </c>
      <c r="L15" s="53" t="s">
        <v>150</v>
      </c>
      <c r="M15" s="52"/>
    </row>
    <row r="16" spans="1:13">
      <c r="A16" s="53" t="s">
        <v>113</v>
      </c>
      <c r="B16" s="53" t="s">
        <v>22</v>
      </c>
      <c r="C16" s="53" t="s">
        <v>25</v>
      </c>
      <c r="D16" s="53" t="s">
        <v>27</v>
      </c>
      <c r="E16" s="53" t="s">
        <v>29</v>
      </c>
      <c r="F16" s="53" t="s">
        <v>30</v>
      </c>
      <c r="G16" s="53" t="s">
        <v>141</v>
      </c>
      <c r="H16" s="53" t="s">
        <v>28</v>
      </c>
      <c r="I16" s="52"/>
      <c r="J16" s="52"/>
      <c r="K16" s="52"/>
      <c r="L16" s="52"/>
    </row>
    <row r="17" spans="1:11">
      <c r="A17" s="53" t="s">
        <v>114</v>
      </c>
      <c r="B17" s="53" t="s">
        <v>22</v>
      </c>
      <c r="C17" s="53" t="s">
        <v>25</v>
      </c>
      <c r="D17" s="53" t="s">
        <v>31</v>
      </c>
      <c r="E17" s="53" t="s">
        <v>28</v>
      </c>
      <c r="F17" s="53" t="s">
        <v>150</v>
      </c>
      <c r="G17" s="52"/>
      <c r="H17" s="53"/>
      <c r="I17" s="53"/>
      <c r="J17" s="53"/>
    </row>
    <row r="18" spans="1:11">
      <c r="A18" s="53" t="s">
        <v>11</v>
      </c>
      <c r="B18" s="53" t="s">
        <v>22</v>
      </c>
      <c r="C18" s="53" t="s">
        <v>25</v>
      </c>
      <c r="D18" s="53" t="s">
        <v>32</v>
      </c>
      <c r="E18" s="53" t="s">
        <v>33</v>
      </c>
      <c r="F18" s="53" t="s">
        <v>34</v>
      </c>
      <c r="G18" s="52"/>
      <c r="H18" s="53"/>
      <c r="I18" s="53"/>
      <c r="J18" s="53"/>
    </row>
    <row r="19" spans="1:11">
      <c r="A19" s="53" t="s">
        <v>142</v>
      </c>
      <c r="B19" s="53" t="s">
        <v>22</v>
      </c>
      <c r="C19" s="53" t="s">
        <v>25</v>
      </c>
      <c r="D19" s="53" t="s">
        <v>33</v>
      </c>
      <c r="E19" s="53" t="s">
        <v>34</v>
      </c>
      <c r="F19" s="52"/>
      <c r="G19" s="53"/>
      <c r="H19" s="53"/>
      <c r="I19" s="53"/>
      <c r="J19" s="53"/>
    </row>
    <row r="20" spans="1:11">
      <c r="A20" s="53" t="s">
        <v>152</v>
      </c>
      <c r="B20" s="53" t="s">
        <v>22</v>
      </c>
      <c r="C20" s="53" t="s">
        <v>25</v>
      </c>
      <c r="D20" s="53" t="s">
        <v>33</v>
      </c>
      <c r="E20" s="53" t="s">
        <v>34</v>
      </c>
      <c r="F20" s="53" t="s">
        <v>150</v>
      </c>
      <c r="G20" s="53"/>
      <c r="H20" s="53"/>
      <c r="I20" s="53"/>
      <c r="J20" s="53"/>
    </row>
    <row r="21" spans="1:11">
      <c r="A21" s="53" t="s">
        <v>153</v>
      </c>
      <c r="B21" s="53" t="s">
        <v>22</v>
      </c>
      <c r="C21" s="53" t="s">
        <v>25</v>
      </c>
      <c r="D21" s="53" t="s">
        <v>33</v>
      </c>
      <c r="E21" s="53" t="s">
        <v>34</v>
      </c>
      <c r="F21" s="53" t="s">
        <v>150</v>
      </c>
      <c r="G21" s="53"/>
      <c r="H21" s="53"/>
      <c r="I21" s="53"/>
      <c r="J21" s="53"/>
    </row>
    <row r="22" spans="1:11">
      <c r="A22" s="53" t="s">
        <v>10</v>
      </c>
      <c r="B22" s="53" t="s">
        <v>22</v>
      </c>
      <c r="C22" s="53" t="s">
        <v>24</v>
      </c>
      <c r="D22" s="53"/>
      <c r="E22" s="53"/>
      <c r="F22" s="53"/>
      <c r="G22" s="53"/>
      <c r="H22" s="53"/>
      <c r="I22" s="53"/>
      <c r="J22" s="53"/>
    </row>
    <row r="23" spans="1:11">
      <c r="A23" s="53" t="s">
        <v>9</v>
      </c>
      <c r="B23" s="53" t="s">
        <v>22</v>
      </c>
      <c r="C23" s="53" t="s">
        <v>25</v>
      </c>
      <c r="D23" s="53" t="s">
        <v>35</v>
      </c>
      <c r="E23" s="52"/>
      <c r="F23" s="53"/>
      <c r="G23" s="53"/>
      <c r="H23" s="53"/>
      <c r="I23" s="53"/>
      <c r="J23" s="53"/>
    </row>
    <row r="24" spans="1:11">
      <c r="A24" s="53" t="s">
        <v>8</v>
      </c>
      <c r="B24" s="53" t="s">
        <v>22</v>
      </c>
      <c r="C24" s="53" t="s">
        <v>25</v>
      </c>
      <c r="D24" s="53" t="s">
        <v>36</v>
      </c>
      <c r="E24" s="52"/>
      <c r="F24" s="53"/>
      <c r="G24" s="53"/>
      <c r="H24" s="53"/>
      <c r="I24" s="53"/>
      <c r="J24" s="53"/>
    </row>
    <row r="25" spans="1:11">
      <c r="A25" s="53" t="s">
        <v>42</v>
      </c>
      <c r="B25" s="53" t="s">
        <v>22</v>
      </c>
      <c r="C25" s="53" t="s">
        <v>41</v>
      </c>
      <c r="D25" s="53" t="s">
        <v>140</v>
      </c>
      <c r="E25" s="53"/>
      <c r="F25" s="53"/>
      <c r="G25" s="53"/>
      <c r="H25" s="53"/>
      <c r="I25" s="53"/>
      <c r="J25" s="53"/>
    </row>
    <row r="26" spans="1:11">
      <c r="A26" s="53" t="s">
        <v>115</v>
      </c>
      <c r="B26" s="53" t="s">
        <v>22</v>
      </c>
      <c r="C26" s="53" t="s">
        <v>46</v>
      </c>
      <c r="D26" s="53" t="s">
        <v>47</v>
      </c>
      <c r="E26" s="53" t="s">
        <v>48</v>
      </c>
      <c r="F26" s="53" t="s">
        <v>49</v>
      </c>
      <c r="G26" s="53" t="s">
        <v>27</v>
      </c>
      <c r="H26" s="53" t="s">
        <v>150</v>
      </c>
      <c r="I26" s="53"/>
      <c r="J26" s="53"/>
    </row>
    <row r="27" spans="1:11">
      <c r="A27" s="53" t="s">
        <v>136</v>
      </c>
      <c r="B27" s="53" t="s">
        <v>22</v>
      </c>
      <c r="C27" s="53" t="s">
        <v>46</v>
      </c>
      <c r="D27" s="53" t="s">
        <v>132</v>
      </c>
      <c r="E27" s="53" t="s">
        <v>27</v>
      </c>
      <c r="F27" s="53" t="s">
        <v>47</v>
      </c>
      <c r="G27" s="53" t="s">
        <v>48</v>
      </c>
      <c r="H27" s="53" t="s">
        <v>49</v>
      </c>
      <c r="I27" s="53" t="s">
        <v>150</v>
      </c>
      <c r="J27" s="53"/>
    </row>
    <row r="28" spans="1:11">
      <c r="A28" s="53" t="s">
        <v>135</v>
      </c>
      <c r="B28" s="53" t="s">
        <v>22</v>
      </c>
      <c r="C28" s="53" t="s">
        <v>46</v>
      </c>
      <c r="D28" s="53" t="s">
        <v>132</v>
      </c>
      <c r="E28" s="53" t="s">
        <v>47</v>
      </c>
      <c r="F28" s="53" t="s">
        <v>48</v>
      </c>
      <c r="G28" s="53" t="s">
        <v>133</v>
      </c>
      <c r="H28" s="53" t="s">
        <v>134</v>
      </c>
      <c r="I28" s="53" t="s">
        <v>49</v>
      </c>
      <c r="J28" s="53" t="s">
        <v>27</v>
      </c>
      <c r="K28" s="53" t="s">
        <v>150</v>
      </c>
    </row>
    <row r="29" spans="1:11">
      <c r="A29" s="53" t="s">
        <v>43</v>
      </c>
      <c r="B29" s="53" t="s">
        <v>22</v>
      </c>
      <c r="C29" s="53" t="s">
        <v>46</v>
      </c>
      <c r="D29" s="53" t="s">
        <v>50</v>
      </c>
      <c r="E29" s="53"/>
      <c r="F29" s="53"/>
      <c r="G29" s="53"/>
      <c r="H29" s="53"/>
      <c r="I29" s="53"/>
      <c r="J29" s="53"/>
      <c r="K29" s="53"/>
    </row>
    <row r="30" spans="1:11">
      <c r="A30" s="53" t="s">
        <v>21</v>
      </c>
      <c r="B30" s="53" t="s">
        <v>22</v>
      </c>
      <c r="C30" s="53" t="s">
        <v>46</v>
      </c>
      <c r="D30" s="53" t="s">
        <v>50</v>
      </c>
      <c r="E30" s="53"/>
      <c r="F30" s="53"/>
      <c r="G30" s="53"/>
      <c r="H30" s="53"/>
      <c r="I30" s="53"/>
      <c r="J30" s="53"/>
      <c r="K30" s="53"/>
    </row>
    <row r="31" spans="1:11">
      <c r="A31" s="53" t="s">
        <v>44</v>
      </c>
      <c r="B31" s="53" t="s">
        <v>22</v>
      </c>
      <c r="C31" s="53" t="s">
        <v>46</v>
      </c>
      <c r="D31" s="53" t="s">
        <v>26</v>
      </c>
      <c r="E31" s="53" t="s">
        <v>27</v>
      </c>
      <c r="F31" s="53" t="s">
        <v>47</v>
      </c>
      <c r="G31" s="53" t="s">
        <v>48</v>
      </c>
      <c r="H31" s="53" t="s">
        <v>133</v>
      </c>
      <c r="I31" s="53" t="s">
        <v>134</v>
      </c>
      <c r="J31" s="53" t="s">
        <v>137</v>
      </c>
      <c r="K31" s="53" t="s">
        <v>150</v>
      </c>
    </row>
    <row r="32" spans="1:11">
      <c r="A32" s="53" t="s">
        <v>45</v>
      </c>
      <c r="B32" s="53" t="s">
        <v>46</v>
      </c>
      <c r="C32" s="53" t="s">
        <v>26</v>
      </c>
      <c r="D32" s="53" t="s">
        <v>27</v>
      </c>
      <c r="E32" s="53" t="s">
        <v>47</v>
      </c>
      <c r="F32" s="53" t="s">
        <v>48</v>
      </c>
      <c r="G32" s="53" t="s">
        <v>137</v>
      </c>
      <c r="H32" s="53" t="s">
        <v>138</v>
      </c>
      <c r="I32" s="53" t="s">
        <v>139</v>
      </c>
      <c r="J32" s="53" t="s">
        <v>150</v>
      </c>
    </row>
  </sheetData>
  <sheetProtection algorithmName="SHA-512" hashValue="nYSqaDdD70/Z8NA8Qi5ypcV66oVHz/KNWujXjKR9Xd9YWDI8MYwkBOrkveJY14BIHEybheAtruiV7MnCeXY6LQ==" saltValue="WjMQ9TfVl3ZjgCIQb37Ftw==" spinCount="100000" sheet="1" objects="1" scenarios="1"/>
  <phoneticPr fontId="3"/>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d6dcacc7-e460-4c7a-a2ed-e890e37b378d">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D4D2985358D454F91CDFA96398E7DAC" ma:contentTypeVersion="14" ma:contentTypeDescription="新しいドキュメントを作成します。" ma:contentTypeScope="" ma:versionID="71eb6addb018fd950b687f1cd066f3b3">
  <xsd:schema xmlns:xsd="http://www.w3.org/2001/XMLSchema" xmlns:xs="http://www.w3.org/2001/XMLSchema" xmlns:p="http://schemas.microsoft.com/office/2006/metadata/properties" xmlns:ns2="d6dcacc7-e460-4c7a-a2ed-e890e37b378d" xmlns:ns3="7f1e29f5-1aa2-4ed7-a4c5-0f459278da93" targetNamespace="http://schemas.microsoft.com/office/2006/metadata/properties" ma:root="true" ma:fieldsID="2aff8d9f6c550a0b35c83d5403a45cac" ns2:_="" ns3:_="">
    <xsd:import namespace="d6dcacc7-e460-4c7a-a2ed-e890e37b378d"/>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dcacc7-e460-4c7a-a2ed-e890e37b37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B092F6D-A213-4140-9345-E45F17986020}">
  <ds:schemaRefs>
    <ds:schemaRef ds:uri="http://schemas.microsoft.com/sharepoint/v3/contenttype/forms"/>
  </ds:schemaRefs>
</ds:datastoreItem>
</file>

<file path=customXml/itemProps2.xml><?xml version="1.0" encoding="utf-8"?>
<ds:datastoreItem xmlns:ds="http://schemas.openxmlformats.org/officeDocument/2006/customXml" ds:itemID="{4A34DF84-BC9F-479D-BF67-3697D0FBC612}">
  <ds:schemaRefs>
    <ds:schemaRef ds:uri="http://schemas.microsoft.com/office/2006/metadata/properties"/>
    <ds:schemaRef ds:uri="http://schemas.microsoft.com/office/infopath/2007/PartnerControls"/>
    <ds:schemaRef ds:uri="7f1e29f5-1aa2-4ed7-a4c5-0f459278da93"/>
    <ds:schemaRef ds:uri="d6dcacc7-e460-4c7a-a2ed-e890e37b378d"/>
  </ds:schemaRefs>
</ds:datastoreItem>
</file>

<file path=customXml/itemProps3.xml><?xml version="1.0" encoding="utf-8"?>
<ds:datastoreItem xmlns:ds="http://schemas.openxmlformats.org/officeDocument/2006/customXml" ds:itemID="{35FB06FC-71AE-41B6-945C-C0B3B99AC3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dcacc7-e460-4c7a-a2ed-e890e37b378d"/>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36</vt:i4>
      </vt:variant>
    </vt:vector>
  </HeadingPairs>
  <TitlesOfParts>
    <vt:vector size="39" baseType="lpstr">
      <vt:lpstr>勤務形態一覧表（就労移行支援）</vt:lpstr>
      <vt:lpstr>勤務形態一覧（凡例）</vt:lpstr>
      <vt:lpstr>選択肢</vt:lpstr>
      <vt:lpstr>'勤務形態一覧（凡例）'!Print_Area</vt:lpstr>
      <vt:lpstr>'勤務形態一覧表（就労移行支援）'!Print_Area</vt:lpstr>
      <vt:lpstr>医療型障害児入所施設</vt:lpstr>
      <vt:lpstr>一般相談支援事業</vt:lpstr>
      <vt:lpstr>機能訓練</vt:lpstr>
      <vt:lpstr>居宅介護</vt:lpstr>
      <vt:lpstr>居宅介護・重度訪問介護・同行援護・行動援護</vt:lpstr>
      <vt:lpstr>居宅訪問型児童発達支援</vt:lpstr>
      <vt:lpstr>共同生活援助</vt:lpstr>
      <vt:lpstr>共同生活援助・介護サービス包括型</vt:lpstr>
      <vt:lpstr>共同生活援助・外部サービス利用型</vt:lpstr>
      <vt:lpstr>共同生活援助・日中サービス支援型</vt:lpstr>
      <vt:lpstr>行動援護</vt:lpstr>
      <vt:lpstr>児童発達支援・児童発達支援センターであるもの</vt:lpstr>
      <vt:lpstr>児童発達支援・主として重症心身障害児を対象とする場合</vt:lpstr>
      <vt:lpstr>児童発達支援・放課後等デイサービス</vt:lpstr>
      <vt:lpstr>自立生活援助</vt:lpstr>
      <vt:lpstr>就労移行支援</vt:lpstr>
      <vt:lpstr>就労継続支援Ａ型</vt:lpstr>
      <vt:lpstr>就労継続支援Ａ型・B型</vt:lpstr>
      <vt:lpstr>就労継続支援Ｂ型</vt:lpstr>
      <vt:lpstr>就労定着支援</vt:lpstr>
      <vt:lpstr>重度障害者等包括支援</vt:lpstr>
      <vt:lpstr>重度訪問介護</vt:lpstr>
      <vt:lpstr>障害者支援施設</vt:lpstr>
      <vt:lpstr>生活介護</vt:lpstr>
      <vt:lpstr>生活訓練</vt:lpstr>
      <vt:lpstr>短期入所・空床利用型</vt:lpstr>
      <vt:lpstr>短期入所・単独型</vt:lpstr>
      <vt:lpstr>短期入所・併設型</vt:lpstr>
      <vt:lpstr>同行援護</vt:lpstr>
      <vt:lpstr>特定相談支援・障害児相談支援</vt:lpstr>
      <vt:lpstr>認定指定就労移行支援</vt:lpstr>
      <vt:lpstr>福祉型障害児入所施設</vt:lpstr>
      <vt:lpstr>保育所等訪問支援</vt:lpstr>
      <vt:lpstr>療養介護</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0x0101004D4D2985358D454F91CDFA96398E7DAC</vt:lpwstr>
  </property>
</Properties>
</file>