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93D66E82-9EF0-4520-B227-AFFC0708EEDE}" xr6:coauthVersionLast="47" xr6:coauthVersionMax="47" xr10:uidLastSave="{00000000-0000-0000-0000-000000000000}"/>
  <bookViews>
    <workbookView xWindow="38325" yWindow="0" windowWidth="18195" windowHeight="15585" tabRatio="853" xr2:uid="{00000000-000D-0000-FFFF-FFFF00000000}"/>
  </bookViews>
  <sheets>
    <sheet name="勤務形態一覧（重度障害者等包括支援" sheetId="126" r:id="rId1"/>
    <sheet name="勤務形態一覧（凡例）" sheetId="127"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'勤務形態一覧（重度障害者等包括支援'!$A$1:$AN$62</definedName>
    <definedName name="_xlnm.Print_Area" localSheetId="1">'勤務形態一覧（凡例）'!$A$1:$AN$62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27" l="1"/>
  <c r="AL31" i="127" s="1"/>
  <c r="AK31" i="126"/>
  <c r="AL31" i="126" s="1"/>
  <c r="AJ32" i="127"/>
  <c r="AI32" i="127"/>
  <c r="AH32" i="127"/>
  <c r="AG32" i="127"/>
  <c r="AF32" i="127"/>
  <c r="AE32" i="127"/>
  <c r="AD32" i="127"/>
  <c r="AC32" i="127"/>
  <c r="AB32" i="127"/>
  <c r="AA32" i="127"/>
  <c r="Z32" i="127"/>
  <c r="Y32" i="127"/>
  <c r="X32" i="127"/>
  <c r="W32" i="127"/>
  <c r="V32" i="127"/>
  <c r="U32" i="127"/>
  <c r="T32" i="127"/>
  <c r="S32" i="127"/>
  <c r="R32" i="127"/>
  <c r="Q32" i="127"/>
  <c r="P32" i="127"/>
  <c r="O32" i="127"/>
  <c r="N32" i="127"/>
  <c r="M32" i="127"/>
  <c r="L32" i="127"/>
  <c r="K32" i="127"/>
  <c r="J32" i="127"/>
  <c r="I32" i="127"/>
  <c r="H32" i="127"/>
  <c r="G32" i="127"/>
  <c r="F32" i="127"/>
  <c r="AK32" i="127" s="1"/>
  <c r="AL32" i="127" s="1"/>
  <c r="AK30" i="127"/>
  <c r="AL30" i="127" s="1"/>
  <c r="AK29" i="127"/>
  <c r="AL29" i="127" s="1"/>
  <c r="AK28" i="127"/>
  <c r="AL28" i="127" s="1"/>
  <c r="AK27" i="127"/>
  <c r="AK26" i="127"/>
  <c r="AL26" i="127" s="1"/>
  <c r="AK25" i="127"/>
  <c r="AL25" i="127" s="1"/>
  <c r="AK24" i="127"/>
  <c r="AL24" i="127" s="1"/>
  <c r="AK23" i="127"/>
  <c r="AL23" i="127" s="1"/>
  <c r="AK22" i="127"/>
  <c r="AL22" i="127" s="1"/>
  <c r="AK21" i="127"/>
  <c r="AK20" i="127"/>
  <c r="AL20" i="127" s="1"/>
  <c r="AK19" i="127"/>
  <c r="AL19" i="127" s="1"/>
  <c r="AK18" i="127"/>
  <c r="AL18" i="127" s="1"/>
  <c r="AK17" i="127"/>
  <c r="AL17" i="127" s="1"/>
  <c r="AK16" i="127"/>
  <c r="AL16" i="127" s="1"/>
  <c r="AK15" i="127"/>
  <c r="AK14" i="127"/>
  <c r="AL14" i="127" s="1"/>
  <c r="AK13" i="127"/>
  <c r="AL13" i="127" s="1"/>
  <c r="AK12" i="127"/>
  <c r="AL12" i="127" s="1"/>
  <c r="AK11" i="127"/>
  <c r="AL11" i="127" s="1"/>
  <c r="AJ10" i="127"/>
  <c r="AI10" i="127"/>
  <c r="AH10" i="127"/>
  <c r="AG10" i="127"/>
  <c r="AF10" i="127"/>
  <c r="AE10" i="127"/>
  <c r="AD10" i="127"/>
  <c r="AC10" i="127"/>
  <c r="AB10" i="127"/>
  <c r="AA10" i="127"/>
  <c r="Z10" i="127"/>
  <c r="Y10" i="127"/>
  <c r="X10" i="127"/>
  <c r="W10" i="127"/>
  <c r="V10" i="127"/>
  <c r="U10" i="127"/>
  <c r="T10" i="127"/>
  <c r="S10" i="127"/>
  <c r="R10" i="127"/>
  <c r="Q10" i="127"/>
  <c r="P10" i="127"/>
  <c r="O10" i="127"/>
  <c r="N10" i="127"/>
  <c r="M10" i="127"/>
  <c r="L10" i="127"/>
  <c r="K10" i="127"/>
  <c r="J10" i="127"/>
  <c r="I10" i="127"/>
  <c r="H10" i="127"/>
  <c r="G10" i="127"/>
  <c r="F10" i="127"/>
  <c r="AG9" i="127"/>
  <c r="AF9" i="127"/>
  <c r="AE9" i="127"/>
  <c r="AD9" i="127"/>
  <c r="AC9" i="127"/>
  <c r="AB9" i="127"/>
  <c r="AA9" i="127"/>
  <c r="Z9" i="127"/>
  <c r="Y9" i="127"/>
  <c r="X9" i="127"/>
  <c r="W9" i="127"/>
  <c r="V9" i="127"/>
  <c r="U9" i="127"/>
  <c r="T9" i="127"/>
  <c r="S9" i="127"/>
  <c r="R9" i="127"/>
  <c r="Q9" i="127"/>
  <c r="P9" i="127"/>
  <c r="O9" i="127"/>
  <c r="N9" i="127"/>
  <c r="M9" i="127"/>
  <c r="L9" i="127"/>
  <c r="K9" i="127"/>
  <c r="J9" i="127"/>
  <c r="I9" i="127"/>
  <c r="H9" i="127"/>
  <c r="G9" i="127"/>
  <c r="F9" i="127"/>
  <c r="AL27" i="127" s="1"/>
  <c r="AL30" i="126"/>
  <c r="AK30" i="126"/>
  <c r="AJ32" i="126"/>
  <c r="AI32" i="126"/>
  <c r="AH32" i="126"/>
  <c r="AG32" i="126"/>
  <c r="AF32" i="126"/>
  <c r="AE32" i="126"/>
  <c r="AD32" i="126"/>
  <c r="AC32" i="126"/>
  <c r="AB32" i="126"/>
  <c r="AA32" i="126"/>
  <c r="Z32" i="126"/>
  <c r="Y32" i="126"/>
  <c r="X32" i="126"/>
  <c r="W32" i="126"/>
  <c r="V32" i="126"/>
  <c r="U32" i="126"/>
  <c r="T32" i="126"/>
  <c r="S32" i="126"/>
  <c r="R32" i="126"/>
  <c r="Q32" i="126"/>
  <c r="P32" i="126"/>
  <c r="O32" i="126"/>
  <c r="N32" i="126"/>
  <c r="M32" i="126"/>
  <c r="L32" i="126"/>
  <c r="K32" i="126"/>
  <c r="J32" i="126"/>
  <c r="I32" i="126"/>
  <c r="H32" i="126"/>
  <c r="G32" i="126"/>
  <c r="F32" i="126"/>
  <c r="AK29" i="126"/>
  <c r="AL29" i="126" s="1"/>
  <c r="AK28" i="126"/>
  <c r="AL28" i="126" s="1"/>
  <c r="AK27" i="126"/>
  <c r="AL27" i="126" s="1"/>
  <c r="AK26" i="126"/>
  <c r="AK25" i="126"/>
  <c r="AL25" i="126" s="1"/>
  <c r="AK24" i="126"/>
  <c r="AK23" i="126"/>
  <c r="AL23" i="126" s="1"/>
  <c r="AK22" i="126"/>
  <c r="AK21" i="126"/>
  <c r="AL21" i="126" s="1"/>
  <c r="AK20" i="126"/>
  <c r="AL20" i="126" s="1"/>
  <c r="AK19" i="126"/>
  <c r="AL19" i="126" s="1"/>
  <c r="AK18" i="126"/>
  <c r="AK17" i="126"/>
  <c r="AL17" i="126" s="1"/>
  <c r="AK16" i="126"/>
  <c r="AK15" i="126"/>
  <c r="AL15" i="126" s="1"/>
  <c r="AK14" i="126"/>
  <c r="AK13" i="126"/>
  <c r="AL13" i="126" s="1"/>
  <c r="AK12" i="126"/>
  <c r="AL12" i="126" s="1"/>
  <c r="AK11" i="126"/>
  <c r="AL11" i="126" s="1"/>
  <c r="AG10" i="126"/>
  <c r="AF10" i="126"/>
  <c r="AE10" i="126"/>
  <c r="AD10" i="126"/>
  <c r="AC10" i="126"/>
  <c r="AB10" i="126"/>
  <c r="AA10" i="126"/>
  <c r="Z10" i="126"/>
  <c r="Y10" i="126"/>
  <c r="X10" i="126"/>
  <c r="W10" i="126"/>
  <c r="V10" i="126"/>
  <c r="U10" i="126"/>
  <c r="T10" i="126"/>
  <c r="S10" i="126"/>
  <c r="R10" i="126"/>
  <c r="Q10" i="126"/>
  <c r="P10" i="126"/>
  <c r="O10" i="126"/>
  <c r="N10" i="126"/>
  <c r="M10" i="126"/>
  <c r="L10" i="126"/>
  <c r="K10" i="126"/>
  <c r="J10" i="126"/>
  <c r="I10" i="126"/>
  <c r="H10" i="126"/>
  <c r="G10" i="126"/>
  <c r="F10" i="126"/>
  <c r="AJ10" i="126" s="1"/>
  <c r="AG9" i="126"/>
  <c r="AF9" i="126"/>
  <c r="AE9" i="126"/>
  <c r="AD9" i="126"/>
  <c r="AC9" i="126"/>
  <c r="AB9" i="126"/>
  <c r="AA9" i="126"/>
  <c r="Z9" i="126"/>
  <c r="Y9" i="126"/>
  <c r="X9" i="126"/>
  <c r="W9" i="126"/>
  <c r="V9" i="126"/>
  <c r="U9" i="126"/>
  <c r="T9" i="126"/>
  <c r="S9" i="126"/>
  <c r="R9" i="126"/>
  <c r="Q9" i="126"/>
  <c r="P9" i="126"/>
  <c r="O9" i="126"/>
  <c r="N9" i="126"/>
  <c r="M9" i="126"/>
  <c r="L9" i="126"/>
  <c r="K9" i="126"/>
  <c r="J9" i="126"/>
  <c r="I9" i="126"/>
  <c r="H9" i="126"/>
  <c r="G9" i="126"/>
  <c r="F9" i="126"/>
  <c r="AJ9" i="126" s="1"/>
  <c r="AH9" i="127" l="1"/>
  <c r="AI9" i="127"/>
  <c r="AJ9" i="127"/>
  <c r="AL15" i="127"/>
  <c r="AL21" i="127"/>
  <c r="AL14" i="126"/>
  <c r="AL22" i="126"/>
  <c r="AK32" i="126"/>
  <c r="AL32" i="126" s="1"/>
  <c r="AL16" i="126"/>
  <c r="AL24" i="126"/>
  <c r="AH10" i="126"/>
  <c r="AL18" i="126"/>
  <c r="AL26" i="126"/>
  <c r="AH9" i="126"/>
  <c r="AI10" i="126"/>
  <c r="AI9" i="126"/>
</calcChain>
</file>

<file path=xl/sharedStrings.xml><?xml version="1.0" encoding="utf-8"?>
<sst xmlns="http://schemas.openxmlformats.org/spreadsheetml/2006/main" count="316" uniqueCount="137">
  <si>
    <t>合計</t>
    <rPh sb="0" eb="2">
      <t>ゴウケイ</t>
    </rPh>
    <phoneticPr fontId="6"/>
  </si>
  <si>
    <t>生活介護</t>
    <rPh sb="0" eb="2">
      <t>セイカツ</t>
    </rPh>
    <rPh sb="2" eb="4">
      <t>カイゴ</t>
    </rPh>
    <phoneticPr fontId="6"/>
  </si>
  <si>
    <t>サービス提供時間</t>
    <rPh sb="4" eb="6">
      <t>テイキョウ</t>
    </rPh>
    <rPh sb="6" eb="8">
      <t>ジカン</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</si>
  <si>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</si>
  <si>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自立生活援助</t>
    <rPh sb="0" eb="2">
      <t>ジリツ</t>
    </rPh>
    <rPh sb="2" eb="4">
      <t>セイカツ</t>
    </rPh>
    <rPh sb="4" eb="6">
      <t>エンジョ</t>
    </rPh>
    <phoneticPr fontId="6"/>
  </si>
  <si>
    <t>就労定着支援</t>
    <rPh sb="0" eb="2">
      <t>シュウロウ</t>
    </rPh>
    <rPh sb="2" eb="4">
      <t>テイチャク</t>
    </rPh>
    <rPh sb="4" eb="6">
      <t>シエン</t>
    </rPh>
    <phoneticPr fontId="6"/>
  </si>
  <si>
    <t>一般相談支援事業</t>
    <rPh sb="2" eb="4">
      <t>ソウダン</t>
    </rPh>
    <rPh sb="4" eb="6">
      <t>シエン</t>
    </rPh>
    <rPh sb="6" eb="8">
      <t>ジギョウ</t>
    </rPh>
    <phoneticPr fontId="6"/>
  </si>
  <si>
    <t>就労移行支援</t>
    <rPh sb="0" eb="2">
      <t>シュウロウ</t>
    </rPh>
    <rPh sb="2" eb="4">
      <t>イコウ</t>
    </rPh>
    <rPh sb="4" eb="6">
      <t>シエン</t>
    </rPh>
    <phoneticPr fontId="6"/>
  </si>
  <si>
    <t>重度障害者等包括支援</t>
    <rPh sb="0" eb="2">
      <t>ジュウド</t>
    </rPh>
    <rPh sb="2" eb="5">
      <t>ショウガイシャ</t>
    </rPh>
    <rPh sb="5" eb="6">
      <t>ナド</t>
    </rPh>
    <rPh sb="6" eb="8">
      <t>ホウカツ</t>
    </rPh>
    <rPh sb="8" eb="10">
      <t>シエン</t>
    </rPh>
    <phoneticPr fontId="6"/>
  </si>
  <si>
    <t>療養介護</t>
    <rPh sb="0" eb="2">
      <t>リョウヨウ</t>
    </rPh>
    <rPh sb="2" eb="4">
      <t>カイゴ</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</si>
  <si>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</si>
  <si>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</si>
  <si>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</si>
  <si>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</si>
  <si>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</si>
  <si>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</si>
  <si>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</si>
  <si>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</si>
  <si>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</si>
  <si>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</si>
  <si>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</si>
  <si>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</si>
  <si>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</si>
  <si>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</si>
  <si>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</si>
  <si>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</si>
  <si>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</si>
  <si>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</si>
  <si>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</si>
  <si>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</si>
  <si>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</si>
  <si>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</si>
  <si>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6"/>
  </si>
  <si>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</si>
  <si>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</si>
  <si>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</si>
  <si>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</si>
  <si>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</si>
  <si>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</si>
  <si>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</si>
  <si>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</si>
  <si>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</si>
  <si>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</si>
  <si>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</si>
  <si>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</si>
  <si>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</si>
  <si>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</si>
  <si>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</si>
  <si>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</si>
  <si>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</si>
  <si>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</si>
  <si>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</si>
  <si>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</si>
  <si>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</si>
  <si>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6"/>
  </si>
  <si>
    <t>月</t>
    <rPh sb="0" eb="1">
      <t>ゲツ</t>
    </rPh>
    <phoneticPr fontId="6"/>
  </si>
  <si>
    <t>！申請するサービス類型を選択してください</t>
    <rPh sb="1" eb="3">
      <t>シンセイ</t>
    </rPh>
    <rPh sb="9" eb="11">
      <t>ルイケイ</t>
    </rPh>
    <rPh sb="12" eb="14">
      <t>センタク</t>
    </rPh>
    <phoneticPr fontId="3"/>
  </si>
  <si>
    <t>No.</t>
    <phoneticPr fontId="6"/>
  </si>
  <si>
    <t>サービス種別</t>
    <rPh sb="4" eb="6">
      <t>シュベツ</t>
    </rPh>
    <phoneticPr fontId="1"/>
  </si>
  <si>
    <t>事業所名</t>
    <rPh sb="0" eb="3">
      <t>ジギョウショ</t>
    </rPh>
    <rPh sb="3" eb="4">
      <t>メイ</t>
    </rPh>
    <phoneticPr fontId="1"/>
  </si>
  <si>
    <t>時間/週</t>
    <rPh sb="0" eb="2">
      <t>ジカン</t>
    </rPh>
    <rPh sb="3" eb="4">
      <t>シュウ</t>
    </rPh>
    <phoneticPr fontId="6"/>
  </si>
  <si>
    <t>時間/月</t>
    <rPh sb="0" eb="2">
      <t>ジカン</t>
    </rPh>
    <rPh sb="3" eb="4">
      <t>ツキ</t>
    </rPh>
    <phoneticPr fontId="6"/>
  </si>
  <si>
    <t>(1)記載する期間</t>
    <rPh sb="3" eb="5">
      <t>キサイ</t>
    </rPh>
    <rPh sb="7" eb="9">
      <t>キカン</t>
    </rPh>
    <phoneticPr fontId="6"/>
  </si>
  <si>
    <t>(2)予定/実績の別</t>
    <rPh sb="3" eb="5">
      <t>ヨテイ</t>
    </rPh>
    <rPh sb="6" eb="8">
      <t>ジッセキ</t>
    </rPh>
    <rPh sb="9" eb="10">
      <t>ベツ</t>
    </rPh>
    <phoneticPr fontId="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</si>
  <si>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</si>
  <si>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</si>
  <si>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</si>
  <si>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</si>
  <si>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</si>
  <si>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</si>
  <si>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</si>
  <si>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</si>
  <si>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</si>
  <si>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</si>
  <si>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</si>
  <si>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</si>
  <si>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</si>
  <si>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</si>
  <si>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</si>
  <si>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</si>
  <si>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</si>
  <si>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</si>
  <si>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</si>
  <si>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</si>
  <si>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</si>
  <si>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</si>
  <si>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</si>
  <si>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</si>
  <si>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</si>
  <si>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</si>
  <si>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</si>
  <si>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</si>
  <si>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</si>
  <si>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</si>
  <si>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</si>
  <si>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</si>
  <si>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</si>
  <si>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</si>
  <si>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</si>
  <si>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</si>
  <si>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</si>
  <si>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</si>
  <si>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</si>
  <si>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</si>
  <si>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機能訓練</t>
    <rPh sb="0" eb="2">
      <t>キノウ</t>
    </rPh>
    <rPh sb="2" eb="4">
      <t>クンレン</t>
    </rPh>
    <phoneticPr fontId="6"/>
  </si>
  <si>
    <t>生活訓練</t>
    <rPh sb="0" eb="2">
      <t>セイカツ</t>
    </rPh>
    <rPh sb="2" eb="4">
      <t>クンレン</t>
    </rPh>
    <phoneticPr fontId="6"/>
  </si>
  <si>
    <t>児童発達支援・放課後等デイサービス</t>
    <rPh sb="0" eb="2">
      <t>ジドウ</t>
    </rPh>
    <rPh sb="2" eb="4">
      <t>ハッタツ</t>
    </rPh>
    <rPh sb="4" eb="6">
      <t>シエン</t>
    </rPh>
    <rPh sb="7" eb="11">
      <t>ホウカゴトウ</t>
    </rPh>
    <phoneticPr fontId="1"/>
  </si>
  <si>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</si>
  <si>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6"/>
  </si>
  <si>
    <t>短期入所・空床利用型</t>
    <rPh sb="0" eb="2">
      <t>タンキ</t>
    </rPh>
    <rPh sb="2" eb="4">
      <t>ニュウショ</t>
    </rPh>
    <rPh sb="5" eb="7">
      <t>クウショウ</t>
    </rPh>
    <rPh sb="7" eb="10">
      <t>リヨウガタ</t>
    </rPh>
    <phoneticPr fontId="6"/>
  </si>
  <si>
    <t>短期入所・単独型</t>
    <rPh sb="0" eb="2">
      <t>タンキ</t>
    </rPh>
    <rPh sb="2" eb="4">
      <t>ニュウショ</t>
    </rPh>
    <rPh sb="5" eb="8">
      <t>タンドクガタ</t>
    </rPh>
    <phoneticPr fontId="6"/>
  </si>
  <si>
    <t>共同生活援助・介護サービス包括型</t>
    <rPh sb="0" eb="2">
      <t>キョウドウ</t>
    </rPh>
    <rPh sb="2" eb="4">
      <t>セイカツ</t>
    </rPh>
    <rPh sb="4" eb="6">
      <t>エンジョ</t>
    </rPh>
    <phoneticPr fontId="6"/>
  </si>
  <si>
    <t>共同生活援助・外部サービス利用型</t>
    <rPh sb="0" eb="2">
      <t>キョウドウ</t>
    </rPh>
    <rPh sb="2" eb="4">
      <t>セイカツ</t>
    </rPh>
    <rPh sb="4" eb="6">
      <t>エンジョ</t>
    </rPh>
    <phoneticPr fontId="6"/>
  </si>
  <si>
    <t>共同生活援助・日中サービス支援型</t>
    <rPh sb="0" eb="2">
      <t>キョウドウ</t>
    </rPh>
    <rPh sb="2" eb="4">
      <t>セイカツ</t>
    </rPh>
    <rPh sb="4" eb="6">
      <t>エンジョ</t>
    </rPh>
    <phoneticPr fontId="6"/>
  </si>
  <si>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</si>
  <si>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</si>
  <si>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</si>
  <si>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</si>
  <si>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</si>
  <si>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</si>
  <si>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</si>
  <si>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</si>
  <si>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</si>
  <si>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</si>
  <si>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6"/>
  </si>
  <si>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</si>
  <si>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</si>
  <si>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</si>
  <si>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</si>
  <si>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6"/>
  </si>
  <si>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</si>
  <si>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</si>
  <si>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</si>
  <si>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6"/>
  </si>
  <si>
    <t>就労継続支援Ａ型</t>
    <rPh sb="0" eb="2">
      <t>シュウロウ</t>
    </rPh>
    <rPh sb="2" eb="4">
      <t>ケイゾク</t>
    </rPh>
    <rPh sb="4" eb="6">
      <t>シエン</t>
    </rPh>
    <rPh sb="7" eb="8">
      <t>ガタ</t>
    </rPh>
    <phoneticPr fontId="6"/>
  </si>
  <si>
    <t>就労継続支援Ｂ型</t>
    <rPh sb="0" eb="2">
      <t>シュウロウ</t>
    </rPh>
    <rPh sb="2" eb="4">
      <t>ケイゾク</t>
    </rPh>
    <rPh sb="4" eb="6">
      <t>シエン</t>
    </rPh>
    <rPh sb="7" eb="8">
      <t>ガタ</t>
    </rPh>
    <phoneticPr fontId="6"/>
  </si>
  <si>
    <t>重度障害者等包括支援</t>
    <rPh sb="0" eb="10">
      <t>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</si>
</sst>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 "/>
    <numFmt numFmtId="177" formatCode="[$-409]d;@"/>
    <numFmt numFmtId="178" formatCode="aaa"/>
  </numFmts>
  <fonts count="2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0" fontId="5" fillId="0" borderId="0"/>
    <xf numFmtId="6" fontId="5" fillId="0" borderId="0" applyFont="0" applyFill="0" applyBorder="0" applyAlignment="0" applyProtection="0"/>
    <xf numFmtId="0" fontId="13" fillId="0" borderId="0">
      <alignment vertical="center"/>
    </xf>
    <xf numFmtId="0" fontId="5" fillId="0" borderId="0"/>
    <xf numFmtId="0" fontId="5" fillId="0" borderId="0"/>
    <xf numFmtId="0" fontId="14" fillId="0" borderId="0">
      <alignment vertical="center"/>
    </xf>
    <xf numFmtId="0" fontId="5" fillId="0" borderId="0">
      <alignment vertical="center"/>
    </xf>
  </cellStyleXfs>
  <cellXfs count="101">
    <xf numFmtId="0" fontId="0" fillId="0" borderId="0" xfId="0">
      <alignment vertical="center"/>
    </xf>
    <xf numFmtId="0" fontId="7" fillId="0" borderId="0" xfId="7" applyFont="1">
      <alignment vertical="center"/>
    </xf>
    <xf numFmtId="0" fontId="4" fillId="0" borderId="0" xfId="7" applyFont="1">
      <alignment vertical="center"/>
    </xf>
    <xf numFmtId="0" fontId="7"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Alignment="1">
      <alignment horizontal="center" vertical="center"/>
    </xf>
    <xf numFmtId="177" fontId="4" fillId="0" borderId="5" xfId="7" applyNumberFormat="1" applyFont="1" applyBorder="1" applyAlignment="1">
      <alignment vertical="center"/>
    </xf>
    <xf numFmtId="178" fontId="4" fillId="0" borderId="5" xfId="7" applyNumberFormat="1" applyFont="1" applyBorder="1" applyAlignment="1">
      <alignment vertical="center"/>
    </xf>
    <xf numFmtId="0" fontId="4" fillId="0" borderId="0" xfId="7" applyFont="1" applyFill="1" applyBorder="1" applyAlignment="1">
      <alignment vertical="center"/>
    </xf>
    <xf numFmtId="0" fontId="2" fillId="0" borderId="0" xfId="7" applyFont="1" applyFill="1" applyAlignment="1">
      <alignment vertical="center"/>
    </xf>
    <xf numFmtId="0" fontId="7" fillId="0" borderId="0" xfId="7" applyFont="1" applyFill="1">
      <alignment vertical="center"/>
    </xf>
    <xf numFmtId="0" fontId="4" fillId="0" borderId="4" xfId="7" applyFont="1" applyBorder="1" applyAlignment="1">
      <alignment horizontal="right" vertical="center"/>
    </xf>
    <xf numFmtId="176" fontId="4" fillId="0" borderId="5" xfId="7" applyNumberFormat="1" applyFont="1" applyBorder="1" applyAlignment="1">
      <alignment horizontal="right" vertical="center"/>
    </xf>
    <xf numFmtId="0" fontId="4" fillId="0" borderId="5" xfId="7" applyFont="1" applyBorder="1" applyAlignment="1">
      <alignment horizontal="right" vertical="center"/>
    </xf>
    <xf numFmtId="0" fontId="4" fillId="0" borderId="9" xfId="7" applyFont="1" applyBorder="1" applyAlignment="1">
      <alignment horizontal="right" vertical="center"/>
    </xf>
    <xf numFmtId="0" fontId="2" fillId="0" borderId="0" xfId="7" applyFont="1" applyAlignment="1">
      <alignment horizontal="left" vertical="center"/>
    </xf>
    <xf numFmtId="0" fontId="4" fillId="0" borderId="0" xfId="7" applyFont="1" applyBorder="1" applyAlignment="1">
      <alignment horizontal="center" vertical="center"/>
    </xf>
    <xf numFmtId="0" fontId="15" fillId="0" borderId="0" xfId="7" applyFont="1" applyBorder="1" applyAlignment="1">
      <alignment horizontal="center" vertical="center"/>
    </xf>
    <xf numFmtId="0" fontId="15" fillId="0" borderId="0" xfId="3" applyFont="1" applyBorder="1" applyAlignment="1">
      <alignment horizontal="center" vertical="center"/>
    </xf>
    <xf numFmtId="0" fontId="15" fillId="0" borderId="0" xfId="7" applyFont="1" applyBorder="1" applyAlignment="1">
      <alignment vertical="center"/>
    </xf>
    <xf numFmtId="0" fontId="8" fillId="0" borderId="0" xfId="7" applyFont="1" applyAlignment="1">
      <alignment horizontal="left" vertical="center"/>
    </xf>
    <xf numFmtId="0" fontId="2" fillId="0" borderId="0" xfId="7" applyFont="1" applyAlignment="1">
      <alignment horizontal="right" vertical="center"/>
    </xf>
    <xf numFmtId="0" fontId="14" fillId="0" borderId="0" xfId="0" applyFont="1">
      <alignment vertical="center"/>
    </xf>
    <xf numFmtId="0" fontId="4" fillId="0" borderId="0" xfId="7" applyFont="1" applyAlignment="1">
      <alignment horizontal="left" vertical="center"/>
    </xf>
    <xf numFmtId="0" fontId="4" fillId="0" borderId="0" xfId="7" applyFont="1" applyAlignment="1">
      <alignment vertical="center"/>
    </xf>
    <xf numFmtId="0" fontId="2" fillId="0" borderId="0" xfId="7" applyFont="1">
      <alignment vertical="center"/>
    </xf>
    <xf numFmtId="0" fontId="16"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Alignment="1">
      <alignment vertical="center"/>
    </xf>
    <xf numFmtId="0" fontId="4" fillId="0" borderId="0" xfId="7" applyFont="1" applyAlignment="1">
      <alignment vertical="center" textRotation="255" shrinkToFit="1"/>
    </xf>
    <xf numFmtId="0" fontId="12" fillId="0" borderId="0" xfId="7" applyFont="1" applyAlignment="1">
      <alignment horizontal="left" vertical="center"/>
    </xf>
    <xf numFmtId="0" fontId="2" fillId="0" borderId="0" xfId="7" applyFont="1" applyFill="1" applyBorder="1" applyAlignment="1">
      <alignment horizontal="center" vertical="center"/>
    </xf>
    <xf numFmtId="0" fontId="4" fillId="0" borderId="5" xfId="7" applyFont="1" applyBorder="1" applyAlignment="1">
      <alignment vertical="center" textRotation="255" shrinkToFit="1"/>
    </xf>
    <xf numFmtId="0" fontId="18" fillId="0" borderId="0" xfId="0" applyFont="1">
      <alignment vertical="center"/>
    </xf>
    <xf numFmtId="0" fontId="19" fillId="0" borderId="0" xfId="0" applyFont="1">
      <alignment vertical="center"/>
    </xf>
    <xf numFmtId="0" fontId="4" fillId="3" borderId="10" xfId="7" applyFont="1" applyFill="1" applyBorder="1" applyAlignment="1" applyProtection="1">
      <alignment horizontal="right" vertical="center"/>
      <protection locked="0"/>
    </xf>
    <xf numFmtId="0" fontId="4" fillId="2" borderId="5" xfId="7" applyFont="1" applyFill="1" applyBorder="1" applyAlignment="1" applyProtection="1">
      <alignment horizontal="center" vertical="center"/>
      <protection locked="0"/>
    </xf>
    <xf numFmtId="0" fontId="4" fillId="4" borderId="5" xfId="7" applyFont="1" applyFill="1" applyBorder="1" applyAlignment="1" applyProtection="1">
      <alignment horizontal="left" vertical="center"/>
      <protection locked="0"/>
    </xf>
    <xf numFmtId="0" fontId="4" fillId="4" borderId="8" xfId="7" applyFont="1" applyFill="1" applyBorder="1" applyAlignment="1" applyProtection="1">
      <alignment horizontal="left" vertical="center"/>
      <protection locked="0"/>
    </xf>
    <xf numFmtId="0" fontId="4" fillId="0" borderId="5" xfId="7" applyFont="1" applyBorder="1" applyAlignment="1">
      <alignment horizontal="center" vertical="center"/>
    </xf>
    <xf numFmtId="0" fontId="2" fillId="0" borderId="5" xfId="7" applyFont="1" applyBorder="1" applyAlignment="1">
      <alignment vertical="center"/>
    </xf>
    <xf numFmtId="0" fontId="4" fillId="0" borderId="0" xfId="7" applyFont="1" applyFill="1" applyBorder="1" applyAlignment="1">
      <alignment horizontal="center" vertical="center"/>
    </xf>
    <xf numFmtId="0" fontId="4" fillId="3" borderId="5" xfId="7" applyFont="1" applyFill="1" applyBorder="1" applyAlignment="1" applyProtection="1">
      <alignment horizontal="right" vertical="center"/>
      <protection locked="0"/>
    </xf>
    <xf numFmtId="0" fontId="4" fillId="2" borderId="8" xfId="7" applyFont="1" applyFill="1" applyBorder="1" applyAlignment="1" applyProtection="1">
      <alignment horizontal="center" vertical="center"/>
      <protection locked="0"/>
    </xf>
    <xf numFmtId="0" fontId="13" fillId="5" borderId="0" xfId="0" applyFont="1" applyFill="1" applyProtection="1">
      <alignment vertical="center"/>
      <protection locked="0"/>
    </xf>
    <xf numFmtId="0" fontId="4" fillId="0" borderId="5" xfId="7" applyFont="1" applyBorder="1" applyAlignment="1">
      <alignment horizontal="center" vertical="center"/>
    </xf>
    <xf numFmtId="0" fontId="2" fillId="0" borderId="5" xfId="7" applyFont="1" applyFill="1" applyBorder="1" applyAlignment="1">
      <alignment vertical="center"/>
    </xf>
    <xf numFmtId="0" fontId="13" fillId="5" borderId="0" xfId="0" applyFont="1" applyFill="1" applyProtection="1">
      <alignment vertical="center"/>
      <protection locked="0"/>
    </xf>
    <xf numFmtId="0" fontId="4" fillId="0" borderId="5" xfId="7" applyFont="1" applyFill="1" applyBorder="1" applyAlignment="1" applyProtection="1">
      <alignment horizontal="center" vertical="center"/>
      <protection locked="0"/>
    </xf>
    <xf numFmtId="0" fontId="4" fillId="0" borderId="8" xfId="7" applyFont="1" applyFill="1" applyBorder="1" applyAlignment="1" applyProtection="1">
      <alignment horizontal="center" vertical="center"/>
      <protection locked="0"/>
    </xf>
    <xf numFmtId="0" fontId="4" fillId="0" borderId="5" xfId="7" applyFont="1" applyFill="1" applyBorder="1" applyAlignment="1" applyProtection="1">
      <alignment horizontal="left" vertical="center"/>
      <protection locked="0"/>
    </xf>
    <xf numFmtId="0" fontId="4" fillId="0" borderId="8" xfId="7" applyFont="1" applyFill="1" applyBorder="1" applyAlignment="1" applyProtection="1">
      <alignment horizontal="left" vertical="center"/>
      <protection locked="0"/>
    </xf>
    <xf numFmtId="0" fontId="4" fillId="0" borderId="5" xfId="7" applyFont="1" applyFill="1" applyBorder="1" applyAlignment="1" applyProtection="1">
      <alignment horizontal="right" vertical="center"/>
      <protection locked="0"/>
    </xf>
    <xf numFmtId="0" fontId="4" fillId="0" borderId="0" xfId="7" applyFont="1" applyAlignment="1">
      <alignment horizontal="center" vertical="center"/>
    </xf>
    <xf numFmtId="177" fontId="4" fillId="0" borderId="5" xfId="7" applyNumberFormat="1" applyFont="1" applyBorder="1">
      <alignment vertical="center"/>
    </xf>
    <xf numFmtId="178" fontId="4" fillId="0" borderId="5" xfId="7" applyNumberFormat="1" applyFont="1" applyBorder="1">
      <alignment vertical="center"/>
    </xf>
    <xf numFmtId="0" fontId="2" fillId="0" borderId="5" xfId="7" applyFont="1" applyBorder="1">
      <alignment vertical="center"/>
    </xf>
    <xf numFmtId="0" fontId="4" fillId="0" borderId="5" xfId="7" applyFont="1" applyBorder="1" applyAlignment="1" applyProtection="1">
      <alignment horizontal="center" vertical="center"/>
      <protection locked="0"/>
    </xf>
    <xf numFmtId="0" fontId="4" fillId="0" borderId="8" xfId="7" applyFont="1" applyBorder="1" applyAlignment="1" applyProtection="1">
      <alignment horizontal="center" vertical="center"/>
      <protection locked="0"/>
    </xf>
    <xf numFmtId="0" fontId="4" fillId="0" borderId="5" xfId="7" applyFont="1" applyBorder="1" applyAlignment="1" applyProtection="1">
      <alignment horizontal="left" vertical="center"/>
      <protection locked="0"/>
    </xf>
    <xf numFmtId="0" fontId="4" fillId="0" borderId="8" xfId="7" applyFont="1" applyBorder="1" applyAlignment="1" applyProtection="1">
      <alignment horizontal="left" vertical="center"/>
      <protection locked="0"/>
    </xf>
    <xf numFmtId="0" fontId="4" fillId="0" borderId="5" xfId="7" applyFont="1" applyBorder="1" applyAlignment="1" applyProtection="1">
      <alignment horizontal="right" vertical="center"/>
      <protection locked="0"/>
    </xf>
    <xf numFmtId="0" fontId="17" fillId="0" borderId="0" xfId="7" applyFont="1" applyAlignment="1">
      <alignment horizontal="center" vertical="center"/>
    </xf>
    <xf numFmtId="0" fontId="17" fillId="0" borderId="0" xfId="3" applyFont="1" applyAlignment="1">
      <alignment horizontal="center" vertical="center"/>
    </xf>
    <xf numFmtId="0" fontId="17" fillId="0" borderId="0" xfId="7" applyFont="1">
      <alignment vertical="center"/>
    </xf>
    <xf numFmtId="0" fontId="15" fillId="0" borderId="0" xfId="3" applyFont="1" applyAlignment="1">
      <alignment horizontal="center" vertical="center"/>
    </xf>
    <xf numFmtId="0" fontId="15" fillId="0" borderId="0" xfId="7" applyFont="1">
      <alignment vertical="center"/>
    </xf>
    <xf numFmtId="0" fontId="15" fillId="0" borderId="0" xfId="7" applyFont="1" applyAlignment="1">
      <alignment horizontal="center" vertical="center"/>
    </xf>
    <xf numFmtId="0" fontId="2" fillId="0" borderId="5" xfId="7" applyFont="1" applyBorder="1" applyProtection="1">
      <alignment vertical="center"/>
      <protection locked="0"/>
    </xf>
    <xf numFmtId="0" fontId="4" fillId="0" borderId="5" xfId="7" applyFont="1" applyBorder="1">
      <alignment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4" fillId="0" borderId="8" xfId="7" applyFont="1" applyBorder="1" applyAlignment="1">
      <alignment horizontal="center" vertical="center"/>
    </xf>
    <xf numFmtId="0" fontId="4" fillId="0" borderId="7" xfId="7" applyFont="1" applyBorder="1" applyAlignment="1">
      <alignment horizontal="center" vertical="center"/>
    </xf>
    <xf numFmtId="0" fontId="2" fillId="0" borderId="5" xfId="7" applyFont="1" applyFill="1" applyBorder="1" applyAlignment="1">
      <alignment vertical="center"/>
    </xf>
    <xf numFmtId="0" fontId="4" fillId="0" borderId="4" xfId="7" applyFont="1" applyBorder="1" applyAlignment="1">
      <alignment horizontal="center" vertical="center"/>
    </xf>
    <xf numFmtId="0" fontId="4" fillId="0" borderId="5" xfId="7" applyFont="1" applyBorder="1" applyAlignment="1">
      <alignment horizontal="center" vertical="center"/>
    </xf>
    <xf numFmtId="0" fontId="4"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2" borderId="5" xfId="7" applyFont="1" applyFill="1" applyBorder="1" applyAlignment="1" applyProtection="1">
      <alignment horizontal="center" vertical="center"/>
      <protection locked="0"/>
    </xf>
    <xf numFmtId="0" fontId="13" fillId="5" borderId="0" xfId="0" applyFont="1" applyFill="1" applyProtection="1">
      <alignment vertical="center"/>
      <protection locked="0"/>
    </xf>
    <xf numFmtId="0" fontId="2" fillId="0" borderId="5" xfId="7" applyFont="1" applyBorder="1" applyAlignment="1">
      <alignment vertical="center"/>
    </xf>
    <xf numFmtId="0" fontId="4" fillId="0" borderId="1" xfId="7" applyFont="1" applyBorder="1" applyAlignment="1">
      <alignment horizontal="center" vertical="center" wrapText="1"/>
    </xf>
    <xf numFmtId="0" fontId="4" fillId="0" borderId="6" xfId="7" applyFont="1" applyBorder="1" applyAlignment="1">
      <alignment horizontal="center" vertical="center" wrapText="1"/>
    </xf>
    <xf numFmtId="0" fontId="4" fillId="0" borderId="2" xfId="7" applyFont="1" applyBorder="1" applyAlignment="1">
      <alignment horizontal="center" vertical="center" wrapText="1"/>
    </xf>
    <xf numFmtId="49" fontId="4" fillId="0" borderId="5" xfId="7" applyNumberFormat="1" applyFont="1" applyBorder="1" applyAlignment="1">
      <alignment horizontal="center" vertical="center"/>
    </xf>
    <xf numFmtId="0" fontId="4"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4" fillId="0" borderId="4" xfId="7" applyFont="1" applyBorder="1" applyAlignment="1" applyProtection="1">
      <alignment horizontal="right" vertical="center"/>
      <protection locked="0"/>
    </xf>
    <xf numFmtId="176" fontId="4"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9E85-67E1-49B9-A0AC-0383CBD7F734}">
  <dimension ref="A1:AN62"/>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34" t="s">
        <v>3</v>
      </c>
      <c r="C1" s="21"/>
      <c r="D1" s="21"/>
      <c r="E1" s="21"/>
      <c r="F1" s="21"/>
      <c r="G1" s="21"/>
      <c r="H1" s="21"/>
      <c r="I1" s="21"/>
      <c r="J1" s="21"/>
      <c r="K1" s="21"/>
      <c r="L1" s="21"/>
      <c r="M1" s="21"/>
      <c r="N1" s="21"/>
      <c r="O1" s="21"/>
      <c r="P1" s="21"/>
      <c r="Q1" s="21"/>
      <c r="R1" s="21"/>
      <c r="S1" s="21"/>
      <c r="T1" s="21"/>
      <c r="U1" s="21"/>
      <c r="V1" s="21"/>
      <c r="W1" s="21"/>
      <c r="X1" s="16"/>
      <c r="Y1" s="16"/>
      <c r="Z1" s="26"/>
      <c r="AA1" s="26"/>
      <c r="AB1" s="26"/>
      <c r="AC1" s="26"/>
      <c r="AD1" s="27"/>
      <c r="AE1" s="27"/>
      <c r="AF1" s="27"/>
      <c r="AG1" s="27"/>
      <c r="AH1" s="27"/>
      <c r="AI1" s="22" t="s">
        <v>58</v>
      </c>
      <c r="AJ1" s="22"/>
      <c r="AK1" s="91" t="s">
        <v>136</v>
      </c>
      <c r="AL1" s="91"/>
      <c r="AM1" s="91"/>
      <c r="AN1" s="91"/>
    </row>
    <row r="2" spans="1:40" ht="18" customHeight="1">
      <c r="A2" s="4"/>
      <c r="B2" s="6"/>
      <c r="C2" s="6"/>
      <c r="D2" s="6"/>
      <c r="E2" s="6"/>
      <c r="F2" s="6"/>
      <c r="G2" s="6"/>
      <c r="H2" s="6"/>
      <c r="I2" s="6"/>
      <c r="J2" s="6"/>
      <c r="K2" s="35"/>
      <c r="L2" s="35"/>
      <c r="M2" s="92">
        <v>2025</v>
      </c>
      <c r="N2" s="92"/>
      <c r="O2" s="92"/>
      <c r="P2" s="92"/>
      <c r="Q2" s="93" t="s">
        <v>54</v>
      </c>
      <c r="R2" s="93"/>
      <c r="S2" s="92">
        <v>4</v>
      </c>
      <c r="T2" s="92"/>
      <c r="U2" s="93" t="s">
        <v>55</v>
      </c>
      <c r="V2" s="93"/>
      <c r="W2" s="6"/>
      <c r="X2" s="6"/>
      <c r="Y2" s="6"/>
      <c r="Z2" s="26"/>
      <c r="AA2" s="26"/>
      <c r="AC2" s="22"/>
      <c r="AD2" s="6"/>
      <c r="AE2" s="6"/>
      <c r="AF2" s="6"/>
      <c r="AG2" s="6"/>
      <c r="AH2" s="6"/>
      <c r="AI2" s="22" t="s">
        <v>59</v>
      </c>
      <c r="AJ2" s="22"/>
      <c r="AK2" s="94"/>
      <c r="AL2" s="94"/>
      <c r="AM2" s="94"/>
      <c r="AN2" s="94"/>
    </row>
    <row r="3" spans="1:40" ht="18" customHeight="1">
      <c r="A3" s="23"/>
      <c r="B3" s="23"/>
      <c r="C3" s="23"/>
      <c r="D3" s="23"/>
      <c r="E3" s="23"/>
      <c r="F3" s="23"/>
      <c r="G3" s="23"/>
      <c r="H3" s="23"/>
      <c r="I3" s="23"/>
      <c r="J3" s="23"/>
      <c r="K3" s="23"/>
      <c r="L3" s="23"/>
      <c r="M3" s="23"/>
      <c r="N3" s="23"/>
      <c r="O3" s="23"/>
      <c r="P3" s="23"/>
      <c r="Q3" s="23"/>
      <c r="R3" s="23"/>
      <c r="S3" s="23"/>
      <c r="T3" s="23"/>
      <c r="U3" s="23"/>
      <c r="V3" s="23"/>
      <c r="W3" s="23"/>
      <c r="Y3" s="28"/>
      <c r="Z3" s="28"/>
      <c r="AA3" s="28"/>
      <c r="AB3" s="26"/>
      <c r="AC3" s="28"/>
      <c r="AD3" s="28"/>
      <c r="AE3" s="28"/>
      <c r="AF3" s="28"/>
      <c r="AG3" s="28"/>
      <c r="AH3" s="28"/>
      <c r="AI3" s="29" t="s">
        <v>62</v>
      </c>
      <c r="AJ3" s="22"/>
      <c r="AK3" s="83"/>
      <c r="AL3" s="83"/>
      <c r="AM3" s="83"/>
      <c r="AN3" s="83"/>
    </row>
    <row r="4" spans="1:40" ht="18" customHeight="1">
      <c r="A4" s="23"/>
      <c r="B4" s="23"/>
      <c r="C4" s="23"/>
      <c r="D4" s="23"/>
      <c r="E4" s="23"/>
      <c r="F4" s="23"/>
      <c r="G4" s="23"/>
      <c r="H4" s="23"/>
      <c r="I4" s="23"/>
      <c r="J4" s="23"/>
      <c r="K4" s="23"/>
      <c r="L4" s="23"/>
      <c r="M4" s="23"/>
      <c r="N4" s="23"/>
      <c r="O4" s="23"/>
      <c r="P4" s="23"/>
      <c r="Q4" s="23"/>
      <c r="R4" s="23"/>
      <c r="S4" s="23"/>
      <c r="T4" s="23"/>
      <c r="U4" s="23"/>
      <c r="V4" s="23"/>
      <c r="W4" s="23"/>
      <c r="Y4" s="28"/>
      <c r="Z4" s="28"/>
      <c r="AA4" s="28"/>
      <c r="AB4" s="26"/>
      <c r="AC4" s="28"/>
      <c r="AD4" s="28"/>
      <c r="AE4" s="28"/>
      <c r="AF4" s="28"/>
      <c r="AG4" s="28"/>
      <c r="AH4" s="28"/>
      <c r="AI4" s="29" t="s">
        <v>63</v>
      </c>
      <c r="AJ4" s="22"/>
      <c r="AK4" s="83"/>
      <c r="AL4" s="83"/>
      <c r="AM4" s="83"/>
      <c r="AN4" s="83"/>
    </row>
    <row r="5" spans="1:40" ht="18" customHeight="1">
      <c r="A5" s="23"/>
      <c r="B5" s="23"/>
      <c r="C5" s="23"/>
      <c r="D5" s="23"/>
      <c r="E5" s="23"/>
      <c r="F5" s="23"/>
      <c r="G5" s="23"/>
      <c r="H5" s="23"/>
      <c r="I5" s="23"/>
      <c r="J5" s="23"/>
      <c r="K5" s="23"/>
      <c r="L5" s="23"/>
      <c r="M5" s="23"/>
      <c r="N5" s="23"/>
      <c r="O5" s="23"/>
      <c r="P5" s="23"/>
      <c r="Q5" s="23"/>
      <c r="R5" s="23"/>
      <c r="S5" s="23"/>
      <c r="U5" s="23"/>
      <c r="V5" s="23"/>
      <c r="W5" s="23"/>
      <c r="Y5" s="28"/>
      <c r="Z5" s="28"/>
      <c r="AA5" s="28"/>
      <c r="AB5" s="26"/>
      <c r="AC5" s="28"/>
      <c r="AD5" s="28"/>
      <c r="AE5" s="28"/>
      <c r="AF5" s="28"/>
      <c r="AG5" s="29" t="s">
        <v>64</v>
      </c>
      <c r="AH5" s="84"/>
      <c r="AI5" s="84"/>
      <c r="AJ5" s="84"/>
      <c r="AK5" s="28" t="s">
        <v>60</v>
      </c>
      <c r="AL5" s="48"/>
      <c r="AM5" s="28" t="s">
        <v>61</v>
      </c>
      <c r="AN5" s="26"/>
    </row>
    <row r="6" spans="1:40" ht="10" customHeight="1">
      <c r="A6" s="4"/>
      <c r="B6" s="17"/>
      <c r="C6" s="17"/>
      <c r="D6" s="17"/>
      <c r="E6" s="17"/>
      <c r="F6" s="17"/>
      <c r="G6" s="17"/>
      <c r="H6" s="17"/>
      <c r="I6" s="17"/>
      <c r="J6" s="17"/>
      <c r="K6" s="17"/>
      <c r="L6" s="17"/>
      <c r="M6" s="17"/>
      <c r="N6" s="17"/>
      <c r="O6" s="17"/>
      <c r="P6" s="17"/>
      <c r="Q6" s="17"/>
      <c r="R6" s="17"/>
      <c r="S6" s="17"/>
      <c r="T6" s="17"/>
      <c r="U6" s="17"/>
      <c r="V6" s="17"/>
      <c r="W6" s="17"/>
      <c r="X6" s="5"/>
      <c r="Y6" s="5"/>
      <c r="Z6" s="5"/>
      <c r="AA6" s="5"/>
      <c r="AB6" s="5"/>
      <c r="AC6" s="5"/>
      <c r="AD6" s="5"/>
      <c r="AE6" s="5"/>
      <c r="AF6" s="5"/>
      <c r="AG6" s="5"/>
      <c r="AH6" s="5"/>
      <c r="AI6" s="5"/>
      <c r="AJ6" s="5"/>
      <c r="AK6" s="5"/>
      <c r="AL6" s="5"/>
      <c r="AM6" s="4"/>
      <c r="AN6" s="26"/>
    </row>
    <row r="7" spans="1:40" ht="15" customHeight="1">
      <c r="A7" s="85" t="s">
        <v>57</v>
      </c>
      <c r="B7" s="80" t="s">
        <v>65</v>
      </c>
      <c r="C7" s="86" t="s">
        <v>66</v>
      </c>
      <c r="D7" s="80" t="s">
        <v>67</v>
      </c>
      <c r="E7" s="76" t="s">
        <v>68</v>
      </c>
      <c r="F7" s="89" t="s">
        <v>100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t="s">
        <v>101</v>
      </c>
      <c r="AL7" s="81" t="s">
        <v>102</v>
      </c>
      <c r="AM7" s="82" t="s">
        <v>103</v>
      </c>
      <c r="AN7" s="82"/>
    </row>
    <row r="8" spans="1:40" ht="15" customHeight="1">
      <c r="A8" s="85"/>
      <c r="B8" s="80"/>
      <c r="C8" s="87"/>
      <c r="D8" s="80"/>
      <c r="E8" s="76"/>
      <c r="F8" s="80" t="s">
        <v>10</v>
      </c>
      <c r="G8" s="80"/>
      <c r="H8" s="80"/>
      <c r="I8" s="80"/>
      <c r="J8" s="80"/>
      <c r="K8" s="80"/>
      <c r="L8" s="80"/>
      <c r="M8" s="80" t="s">
        <v>11</v>
      </c>
      <c r="N8" s="80"/>
      <c r="O8" s="80"/>
      <c r="P8" s="80"/>
      <c r="Q8" s="80"/>
      <c r="R8" s="80"/>
      <c r="S8" s="80"/>
      <c r="T8" s="80" t="s">
        <v>12</v>
      </c>
      <c r="U8" s="80"/>
      <c r="V8" s="80"/>
      <c r="W8" s="80"/>
      <c r="X8" s="80"/>
      <c r="Y8" s="80"/>
      <c r="Z8" s="80"/>
      <c r="AA8" s="80" t="s">
        <v>13</v>
      </c>
      <c r="AB8" s="80"/>
      <c r="AC8" s="80"/>
      <c r="AD8" s="80"/>
      <c r="AE8" s="80"/>
      <c r="AF8" s="80"/>
      <c r="AG8" s="80"/>
      <c r="AH8" s="80" t="s">
        <v>14</v>
      </c>
      <c r="AI8" s="80"/>
      <c r="AJ8" s="80"/>
      <c r="AK8" s="90"/>
      <c r="AL8" s="81"/>
      <c r="AM8" s="82"/>
      <c r="AN8" s="82"/>
    </row>
    <row r="9" spans="1:40" ht="15" customHeight="1">
      <c r="A9" s="85"/>
      <c r="B9" s="80"/>
      <c r="C9" s="87"/>
      <c r="D9" s="80"/>
      <c r="E9" s="76"/>
      <c r="F9" s="7">
        <f>DATE($M$2,$S$2,1)</f>
        <v>45748</v>
      </c>
      <c r="G9" s="7">
        <f>DATE($M$2,$S$2,2)</f>
        <v>45749</v>
      </c>
      <c r="H9" s="7">
        <f>DATE($M$2,$S$2,3)</f>
        <v>45750</v>
      </c>
      <c r="I9" s="7">
        <f>DATE($M$2,$S$2,4)</f>
        <v>45751</v>
      </c>
      <c r="J9" s="7">
        <f>DATE($M$2,$S$2,5)</f>
        <v>45752</v>
      </c>
      <c r="K9" s="7">
        <f>DATE($M$2,$S$2,6)</f>
        <v>45753</v>
      </c>
      <c r="L9" s="7">
        <f>DATE($M$2,$S$2,7)</f>
        <v>45754</v>
      </c>
      <c r="M9" s="7">
        <f>DATE($M$2,$S$2,8)</f>
        <v>45755</v>
      </c>
      <c r="N9" s="7">
        <f>DATE($M$2,$S$2,9)</f>
        <v>45756</v>
      </c>
      <c r="O9" s="7">
        <f>DATE($M$2,$S$2,10)</f>
        <v>45757</v>
      </c>
      <c r="P9" s="7">
        <f>DATE($M$2,$S$2,11)</f>
        <v>45758</v>
      </c>
      <c r="Q9" s="7">
        <f>DATE($M$2,$S$2,12)</f>
        <v>45759</v>
      </c>
      <c r="R9" s="7">
        <f>DATE($M$2,$S$2,13)</f>
        <v>45760</v>
      </c>
      <c r="S9" s="7">
        <f>DATE($M$2,$S$2,14)</f>
        <v>45761</v>
      </c>
      <c r="T9" s="7">
        <f>DATE($M$2,$S$2,15)</f>
        <v>45762</v>
      </c>
      <c r="U9" s="7">
        <f>DATE($M$2,$S$2,16)</f>
        <v>45763</v>
      </c>
      <c r="V9" s="7">
        <f>DATE($M$2,$S$2,17)</f>
        <v>45764</v>
      </c>
      <c r="W9" s="7">
        <f>DATE($M$2,$S$2,18)</f>
        <v>45765</v>
      </c>
      <c r="X9" s="7">
        <f>DATE($M$2,$S$2,19)</f>
        <v>45766</v>
      </c>
      <c r="Y9" s="7">
        <f>DATE($M$2,$S$2,20)</f>
        <v>45767</v>
      </c>
      <c r="Z9" s="7">
        <f>DATE($M$2,$S$2,21)</f>
        <v>45768</v>
      </c>
      <c r="AA9" s="7">
        <f>DATE($M$2,$S$2,22)</f>
        <v>45769</v>
      </c>
      <c r="AB9" s="7">
        <f>DATE($M$2,$S$2,23)</f>
        <v>45770</v>
      </c>
      <c r="AC9" s="7">
        <f>DATE($M$2,$S$2,24)</f>
        <v>45771</v>
      </c>
      <c r="AD9" s="7">
        <f>DATE($M$2,$S$2,25)</f>
        <v>45772</v>
      </c>
      <c r="AE9" s="7">
        <f>DATE($M$2,$S$2,26)</f>
        <v>45773</v>
      </c>
      <c r="AF9" s="7">
        <f>DATE($M$2,$S$2,27)</f>
        <v>45774</v>
      </c>
      <c r="AG9" s="7">
        <f>DATE($M$2,$S$2,28)</f>
        <v>45775</v>
      </c>
      <c r="AH9" s="7">
        <f>IF(DAY(EOMONTH(F9,0))&lt;29,"",DATE($M$2,$S$2,29))</f>
        <v>45776</v>
      </c>
      <c r="AI9" s="7">
        <f>IF(DAY(EOMONTH(F9,0))&lt;30,"",DATE($M$2,$S$2,30))</f>
        <v>45777</v>
      </c>
      <c r="AJ9" s="7" t="str">
        <f>IF(DAY(EOMONTH(F9,0))&lt;31,"",DATE($M$2,$S$2,31))</f>
        <v/>
      </c>
      <c r="AK9" s="90"/>
      <c r="AL9" s="81"/>
      <c r="AM9" s="82"/>
      <c r="AN9" s="82"/>
    </row>
    <row r="10" spans="1:40" ht="15" customHeight="1">
      <c r="A10" s="85"/>
      <c r="B10" s="80"/>
      <c r="C10" s="88"/>
      <c r="D10" s="80"/>
      <c r="E10" s="76"/>
      <c r="F10" s="8">
        <f>DATE($M$2,$S$2,1)</f>
        <v>45748</v>
      </c>
      <c r="G10" s="8">
        <f>DATE($M$2,$S$2,2)</f>
        <v>45749</v>
      </c>
      <c r="H10" s="8">
        <f>DATE($M$2,$S$2,3)</f>
        <v>45750</v>
      </c>
      <c r="I10" s="8">
        <f>DATE($M$2,$S$2,4)</f>
        <v>45751</v>
      </c>
      <c r="J10" s="8">
        <f>DATE($M$2,$S$2,5)</f>
        <v>45752</v>
      </c>
      <c r="K10" s="8">
        <f>DATE($M$2,$S$2,6)</f>
        <v>45753</v>
      </c>
      <c r="L10" s="8">
        <f>DATE($M$2,$S$2,7)</f>
        <v>45754</v>
      </c>
      <c r="M10" s="8">
        <f>DATE($M$2,$S$2,8)</f>
        <v>45755</v>
      </c>
      <c r="N10" s="8">
        <f>DATE($M$2,$S$2,9)</f>
        <v>45756</v>
      </c>
      <c r="O10" s="8">
        <f>DATE($M$2,$S$2,10)</f>
        <v>45757</v>
      </c>
      <c r="P10" s="8">
        <f>DATE($M$2,$S$2,11)</f>
        <v>45758</v>
      </c>
      <c r="Q10" s="8">
        <f>DATE($M$2,$S$2,12)</f>
        <v>45759</v>
      </c>
      <c r="R10" s="8">
        <f>DATE($M$2,$S$2,13)</f>
        <v>45760</v>
      </c>
      <c r="S10" s="8">
        <f>DATE($M$2,$S$2,14)</f>
        <v>45761</v>
      </c>
      <c r="T10" s="8">
        <f>DATE($M$2,$S$2,15)</f>
        <v>45762</v>
      </c>
      <c r="U10" s="8">
        <f>DATE($M$2,$S$2,16)</f>
        <v>45763</v>
      </c>
      <c r="V10" s="8">
        <f>DATE($M$2,$S$2,17)</f>
        <v>45764</v>
      </c>
      <c r="W10" s="8">
        <f>DATE($M$2,$S$2,18)</f>
        <v>45765</v>
      </c>
      <c r="X10" s="8">
        <f>DATE($M$2,$S$2,19)</f>
        <v>45766</v>
      </c>
      <c r="Y10" s="8">
        <f>DATE($M$2,$S$2,20)</f>
        <v>45767</v>
      </c>
      <c r="Z10" s="8">
        <f>DATE($M$2,$S$2,21)</f>
        <v>45768</v>
      </c>
      <c r="AA10" s="8">
        <f>DATE($M$2,$S$2,22)</f>
        <v>45769</v>
      </c>
      <c r="AB10" s="8">
        <f>DATE($M$2,$S$2,23)</f>
        <v>45770</v>
      </c>
      <c r="AC10" s="8">
        <f>DATE($M$2,$S$2,24)</f>
        <v>45771</v>
      </c>
      <c r="AD10" s="8">
        <f>DATE($M$2,$S$2,25)</f>
        <v>45772</v>
      </c>
      <c r="AE10" s="8">
        <f>DATE($M$2,$S$2,26)</f>
        <v>45773</v>
      </c>
      <c r="AF10" s="8">
        <f>DATE($M$2,$S$2,27)</f>
        <v>45774</v>
      </c>
      <c r="AG10" s="8">
        <f>DATE($M$2,$S$2,28)</f>
        <v>45775</v>
      </c>
      <c r="AH10" s="8">
        <f>IF(DAY(EOMONTH(F10,0))&lt;29,"",DATE($M$2,$S$2,29))</f>
        <v>45776</v>
      </c>
      <c r="AI10" s="8">
        <f>IF(DAY(EOMONTH(F10,0))&lt;30,"",DATE($M$2,$S$2,30))</f>
        <v>45777</v>
      </c>
      <c r="AJ10" s="8" t="str">
        <f>IF(DAY(EOMONTH(F10,0))&lt;31,"",DATE($M$2,$S$2,31))</f>
        <v/>
      </c>
      <c r="AK10" s="90"/>
      <c r="AL10" s="81"/>
      <c r="AM10" s="82"/>
      <c r="AN10" s="82"/>
    </row>
    <row r="11" spans="1:40" ht="18" customHeight="1">
      <c r="A11" s="44">
        <v>1</v>
      </c>
      <c r="B11" s="40" t="s">
        <v>16</v>
      </c>
      <c r="C11" s="47"/>
      <c r="D11" s="41"/>
      <c r="E11" s="4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12">
        <f>+SUM(F11:AJ11)</f>
        <v>0</v>
      </c>
      <c r="AL11" s="13">
        <f>IF($AK$3="４週",AK11/4,AK11/(DAY(EOMONTH($F$9,0))/7))</f>
        <v>0</v>
      </c>
      <c r="AM11" s="74"/>
      <c r="AN11" s="74"/>
    </row>
    <row r="12" spans="1:40" ht="18" customHeight="1">
      <c r="A12" s="44">
        <v>2</v>
      </c>
      <c r="B12" s="40"/>
      <c r="C12" s="47"/>
      <c r="D12" s="41"/>
      <c r="E12" s="4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12">
        <f t="shared" ref="AK12:AK32" si="0">+SUM(F12:AJ12)</f>
        <v>0</v>
      </c>
      <c r="AL12" s="13">
        <f t="shared" ref="AL12:AL29" si="1">IF($AK$3="４週",AK12/4,AK12/(DAY(EOMONTH($F$9,0))/7))</f>
        <v>0</v>
      </c>
      <c r="AM12" s="74"/>
      <c r="AN12" s="74"/>
    </row>
    <row r="13" spans="1:40" ht="18" customHeight="1">
      <c r="A13" s="44">
        <v>3</v>
      </c>
      <c r="B13" s="40"/>
      <c r="C13" s="47"/>
      <c r="D13" s="41"/>
      <c r="E13" s="42"/>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12">
        <f t="shared" si="0"/>
        <v>0</v>
      </c>
      <c r="AL13" s="13">
        <f t="shared" si="1"/>
        <v>0</v>
      </c>
      <c r="AM13" s="74"/>
      <c r="AN13" s="74"/>
    </row>
    <row r="14" spans="1:40" ht="18" customHeight="1">
      <c r="A14" s="44">
        <v>4</v>
      </c>
      <c r="B14" s="40"/>
      <c r="C14" s="47"/>
      <c r="D14" s="41"/>
      <c r="E14" s="42"/>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2">
        <f t="shared" si="0"/>
        <v>0</v>
      </c>
      <c r="AL14" s="13">
        <f t="shared" si="1"/>
        <v>0</v>
      </c>
      <c r="AM14" s="74"/>
      <c r="AN14" s="74"/>
    </row>
    <row r="15" spans="1:40" ht="18" customHeight="1">
      <c r="A15" s="44">
        <v>5</v>
      </c>
      <c r="B15" s="40"/>
      <c r="C15" s="47"/>
      <c r="D15" s="41"/>
      <c r="E15" s="42"/>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2">
        <f t="shared" si="0"/>
        <v>0</v>
      </c>
      <c r="AL15" s="13">
        <f t="shared" si="1"/>
        <v>0</v>
      </c>
      <c r="AM15" s="74"/>
      <c r="AN15" s="74"/>
    </row>
    <row r="16" spans="1:40" ht="18" customHeight="1">
      <c r="A16" s="44">
        <v>6</v>
      </c>
      <c r="B16" s="40"/>
      <c r="C16" s="47"/>
      <c r="D16" s="41"/>
      <c r="E16" s="42"/>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12">
        <f t="shared" si="0"/>
        <v>0</v>
      </c>
      <c r="AL16" s="13">
        <f t="shared" si="1"/>
        <v>0</v>
      </c>
      <c r="AM16" s="74"/>
      <c r="AN16" s="74"/>
    </row>
    <row r="17" spans="1:40" ht="18" customHeight="1">
      <c r="A17" s="44">
        <v>7</v>
      </c>
      <c r="B17" s="40"/>
      <c r="C17" s="47"/>
      <c r="D17" s="41"/>
      <c r="E17" s="42"/>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12">
        <f t="shared" si="0"/>
        <v>0</v>
      </c>
      <c r="AL17" s="13">
        <f t="shared" si="1"/>
        <v>0</v>
      </c>
      <c r="AM17" s="74"/>
      <c r="AN17" s="74"/>
    </row>
    <row r="18" spans="1:40" ht="18" customHeight="1">
      <c r="A18" s="44">
        <v>8</v>
      </c>
      <c r="B18" s="40"/>
      <c r="C18" s="47"/>
      <c r="D18" s="41"/>
      <c r="E18" s="4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12">
        <f t="shared" si="0"/>
        <v>0</v>
      </c>
      <c r="AL18" s="13">
        <f t="shared" si="1"/>
        <v>0</v>
      </c>
      <c r="AM18" s="74"/>
      <c r="AN18" s="74"/>
    </row>
    <row r="19" spans="1:40" ht="18" customHeight="1">
      <c r="A19" s="44">
        <v>9</v>
      </c>
      <c r="B19" s="40"/>
      <c r="C19" s="47"/>
      <c r="D19" s="41"/>
      <c r="E19" s="42"/>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12">
        <f t="shared" si="0"/>
        <v>0</v>
      </c>
      <c r="AL19" s="13">
        <f t="shared" si="1"/>
        <v>0</v>
      </c>
      <c r="AM19" s="74"/>
      <c r="AN19" s="74"/>
    </row>
    <row r="20" spans="1:40" ht="18" customHeight="1">
      <c r="A20" s="44">
        <v>10</v>
      </c>
      <c r="B20" s="40"/>
      <c r="C20" s="47"/>
      <c r="D20" s="41"/>
      <c r="E20" s="42"/>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12">
        <f t="shared" si="0"/>
        <v>0</v>
      </c>
      <c r="AL20" s="13">
        <f t="shared" si="1"/>
        <v>0</v>
      </c>
      <c r="AM20" s="74"/>
      <c r="AN20" s="74"/>
    </row>
    <row r="21" spans="1:40" ht="18" customHeight="1">
      <c r="A21" s="44">
        <v>11</v>
      </c>
      <c r="B21" s="40"/>
      <c r="C21" s="47"/>
      <c r="D21" s="41"/>
      <c r="E21" s="42"/>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12">
        <f t="shared" si="0"/>
        <v>0</v>
      </c>
      <c r="AL21" s="13">
        <f t="shared" si="1"/>
        <v>0</v>
      </c>
      <c r="AM21" s="74"/>
      <c r="AN21" s="74"/>
    </row>
    <row r="22" spans="1:40" ht="18" customHeight="1">
      <c r="A22" s="44">
        <v>12</v>
      </c>
      <c r="B22" s="40"/>
      <c r="C22" s="47"/>
      <c r="D22" s="41"/>
      <c r="E22" s="42"/>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12">
        <f t="shared" si="0"/>
        <v>0</v>
      </c>
      <c r="AL22" s="13">
        <f t="shared" si="1"/>
        <v>0</v>
      </c>
      <c r="AM22" s="74"/>
      <c r="AN22" s="74"/>
    </row>
    <row r="23" spans="1:40" ht="18" customHeight="1">
      <c r="A23" s="44">
        <v>13</v>
      </c>
      <c r="B23" s="40"/>
      <c r="C23" s="47"/>
      <c r="D23" s="41"/>
      <c r="E23" s="42"/>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12">
        <f t="shared" si="0"/>
        <v>0</v>
      </c>
      <c r="AL23" s="13">
        <f t="shared" si="1"/>
        <v>0</v>
      </c>
      <c r="AM23" s="74"/>
      <c r="AN23" s="74"/>
    </row>
    <row r="24" spans="1:40" ht="18" customHeight="1">
      <c r="A24" s="44">
        <v>14</v>
      </c>
      <c r="B24" s="40"/>
      <c r="C24" s="47"/>
      <c r="D24" s="41"/>
      <c r="E24" s="42"/>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12">
        <f t="shared" si="0"/>
        <v>0</v>
      </c>
      <c r="AL24" s="13">
        <f t="shared" si="1"/>
        <v>0</v>
      </c>
      <c r="AM24" s="74"/>
      <c r="AN24" s="74"/>
    </row>
    <row r="25" spans="1:40" ht="18" customHeight="1">
      <c r="A25" s="44">
        <v>15</v>
      </c>
      <c r="B25" s="40"/>
      <c r="C25" s="47"/>
      <c r="D25" s="41"/>
      <c r="E25" s="42"/>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12">
        <f t="shared" si="0"/>
        <v>0</v>
      </c>
      <c r="AL25" s="13">
        <f t="shared" si="1"/>
        <v>0</v>
      </c>
      <c r="AM25" s="74"/>
      <c r="AN25" s="74"/>
    </row>
    <row r="26" spans="1:40" ht="18" customHeight="1">
      <c r="A26" s="44">
        <v>16</v>
      </c>
      <c r="B26" s="40"/>
      <c r="C26" s="47"/>
      <c r="D26" s="41"/>
      <c r="E26" s="42"/>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12">
        <f t="shared" si="0"/>
        <v>0</v>
      </c>
      <c r="AL26" s="13">
        <f t="shared" si="1"/>
        <v>0</v>
      </c>
      <c r="AM26" s="74"/>
      <c r="AN26" s="74"/>
    </row>
    <row r="27" spans="1:40" ht="18" customHeight="1">
      <c r="A27" s="44">
        <v>17</v>
      </c>
      <c r="B27" s="40"/>
      <c r="C27" s="47"/>
      <c r="D27" s="41"/>
      <c r="E27" s="42"/>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12">
        <f t="shared" si="0"/>
        <v>0</v>
      </c>
      <c r="AL27" s="13">
        <f t="shared" si="1"/>
        <v>0</v>
      </c>
      <c r="AM27" s="74"/>
      <c r="AN27" s="74"/>
    </row>
    <row r="28" spans="1:40" ht="18" customHeight="1">
      <c r="A28" s="44">
        <v>18</v>
      </c>
      <c r="B28" s="40"/>
      <c r="C28" s="47"/>
      <c r="D28" s="41"/>
      <c r="E28" s="4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12">
        <f t="shared" si="0"/>
        <v>0</v>
      </c>
      <c r="AL28" s="13">
        <f t="shared" si="1"/>
        <v>0</v>
      </c>
      <c r="AM28" s="74"/>
      <c r="AN28" s="74"/>
    </row>
    <row r="29" spans="1:40" ht="18" customHeight="1">
      <c r="A29" s="44">
        <v>19</v>
      </c>
      <c r="B29" s="40"/>
      <c r="C29" s="47"/>
      <c r="D29" s="41"/>
      <c r="E29" s="42"/>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12">
        <f t="shared" si="0"/>
        <v>0</v>
      </c>
      <c r="AL29" s="13">
        <f t="shared" si="1"/>
        <v>0</v>
      </c>
      <c r="AM29" s="74"/>
      <c r="AN29" s="74"/>
    </row>
    <row r="30" spans="1:40" ht="18" customHeight="1">
      <c r="A30" s="98">
        <v>20</v>
      </c>
      <c r="B30" s="40"/>
      <c r="C30" s="47"/>
      <c r="D30" s="41"/>
      <c r="E30" s="42"/>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99">
        <f t="shared" ref="AK30:AK31" si="2">+SUM(F30:AJ30)</f>
        <v>0</v>
      </c>
      <c r="AL30" s="100">
        <f t="shared" ref="AL30:AL31" si="3">IF($AK$3="４週",AK30/4,AK30/(DAY(EOMONTH($F$9,0))/7))</f>
        <v>0</v>
      </c>
      <c r="AM30" s="74"/>
      <c r="AN30" s="74"/>
    </row>
    <row r="31" spans="1:40" s="11" customFormat="1" ht="18" customHeight="1">
      <c r="A31" s="50"/>
      <c r="B31" s="52"/>
      <c r="C31" s="53"/>
      <c r="D31" s="54"/>
      <c r="E31" s="55"/>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12">
        <f t="shared" si="2"/>
        <v>0</v>
      </c>
      <c r="AL31" s="13">
        <f t="shared" si="3"/>
        <v>0</v>
      </c>
      <c r="AM31" s="75"/>
      <c r="AN31" s="75"/>
    </row>
    <row r="32" spans="1:40" ht="18" customHeight="1">
      <c r="A32" s="76" t="s">
        <v>0</v>
      </c>
      <c r="B32" s="77"/>
      <c r="C32" s="77"/>
      <c r="D32" s="77"/>
      <c r="E32" s="77"/>
      <c r="F32" s="14">
        <f>+SUM(F11:F31)</f>
        <v>0</v>
      </c>
      <c r="G32" s="14">
        <f t="shared" ref="G32:AJ32" si="4">+SUM(G11:G31)</f>
        <v>0</v>
      </c>
      <c r="H32" s="14">
        <f t="shared" si="4"/>
        <v>0</v>
      </c>
      <c r="I32" s="14">
        <f t="shared" si="4"/>
        <v>0</v>
      </c>
      <c r="J32" s="14">
        <f t="shared" si="4"/>
        <v>0</v>
      </c>
      <c r="K32" s="14">
        <f t="shared" si="4"/>
        <v>0</v>
      </c>
      <c r="L32" s="14">
        <f t="shared" si="4"/>
        <v>0</v>
      </c>
      <c r="M32" s="14">
        <f t="shared" si="4"/>
        <v>0</v>
      </c>
      <c r="N32" s="14">
        <f t="shared" si="4"/>
        <v>0</v>
      </c>
      <c r="O32" s="14">
        <f t="shared" si="4"/>
        <v>0</v>
      </c>
      <c r="P32" s="14">
        <f t="shared" si="4"/>
        <v>0</v>
      </c>
      <c r="Q32" s="14">
        <f t="shared" si="4"/>
        <v>0</v>
      </c>
      <c r="R32" s="14">
        <f t="shared" si="4"/>
        <v>0</v>
      </c>
      <c r="S32" s="14">
        <f t="shared" si="4"/>
        <v>0</v>
      </c>
      <c r="T32" s="14">
        <f t="shared" si="4"/>
        <v>0</v>
      </c>
      <c r="U32" s="14">
        <f t="shared" si="4"/>
        <v>0</v>
      </c>
      <c r="V32" s="14">
        <f t="shared" si="4"/>
        <v>0</v>
      </c>
      <c r="W32" s="14">
        <f t="shared" si="4"/>
        <v>0</v>
      </c>
      <c r="X32" s="14">
        <f t="shared" si="4"/>
        <v>0</v>
      </c>
      <c r="Y32" s="14">
        <f t="shared" si="4"/>
        <v>0</v>
      </c>
      <c r="Z32" s="14">
        <f t="shared" si="4"/>
        <v>0</v>
      </c>
      <c r="AA32" s="14">
        <f t="shared" si="4"/>
        <v>0</v>
      </c>
      <c r="AB32" s="14">
        <f t="shared" si="4"/>
        <v>0</v>
      </c>
      <c r="AC32" s="14">
        <f t="shared" si="4"/>
        <v>0</v>
      </c>
      <c r="AD32" s="14">
        <f t="shared" si="4"/>
        <v>0</v>
      </c>
      <c r="AE32" s="14">
        <f t="shared" si="4"/>
        <v>0</v>
      </c>
      <c r="AF32" s="14">
        <f t="shared" si="4"/>
        <v>0</v>
      </c>
      <c r="AG32" s="14">
        <f t="shared" si="4"/>
        <v>0</v>
      </c>
      <c r="AH32" s="14">
        <f t="shared" si="4"/>
        <v>0</v>
      </c>
      <c r="AI32" s="14">
        <f t="shared" si="4"/>
        <v>0</v>
      </c>
      <c r="AJ32" s="14">
        <f t="shared" si="4"/>
        <v>0</v>
      </c>
      <c r="AK32" s="12">
        <f t="shared" si="0"/>
        <v>0</v>
      </c>
      <c r="AL32" s="13">
        <f>IF($AK$3="４週",AK32/4,AK32/(DAY(EOMONTH($F$9,0))/7))</f>
        <v>0</v>
      </c>
      <c r="AM32" s="78"/>
      <c r="AN32" s="78"/>
    </row>
    <row r="33" spans="1:40" ht="18" customHeight="1">
      <c r="A33" s="77" t="s">
        <v>2</v>
      </c>
      <c r="B33" s="77"/>
      <c r="C33" s="77"/>
      <c r="D33" s="77"/>
      <c r="E33" s="7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14"/>
      <c r="AL33" s="15"/>
      <c r="AM33" s="78"/>
      <c r="AN33" s="78"/>
    </row>
    <row r="34" spans="1:40" s="11" customFormat="1" ht="15" customHeight="1">
      <c r="A34" s="45"/>
      <c r="B34" s="45"/>
      <c r="C34" s="45"/>
      <c r="D34" s="45"/>
      <c r="E34" s="45"/>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45"/>
      <c r="AL34" s="45"/>
      <c r="AM34" s="10"/>
    </row>
    <row r="35" spans="1:40" ht="15" customHeight="1">
      <c r="A35" s="25" t="s">
        <v>69</v>
      </c>
      <c r="B35" s="30"/>
      <c r="C35" s="31"/>
      <c r="D35" s="31"/>
      <c r="E35" s="31"/>
      <c r="F35" s="32"/>
      <c r="G35" s="31"/>
      <c r="H35" s="19"/>
      <c r="I35" s="19"/>
      <c r="J35" s="19"/>
      <c r="K35" s="19"/>
      <c r="L35" s="19"/>
      <c r="M35" s="19"/>
      <c r="N35" s="19"/>
      <c r="O35" s="19"/>
      <c r="P35" s="19"/>
      <c r="Q35" s="19"/>
      <c r="R35" s="19">
        <v>6</v>
      </c>
      <c r="S35" s="19"/>
      <c r="T35" s="19"/>
      <c r="U35" s="19"/>
      <c r="V35" s="19"/>
      <c r="W35" s="19"/>
      <c r="X35" s="19">
        <v>7</v>
      </c>
      <c r="Y35" s="19"/>
      <c r="Z35" s="19"/>
      <c r="AA35" s="19"/>
      <c r="AB35" s="19"/>
      <c r="AC35" s="19"/>
      <c r="AD35" s="19">
        <v>8</v>
      </c>
      <c r="AE35" s="19"/>
      <c r="AF35" s="19"/>
      <c r="AG35" s="20"/>
      <c r="AH35" s="20"/>
      <c r="AI35" s="20"/>
      <c r="AJ35" s="20">
        <v>9</v>
      </c>
      <c r="AK35" s="18"/>
      <c r="AL35" s="18"/>
      <c r="AM35" s="4"/>
    </row>
    <row r="36" spans="1:40" s="2" customFormat="1" ht="15" customHeight="1">
      <c r="A36" s="25" t="s">
        <v>70</v>
      </c>
      <c r="B36" s="24"/>
      <c r="C36" s="24"/>
      <c r="D36" s="24"/>
      <c r="E36" s="24"/>
      <c r="F36" s="24"/>
      <c r="G36" s="24"/>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40" s="2" customFormat="1" ht="15" customHeight="1">
      <c r="A37" s="25" t="s">
        <v>107</v>
      </c>
      <c r="B37" s="24"/>
      <c r="C37" s="24"/>
      <c r="D37" s="24"/>
      <c r="E37" s="24"/>
      <c r="F37" s="24"/>
      <c r="G37" s="24"/>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40" s="2" customFormat="1" ht="15" customHeight="1">
      <c r="A38" s="25" t="s">
        <v>71</v>
      </c>
      <c r="B38" s="24"/>
      <c r="C38" s="24"/>
      <c r="D38" s="24"/>
      <c r="E38" s="24"/>
      <c r="F38" s="24"/>
      <c r="G38" s="24"/>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40" s="2" customFormat="1" ht="15" customHeight="1">
      <c r="A39" s="25" t="s">
        <v>72</v>
      </c>
      <c r="B39" s="24"/>
      <c r="C39" s="24"/>
      <c r="D39" s="24"/>
      <c r="E39" s="24"/>
      <c r="F39" s="24"/>
      <c r="G39" s="24"/>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40" ht="15" customHeight="1">
      <c r="A40" s="2" t="s">
        <v>73</v>
      </c>
      <c r="B40" s="33"/>
      <c r="C40" s="2"/>
      <c r="D40" s="2"/>
      <c r="E40" s="2"/>
      <c r="F40" s="2"/>
      <c r="G40" s="2"/>
    </row>
    <row r="41" spans="1:40" ht="15" customHeight="1">
      <c r="A41" s="2" t="s">
        <v>74</v>
      </c>
      <c r="B41" s="33"/>
      <c r="C41" s="2"/>
      <c r="D41" s="2"/>
      <c r="E41" s="2"/>
      <c r="F41" s="2"/>
      <c r="G41" s="2"/>
    </row>
    <row r="42" spans="1:40" ht="15" customHeight="1">
      <c r="A42" s="2"/>
      <c r="B42" s="43" t="s">
        <v>75</v>
      </c>
      <c r="C42" s="80" t="s">
        <v>76</v>
      </c>
      <c r="D42" s="80"/>
      <c r="E42" s="80"/>
      <c r="F42" s="2"/>
      <c r="G42" s="2"/>
    </row>
    <row r="43" spans="1:40" ht="15" customHeight="1">
      <c r="A43" s="2"/>
      <c r="B43" s="36" t="s">
        <v>93</v>
      </c>
      <c r="C43" s="73" t="s">
        <v>77</v>
      </c>
      <c r="D43" s="73"/>
      <c r="E43" s="73"/>
      <c r="F43" s="2"/>
      <c r="G43" s="2"/>
    </row>
    <row r="44" spans="1:40" ht="15" customHeight="1">
      <c r="A44" s="2"/>
      <c r="B44" s="36" t="s">
        <v>94</v>
      </c>
      <c r="C44" s="73" t="s">
        <v>78</v>
      </c>
      <c r="D44" s="73"/>
      <c r="E44" s="73"/>
      <c r="F44" s="2"/>
      <c r="G44" s="2"/>
    </row>
    <row r="45" spans="1:40" ht="15" customHeight="1">
      <c r="A45" s="2"/>
      <c r="B45" s="36" t="s">
        <v>95</v>
      </c>
      <c r="C45" s="73" t="s">
        <v>79</v>
      </c>
      <c r="D45" s="73"/>
      <c r="E45" s="73"/>
      <c r="F45" s="2"/>
      <c r="G45" s="2"/>
    </row>
    <row r="46" spans="1:40" ht="15" customHeight="1">
      <c r="A46" s="2"/>
      <c r="B46" s="36" t="s">
        <v>96</v>
      </c>
      <c r="C46" s="73" t="s">
        <v>80</v>
      </c>
      <c r="D46" s="73"/>
      <c r="E46" s="73"/>
      <c r="F46" s="2"/>
      <c r="G46" s="2"/>
    </row>
    <row r="47" spans="1:40" ht="15" customHeight="1">
      <c r="A47" s="2"/>
      <c r="B47" s="25" t="s">
        <v>81</v>
      </c>
      <c r="C47" s="2"/>
      <c r="D47" s="2"/>
      <c r="E47" s="2"/>
      <c r="F47" s="2"/>
      <c r="G47" s="2"/>
    </row>
    <row r="48" spans="1:40" ht="15" customHeight="1">
      <c r="A48" s="2"/>
      <c r="B48" s="25" t="s">
        <v>98</v>
      </c>
      <c r="C48" s="2"/>
      <c r="D48" s="2"/>
      <c r="E48" s="2"/>
      <c r="F48" s="2"/>
      <c r="G48" s="2"/>
    </row>
    <row r="49" spans="1:7" ht="15" customHeight="1">
      <c r="A49" s="2"/>
      <c r="B49" s="25" t="s">
        <v>82</v>
      </c>
      <c r="C49" s="2"/>
      <c r="D49" s="2"/>
      <c r="E49" s="2"/>
      <c r="F49" s="2"/>
      <c r="G49" s="2"/>
    </row>
    <row r="50" spans="1:7" ht="15" customHeight="1">
      <c r="A50" s="2" t="s">
        <v>83</v>
      </c>
      <c r="B50" s="33"/>
      <c r="C50" s="2"/>
      <c r="D50" s="2"/>
      <c r="E50" s="2"/>
      <c r="F50" s="2"/>
      <c r="G50" s="2"/>
    </row>
    <row r="51" spans="1:7" ht="15" customHeight="1">
      <c r="A51" s="2" t="s">
        <v>84</v>
      </c>
      <c r="B51" s="33"/>
      <c r="C51" s="2"/>
      <c r="D51" s="2"/>
      <c r="E51" s="2"/>
      <c r="F51" s="2"/>
      <c r="G51" s="2"/>
    </row>
    <row r="52" spans="1:7" ht="15" customHeight="1">
      <c r="A52" s="2" t="s">
        <v>99</v>
      </c>
      <c r="B52" s="33"/>
      <c r="C52" s="2"/>
      <c r="D52" s="2"/>
      <c r="E52" s="2"/>
      <c r="F52" s="2"/>
      <c r="G52" s="2"/>
    </row>
    <row r="53" spans="1:7" ht="15" customHeight="1">
      <c r="A53" s="2" t="s">
        <v>85</v>
      </c>
      <c r="B53" s="33"/>
      <c r="C53" s="2"/>
      <c r="D53" s="2"/>
      <c r="E53" s="2"/>
      <c r="F53" s="2"/>
      <c r="G53" s="2"/>
    </row>
    <row r="54" spans="1:7" ht="15" customHeight="1">
      <c r="A54" s="2" t="s">
        <v>131</v>
      </c>
      <c r="B54" s="33"/>
      <c r="C54" s="2"/>
      <c r="D54" s="2"/>
      <c r="E54" s="2"/>
      <c r="F54" s="2"/>
      <c r="G54" s="2"/>
    </row>
    <row r="55" spans="1:7" ht="15" customHeight="1">
      <c r="A55" s="2" t="s">
        <v>86</v>
      </c>
      <c r="B55" s="33"/>
      <c r="C55" s="2"/>
      <c r="D55" s="2"/>
      <c r="E55" s="2"/>
      <c r="F55" s="2"/>
      <c r="G55" s="2"/>
    </row>
    <row r="56" spans="1:7" ht="15" customHeight="1">
      <c r="A56" s="2" t="s">
        <v>87</v>
      </c>
      <c r="B56" s="33"/>
      <c r="C56" s="2"/>
      <c r="D56" s="2"/>
      <c r="E56" s="2"/>
      <c r="F56" s="2"/>
      <c r="G56" s="2"/>
    </row>
    <row r="57" spans="1:7" ht="15" customHeight="1">
      <c r="A57" s="2" t="s">
        <v>88</v>
      </c>
      <c r="B57" s="33"/>
      <c r="C57" s="2"/>
      <c r="D57" s="2"/>
      <c r="E57" s="2"/>
      <c r="F57" s="2"/>
      <c r="G57" s="2"/>
    </row>
    <row r="58" spans="1:7" ht="15" customHeight="1">
      <c r="A58" s="2" t="s">
        <v>89</v>
      </c>
      <c r="B58" s="33"/>
      <c r="C58" s="2"/>
      <c r="D58" s="2"/>
      <c r="E58" s="2"/>
      <c r="F58" s="2"/>
      <c r="G58" s="2"/>
    </row>
    <row r="59" spans="1:7" ht="15" customHeight="1">
      <c r="A59" s="2" t="s">
        <v>90</v>
      </c>
      <c r="B59" s="33"/>
      <c r="C59" s="2"/>
      <c r="D59" s="2"/>
      <c r="E59" s="2"/>
      <c r="F59" s="2"/>
      <c r="G59" s="2"/>
    </row>
    <row r="60" spans="1:7" ht="15" customHeight="1">
      <c r="A60" s="2" t="s">
        <v>91</v>
      </c>
      <c r="B60" s="33"/>
      <c r="C60" s="2"/>
      <c r="D60" s="2"/>
      <c r="E60" s="2"/>
      <c r="F60" s="2"/>
      <c r="G60" s="2"/>
    </row>
    <row r="61" spans="1:7" ht="15" customHeight="1">
      <c r="A61" s="2" t="s">
        <v>92</v>
      </c>
      <c r="B61" s="33"/>
      <c r="C61" s="2"/>
      <c r="D61" s="2"/>
      <c r="E61" s="2"/>
      <c r="F61" s="2"/>
      <c r="G61" s="2"/>
    </row>
    <row r="62" spans="1:7" ht="15" customHeight="1">
      <c r="A62" s="2" t="s">
        <v>97</v>
      </c>
      <c r="B62" s="33"/>
      <c r="C62" s="2"/>
      <c r="D62" s="2"/>
      <c r="E62" s="2"/>
      <c r="F62" s="2"/>
      <c r="G62" s="2"/>
    </row>
  </sheetData>
  <sheetProtection algorithmName="SHA-512" hashValue="73HGf5kcmS8vnLT3hzjzplztTiYNuPx7/6Yp/ZSr1WnVq3nlVr+C48baWTh4BeUzpQyd9Xl7gw9okDCNSUJXRQ==" saltValue="q9DIE17qoF9I7fW+uxKByg=="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43:E43"/>
    <mergeCell ref="C44:E44"/>
    <mergeCell ref="C45:E45"/>
    <mergeCell ref="C46:E46"/>
    <mergeCell ref="AM29:AN29"/>
    <mergeCell ref="AM31:AN31"/>
    <mergeCell ref="A32:E32"/>
    <mergeCell ref="AM32:AN33"/>
    <mergeCell ref="A33:E33"/>
    <mergeCell ref="C42:E42"/>
    <mergeCell ref="AM30:AN30"/>
  </mergeCells>
  <phoneticPr fontId="20"/>
  <dataValidations count="3">
    <dataValidation type="list" allowBlank="1" showInputMessage="1" showErrorMessage="1" sqref="C11:C31" xr:uid="{3E9FAA4C-ACC5-422B-9B00-AF1D56B7D6A3}">
      <formula1>"A,B,C,D"</formula1>
    </dataValidation>
    <dataValidation type="list" allowBlank="1" showInputMessage="1" showErrorMessage="1" sqref="AK3:AN3" xr:uid="{A18FDF0A-DD0A-45D5-B610-76383FEFCA23}">
      <formula1>"４週,歴月"</formula1>
    </dataValidation>
    <dataValidation type="list" allowBlank="1" showInputMessage="1" showErrorMessage="1" sqref="AK4:AN4" xr:uid="{D421BE7E-ED08-4AFF-ACC4-D8FAD0D0CC1A}">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ED501-9E77-4765-8B84-8C664B096268}">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34" t="s">
        <v>3</v>
      </c>
      <c r="C1" s="21"/>
      <c r="D1" s="21"/>
      <c r="E1" s="21"/>
      <c r="F1" s="21"/>
      <c r="G1" s="21"/>
      <c r="H1" s="21"/>
      <c r="I1" s="21"/>
      <c r="J1" s="21"/>
      <c r="K1" s="21"/>
      <c r="L1" s="21"/>
      <c r="M1" s="21"/>
      <c r="N1" s="21"/>
      <c r="O1" s="21"/>
      <c r="P1" s="21"/>
      <c r="Q1" s="21"/>
      <c r="R1" s="21"/>
      <c r="S1" s="21"/>
      <c r="T1" s="21"/>
      <c r="U1" s="21"/>
      <c r="V1" s="21"/>
      <c r="W1" s="21"/>
      <c r="X1" s="16"/>
      <c r="Y1" s="16"/>
      <c r="Z1" s="26"/>
      <c r="AA1" s="26"/>
      <c r="AB1" s="26"/>
      <c r="AC1" s="26"/>
      <c r="AD1" s="27"/>
      <c r="AE1" s="27"/>
      <c r="AF1" s="27"/>
      <c r="AG1" s="27"/>
      <c r="AH1" s="27"/>
      <c r="AI1" s="22" t="s">
        <v>58</v>
      </c>
      <c r="AJ1" s="22"/>
      <c r="AK1" s="91" t="s">
        <v>133</v>
      </c>
      <c r="AL1" s="91"/>
      <c r="AM1" s="91"/>
      <c r="AN1" s="91"/>
    </row>
    <row r="2" spans="1:40" ht="18" customHeight="1">
      <c r="A2" s="26"/>
      <c r="B2" s="6"/>
      <c r="C2" s="6"/>
      <c r="D2" s="6"/>
      <c r="E2" s="6"/>
      <c r="F2" s="6"/>
      <c r="G2" s="6"/>
      <c r="H2" s="6"/>
      <c r="I2" s="6"/>
      <c r="J2" s="6"/>
      <c r="K2" s="6"/>
      <c r="L2" s="6"/>
      <c r="M2" s="92">
        <v>2025</v>
      </c>
      <c r="N2" s="92"/>
      <c r="O2" s="92"/>
      <c r="P2" s="92"/>
      <c r="Q2" s="93" t="s">
        <v>54</v>
      </c>
      <c r="R2" s="93"/>
      <c r="S2" s="92">
        <v>4</v>
      </c>
      <c r="T2" s="92"/>
      <c r="U2" s="93" t="s">
        <v>55</v>
      </c>
      <c r="V2" s="93"/>
      <c r="W2" s="6"/>
      <c r="X2" s="6"/>
      <c r="Y2" s="6"/>
      <c r="Z2" s="26"/>
      <c r="AA2" s="26"/>
      <c r="AC2" s="22"/>
      <c r="AD2" s="6"/>
      <c r="AE2" s="6"/>
      <c r="AF2" s="6"/>
      <c r="AG2" s="6"/>
      <c r="AH2" s="6"/>
      <c r="AI2" s="22" t="s">
        <v>59</v>
      </c>
      <c r="AJ2" s="22"/>
      <c r="AK2" s="94"/>
      <c r="AL2" s="94"/>
      <c r="AM2" s="94"/>
      <c r="AN2" s="94"/>
    </row>
    <row r="3" spans="1:40" ht="18" customHeight="1">
      <c r="A3" s="23"/>
      <c r="B3" s="23"/>
      <c r="C3" s="23"/>
      <c r="D3" s="23"/>
      <c r="E3" s="23"/>
      <c r="F3" s="23"/>
      <c r="G3" s="23"/>
      <c r="H3" s="23"/>
      <c r="I3" s="23"/>
      <c r="J3" s="23"/>
      <c r="K3" s="23"/>
      <c r="L3" s="23"/>
      <c r="M3" s="23"/>
      <c r="N3" s="23"/>
      <c r="O3" s="23"/>
      <c r="P3" s="23"/>
      <c r="Q3" s="23"/>
      <c r="R3" s="23"/>
      <c r="S3" s="23"/>
      <c r="T3" s="23"/>
      <c r="U3" s="23"/>
      <c r="V3" s="23"/>
      <c r="W3" s="23"/>
      <c r="Y3" s="28"/>
      <c r="Z3" s="28"/>
      <c r="AA3" s="28"/>
      <c r="AB3" s="26"/>
      <c r="AC3" s="28"/>
      <c r="AD3" s="28"/>
      <c r="AE3" s="28"/>
      <c r="AF3" s="28"/>
      <c r="AG3" s="28"/>
      <c r="AH3" s="28"/>
      <c r="AI3" s="29" t="s">
        <v>62</v>
      </c>
      <c r="AJ3" s="22"/>
      <c r="AK3" s="83"/>
      <c r="AL3" s="83"/>
      <c r="AM3" s="83"/>
      <c r="AN3" s="83"/>
    </row>
    <row r="4" spans="1:40" ht="18" customHeight="1">
      <c r="A4" s="23"/>
      <c r="B4" s="23"/>
      <c r="C4" s="23"/>
      <c r="D4" s="23"/>
      <c r="E4" s="23"/>
      <c r="F4" s="23"/>
      <c r="G4" s="23"/>
      <c r="H4" s="23"/>
      <c r="I4" s="23"/>
      <c r="J4" s="23"/>
      <c r="K4" s="23"/>
      <c r="L4" s="23"/>
      <c r="M4" s="23"/>
      <c r="N4" s="23"/>
      <c r="O4" s="23"/>
      <c r="P4" s="23"/>
      <c r="Q4" s="23"/>
      <c r="R4" s="23"/>
      <c r="S4" s="23"/>
      <c r="T4" s="23"/>
      <c r="U4" s="23"/>
      <c r="V4" s="23"/>
      <c r="W4" s="23"/>
      <c r="Y4" s="28"/>
      <c r="Z4" s="28"/>
      <c r="AA4" s="28"/>
      <c r="AB4" s="26"/>
      <c r="AC4" s="28"/>
      <c r="AD4" s="28"/>
      <c r="AE4" s="28"/>
      <c r="AF4" s="28"/>
      <c r="AG4" s="28"/>
      <c r="AH4" s="28"/>
      <c r="AI4" s="29" t="s">
        <v>63</v>
      </c>
      <c r="AJ4" s="22"/>
      <c r="AK4" s="83"/>
      <c r="AL4" s="83"/>
      <c r="AM4" s="83"/>
      <c r="AN4" s="83"/>
    </row>
    <row r="5" spans="1:40" ht="18" customHeight="1">
      <c r="A5" s="23"/>
      <c r="B5" s="23"/>
      <c r="C5" s="23"/>
      <c r="D5" s="23"/>
      <c r="E5" s="23"/>
      <c r="F5" s="23"/>
      <c r="G5" s="23"/>
      <c r="H5" s="23"/>
      <c r="I5" s="23"/>
      <c r="J5" s="23"/>
      <c r="K5" s="23"/>
      <c r="L5" s="23"/>
      <c r="M5" s="23"/>
      <c r="N5" s="23"/>
      <c r="O5" s="23"/>
      <c r="P5" s="23"/>
      <c r="Q5" s="23"/>
      <c r="R5" s="23"/>
      <c r="S5" s="23"/>
      <c r="U5" s="23"/>
      <c r="V5" s="23"/>
      <c r="W5" s="23"/>
      <c r="Y5" s="28"/>
      <c r="Z5" s="28"/>
      <c r="AA5" s="28"/>
      <c r="AB5" s="26"/>
      <c r="AC5" s="28"/>
      <c r="AD5" s="28"/>
      <c r="AE5" s="28"/>
      <c r="AF5" s="28"/>
      <c r="AG5" s="29" t="s">
        <v>64</v>
      </c>
      <c r="AH5" s="84"/>
      <c r="AI5" s="84"/>
      <c r="AJ5" s="84"/>
      <c r="AK5" s="28" t="s">
        <v>60</v>
      </c>
      <c r="AL5" s="51"/>
      <c r="AM5" s="28" t="s">
        <v>61</v>
      </c>
      <c r="AN5" s="26"/>
    </row>
    <row r="6" spans="1:40" ht="10" customHeight="1">
      <c r="A6" s="26"/>
      <c r="B6" s="57"/>
      <c r="C6" s="57"/>
      <c r="D6" s="57"/>
      <c r="E6" s="57"/>
      <c r="F6" s="57"/>
      <c r="G6" s="57"/>
      <c r="H6" s="57"/>
      <c r="I6" s="57"/>
      <c r="J6" s="57"/>
      <c r="K6" s="57"/>
      <c r="L6" s="57"/>
      <c r="M6" s="57"/>
      <c r="N6" s="57"/>
      <c r="O6" s="57"/>
      <c r="P6" s="57"/>
      <c r="Q6" s="57"/>
      <c r="R6" s="57"/>
      <c r="S6" s="57"/>
      <c r="T6" s="57"/>
      <c r="U6" s="57"/>
      <c r="V6" s="57"/>
      <c r="W6" s="57"/>
      <c r="X6" s="6"/>
      <c r="Y6" s="6"/>
      <c r="Z6" s="6"/>
      <c r="AA6" s="6"/>
      <c r="AB6" s="6"/>
      <c r="AC6" s="6"/>
      <c r="AD6" s="6"/>
      <c r="AE6" s="6"/>
      <c r="AF6" s="6"/>
      <c r="AG6" s="6"/>
      <c r="AH6" s="6"/>
      <c r="AI6" s="6"/>
      <c r="AJ6" s="6"/>
      <c r="AK6" s="6"/>
      <c r="AL6" s="6"/>
      <c r="AM6" s="26"/>
      <c r="AN6" s="26"/>
    </row>
    <row r="7" spans="1:40" ht="15" customHeight="1">
      <c r="A7" s="95" t="s">
        <v>57</v>
      </c>
      <c r="B7" s="80" t="s">
        <v>65</v>
      </c>
      <c r="C7" s="86" t="s">
        <v>66</v>
      </c>
      <c r="D7" s="80" t="s">
        <v>67</v>
      </c>
      <c r="E7" s="76" t="s">
        <v>68</v>
      </c>
      <c r="F7" s="89" t="s">
        <v>100</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t="s">
        <v>101</v>
      </c>
      <c r="AL7" s="81" t="s">
        <v>102</v>
      </c>
      <c r="AM7" s="82" t="s">
        <v>103</v>
      </c>
      <c r="AN7" s="82"/>
    </row>
    <row r="8" spans="1:40" ht="15" customHeight="1">
      <c r="A8" s="95"/>
      <c r="B8" s="80"/>
      <c r="C8" s="87"/>
      <c r="D8" s="80"/>
      <c r="E8" s="76"/>
      <c r="F8" s="80" t="s">
        <v>10</v>
      </c>
      <c r="G8" s="80"/>
      <c r="H8" s="80"/>
      <c r="I8" s="80"/>
      <c r="J8" s="80"/>
      <c r="K8" s="80"/>
      <c r="L8" s="80"/>
      <c r="M8" s="80" t="s">
        <v>11</v>
      </c>
      <c r="N8" s="80"/>
      <c r="O8" s="80"/>
      <c r="P8" s="80"/>
      <c r="Q8" s="80"/>
      <c r="R8" s="80"/>
      <c r="S8" s="80"/>
      <c r="T8" s="80" t="s">
        <v>12</v>
      </c>
      <c r="U8" s="80"/>
      <c r="V8" s="80"/>
      <c r="W8" s="80"/>
      <c r="X8" s="80"/>
      <c r="Y8" s="80"/>
      <c r="Z8" s="80"/>
      <c r="AA8" s="80" t="s">
        <v>13</v>
      </c>
      <c r="AB8" s="80"/>
      <c r="AC8" s="80"/>
      <c r="AD8" s="80"/>
      <c r="AE8" s="80"/>
      <c r="AF8" s="80"/>
      <c r="AG8" s="80"/>
      <c r="AH8" s="80" t="s">
        <v>14</v>
      </c>
      <c r="AI8" s="80"/>
      <c r="AJ8" s="80"/>
      <c r="AK8" s="90"/>
      <c r="AL8" s="81"/>
      <c r="AM8" s="82"/>
      <c r="AN8" s="82"/>
    </row>
    <row r="9" spans="1:40" ht="15" customHeight="1">
      <c r="A9" s="95"/>
      <c r="B9" s="80"/>
      <c r="C9" s="87"/>
      <c r="D9" s="80"/>
      <c r="E9" s="76"/>
      <c r="F9" s="58">
        <f>DATE($M$2,$S$2,1)</f>
        <v>45748</v>
      </c>
      <c r="G9" s="58">
        <f>DATE($M$2,$S$2,2)</f>
        <v>45749</v>
      </c>
      <c r="H9" s="58">
        <f>DATE($M$2,$S$2,3)</f>
        <v>45750</v>
      </c>
      <c r="I9" s="58">
        <f>DATE($M$2,$S$2,4)</f>
        <v>45751</v>
      </c>
      <c r="J9" s="58">
        <f>DATE($M$2,$S$2,5)</f>
        <v>45752</v>
      </c>
      <c r="K9" s="58">
        <f>DATE($M$2,$S$2,6)</f>
        <v>45753</v>
      </c>
      <c r="L9" s="58">
        <f>DATE($M$2,$S$2,7)</f>
        <v>45754</v>
      </c>
      <c r="M9" s="58">
        <f>DATE($M$2,$S$2,8)</f>
        <v>45755</v>
      </c>
      <c r="N9" s="58">
        <f>DATE($M$2,$S$2,9)</f>
        <v>45756</v>
      </c>
      <c r="O9" s="58">
        <f>DATE($M$2,$S$2,10)</f>
        <v>45757</v>
      </c>
      <c r="P9" s="58">
        <f>DATE($M$2,$S$2,11)</f>
        <v>45758</v>
      </c>
      <c r="Q9" s="58">
        <f>DATE($M$2,$S$2,12)</f>
        <v>45759</v>
      </c>
      <c r="R9" s="58">
        <f>DATE($M$2,$S$2,13)</f>
        <v>45760</v>
      </c>
      <c r="S9" s="58">
        <f>DATE($M$2,$S$2,14)</f>
        <v>45761</v>
      </c>
      <c r="T9" s="58">
        <f>DATE($M$2,$S$2,15)</f>
        <v>45762</v>
      </c>
      <c r="U9" s="58">
        <f>DATE($M$2,$S$2,16)</f>
        <v>45763</v>
      </c>
      <c r="V9" s="58">
        <f>DATE($M$2,$S$2,17)</f>
        <v>45764</v>
      </c>
      <c r="W9" s="58">
        <f>DATE($M$2,$S$2,18)</f>
        <v>45765</v>
      </c>
      <c r="X9" s="58">
        <f>DATE($M$2,$S$2,19)</f>
        <v>45766</v>
      </c>
      <c r="Y9" s="58">
        <f>DATE($M$2,$S$2,20)</f>
        <v>45767</v>
      </c>
      <c r="Z9" s="58">
        <f>DATE($M$2,$S$2,21)</f>
        <v>45768</v>
      </c>
      <c r="AA9" s="58">
        <f>DATE($M$2,$S$2,22)</f>
        <v>45769</v>
      </c>
      <c r="AB9" s="58">
        <f>DATE($M$2,$S$2,23)</f>
        <v>45770</v>
      </c>
      <c r="AC9" s="58">
        <f>DATE($M$2,$S$2,24)</f>
        <v>45771</v>
      </c>
      <c r="AD9" s="58">
        <f>DATE($M$2,$S$2,25)</f>
        <v>45772</v>
      </c>
      <c r="AE9" s="58">
        <f>DATE($M$2,$S$2,26)</f>
        <v>45773</v>
      </c>
      <c r="AF9" s="58">
        <f>DATE($M$2,$S$2,27)</f>
        <v>45774</v>
      </c>
      <c r="AG9" s="58">
        <f>DATE($M$2,$S$2,28)</f>
        <v>45775</v>
      </c>
      <c r="AH9" s="58">
        <f>IF(DAY(EOMONTH(F9,0))&lt;29,"",DATE($M$2,$S$2,29))</f>
        <v>45776</v>
      </c>
      <c r="AI9" s="58">
        <f>IF(DAY(EOMONTH(F9,0))&lt;30,"",DATE($M$2,$S$2,30))</f>
        <v>45777</v>
      </c>
      <c r="AJ9" s="58" t="str">
        <f>IF(DAY(EOMONTH(F9,0))&lt;31,"",DATE($M$2,$S$2,31))</f>
        <v/>
      </c>
      <c r="AK9" s="90"/>
      <c r="AL9" s="81"/>
      <c r="AM9" s="82"/>
      <c r="AN9" s="82"/>
    </row>
    <row r="10" spans="1:40" ht="15" customHeight="1">
      <c r="A10" s="95"/>
      <c r="B10" s="80"/>
      <c r="C10" s="88"/>
      <c r="D10" s="80"/>
      <c r="E10" s="76"/>
      <c r="F10" s="59">
        <f>DATE($M$2,$S$2,1)</f>
        <v>45748</v>
      </c>
      <c r="G10" s="59">
        <f>DATE($M$2,$S$2,2)</f>
        <v>45749</v>
      </c>
      <c r="H10" s="59">
        <f>DATE($M$2,$S$2,3)</f>
        <v>45750</v>
      </c>
      <c r="I10" s="59">
        <f>DATE($M$2,$S$2,4)</f>
        <v>45751</v>
      </c>
      <c r="J10" s="59">
        <f>DATE($M$2,$S$2,5)</f>
        <v>45752</v>
      </c>
      <c r="K10" s="59">
        <f>DATE($M$2,$S$2,6)</f>
        <v>45753</v>
      </c>
      <c r="L10" s="59">
        <f>DATE($M$2,$S$2,7)</f>
        <v>45754</v>
      </c>
      <c r="M10" s="59">
        <f>DATE($M$2,$S$2,8)</f>
        <v>45755</v>
      </c>
      <c r="N10" s="59">
        <f>DATE($M$2,$S$2,9)</f>
        <v>45756</v>
      </c>
      <c r="O10" s="59">
        <f>DATE($M$2,$S$2,10)</f>
        <v>45757</v>
      </c>
      <c r="P10" s="59">
        <f>DATE($M$2,$S$2,11)</f>
        <v>45758</v>
      </c>
      <c r="Q10" s="59">
        <f>DATE($M$2,$S$2,12)</f>
        <v>45759</v>
      </c>
      <c r="R10" s="59">
        <f>DATE($M$2,$S$2,13)</f>
        <v>45760</v>
      </c>
      <c r="S10" s="59">
        <f>DATE($M$2,$S$2,14)</f>
        <v>45761</v>
      </c>
      <c r="T10" s="59">
        <f>DATE($M$2,$S$2,15)</f>
        <v>45762</v>
      </c>
      <c r="U10" s="59">
        <f>DATE($M$2,$S$2,16)</f>
        <v>45763</v>
      </c>
      <c r="V10" s="59">
        <f>DATE($M$2,$S$2,17)</f>
        <v>45764</v>
      </c>
      <c r="W10" s="59">
        <f>DATE($M$2,$S$2,18)</f>
        <v>45765</v>
      </c>
      <c r="X10" s="59">
        <f>DATE($M$2,$S$2,19)</f>
        <v>45766</v>
      </c>
      <c r="Y10" s="59">
        <f>DATE($M$2,$S$2,20)</f>
        <v>45767</v>
      </c>
      <c r="Z10" s="59">
        <f>DATE($M$2,$S$2,21)</f>
        <v>45768</v>
      </c>
      <c r="AA10" s="59">
        <f>DATE($M$2,$S$2,22)</f>
        <v>45769</v>
      </c>
      <c r="AB10" s="59">
        <f>DATE($M$2,$S$2,23)</f>
        <v>45770</v>
      </c>
      <c r="AC10" s="59">
        <f>DATE($M$2,$S$2,24)</f>
        <v>45771</v>
      </c>
      <c r="AD10" s="59">
        <f>DATE($M$2,$S$2,25)</f>
        <v>45772</v>
      </c>
      <c r="AE10" s="59">
        <f>DATE($M$2,$S$2,26)</f>
        <v>45773</v>
      </c>
      <c r="AF10" s="59">
        <f>DATE($M$2,$S$2,27)</f>
        <v>45774</v>
      </c>
      <c r="AG10" s="59">
        <f>DATE($M$2,$S$2,28)</f>
        <v>45775</v>
      </c>
      <c r="AH10" s="59">
        <f>IF(DAY(EOMONTH(F10,0))&lt;29,"",DATE($M$2,$S$2,29))</f>
        <v>45776</v>
      </c>
      <c r="AI10" s="59">
        <f>IF(DAY(EOMONTH(F10,0))&lt;30,"",DATE($M$2,$S$2,30))</f>
        <v>45777</v>
      </c>
      <c r="AJ10" s="59" t="str">
        <f>IF(DAY(EOMONTH(F10,0))&lt;31,"",DATE($M$2,$S$2,31))</f>
        <v/>
      </c>
      <c r="AK10" s="90"/>
      <c r="AL10" s="81"/>
      <c r="AM10" s="82"/>
      <c r="AN10" s="82"/>
    </row>
    <row r="11" spans="1:40" ht="18" customHeight="1">
      <c r="A11" s="60">
        <v>1</v>
      </c>
      <c r="B11" s="40" t="s">
        <v>16</v>
      </c>
      <c r="C11" s="47"/>
      <c r="D11" s="41"/>
      <c r="E11" s="4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12">
        <f>+SUM(F11:AJ11)</f>
        <v>0</v>
      </c>
      <c r="AL11" s="13">
        <f>IF($AK$3="４週",AK11/4,AK11/(DAY(EOMONTH($F$9,0))/7))</f>
        <v>0</v>
      </c>
      <c r="AM11" s="96"/>
      <c r="AN11" s="96"/>
    </row>
    <row r="12" spans="1:40" ht="18" customHeight="1">
      <c r="A12" s="60">
        <v>2</v>
      </c>
      <c r="B12" s="40"/>
      <c r="C12" s="47"/>
      <c r="D12" s="41"/>
      <c r="E12" s="4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12">
        <f t="shared" ref="AK12:AK32" si="0">+SUM(F12:AJ12)</f>
        <v>0</v>
      </c>
      <c r="AL12" s="13">
        <f t="shared" ref="AL12:AL30" si="1">IF($AK$3="４週",AK12/4,AK12/(DAY(EOMONTH($F$9,0))/7))</f>
        <v>0</v>
      </c>
      <c r="AM12" s="96"/>
      <c r="AN12" s="96"/>
    </row>
    <row r="13" spans="1:40" ht="18" customHeight="1">
      <c r="A13" s="60">
        <v>3</v>
      </c>
      <c r="B13" s="40"/>
      <c r="C13" s="47"/>
      <c r="D13" s="41"/>
      <c r="E13" s="42"/>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12">
        <f t="shared" si="0"/>
        <v>0</v>
      </c>
      <c r="AL13" s="13">
        <f t="shared" si="1"/>
        <v>0</v>
      </c>
      <c r="AM13" s="96"/>
      <c r="AN13" s="96"/>
    </row>
    <row r="14" spans="1:40" ht="18" customHeight="1">
      <c r="A14" s="60">
        <v>4</v>
      </c>
      <c r="B14" s="40"/>
      <c r="C14" s="47"/>
      <c r="D14" s="41"/>
      <c r="E14" s="42"/>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2">
        <f t="shared" si="0"/>
        <v>0</v>
      </c>
      <c r="AL14" s="13">
        <f t="shared" si="1"/>
        <v>0</v>
      </c>
      <c r="AM14" s="96"/>
      <c r="AN14" s="96"/>
    </row>
    <row r="15" spans="1:40" ht="18" customHeight="1">
      <c r="A15" s="60">
        <v>5</v>
      </c>
      <c r="B15" s="40"/>
      <c r="C15" s="47"/>
      <c r="D15" s="41"/>
      <c r="E15" s="42"/>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2">
        <f t="shared" si="0"/>
        <v>0</v>
      </c>
      <c r="AL15" s="13">
        <f t="shared" si="1"/>
        <v>0</v>
      </c>
      <c r="AM15" s="96"/>
      <c r="AN15" s="96"/>
    </row>
    <row r="16" spans="1:40" ht="18" customHeight="1">
      <c r="A16" s="60">
        <v>6</v>
      </c>
      <c r="B16" s="40"/>
      <c r="C16" s="47"/>
      <c r="D16" s="41"/>
      <c r="E16" s="42"/>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12">
        <f t="shared" si="0"/>
        <v>0</v>
      </c>
      <c r="AL16" s="13">
        <f t="shared" si="1"/>
        <v>0</v>
      </c>
      <c r="AM16" s="96"/>
      <c r="AN16" s="96"/>
    </row>
    <row r="17" spans="1:40" ht="18" customHeight="1">
      <c r="A17" s="60">
        <v>7</v>
      </c>
      <c r="B17" s="40"/>
      <c r="C17" s="47"/>
      <c r="D17" s="41"/>
      <c r="E17" s="42"/>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12">
        <f t="shared" si="0"/>
        <v>0</v>
      </c>
      <c r="AL17" s="13">
        <f t="shared" si="1"/>
        <v>0</v>
      </c>
      <c r="AM17" s="96"/>
      <c r="AN17" s="96"/>
    </row>
    <row r="18" spans="1:40" ht="18" customHeight="1">
      <c r="A18" s="60">
        <v>8</v>
      </c>
      <c r="B18" s="40"/>
      <c r="C18" s="47"/>
      <c r="D18" s="41"/>
      <c r="E18" s="4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12">
        <f t="shared" si="0"/>
        <v>0</v>
      </c>
      <c r="AL18" s="13">
        <f t="shared" si="1"/>
        <v>0</v>
      </c>
      <c r="AM18" s="96"/>
      <c r="AN18" s="96"/>
    </row>
    <row r="19" spans="1:40" ht="18" customHeight="1">
      <c r="A19" s="60">
        <v>9</v>
      </c>
      <c r="B19" s="40"/>
      <c r="C19" s="47"/>
      <c r="D19" s="41"/>
      <c r="E19" s="42"/>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12">
        <f t="shared" si="0"/>
        <v>0</v>
      </c>
      <c r="AL19" s="13">
        <f t="shared" si="1"/>
        <v>0</v>
      </c>
      <c r="AM19" s="96"/>
      <c r="AN19" s="96"/>
    </row>
    <row r="20" spans="1:40" ht="18" customHeight="1">
      <c r="A20" s="60">
        <v>10</v>
      </c>
      <c r="B20" s="40"/>
      <c r="C20" s="47"/>
      <c r="D20" s="41"/>
      <c r="E20" s="42"/>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12">
        <f t="shared" si="0"/>
        <v>0</v>
      </c>
      <c r="AL20" s="13">
        <f t="shared" si="1"/>
        <v>0</v>
      </c>
      <c r="AM20" s="96"/>
      <c r="AN20" s="96"/>
    </row>
    <row r="21" spans="1:40" ht="18" customHeight="1">
      <c r="A21" s="60">
        <v>11</v>
      </c>
      <c r="B21" s="40"/>
      <c r="C21" s="47"/>
      <c r="D21" s="41"/>
      <c r="E21" s="42"/>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12">
        <f t="shared" si="0"/>
        <v>0</v>
      </c>
      <c r="AL21" s="13">
        <f t="shared" si="1"/>
        <v>0</v>
      </c>
      <c r="AM21" s="96"/>
      <c r="AN21" s="96"/>
    </row>
    <row r="22" spans="1:40" ht="18" customHeight="1">
      <c r="A22" s="60">
        <v>12</v>
      </c>
      <c r="B22" s="40"/>
      <c r="C22" s="47"/>
      <c r="D22" s="41"/>
      <c r="E22" s="42"/>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12">
        <f t="shared" si="0"/>
        <v>0</v>
      </c>
      <c r="AL22" s="13">
        <f t="shared" si="1"/>
        <v>0</v>
      </c>
      <c r="AM22" s="96"/>
      <c r="AN22" s="96"/>
    </row>
    <row r="23" spans="1:40" ht="18" customHeight="1">
      <c r="A23" s="60">
        <v>13</v>
      </c>
      <c r="B23" s="40"/>
      <c r="C23" s="47"/>
      <c r="D23" s="41"/>
      <c r="E23" s="42"/>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12">
        <f t="shared" si="0"/>
        <v>0</v>
      </c>
      <c r="AL23" s="13">
        <f t="shared" si="1"/>
        <v>0</v>
      </c>
      <c r="AM23" s="96"/>
      <c r="AN23" s="96"/>
    </row>
    <row r="24" spans="1:40" ht="18" customHeight="1">
      <c r="A24" s="60">
        <v>14</v>
      </c>
      <c r="B24" s="40"/>
      <c r="C24" s="47"/>
      <c r="D24" s="41"/>
      <c r="E24" s="42"/>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12">
        <f t="shared" si="0"/>
        <v>0</v>
      </c>
      <c r="AL24" s="13">
        <f t="shared" si="1"/>
        <v>0</v>
      </c>
      <c r="AM24" s="96"/>
      <c r="AN24" s="96"/>
    </row>
    <row r="25" spans="1:40" ht="18" customHeight="1">
      <c r="A25" s="60">
        <v>15</v>
      </c>
      <c r="B25" s="40"/>
      <c r="C25" s="47"/>
      <c r="D25" s="41"/>
      <c r="E25" s="42"/>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12">
        <f t="shared" si="0"/>
        <v>0</v>
      </c>
      <c r="AL25" s="13">
        <f t="shared" si="1"/>
        <v>0</v>
      </c>
      <c r="AM25" s="96"/>
      <c r="AN25" s="96"/>
    </row>
    <row r="26" spans="1:40" ht="18" customHeight="1">
      <c r="A26" s="60">
        <v>16</v>
      </c>
      <c r="B26" s="40"/>
      <c r="C26" s="47"/>
      <c r="D26" s="41"/>
      <c r="E26" s="42"/>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12">
        <f t="shared" si="0"/>
        <v>0</v>
      </c>
      <c r="AL26" s="13">
        <f t="shared" si="1"/>
        <v>0</v>
      </c>
      <c r="AM26" s="96"/>
      <c r="AN26" s="96"/>
    </row>
    <row r="27" spans="1:40" ht="18" customHeight="1">
      <c r="A27" s="60">
        <v>17</v>
      </c>
      <c r="B27" s="40"/>
      <c r="C27" s="47"/>
      <c r="D27" s="41"/>
      <c r="E27" s="42"/>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12">
        <f t="shared" si="0"/>
        <v>0</v>
      </c>
      <c r="AL27" s="13">
        <f t="shared" si="1"/>
        <v>0</v>
      </c>
      <c r="AM27" s="96"/>
      <c r="AN27" s="96"/>
    </row>
    <row r="28" spans="1:40" ht="18" customHeight="1">
      <c r="A28" s="60">
        <v>18</v>
      </c>
      <c r="B28" s="40"/>
      <c r="C28" s="47"/>
      <c r="D28" s="41"/>
      <c r="E28" s="4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12">
        <f t="shared" si="0"/>
        <v>0</v>
      </c>
      <c r="AL28" s="13">
        <f t="shared" si="1"/>
        <v>0</v>
      </c>
      <c r="AM28" s="96"/>
      <c r="AN28" s="96"/>
    </row>
    <row r="29" spans="1:40" ht="18" customHeight="1">
      <c r="A29" s="60">
        <v>19</v>
      </c>
      <c r="B29" s="40"/>
      <c r="C29" s="47"/>
      <c r="D29" s="41"/>
      <c r="E29" s="42"/>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12">
        <f t="shared" si="0"/>
        <v>0</v>
      </c>
      <c r="AL29" s="13">
        <f t="shared" si="1"/>
        <v>0</v>
      </c>
      <c r="AM29" s="96"/>
      <c r="AN29" s="96"/>
    </row>
    <row r="30" spans="1:40" ht="18" customHeight="1">
      <c r="A30" s="72">
        <v>20</v>
      </c>
      <c r="B30" s="40"/>
      <c r="C30" s="47"/>
      <c r="D30" s="41"/>
      <c r="E30" s="42"/>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99">
        <f t="shared" ref="AK30:AK31" si="2">+SUM(F30:AJ30)</f>
        <v>0</v>
      </c>
      <c r="AL30" s="100">
        <f t="shared" si="1"/>
        <v>0</v>
      </c>
      <c r="AM30" s="96"/>
      <c r="AN30" s="96"/>
    </row>
    <row r="31" spans="1:40" ht="18" customHeight="1">
      <c r="A31" s="60"/>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12">
        <f t="shared" si="2"/>
        <v>0</v>
      </c>
      <c r="AL31" s="13">
        <f t="shared" ref="AL31" si="3">IF($AK$3="４週",AK31/4,AK31/(DAY(EOMONTH($F$9,0))/7))</f>
        <v>0</v>
      </c>
      <c r="AM31" s="97"/>
      <c r="AN31" s="97"/>
    </row>
    <row r="32" spans="1:40" ht="18" customHeight="1">
      <c r="A32" s="76" t="s">
        <v>0</v>
      </c>
      <c r="B32" s="77"/>
      <c r="C32" s="77"/>
      <c r="D32" s="77"/>
      <c r="E32" s="77"/>
      <c r="F32" s="14">
        <f>+SUM(F11:F31)</f>
        <v>0</v>
      </c>
      <c r="G32" s="14">
        <f t="shared" ref="G32:AJ32" si="4">+SUM(G11:G31)</f>
        <v>0</v>
      </c>
      <c r="H32" s="14">
        <f t="shared" si="4"/>
        <v>0</v>
      </c>
      <c r="I32" s="14">
        <f t="shared" si="4"/>
        <v>0</v>
      </c>
      <c r="J32" s="14">
        <f t="shared" si="4"/>
        <v>0</v>
      </c>
      <c r="K32" s="14">
        <f t="shared" si="4"/>
        <v>0</v>
      </c>
      <c r="L32" s="14">
        <f t="shared" si="4"/>
        <v>0</v>
      </c>
      <c r="M32" s="14">
        <f t="shared" si="4"/>
        <v>0</v>
      </c>
      <c r="N32" s="14">
        <f t="shared" si="4"/>
        <v>0</v>
      </c>
      <c r="O32" s="14">
        <f t="shared" si="4"/>
        <v>0</v>
      </c>
      <c r="P32" s="14">
        <f t="shared" si="4"/>
        <v>0</v>
      </c>
      <c r="Q32" s="14">
        <f t="shared" si="4"/>
        <v>0</v>
      </c>
      <c r="R32" s="14">
        <f t="shared" si="4"/>
        <v>0</v>
      </c>
      <c r="S32" s="14">
        <f t="shared" si="4"/>
        <v>0</v>
      </c>
      <c r="T32" s="14">
        <f t="shared" si="4"/>
        <v>0</v>
      </c>
      <c r="U32" s="14">
        <f t="shared" si="4"/>
        <v>0</v>
      </c>
      <c r="V32" s="14">
        <f t="shared" si="4"/>
        <v>0</v>
      </c>
      <c r="W32" s="14">
        <f t="shared" si="4"/>
        <v>0</v>
      </c>
      <c r="X32" s="14">
        <f t="shared" si="4"/>
        <v>0</v>
      </c>
      <c r="Y32" s="14">
        <f t="shared" si="4"/>
        <v>0</v>
      </c>
      <c r="Z32" s="14">
        <f t="shared" si="4"/>
        <v>0</v>
      </c>
      <c r="AA32" s="14">
        <f t="shared" si="4"/>
        <v>0</v>
      </c>
      <c r="AB32" s="14">
        <f t="shared" si="4"/>
        <v>0</v>
      </c>
      <c r="AC32" s="14">
        <f t="shared" si="4"/>
        <v>0</v>
      </c>
      <c r="AD32" s="14">
        <f t="shared" si="4"/>
        <v>0</v>
      </c>
      <c r="AE32" s="14">
        <f t="shared" si="4"/>
        <v>0</v>
      </c>
      <c r="AF32" s="14">
        <f t="shared" si="4"/>
        <v>0</v>
      </c>
      <c r="AG32" s="14">
        <f t="shared" si="4"/>
        <v>0</v>
      </c>
      <c r="AH32" s="14">
        <f t="shared" si="4"/>
        <v>0</v>
      </c>
      <c r="AI32" s="14">
        <f t="shared" si="4"/>
        <v>0</v>
      </c>
      <c r="AJ32" s="14">
        <f t="shared" si="4"/>
        <v>0</v>
      </c>
      <c r="AK32" s="12">
        <f t="shared" si="0"/>
        <v>0</v>
      </c>
      <c r="AL32" s="13">
        <f>IF($AK$3="４週",AK32/4,AK32/(DAY(EOMONTH($F$9,0))/7))</f>
        <v>0</v>
      </c>
      <c r="AM32" s="95"/>
      <c r="AN32" s="95"/>
    </row>
    <row r="33" spans="1:40" ht="18" customHeight="1">
      <c r="A33" s="77" t="s">
        <v>2</v>
      </c>
      <c r="B33" s="77"/>
      <c r="C33" s="77"/>
      <c r="D33" s="77"/>
      <c r="E33" s="7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14"/>
      <c r="AL33" s="15"/>
      <c r="AM33" s="95"/>
      <c r="AN33" s="95"/>
    </row>
    <row r="34" spans="1:40" ht="15" customHeight="1">
      <c r="A34" s="57"/>
      <c r="B34" s="57"/>
      <c r="C34" s="57"/>
      <c r="D34" s="57"/>
      <c r="E34" s="5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57"/>
      <c r="AL34" s="57"/>
      <c r="AM34" s="26"/>
    </row>
    <row r="35" spans="1:40" ht="15" customHeight="1">
      <c r="A35" s="2" t="s">
        <v>69</v>
      </c>
      <c r="B35" s="66"/>
      <c r="C35" s="67"/>
      <c r="D35" s="67"/>
      <c r="E35" s="67"/>
      <c r="F35" s="68"/>
      <c r="G35" s="67"/>
      <c r="H35" s="69"/>
      <c r="I35" s="69"/>
      <c r="J35" s="69"/>
      <c r="K35" s="69"/>
      <c r="L35" s="69"/>
      <c r="M35" s="69"/>
      <c r="N35" s="69"/>
      <c r="O35" s="69"/>
      <c r="P35" s="69"/>
      <c r="Q35" s="69"/>
      <c r="R35" s="69">
        <v>6</v>
      </c>
      <c r="S35" s="69"/>
      <c r="T35" s="69"/>
      <c r="U35" s="69"/>
      <c r="V35" s="69"/>
      <c r="W35" s="69"/>
      <c r="X35" s="69">
        <v>7</v>
      </c>
      <c r="Y35" s="69"/>
      <c r="Z35" s="69"/>
      <c r="AA35" s="69"/>
      <c r="AB35" s="69"/>
      <c r="AC35" s="69"/>
      <c r="AD35" s="69">
        <v>8</v>
      </c>
      <c r="AE35" s="69"/>
      <c r="AF35" s="69"/>
      <c r="AG35" s="70"/>
      <c r="AH35" s="70"/>
      <c r="AI35" s="70"/>
      <c r="AJ35" s="70">
        <v>9</v>
      </c>
      <c r="AK35" s="71"/>
      <c r="AL35" s="71"/>
      <c r="AM35" s="26"/>
    </row>
    <row r="36" spans="1:40" s="2" customFormat="1" ht="15" customHeight="1">
      <c r="A36" s="2" t="s">
        <v>70</v>
      </c>
      <c r="B36" s="24"/>
      <c r="C36" s="24"/>
      <c r="D36" s="24"/>
      <c r="E36" s="24"/>
      <c r="F36" s="24"/>
      <c r="G36" s="24"/>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40" s="2" customFormat="1" ht="15" customHeight="1">
      <c r="A37" s="2" t="s">
        <v>107</v>
      </c>
      <c r="B37" s="24"/>
      <c r="C37" s="24"/>
      <c r="D37" s="24"/>
      <c r="E37" s="24"/>
      <c r="F37" s="24"/>
      <c r="G37" s="24"/>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40" s="2" customFormat="1" ht="15" customHeight="1">
      <c r="A38" s="2" t="s">
        <v>71</v>
      </c>
      <c r="B38" s="24"/>
      <c r="C38" s="24"/>
      <c r="D38" s="24"/>
      <c r="E38" s="24"/>
      <c r="F38" s="24"/>
      <c r="G38" s="24"/>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40" s="2" customFormat="1" ht="15" customHeight="1">
      <c r="A39" s="2" t="s">
        <v>72</v>
      </c>
      <c r="B39" s="24"/>
      <c r="C39" s="24"/>
      <c r="D39" s="24"/>
      <c r="E39" s="24"/>
      <c r="F39" s="24"/>
      <c r="G39" s="24"/>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40" ht="15" customHeight="1">
      <c r="A40" s="2" t="s">
        <v>73</v>
      </c>
      <c r="B40" s="33"/>
      <c r="C40" s="2"/>
      <c r="D40" s="2"/>
      <c r="E40" s="2"/>
      <c r="F40" s="2"/>
      <c r="G40" s="2"/>
    </row>
    <row r="41" spans="1:40" ht="15" customHeight="1">
      <c r="A41" s="2" t="s">
        <v>74</v>
      </c>
      <c r="B41" s="33"/>
      <c r="C41" s="2"/>
      <c r="D41" s="2"/>
      <c r="E41" s="2"/>
      <c r="F41" s="2"/>
      <c r="G41" s="2"/>
    </row>
    <row r="42" spans="1:40" ht="15" customHeight="1">
      <c r="A42" s="2"/>
      <c r="B42" s="49" t="s">
        <v>75</v>
      </c>
      <c r="C42" s="80" t="s">
        <v>76</v>
      </c>
      <c r="D42" s="80"/>
      <c r="E42" s="80"/>
      <c r="F42" s="2"/>
      <c r="G42" s="2"/>
    </row>
    <row r="43" spans="1:40" ht="15" customHeight="1">
      <c r="A43" s="2"/>
      <c r="B43" s="36" t="s">
        <v>93</v>
      </c>
      <c r="C43" s="73" t="s">
        <v>77</v>
      </c>
      <c r="D43" s="73"/>
      <c r="E43" s="73"/>
      <c r="F43" s="2"/>
      <c r="G43" s="2"/>
    </row>
    <row r="44" spans="1:40" ht="15" customHeight="1">
      <c r="A44" s="2"/>
      <c r="B44" s="36" t="s">
        <v>94</v>
      </c>
      <c r="C44" s="73" t="s">
        <v>78</v>
      </c>
      <c r="D44" s="73"/>
      <c r="E44" s="73"/>
      <c r="F44" s="2"/>
      <c r="G44" s="2"/>
    </row>
    <row r="45" spans="1:40" ht="15" customHeight="1">
      <c r="A45" s="2"/>
      <c r="B45" s="36" t="s">
        <v>95</v>
      </c>
      <c r="C45" s="73" t="s">
        <v>79</v>
      </c>
      <c r="D45" s="73"/>
      <c r="E45" s="73"/>
      <c r="F45" s="2"/>
      <c r="G45" s="2"/>
    </row>
    <row r="46" spans="1:40" ht="15" customHeight="1">
      <c r="A46" s="2"/>
      <c r="B46" s="36" t="s">
        <v>96</v>
      </c>
      <c r="C46" s="73" t="s">
        <v>80</v>
      </c>
      <c r="D46" s="73"/>
      <c r="E46" s="73"/>
      <c r="F46" s="2"/>
      <c r="G46" s="2"/>
    </row>
    <row r="47" spans="1:40" ht="15" customHeight="1">
      <c r="A47" s="2"/>
      <c r="B47" s="2" t="s">
        <v>81</v>
      </c>
      <c r="C47" s="2"/>
      <c r="D47" s="2"/>
      <c r="E47" s="2"/>
      <c r="F47" s="2"/>
      <c r="G47" s="2"/>
    </row>
    <row r="48" spans="1:40" ht="15" customHeight="1">
      <c r="A48" s="2"/>
      <c r="B48" s="2" t="s">
        <v>98</v>
      </c>
      <c r="C48" s="2"/>
      <c r="D48" s="2"/>
      <c r="E48" s="2"/>
      <c r="F48" s="2"/>
      <c r="G48" s="2"/>
    </row>
    <row r="49" spans="1:7" ht="15" customHeight="1">
      <c r="A49" s="2"/>
      <c r="B49" s="2" t="s">
        <v>82</v>
      </c>
      <c r="C49" s="2"/>
      <c r="D49" s="2"/>
      <c r="E49" s="2"/>
      <c r="F49" s="2"/>
      <c r="G49" s="2"/>
    </row>
    <row r="50" spans="1:7" ht="15" customHeight="1">
      <c r="A50" s="2" t="s">
        <v>83</v>
      </c>
      <c r="B50" s="33"/>
      <c r="C50" s="2"/>
      <c r="D50" s="2"/>
      <c r="E50" s="2"/>
      <c r="F50" s="2"/>
      <c r="G50" s="2"/>
    </row>
    <row r="51" spans="1:7" ht="15" customHeight="1">
      <c r="A51" s="2" t="s">
        <v>84</v>
      </c>
      <c r="B51" s="33"/>
      <c r="C51" s="2"/>
      <c r="D51" s="2"/>
      <c r="E51" s="2"/>
      <c r="F51" s="2"/>
      <c r="G51" s="2"/>
    </row>
    <row r="52" spans="1:7" ht="15" customHeight="1">
      <c r="A52" s="2" t="s">
        <v>99</v>
      </c>
      <c r="B52" s="33"/>
      <c r="C52" s="2"/>
      <c r="D52" s="2"/>
      <c r="E52" s="2"/>
      <c r="F52" s="2"/>
      <c r="G52" s="2"/>
    </row>
    <row r="53" spans="1:7" ht="15" customHeight="1">
      <c r="A53" s="2" t="s">
        <v>85</v>
      </c>
      <c r="B53" s="33"/>
      <c r="C53" s="2"/>
      <c r="D53" s="2"/>
      <c r="E53" s="2"/>
      <c r="F53" s="2"/>
      <c r="G53" s="2"/>
    </row>
    <row r="54" spans="1:7" ht="15" customHeight="1">
      <c r="A54" s="2" t="s">
        <v>131</v>
      </c>
      <c r="B54" s="33"/>
      <c r="C54" s="2"/>
      <c r="D54" s="2"/>
      <c r="E54" s="2"/>
      <c r="F54" s="2"/>
      <c r="G54" s="2"/>
    </row>
    <row r="55" spans="1:7" ht="15" customHeight="1">
      <c r="A55" s="2" t="s">
        <v>86</v>
      </c>
      <c r="B55" s="33"/>
      <c r="C55" s="2"/>
      <c r="D55" s="2"/>
      <c r="E55" s="2"/>
      <c r="F55" s="2"/>
      <c r="G55" s="2"/>
    </row>
    <row r="56" spans="1:7" ht="15" customHeight="1">
      <c r="A56" s="2" t="s">
        <v>87</v>
      </c>
      <c r="B56" s="33"/>
      <c r="C56" s="2"/>
      <c r="D56" s="2"/>
      <c r="E56" s="2"/>
      <c r="F56" s="2"/>
      <c r="G56" s="2"/>
    </row>
    <row r="57" spans="1:7" ht="15" customHeight="1">
      <c r="A57" s="2" t="s">
        <v>88</v>
      </c>
      <c r="B57" s="33"/>
      <c r="C57" s="2"/>
      <c r="D57" s="2"/>
      <c r="E57" s="2"/>
      <c r="F57" s="2"/>
      <c r="G57" s="2"/>
    </row>
    <row r="58" spans="1:7" ht="15" customHeight="1">
      <c r="A58" s="2" t="s">
        <v>89</v>
      </c>
      <c r="B58" s="33"/>
      <c r="C58" s="2"/>
      <c r="D58" s="2"/>
      <c r="E58" s="2"/>
      <c r="F58" s="2"/>
      <c r="G58" s="2"/>
    </row>
    <row r="59" spans="1:7" ht="15" customHeight="1">
      <c r="A59" s="2" t="s">
        <v>90</v>
      </c>
      <c r="B59" s="33"/>
      <c r="C59" s="2"/>
      <c r="D59" s="2"/>
      <c r="E59" s="2"/>
      <c r="F59" s="2"/>
      <c r="G59" s="2"/>
    </row>
    <row r="60" spans="1:7" ht="15" customHeight="1">
      <c r="A60" s="2" t="s">
        <v>91</v>
      </c>
      <c r="B60" s="33"/>
      <c r="C60" s="2"/>
      <c r="D60" s="2"/>
      <c r="E60" s="2"/>
      <c r="F60" s="2"/>
      <c r="G60" s="2"/>
    </row>
    <row r="61" spans="1:7" ht="15" customHeight="1">
      <c r="A61" s="2" t="s">
        <v>92</v>
      </c>
      <c r="B61" s="33"/>
      <c r="C61" s="2"/>
      <c r="D61" s="2"/>
      <c r="E61" s="2"/>
      <c r="F61" s="2"/>
      <c r="G61" s="2"/>
    </row>
    <row r="62" spans="1:7" ht="15" customHeight="1">
      <c r="A62" s="2" t="s">
        <v>97</v>
      </c>
      <c r="B62" s="33"/>
      <c r="C62" s="2"/>
      <c r="D62" s="2"/>
      <c r="E62" s="2"/>
      <c r="F62" s="2"/>
      <c r="G62" s="2"/>
    </row>
  </sheetData>
  <sheetProtection algorithmName="SHA-512" hashValue="byD5QwzsaE7TyM4CUyhfFzxPgKE/492Nv0adb08G7a2DrJ/O2zPPPYbU8HB+1a3Fb04wfXpcTIhi2bXu2JN6Ow==" saltValue="bGlTyQE+LI0hLy+bUDgTJg=="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0"/>
  <dataValidations count="3">
    <dataValidation type="list" allowBlank="1" showInputMessage="1" showErrorMessage="1" sqref="AK4:AN4" xr:uid="{08AB1561-9C62-4971-910A-ABC636C4E614}">
      <formula1>"予定,実績"</formula1>
    </dataValidation>
    <dataValidation type="list" allowBlank="1" showInputMessage="1" showErrorMessage="1" sqref="AK3:AN3" xr:uid="{E53FBDC0-8393-4B1A-B793-92F3734D4F43}">
      <formula1>"４週,歴月"</formula1>
    </dataValidation>
    <dataValidation type="list" allowBlank="1" showInputMessage="1" showErrorMessage="1" sqref="C11:C31" xr:uid="{10E710CE-5AD3-46B2-8CD7-EDB6858E223D}">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56</v>
      </c>
      <c r="B1" t="s">
        <v>45</v>
      </c>
      <c r="C1" t="s">
        <v>46</v>
      </c>
      <c r="D1" t="s">
        <v>47</v>
      </c>
      <c r="E1" t="s">
        <v>48</v>
      </c>
      <c r="F1" t="s">
        <v>49</v>
      </c>
      <c r="G1" t="s">
        <v>50</v>
      </c>
      <c r="H1" t="s">
        <v>51</v>
      </c>
      <c r="I1" t="s">
        <v>52</v>
      </c>
      <c r="J1" t="s">
        <v>53</v>
      </c>
      <c r="K1" t="s">
        <v>125</v>
      </c>
    </row>
    <row r="2" spans="1:13">
      <c r="A2" t="s">
        <v>129</v>
      </c>
      <c r="B2" t="s">
        <v>16</v>
      </c>
      <c r="C2" t="s">
        <v>17</v>
      </c>
      <c r="D2" t="s">
        <v>18</v>
      </c>
    </row>
    <row r="3" spans="1:13">
      <c r="A3" t="s">
        <v>126</v>
      </c>
      <c r="B3" t="s">
        <v>16</v>
      </c>
      <c r="C3" t="s">
        <v>17</v>
      </c>
      <c r="D3" t="s">
        <v>18</v>
      </c>
    </row>
    <row r="4" spans="1:13">
      <c r="A4" t="s">
        <v>127</v>
      </c>
      <c r="B4" t="s">
        <v>16</v>
      </c>
      <c r="C4" t="s">
        <v>17</v>
      </c>
      <c r="D4" t="s">
        <v>18</v>
      </c>
    </row>
    <row r="5" spans="1:13">
      <c r="A5" t="s">
        <v>128</v>
      </c>
      <c r="B5" t="s">
        <v>16</v>
      </c>
      <c r="C5" t="s">
        <v>17</v>
      </c>
      <c r="D5" t="s">
        <v>18</v>
      </c>
    </row>
    <row r="6" spans="1:13">
      <c r="A6" s="38" t="s">
        <v>9</v>
      </c>
      <c r="B6" s="38" t="s">
        <v>16</v>
      </c>
      <c r="C6" s="38" t="s">
        <v>19</v>
      </c>
      <c r="D6" s="38" t="s">
        <v>20</v>
      </c>
      <c r="E6" s="38" t="s">
        <v>21</v>
      </c>
      <c r="F6" s="38" t="s">
        <v>22</v>
      </c>
      <c r="G6" s="37"/>
      <c r="H6" s="38"/>
      <c r="I6" s="38"/>
      <c r="J6" s="38"/>
    </row>
    <row r="7" spans="1:13">
      <c r="A7" s="38" t="s">
        <v>1</v>
      </c>
      <c r="B7" s="38" t="s">
        <v>16</v>
      </c>
      <c r="C7" s="38" t="s">
        <v>19</v>
      </c>
      <c r="D7" s="38" t="s">
        <v>20</v>
      </c>
      <c r="E7" s="38" t="s">
        <v>21</v>
      </c>
      <c r="F7" s="38" t="s">
        <v>23</v>
      </c>
      <c r="G7" s="38" t="s">
        <v>24</v>
      </c>
      <c r="H7" s="38" t="s">
        <v>123</v>
      </c>
      <c r="I7" s="38" t="s">
        <v>22</v>
      </c>
      <c r="J7" s="38" t="s">
        <v>132</v>
      </c>
      <c r="K7" s="37"/>
      <c r="L7" s="37"/>
    </row>
    <row r="8" spans="1:13">
      <c r="A8" s="38" t="s">
        <v>108</v>
      </c>
      <c r="B8" s="38" t="s">
        <v>16</v>
      </c>
      <c r="C8" s="38" t="s">
        <v>22</v>
      </c>
      <c r="D8" s="37"/>
      <c r="E8" s="37"/>
      <c r="F8" s="37"/>
      <c r="G8" s="37"/>
      <c r="H8" s="37"/>
      <c r="I8" s="37"/>
      <c r="J8" s="37"/>
      <c r="K8" s="37"/>
      <c r="L8" s="37"/>
      <c r="M8" s="37"/>
    </row>
    <row r="9" spans="1:13">
      <c r="A9" s="38" t="s">
        <v>109</v>
      </c>
      <c r="B9" s="38" t="s">
        <v>16</v>
      </c>
      <c r="C9" s="38" t="s">
        <v>22</v>
      </c>
      <c r="D9" s="38"/>
      <c r="E9" s="38"/>
      <c r="F9" s="38"/>
      <c r="G9" s="38"/>
      <c r="H9" s="38"/>
      <c r="I9" s="38"/>
      <c r="J9" s="38"/>
    </row>
    <row r="10" spans="1:13">
      <c r="A10" s="38" t="s">
        <v>110</v>
      </c>
      <c r="B10" s="38" t="s">
        <v>16</v>
      </c>
      <c r="C10" s="38" t="s">
        <v>22</v>
      </c>
      <c r="D10" s="38"/>
      <c r="E10" s="38"/>
      <c r="F10" s="38"/>
      <c r="G10" s="38"/>
      <c r="H10" s="38"/>
      <c r="I10" s="38"/>
      <c r="J10" s="38"/>
    </row>
    <row r="11" spans="1:13">
      <c r="A11" s="38" t="s">
        <v>8</v>
      </c>
      <c r="B11" s="38" t="s">
        <v>16</v>
      </c>
      <c r="C11" s="38" t="s">
        <v>17</v>
      </c>
      <c r="D11" s="38"/>
      <c r="E11" s="38"/>
      <c r="F11" s="38"/>
      <c r="G11" s="38"/>
      <c r="H11" s="38"/>
      <c r="I11" s="38"/>
      <c r="J11" s="38"/>
    </row>
    <row r="12" spans="1:13">
      <c r="A12" s="38" t="s">
        <v>111</v>
      </c>
      <c r="B12" s="38" t="s">
        <v>16</v>
      </c>
      <c r="C12" s="38" t="s">
        <v>19</v>
      </c>
      <c r="D12" s="38" t="s">
        <v>31</v>
      </c>
      <c r="E12" s="38" t="s">
        <v>22</v>
      </c>
      <c r="F12" s="38" t="s">
        <v>132</v>
      </c>
      <c r="G12" s="38"/>
      <c r="H12" s="38"/>
      <c r="I12" s="38"/>
      <c r="J12" s="38"/>
    </row>
    <row r="13" spans="1:13">
      <c r="A13" s="38" t="s">
        <v>112</v>
      </c>
      <c r="B13" s="38" t="s">
        <v>16</v>
      </c>
      <c r="C13" s="38" t="s">
        <v>19</v>
      </c>
      <c r="D13" s="38" t="s">
        <v>31</v>
      </c>
      <c r="E13" s="38" t="s">
        <v>132</v>
      </c>
      <c r="F13" s="38"/>
      <c r="G13" s="38"/>
      <c r="H13" s="38"/>
      <c r="I13" s="38"/>
      <c r="J13" s="38"/>
    </row>
    <row r="14" spans="1:13">
      <c r="A14" s="38" t="s">
        <v>113</v>
      </c>
      <c r="B14" s="38" t="s">
        <v>16</v>
      </c>
      <c r="C14" s="38" t="s">
        <v>19</v>
      </c>
      <c r="D14" s="38" t="s">
        <v>31</v>
      </c>
      <c r="E14" s="38" t="s">
        <v>22</v>
      </c>
      <c r="F14" s="38" t="s">
        <v>130</v>
      </c>
      <c r="G14" s="38" t="s">
        <v>132</v>
      </c>
      <c r="H14" s="38"/>
      <c r="I14" s="38"/>
      <c r="J14" s="38"/>
    </row>
    <row r="15" spans="1:13">
      <c r="A15" s="38" t="s">
        <v>32</v>
      </c>
      <c r="B15" s="38" t="s">
        <v>16</v>
      </c>
      <c r="C15" s="38" t="s">
        <v>19</v>
      </c>
      <c r="D15" s="38" t="s">
        <v>20</v>
      </c>
      <c r="E15" s="38" t="s">
        <v>21</v>
      </c>
      <c r="F15" s="38" t="s">
        <v>23</v>
      </c>
      <c r="G15" s="38" t="s">
        <v>24</v>
      </c>
      <c r="H15" s="38" t="s">
        <v>123</v>
      </c>
      <c r="I15" s="38" t="s">
        <v>33</v>
      </c>
      <c r="J15" s="38" t="s">
        <v>34</v>
      </c>
      <c r="K15" t="s">
        <v>22</v>
      </c>
      <c r="L15" s="38" t="s">
        <v>132</v>
      </c>
      <c r="M15" s="37"/>
    </row>
    <row r="16" spans="1:13">
      <c r="A16" s="38" t="s">
        <v>104</v>
      </c>
      <c r="B16" s="38" t="s">
        <v>16</v>
      </c>
      <c r="C16" s="38" t="s">
        <v>19</v>
      </c>
      <c r="D16" s="38" t="s">
        <v>21</v>
      </c>
      <c r="E16" s="38" t="s">
        <v>23</v>
      </c>
      <c r="F16" s="38" t="s">
        <v>24</v>
      </c>
      <c r="G16" s="38" t="s">
        <v>123</v>
      </c>
      <c r="H16" s="38" t="s">
        <v>22</v>
      </c>
      <c r="I16" s="37"/>
      <c r="J16" s="37"/>
      <c r="K16" s="37"/>
      <c r="L16" s="37"/>
    </row>
    <row r="17" spans="1:11">
      <c r="A17" s="38" t="s">
        <v>105</v>
      </c>
      <c r="B17" s="38" t="s">
        <v>16</v>
      </c>
      <c r="C17" s="38" t="s">
        <v>19</v>
      </c>
      <c r="D17" s="38" t="s">
        <v>25</v>
      </c>
      <c r="E17" s="38" t="s">
        <v>22</v>
      </c>
      <c r="F17" s="38" t="s">
        <v>132</v>
      </c>
      <c r="G17" s="37"/>
      <c r="H17" s="38"/>
      <c r="I17" s="38"/>
      <c r="J17" s="38"/>
    </row>
    <row r="18" spans="1:11">
      <c r="A18" s="38" t="s">
        <v>7</v>
      </c>
      <c r="B18" s="38" t="s">
        <v>16</v>
      </c>
      <c r="C18" s="38" t="s">
        <v>19</v>
      </c>
      <c r="D18" s="38" t="s">
        <v>26</v>
      </c>
      <c r="E18" s="38" t="s">
        <v>27</v>
      </c>
      <c r="F18" s="38" t="s">
        <v>28</v>
      </c>
      <c r="G18" s="37"/>
      <c r="H18" s="38"/>
      <c r="I18" s="38"/>
      <c r="J18" s="38"/>
    </row>
    <row r="19" spans="1:11">
      <c r="A19" s="38" t="s">
        <v>124</v>
      </c>
      <c r="B19" s="38" t="s">
        <v>16</v>
      </c>
      <c r="C19" s="38" t="s">
        <v>19</v>
      </c>
      <c r="D19" s="38" t="s">
        <v>27</v>
      </c>
      <c r="E19" s="38" t="s">
        <v>28</v>
      </c>
      <c r="F19" s="37"/>
      <c r="G19" s="38"/>
      <c r="H19" s="38"/>
      <c r="I19" s="38"/>
      <c r="J19" s="38"/>
    </row>
    <row r="20" spans="1:11">
      <c r="A20" s="38" t="s">
        <v>134</v>
      </c>
      <c r="B20" s="38" t="s">
        <v>16</v>
      </c>
      <c r="C20" s="38" t="s">
        <v>19</v>
      </c>
      <c r="D20" s="38" t="s">
        <v>27</v>
      </c>
      <c r="E20" s="38" t="s">
        <v>28</v>
      </c>
      <c r="F20" s="38" t="s">
        <v>132</v>
      </c>
      <c r="G20" s="38"/>
      <c r="H20" s="38"/>
      <c r="I20" s="38"/>
      <c r="J20" s="38"/>
    </row>
    <row r="21" spans="1:11">
      <c r="A21" s="38" t="s">
        <v>135</v>
      </c>
      <c r="B21" s="38" t="s">
        <v>16</v>
      </c>
      <c r="C21" s="38" t="s">
        <v>19</v>
      </c>
      <c r="D21" s="38" t="s">
        <v>27</v>
      </c>
      <c r="E21" s="38" t="s">
        <v>28</v>
      </c>
      <c r="F21" s="38" t="s">
        <v>132</v>
      </c>
      <c r="G21" s="38"/>
      <c r="H21" s="38"/>
      <c r="I21" s="38"/>
      <c r="J21" s="38"/>
    </row>
    <row r="22" spans="1:11">
      <c r="A22" s="38" t="s">
        <v>6</v>
      </c>
      <c r="B22" s="38" t="s">
        <v>16</v>
      </c>
      <c r="C22" s="38" t="s">
        <v>18</v>
      </c>
      <c r="D22" s="38"/>
      <c r="E22" s="38"/>
      <c r="F22" s="38"/>
      <c r="G22" s="38"/>
      <c r="H22" s="38"/>
      <c r="I22" s="38"/>
      <c r="J22" s="38"/>
    </row>
    <row r="23" spans="1:11">
      <c r="A23" s="38" t="s">
        <v>5</v>
      </c>
      <c r="B23" s="38" t="s">
        <v>16</v>
      </c>
      <c r="C23" s="38" t="s">
        <v>19</v>
      </c>
      <c r="D23" s="38" t="s">
        <v>29</v>
      </c>
      <c r="E23" s="37"/>
      <c r="F23" s="38"/>
      <c r="G23" s="38"/>
      <c r="H23" s="38"/>
      <c r="I23" s="38"/>
      <c r="J23" s="38"/>
    </row>
    <row r="24" spans="1:11">
      <c r="A24" s="38" t="s">
        <v>4</v>
      </c>
      <c r="B24" s="38" t="s">
        <v>16</v>
      </c>
      <c r="C24" s="38" t="s">
        <v>19</v>
      </c>
      <c r="D24" s="38" t="s">
        <v>30</v>
      </c>
      <c r="E24" s="37"/>
      <c r="F24" s="38"/>
      <c r="G24" s="38"/>
      <c r="H24" s="38"/>
      <c r="I24" s="38"/>
      <c r="J24" s="38"/>
    </row>
    <row r="25" spans="1:11">
      <c r="A25" s="38" t="s">
        <v>36</v>
      </c>
      <c r="B25" s="38" t="s">
        <v>16</v>
      </c>
      <c r="C25" s="38" t="s">
        <v>35</v>
      </c>
      <c r="D25" s="38" t="s">
        <v>122</v>
      </c>
      <c r="E25" s="38"/>
      <c r="F25" s="38"/>
      <c r="G25" s="38"/>
      <c r="H25" s="38"/>
      <c r="I25" s="38"/>
      <c r="J25" s="38"/>
    </row>
    <row r="26" spans="1:11">
      <c r="A26" s="38" t="s">
        <v>106</v>
      </c>
      <c r="B26" s="38" t="s">
        <v>16</v>
      </c>
      <c r="C26" s="38" t="s">
        <v>40</v>
      </c>
      <c r="D26" s="38" t="s">
        <v>41</v>
      </c>
      <c r="E26" s="38" t="s">
        <v>42</v>
      </c>
      <c r="F26" s="38" t="s">
        <v>43</v>
      </c>
      <c r="G26" s="38" t="s">
        <v>21</v>
      </c>
      <c r="H26" s="38" t="s">
        <v>132</v>
      </c>
      <c r="I26" s="38"/>
      <c r="J26" s="38"/>
    </row>
    <row r="27" spans="1:11">
      <c r="A27" s="38" t="s">
        <v>118</v>
      </c>
      <c r="B27" s="38" t="s">
        <v>16</v>
      </c>
      <c r="C27" s="38" t="s">
        <v>40</v>
      </c>
      <c r="D27" s="38" t="s">
        <v>114</v>
      </c>
      <c r="E27" s="38" t="s">
        <v>21</v>
      </c>
      <c r="F27" s="38" t="s">
        <v>41</v>
      </c>
      <c r="G27" s="38" t="s">
        <v>42</v>
      </c>
      <c r="H27" s="38" t="s">
        <v>43</v>
      </c>
      <c r="I27" s="38" t="s">
        <v>132</v>
      </c>
      <c r="J27" s="38"/>
    </row>
    <row r="28" spans="1:11">
      <c r="A28" s="38" t="s">
        <v>117</v>
      </c>
      <c r="B28" s="38" t="s">
        <v>16</v>
      </c>
      <c r="C28" s="38" t="s">
        <v>40</v>
      </c>
      <c r="D28" s="38" t="s">
        <v>114</v>
      </c>
      <c r="E28" s="38" t="s">
        <v>41</v>
      </c>
      <c r="F28" s="38" t="s">
        <v>42</v>
      </c>
      <c r="G28" s="38" t="s">
        <v>115</v>
      </c>
      <c r="H28" s="38" t="s">
        <v>116</v>
      </c>
      <c r="I28" s="38" t="s">
        <v>43</v>
      </c>
      <c r="J28" s="38" t="s">
        <v>21</v>
      </c>
      <c r="K28" s="38" t="s">
        <v>132</v>
      </c>
    </row>
    <row r="29" spans="1:11">
      <c r="A29" s="38" t="s">
        <v>37</v>
      </c>
      <c r="B29" s="38" t="s">
        <v>16</v>
      </c>
      <c r="C29" s="38" t="s">
        <v>40</v>
      </c>
      <c r="D29" s="38" t="s">
        <v>44</v>
      </c>
      <c r="E29" s="38"/>
      <c r="F29" s="38"/>
      <c r="G29" s="38"/>
      <c r="H29" s="38"/>
      <c r="I29" s="38"/>
      <c r="J29" s="38"/>
      <c r="K29" s="38"/>
    </row>
    <row r="30" spans="1:11">
      <c r="A30" s="38" t="s">
        <v>15</v>
      </c>
      <c r="B30" s="38" t="s">
        <v>16</v>
      </c>
      <c r="C30" s="38" t="s">
        <v>40</v>
      </c>
      <c r="D30" s="38" t="s">
        <v>44</v>
      </c>
      <c r="E30" s="38"/>
      <c r="F30" s="38"/>
      <c r="G30" s="38"/>
      <c r="H30" s="38"/>
      <c r="I30" s="38"/>
      <c r="J30" s="38"/>
      <c r="K30" s="38"/>
    </row>
    <row r="31" spans="1:11">
      <c r="A31" s="38" t="s">
        <v>38</v>
      </c>
      <c r="B31" s="38" t="s">
        <v>16</v>
      </c>
      <c r="C31" s="38" t="s">
        <v>40</v>
      </c>
      <c r="D31" s="38" t="s">
        <v>20</v>
      </c>
      <c r="E31" s="38" t="s">
        <v>21</v>
      </c>
      <c r="F31" s="38" t="s">
        <v>41</v>
      </c>
      <c r="G31" s="38" t="s">
        <v>42</v>
      </c>
      <c r="H31" s="38" t="s">
        <v>115</v>
      </c>
      <c r="I31" s="38" t="s">
        <v>116</v>
      </c>
      <c r="J31" s="38" t="s">
        <v>119</v>
      </c>
      <c r="K31" s="38" t="s">
        <v>132</v>
      </c>
    </row>
    <row r="32" spans="1:11">
      <c r="A32" s="38" t="s">
        <v>39</v>
      </c>
      <c r="B32" s="38" t="s">
        <v>40</v>
      </c>
      <c r="C32" s="38" t="s">
        <v>20</v>
      </c>
      <c r="D32" s="38" t="s">
        <v>21</v>
      </c>
      <c r="E32" s="38" t="s">
        <v>41</v>
      </c>
      <c r="F32" s="38" t="s">
        <v>42</v>
      </c>
      <c r="G32" s="38" t="s">
        <v>119</v>
      </c>
      <c r="H32" s="38" t="s">
        <v>120</v>
      </c>
      <c r="I32" s="38" t="s">
        <v>121</v>
      </c>
      <c r="J32" s="38" t="s">
        <v>132</v>
      </c>
    </row>
  </sheetData>
  <sheetProtection algorithmName="SHA-512" hashValue="Ng2GtU61vAUvyxZvW23vFB39DT8Q3If/yN1kuvkwd8r8NujOJtwnfFl6hYSaz+F70mBHfHAOAZyuCPazWK/2dA==" saltValue="H2fHcT+i/7Pd6Pf06gxk5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勤務形態一覧（重度障害者等包括支援</vt:lpstr>
      <vt:lpstr>勤務形態一覧（凡例）</vt:lpstr>
      <vt:lpstr>選択肢</vt:lpstr>
      <vt:lpstr>'勤務形態一覧（重度障害者等包括支援'!Print_Area</vt:lpstr>
      <vt:lpstr>'勤務形態一覧（凡例）'!Print_Area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