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FB3E1ED-08B2-48A0-9EFE-859BCB3E96E5}" xr6:coauthVersionLast="47" xr6:coauthVersionMax="47" xr10:uidLastSave="{00000000-0000-0000-0000-000000000000}"/>
  <bookViews>
    <workbookView xWindow="-120" yWindow="-120" windowWidth="29040" windowHeight="15990" tabRatio="851" xr2:uid="{00000000-000D-0000-FFFF-FFFF00000000}"/>
  </bookViews>
  <sheets>
    <sheet name="7人口の推移" sheetId="2" r:id="rId1"/>
    <sheet name="×#11年齢各歳別人口(不詳補完)" sheetId="12" state="hidden" r:id="rId2"/>
  </sheets>
  <definedNames>
    <definedName name="_xlnm.Print_Area" localSheetId="1">'×#11年齢各歳別人口(不詳補完)'!$A$1:$O$55</definedName>
    <definedName name="_xlnm.Print_Area" localSheetId="0">'7人口の推移'!$A$1:$L$71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2" l="1"/>
  <c r="L56" i="2"/>
  <c r="L55" i="2" l="1"/>
  <c r="L54" i="2" l="1"/>
  <c r="L53" i="2"/>
  <c r="L52" i="2"/>
  <c r="L51" i="2"/>
  <c r="L50" i="2"/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5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0" i="2"/>
  <c r="C11" i="2"/>
  <c r="C12" i="2"/>
  <c r="C13" i="2"/>
  <c r="C6" i="2"/>
  <c r="C7" i="2"/>
  <c r="C8" i="2"/>
  <c r="C18" i="2"/>
  <c r="C19" i="2"/>
  <c r="C17" i="2"/>
  <c r="C16" i="2"/>
  <c r="C15" i="2"/>
  <c r="C14" i="2"/>
  <c r="C9" i="2"/>
  <c r="C4" i="2"/>
</calcChain>
</file>

<file path=xl/sharedStrings.xml><?xml version="1.0" encoding="utf-8"?>
<sst xmlns="http://schemas.openxmlformats.org/spreadsheetml/2006/main" count="101" uniqueCount="58">
  <si>
    <t>計</t>
  </si>
  <si>
    <t>又は世帯数</t>
  </si>
  <si>
    <t>男</t>
  </si>
  <si>
    <t>女</t>
  </si>
  <si>
    <t>大正元年</t>
  </si>
  <si>
    <t>平成元年</t>
  </si>
  <si>
    <t>95歳以上</t>
  </si>
  <si>
    <t>15歳未満</t>
  </si>
  <si>
    <t>15～64歳</t>
  </si>
  <si>
    <t>65歳以上</t>
  </si>
  <si>
    <t>平均年齢</t>
  </si>
  <si>
    <t>総　数</t>
  </si>
  <si>
    <t xml:space="preserve"> 0～4歳</t>
  </si>
  <si>
    <t>(再掲)</t>
  </si>
  <si>
    <t>割合(％)</t>
  </si>
  <si>
    <t>注１ 太字(ゴシック体)の数字は国勢調査で10月1日現在。</t>
    <rPh sb="10" eb="11">
      <t>タイ</t>
    </rPh>
    <phoneticPr fontId="9"/>
  </si>
  <si>
    <t>世帯数</t>
    <rPh sb="0" eb="3">
      <t>セタイスウ</t>
    </rPh>
    <phoneticPr fontId="2"/>
  </si>
  <si>
    <t>人口増加率</t>
    <rPh sb="0" eb="2">
      <t>ジンコウ</t>
    </rPh>
    <phoneticPr fontId="2"/>
  </si>
  <si>
    <t>１１. 年  齢 (各 歳) 、 男  女  別  人  口</t>
    <rPh sb="26" eb="27">
      <t>ジン</t>
    </rPh>
    <phoneticPr fontId="2"/>
  </si>
  <si>
    <t xml:space="preserve">  ２ 注１以外の大正13年以前および昭和13年～昭和28年は12月末現在、</t>
    <rPh sb="4" eb="5">
      <t>チュウ</t>
    </rPh>
    <rPh sb="6" eb="8">
      <t>イガイ</t>
    </rPh>
    <rPh sb="14" eb="16">
      <t>イゼン</t>
    </rPh>
    <phoneticPr fontId="9"/>
  </si>
  <si>
    <t xml:space="preserve">  ３ 昭和28年以前は現住人口、昭和29年～昭和43年は常住人口調査、</t>
    <rPh sb="9" eb="11">
      <t>イゼン</t>
    </rPh>
    <phoneticPr fontId="9"/>
  </si>
  <si>
    <t xml:space="preserve">  ４ 昭和21年以前は現住戸数、昭和22年～昭和43年は注３による世帯数、昭和44年から平成元年は9月末現在の</t>
    <rPh sb="9" eb="11">
      <t>イゼン</t>
    </rPh>
    <rPh sb="12" eb="14">
      <t>ゲンジュウ</t>
    </rPh>
    <rPh sb="23" eb="25">
      <t>ショウワ</t>
    </rPh>
    <rPh sb="27" eb="28">
      <t>ネン</t>
    </rPh>
    <rPh sb="29" eb="30">
      <t>チュウ</t>
    </rPh>
    <rPh sb="45" eb="47">
      <t>ヘイセイ</t>
    </rPh>
    <rPh sb="47" eb="49">
      <t>ガンネン</t>
    </rPh>
    <phoneticPr fontId="2"/>
  </si>
  <si>
    <t>（‰）</t>
  </si>
  <si>
    <t>（‰）</t>
    <phoneticPr fontId="9"/>
  </si>
  <si>
    <t>７.  人      口      の      推      移</t>
    <phoneticPr fontId="2"/>
  </si>
  <si>
    <t>現住戸数</t>
    <phoneticPr fontId="2"/>
  </si>
  <si>
    <t>人           口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</si>
  <si>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</si>
  <si>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</si>
  <si>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</si>
  <si>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</si>
  <si>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</si>
  <si>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</si>
  <si>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</si>
  <si>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</si>
  <si>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</si>
  <si>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</si>
  <si>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40～44</t>
    <phoneticPr fontId="2"/>
  </si>
  <si>
    <t>45～49</t>
    <phoneticPr fontId="2"/>
  </si>
  <si>
    <t>35～39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</si>
  <si>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</si>
  <si>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</si>
  <si>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</si>
  <si>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</si>
  <si>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</si>
  <si>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総　　数</t>
    <phoneticPr fontId="2"/>
  </si>
  <si>
    <t>明治43年</t>
    <rPh sb="0" eb="2">
      <t>メイジ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</si>
  <si>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</si>
  <si>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令和2.10.1現在</t>
    <rPh sb="0" eb="2">
      <t>レイワ</t>
    </rPh>
    <phoneticPr fontId="2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</si>
  <si>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</si>
  <si>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検算</t>
    <rPh sb="0" eb="2">
      <t>ケンザン</t>
    </rPh>
    <phoneticPr fontId="2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</si>
  <si>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2"/>
  </si>
  <si>
    <t>資料出所 総務省統計局 、県政策企画部統計課</t>
    <rPh sb="13" eb="14">
      <t>ケン</t>
    </rPh>
    <rPh sb="14" eb="16">
      <t>セイサク</t>
    </rPh>
    <rPh sb="16" eb="18">
      <t>キカク</t>
    </rPh>
    <rPh sb="18" eb="19">
      <t>ブ</t>
    </rPh>
    <rPh sb="19" eb="21">
      <t>トウケイ</t>
    </rPh>
    <rPh sb="21" eb="22">
      <t>カ</t>
    </rPh>
    <phoneticPr fontId="2"/>
  </si>
  <si>
    <t xml:space="preserve">   大正14～昭和12年および昭和29年以降は 10月1日現在。</t>
    <rPh sb="21" eb="23">
      <t>イコウ</t>
    </rPh>
    <phoneticPr fontId="2"/>
  </si>
  <si>
    <t xml:space="preserve">   昭和44年からは月別人口調査による。ただし、国勢調査年は除く。</t>
    <rPh sb="25" eb="27">
      <t>コクセイ</t>
    </rPh>
    <rPh sb="27" eb="29">
      <t>チョウサ</t>
    </rPh>
    <rPh sb="29" eb="30">
      <t>ネン</t>
    </rPh>
    <rPh sb="31" eb="32">
      <t>ノゾ</t>
    </rPh>
    <phoneticPr fontId="9"/>
  </si>
  <si>
    <t>　（昭和44年～令和元年は補間補正人口。）</t>
    <rPh sb="8" eb="10">
      <t>レイワ</t>
    </rPh>
    <rPh sb="10" eb="12">
      <t>ガンネン</t>
    </rPh>
    <phoneticPr fontId="2"/>
  </si>
  <si>
    <t>　 住民基本台帳による世帯数。平成3年以降は月別人口調査による推計世帯数。（国勢調査年は除く。）</t>
    <rPh sb="19" eb="21">
      <t>イコウ</t>
    </rPh>
    <rPh sb="38" eb="40">
      <t>コクセイ</t>
    </rPh>
    <rPh sb="40" eb="42">
      <t>チョウサ</t>
    </rPh>
    <rPh sb="42" eb="43">
      <t>ネン</t>
    </rPh>
    <rPh sb="44" eb="45">
      <t>ノゾ</t>
    </rPh>
    <phoneticPr fontId="2"/>
  </si>
  <si>
    <t>昭和2年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</si>
</sst>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&quot;△ &quot;#,##0.00"/>
    <numFmt numFmtId="179" formatCode="#,##0;[Red]#,##0"/>
    <numFmt numFmtId="180" formatCode="#,##0.0;[Red]#,##0.0"/>
    <numFmt numFmtId="181" formatCode="0.00;&quot;△ &quot;0.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11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Continuous"/>
    </xf>
    <xf numFmtId="0" fontId="3" fillId="0" borderId="3" xfId="0" applyNumberFormat="1" applyFont="1" applyFill="1" applyBorder="1" applyAlignment="1" applyProtection="1">
      <alignment horizontal="distributed" vertical="center" justifyLastLine="1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3" fontId="12" fillId="0" borderId="0" xfId="0" applyNumberFormat="1" applyFont="1" applyFill="1" applyBorder="1" applyAlignment="1" applyProtection="1"/>
    <xf numFmtId="0" fontId="3" fillId="0" borderId="0" xfId="0" applyFont="1" applyFill="1"/>
    <xf numFmtId="0" fontId="3" fillId="0" borderId="0" xfId="0" applyNumberFormat="1" applyFont="1" applyFill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13" fillId="0" borderId="17" xfId="0" applyNumberFormat="1" applyFont="1" applyFill="1" applyBorder="1" applyAlignment="1" applyProtection="1">
      <alignment horizontal="distributed" vertical="center" justifyLastLine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3" fillId="0" borderId="18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0" fillId="0" borderId="0" xfId="0" applyNumberFormat="1" applyFont="1" applyFill="1" applyBorder="1" applyAlignment="1" applyProtection="1"/>
    <xf numFmtId="0" fontId="13" fillId="0" borderId="19" xfId="0" applyNumberFormat="1" applyFont="1" applyFill="1" applyBorder="1" applyAlignment="1" applyProtection="1">
      <alignment horizontal="distributed" vertical="center" justifyLastLine="1"/>
    </xf>
    <xf numFmtId="0" fontId="3" fillId="0" borderId="1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0" fontId="8" fillId="0" borderId="17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Continuous" vertical="top"/>
    </xf>
    <xf numFmtId="0" fontId="3" fillId="0" borderId="15" xfId="0" applyNumberFormat="1" applyFont="1" applyFill="1" applyBorder="1" applyAlignment="1">
      <alignment horizontal="centerContinuous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vertical="top"/>
      <protection locked="0"/>
    </xf>
    <xf numFmtId="0" fontId="7" fillId="0" borderId="12" xfId="0" applyFont="1" applyFill="1" applyBorder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16" fillId="0" borderId="0" xfId="0" applyFont="1" applyFill="1"/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0" fontId="17" fillId="0" borderId="1" xfId="0" applyNumberFormat="1" applyFont="1" applyFill="1" applyBorder="1" applyAlignment="1" applyProtection="1"/>
    <xf numFmtId="38" fontId="3" fillId="0" borderId="0" xfId="1" applyFont="1" applyFill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38" fontId="4" fillId="0" borderId="0" xfId="1" applyFont="1" applyFill="1" applyProtection="1">
      <protection locked="0"/>
    </xf>
    <xf numFmtId="38" fontId="4" fillId="0" borderId="14" xfId="1" applyFont="1" applyFill="1" applyBorder="1" applyProtection="1">
      <protection locked="0"/>
    </xf>
    <xf numFmtId="38" fontId="4" fillId="0" borderId="0" xfId="1" applyFont="1" applyFill="1" applyProtection="1"/>
    <xf numFmtId="176" fontId="4" fillId="0" borderId="6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18" fillId="0" borderId="0" xfId="0" applyNumberFormat="1" applyFont="1" applyFill="1" applyBorder="1" applyAlignment="1" applyProtection="1">
      <alignment vertical="center"/>
    </xf>
    <xf numFmtId="3" fontId="3" fillId="0" borderId="13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38" fontId="3" fillId="0" borderId="14" xfId="1" applyFont="1" applyFill="1" applyBorder="1" applyProtection="1">
      <protection locked="0"/>
    </xf>
    <xf numFmtId="176" fontId="3" fillId="0" borderId="6" xfId="0" applyNumberFormat="1" applyFont="1" applyFill="1" applyBorder="1" applyProtection="1"/>
    <xf numFmtId="38" fontId="3" fillId="0" borderId="0" xfId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6" xfId="0" quotePrefix="1" applyFont="1" applyFill="1" applyBorder="1" applyAlignment="1" applyProtection="1">
      <alignment horizontal="center"/>
    </xf>
    <xf numFmtId="38" fontId="3" fillId="0" borderId="14" xfId="1" applyFont="1" applyFill="1" applyBorder="1"/>
    <xf numFmtId="38" fontId="3" fillId="0" borderId="0" xfId="1" applyFont="1" applyFill="1"/>
    <xf numFmtId="181" fontId="3" fillId="0" borderId="6" xfId="0" applyNumberFormat="1" applyFont="1" applyFill="1" applyBorder="1"/>
    <xf numFmtId="38" fontId="3" fillId="0" borderId="6" xfId="1" applyFont="1" applyFill="1" applyBorder="1" applyAlignment="1">
      <alignment horizontal="center"/>
    </xf>
    <xf numFmtId="176" fontId="3" fillId="0" borderId="0" xfId="0" applyNumberFormat="1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quotePrefix="1" applyNumberFormat="1" applyFont="1" applyFill="1" applyBorder="1" applyAlignment="1" applyProtection="1">
      <alignment horizontal="center"/>
    </xf>
    <xf numFmtId="0" fontId="3" fillId="0" borderId="7" xfId="0" quotePrefix="1" applyFont="1" applyFill="1" applyBorder="1" applyAlignment="1" applyProtection="1">
      <alignment horizontal="center"/>
    </xf>
    <xf numFmtId="0" fontId="19" fillId="0" borderId="7" xfId="0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Protection="1"/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right"/>
    </xf>
    <xf numFmtId="3" fontId="22" fillId="0" borderId="13" xfId="0" applyNumberFormat="1" applyFont="1" applyFill="1" applyBorder="1" applyAlignment="1" applyProtection="1">
      <alignment horizontal="right" vertical="center"/>
    </xf>
    <xf numFmtId="3" fontId="22" fillId="0" borderId="12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/>
    <xf numFmtId="0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NumberFormat="1" applyFont="1" applyFill="1" applyBorder="1" applyAlignment="1" applyProtection="1">
      <alignment horizontal="center"/>
      <protection locked="0"/>
    </xf>
    <xf numFmtId="0" fontId="21" fillId="0" borderId="7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180" fontId="23" fillId="0" borderId="0" xfId="0" applyNumberFormat="1" applyFont="1" applyFill="1" applyBorder="1" applyAlignment="1" applyProtection="1"/>
    <xf numFmtId="3" fontId="21" fillId="0" borderId="14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Border="1" applyAlignment="1" applyProtection="1">
      <alignment horizontal="right"/>
    </xf>
    <xf numFmtId="3" fontId="21" fillId="0" borderId="11" xfId="0" applyNumberFormat="1" applyFont="1" applyFill="1" applyBorder="1" applyAlignment="1" applyProtection="1">
      <alignment horizontal="right"/>
    </xf>
    <xf numFmtId="3" fontId="21" fillId="0" borderId="8" xfId="0" applyNumberFormat="1" applyFont="1" applyFill="1" applyBorder="1" applyAlignment="1" applyProtection="1">
      <alignment horizontal="right"/>
    </xf>
    <xf numFmtId="179" fontId="21" fillId="0" borderId="0" xfId="0" applyNumberFormat="1" applyFont="1" applyFill="1" applyBorder="1" applyAlignment="1" applyProtection="1">
      <alignment horizontal="right"/>
    </xf>
    <xf numFmtId="179" fontId="21" fillId="0" borderId="0" xfId="0" applyNumberFormat="1" applyFont="1" applyFill="1" applyBorder="1" applyAlignment="1" applyProtection="1"/>
    <xf numFmtId="180" fontId="21" fillId="0" borderId="0" xfId="0" applyNumberFormat="1" applyFont="1" applyFill="1" applyBorder="1" applyAlignment="1" applyProtection="1">
      <alignment horizontal="right"/>
    </xf>
    <xf numFmtId="180" fontId="21" fillId="0" borderId="8" xfId="0" applyNumberFormat="1" applyFont="1" applyFill="1" applyBorder="1" applyAlignment="1" applyProtection="1">
      <alignment horizontal="right"/>
    </xf>
    <xf numFmtId="38" fontId="3" fillId="0" borderId="0" xfId="1" applyFont="1" applyFill="1" applyProtection="1"/>
    <xf numFmtId="38" fontId="3" fillId="0" borderId="7" xfId="1" applyFont="1" applyFill="1" applyBorder="1" applyAlignment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7" fillId="0" borderId="12" xfId="0" applyFont="1" applyFill="1" applyBorder="1" applyAlignment="1">
      <alignment horizontal="right"/>
    </xf>
    <xf numFmtId="0" fontId="3" fillId="0" borderId="19" xfId="0" applyNumberFormat="1" applyFont="1" applyFill="1" applyBorder="1" applyAlignment="1" applyProtection="1">
      <alignment horizontal="center" vertical="center" justifyLastLine="1"/>
    </xf>
    <xf numFmtId="0" fontId="3" fillId="0" borderId="9" xfId="0" applyNumberFormat="1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L83"/>
  <sheetViews>
    <sheetView showGridLines="0" tabSelected="1" zoomScaleNormal="100" zoomScaleSheetLayoutView="75" workbookViewId="0"/>
  </sheetViews>
  <sheetFormatPr defaultColWidth="10.875" defaultRowHeight="17.25" x14ac:dyDescent="0.2"/>
  <cols>
    <col min="1" max="1" width="13" style="14" customWidth="1"/>
    <col min="2" max="2" width="13.375" style="14" bestFit="1" customWidth="1"/>
    <col min="3" max="3" width="14.25" style="14" customWidth="1"/>
    <col min="4" max="5" width="11.75" style="14" customWidth="1"/>
    <col min="6" max="6" width="12.25" style="14" customWidth="1"/>
    <col min="7" max="7" width="13" style="14" customWidth="1"/>
    <col min="8" max="8" width="13.375" style="14" customWidth="1"/>
    <col min="9" max="9" width="14.25" style="14" customWidth="1"/>
    <col min="10" max="11" width="11.75" style="14" customWidth="1"/>
    <col min="12" max="12" width="12.375" style="14" customWidth="1"/>
    <col min="13" max="16384" width="10.875" style="14"/>
  </cols>
  <sheetData>
    <row r="1" spans="1:12" s="32" customFormat="1" ht="42" customHeight="1" thickBot="1" x14ac:dyDescent="0.2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15" customFormat="1" ht="18" thickTop="1" x14ac:dyDescent="0.15">
      <c r="A2" s="30"/>
      <c r="B2" s="31" t="s">
        <v>25</v>
      </c>
      <c r="C2" s="23" t="s">
        <v>26</v>
      </c>
      <c r="D2" s="34"/>
      <c r="E2" s="34"/>
      <c r="F2" s="27" t="s">
        <v>17</v>
      </c>
      <c r="G2" s="28"/>
      <c r="H2" s="110" t="s">
        <v>16</v>
      </c>
      <c r="I2" s="23" t="s">
        <v>26</v>
      </c>
      <c r="J2" s="34"/>
      <c r="K2" s="34"/>
      <c r="L2" s="17" t="s">
        <v>17</v>
      </c>
    </row>
    <row r="3" spans="1:12" s="15" customFormat="1" x14ac:dyDescent="0.15">
      <c r="A3" s="16"/>
      <c r="B3" s="18" t="s">
        <v>1</v>
      </c>
      <c r="C3" s="19" t="s">
        <v>0</v>
      </c>
      <c r="D3" s="19" t="s">
        <v>2</v>
      </c>
      <c r="E3" s="19" t="s">
        <v>3</v>
      </c>
      <c r="F3" s="36" t="s">
        <v>22</v>
      </c>
      <c r="G3" s="29"/>
      <c r="H3" s="111"/>
      <c r="I3" s="19" t="s">
        <v>0</v>
      </c>
      <c r="J3" s="19" t="s">
        <v>2</v>
      </c>
      <c r="K3" s="19" t="s">
        <v>3</v>
      </c>
      <c r="L3" s="35" t="s">
        <v>23</v>
      </c>
    </row>
    <row r="4" spans="1:12" s="20" customFormat="1" ht="18.95" customHeight="1" x14ac:dyDescent="0.2">
      <c r="A4" s="67" t="s">
        <v>46</v>
      </c>
      <c r="B4" s="69">
        <v>196477</v>
      </c>
      <c r="C4" s="106">
        <f t="shared" ref="C4:C35" si="0">SUM(D4:E4)</f>
        <v>1086178</v>
      </c>
      <c r="D4" s="53">
        <v>541739</v>
      </c>
      <c r="E4" s="53">
        <v>544439</v>
      </c>
      <c r="F4" s="70">
        <v>3.77</v>
      </c>
      <c r="G4" s="54">
        <v>45</v>
      </c>
      <c r="H4" s="56">
        <v>391543</v>
      </c>
      <c r="I4" s="55">
        <v>1543083</v>
      </c>
      <c r="J4" s="55">
        <v>742461</v>
      </c>
      <c r="K4" s="55">
        <v>800622</v>
      </c>
      <c r="L4" s="59">
        <v>8.58</v>
      </c>
    </row>
    <row r="5" spans="1:12" s="20" customFormat="1" ht="18.95" customHeight="1" x14ac:dyDescent="0.2">
      <c r="A5" s="67">
        <v>44</v>
      </c>
      <c r="B5" s="69">
        <v>197074</v>
      </c>
      <c r="C5" s="106">
        <f t="shared" si="0"/>
        <v>1090886</v>
      </c>
      <c r="D5" s="53">
        <v>543669</v>
      </c>
      <c r="E5" s="53">
        <v>547217</v>
      </c>
      <c r="F5" s="70">
        <v>4.33</v>
      </c>
      <c r="G5" s="81">
        <v>46</v>
      </c>
      <c r="H5" s="69">
        <v>412949</v>
      </c>
      <c r="I5" s="53">
        <v>1555481</v>
      </c>
      <c r="J5" s="53">
        <v>750041</v>
      </c>
      <c r="K5" s="53">
        <v>805440</v>
      </c>
      <c r="L5" s="80">
        <v>8.0299999999999994</v>
      </c>
    </row>
    <row r="6" spans="1:12" s="20" customFormat="1" ht="18.95" customHeight="1" x14ac:dyDescent="0.2">
      <c r="A6" s="67" t="s">
        <v>4</v>
      </c>
      <c r="B6" s="69">
        <v>197922</v>
      </c>
      <c r="C6" s="106">
        <f t="shared" si="0"/>
        <v>1099346</v>
      </c>
      <c r="D6" s="53">
        <v>548530</v>
      </c>
      <c r="E6" s="53">
        <v>550816</v>
      </c>
      <c r="F6" s="70">
        <v>7.76</v>
      </c>
      <c r="G6" s="81">
        <v>47</v>
      </c>
      <c r="H6" s="69">
        <v>423020</v>
      </c>
      <c r="I6" s="53">
        <v>1574025</v>
      </c>
      <c r="J6" s="53">
        <v>759621</v>
      </c>
      <c r="K6" s="53">
        <v>814404</v>
      </c>
      <c r="L6" s="80">
        <v>11.92</v>
      </c>
    </row>
    <row r="7" spans="1:12" s="20" customFormat="1" ht="18.95" customHeight="1" x14ac:dyDescent="0.2">
      <c r="A7" s="67">
        <v>2</v>
      </c>
      <c r="B7" s="69">
        <v>198577</v>
      </c>
      <c r="C7" s="106">
        <f t="shared" si="0"/>
        <v>1098886</v>
      </c>
      <c r="D7" s="53">
        <v>547038</v>
      </c>
      <c r="E7" s="53">
        <v>551848</v>
      </c>
      <c r="F7" s="70">
        <v>-0.42</v>
      </c>
      <c r="G7" s="81">
        <v>48</v>
      </c>
      <c r="H7" s="69">
        <v>435416</v>
      </c>
      <c r="I7" s="53">
        <v>1591797</v>
      </c>
      <c r="J7" s="53">
        <v>769563</v>
      </c>
      <c r="K7" s="53">
        <v>822234</v>
      </c>
      <c r="L7" s="80">
        <v>11.29</v>
      </c>
    </row>
    <row r="8" spans="1:12" s="20" customFormat="1" ht="18.95" customHeight="1" x14ac:dyDescent="0.2">
      <c r="A8" s="67">
        <v>3</v>
      </c>
      <c r="B8" s="69">
        <v>199262</v>
      </c>
      <c r="C8" s="106">
        <f t="shared" si="0"/>
        <v>1109815</v>
      </c>
      <c r="D8" s="53">
        <v>553479</v>
      </c>
      <c r="E8" s="53">
        <v>556336</v>
      </c>
      <c r="F8" s="70">
        <v>9.9499999999999993</v>
      </c>
      <c r="G8" s="107">
        <v>49</v>
      </c>
      <c r="H8" s="69">
        <v>444628</v>
      </c>
      <c r="I8" s="53">
        <v>1609742</v>
      </c>
      <c r="J8" s="53">
        <v>779268</v>
      </c>
      <c r="K8" s="53">
        <v>830474</v>
      </c>
      <c r="L8" s="80">
        <v>11.27</v>
      </c>
    </row>
    <row r="9" spans="1:12" s="20" customFormat="1" ht="29.1" customHeight="1" x14ac:dyDescent="0.2">
      <c r="A9" s="67">
        <v>4</v>
      </c>
      <c r="B9" s="69">
        <v>200348</v>
      </c>
      <c r="C9" s="106">
        <f t="shared" si="0"/>
        <v>1117918</v>
      </c>
      <c r="D9" s="53">
        <v>556994</v>
      </c>
      <c r="E9" s="53">
        <v>560924</v>
      </c>
      <c r="F9" s="70">
        <v>7.3</v>
      </c>
      <c r="G9" s="54">
        <v>50</v>
      </c>
      <c r="H9" s="56">
        <v>434409</v>
      </c>
      <c r="I9" s="55">
        <v>1626002</v>
      </c>
      <c r="J9" s="55">
        <v>787280</v>
      </c>
      <c r="K9" s="55">
        <v>838722</v>
      </c>
      <c r="L9" s="59">
        <v>10.1</v>
      </c>
    </row>
    <row r="10" spans="1:12" s="20" customFormat="1" ht="18.95" customHeight="1" x14ac:dyDescent="0.2">
      <c r="A10" s="67">
        <v>5</v>
      </c>
      <c r="B10" s="69">
        <v>200820</v>
      </c>
      <c r="C10" s="106">
        <f t="shared" si="0"/>
        <v>1117536</v>
      </c>
      <c r="D10" s="53">
        <v>557382</v>
      </c>
      <c r="E10" s="53">
        <v>560154</v>
      </c>
      <c r="F10" s="70">
        <v>-0.34</v>
      </c>
      <c r="G10" s="81">
        <v>51</v>
      </c>
      <c r="H10" s="69">
        <v>457185</v>
      </c>
      <c r="I10" s="53">
        <v>1637972</v>
      </c>
      <c r="J10" s="53">
        <v>793193</v>
      </c>
      <c r="K10" s="53">
        <v>844779</v>
      </c>
      <c r="L10" s="80">
        <v>7.36</v>
      </c>
    </row>
    <row r="11" spans="1:12" s="20" customFormat="1" ht="18.95" customHeight="1" x14ac:dyDescent="0.2">
      <c r="A11" s="68">
        <v>6</v>
      </c>
      <c r="B11" s="69">
        <v>201514</v>
      </c>
      <c r="C11" s="106">
        <f t="shared" si="0"/>
        <v>1119713</v>
      </c>
      <c r="D11" s="53">
        <v>558079</v>
      </c>
      <c r="E11" s="53">
        <v>561634</v>
      </c>
      <c r="F11" s="70">
        <v>1.95</v>
      </c>
      <c r="G11" s="81">
        <v>52</v>
      </c>
      <c r="H11" s="69">
        <v>463122</v>
      </c>
      <c r="I11" s="53">
        <v>1650423</v>
      </c>
      <c r="J11" s="53">
        <v>799788</v>
      </c>
      <c r="K11" s="53">
        <v>850635</v>
      </c>
      <c r="L11" s="80">
        <v>7.6</v>
      </c>
    </row>
    <row r="12" spans="1:12" s="20" customFormat="1" ht="18.95" customHeight="1" x14ac:dyDescent="0.2">
      <c r="A12" s="67">
        <v>7</v>
      </c>
      <c r="B12" s="69">
        <v>202082</v>
      </c>
      <c r="C12" s="106">
        <f t="shared" si="0"/>
        <v>1112811</v>
      </c>
      <c r="D12" s="53">
        <v>550188</v>
      </c>
      <c r="E12" s="53">
        <v>562623</v>
      </c>
      <c r="F12" s="70">
        <v>-6.16</v>
      </c>
      <c r="G12" s="81">
        <v>53</v>
      </c>
      <c r="H12" s="69">
        <v>468417</v>
      </c>
      <c r="I12" s="53">
        <v>1661653</v>
      </c>
      <c r="J12" s="53">
        <v>805092</v>
      </c>
      <c r="K12" s="53">
        <v>856561</v>
      </c>
      <c r="L12" s="80">
        <v>6.8</v>
      </c>
    </row>
    <row r="13" spans="1:12" s="20" customFormat="1" ht="18.95" customHeight="1" x14ac:dyDescent="0.2">
      <c r="A13" s="67">
        <v>8</v>
      </c>
      <c r="B13" s="69">
        <v>202642</v>
      </c>
      <c r="C13" s="106">
        <f t="shared" si="0"/>
        <v>1112775</v>
      </c>
      <c r="D13" s="53">
        <v>551717</v>
      </c>
      <c r="E13" s="53">
        <v>561058</v>
      </c>
      <c r="F13" s="70">
        <v>-0.03</v>
      </c>
      <c r="G13" s="107">
        <v>54</v>
      </c>
      <c r="H13" s="69">
        <v>473298</v>
      </c>
      <c r="I13" s="53">
        <v>1672878</v>
      </c>
      <c r="J13" s="53">
        <v>810679</v>
      </c>
      <c r="K13" s="53">
        <v>862199</v>
      </c>
      <c r="L13" s="80">
        <v>6.76</v>
      </c>
    </row>
    <row r="14" spans="1:12" s="20" customFormat="1" ht="29.1" customHeight="1" x14ac:dyDescent="0.2">
      <c r="A14" s="54">
        <v>9</v>
      </c>
      <c r="B14" s="56">
        <v>222045</v>
      </c>
      <c r="C14" s="57">
        <f t="shared" si="0"/>
        <v>1069270</v>
      </c>
      <c r="D14" s="55">
        <v>525957</v>
      </c>
      <c r="E14" s="55">
        <v>543313</v>
      </c>
      <c r="F14" s="58">
        <v>-39.1</v>
      </c>
      <c r="G14" s="54">
        <v>55</v>
      </c>
      <c r="H14" s="56">
        <v>477992</v>
      </c>
      <c r="I14" s="55">
        <v>1686936</v>
      </c>
      <c r="J14" s="55">
        <v>817578</v>
      </c>
      <c r="K14" s="55">
        <v>869358</v>
      </c>
      <c r="L14" s="59">
        <v>8.4</v>
      </c>
    </row>
    <row r="15" spans="1:12" s="20" customFormat="1" ht="18.95" customHeight="1" x14ac:dyDescent="0.2">
      <c r="A15" s="67">
        <v>10</v>
      </c>
      <c r="B15" s="69">
        <v>205072</v>
      </c>
      <c r="C15" s="106">
        <f t="shared" si="0"/>
        <v>1099123</v>
      </c>
      <c r="D15" s="53">
        <v>543534</v>
      </c>
      <c r="E15" s="53">
        <v>555589</v>
      </c>
      <c r="F15" s="70">
        <v>27.92</v>
      </c>
      <c r="G15" s="81">
        <v>56</v>
      </c>
      <c r="H15" s="69">
        <v>489716</v>
      </c>
      <c r="I15" s="53">
        <v>1702561</v>
      </c>
      <c r="J15" s="53">
        <v>825391</v>
      </c>
      <c r="K15" s="53">
        <v>877170</v>
      </c>
      <c r="L15" s="80">
        <v>9.26</v>
      </c>
    </row>
    <row r="16" spans="1:12" s="20" customFormat="1" ht="18.95" customHeight="1" x14ac:dyDescent="0.2">
      <c r="A16" s="67">
        <v>11</v>
      </c>
      <c r="B16" s="69">
        <v>209114</v>
      </c>
      <c r="C16" s="106">
        <f t="shared" si="0"/>
        <v>1108567</v>
      </c>
      <c r="D16" s="53">
        <v>547298</v>
      </c>
      <c r="E16" s="53">
        <v>561269</v>
      </c>
      <c r="F16" s="70">
        <v>8.59</v>
      </c>
      <c r="G16" s="81">
        <v>57</v>
      </c>
      <c r="H16" s="69">
        <v>498974</v>
      </c>
      <c r="I16" s="53">
        <v>1715872</v>
      </c>
      <c r="J16" s="53">
        <v>831931</v>
      </c>
      <c r="K16" s="53">
        <v>883941</v>
      </c>
      <c r="L16" s="80">
        <v>7.82</v>
      </c>
    </row>
    <row r="17" spans="1:12" s="20" customFormat="1" ht="18.95" customHeight="1" x14ac:dyDescent="0.2">
      <c r="A17" s="67">
        <v>12</v>
      </c>
      <c r="B17" s="69">
        <v>210299</v>
      </c>
      <c r="C17" s="106">
        <f t="shared" si="0"/>
        <v>1122304</v>
      </c>
      <c r="D17" s="53">
        <v>553307</v>
      </c>
      <c r="E17" s="53">
        <v>568997</v>
      </c>
      <c r="F17" s="70">
        <v>12.39</v>
      </c>
      <c r="G17" s="81">
        <v>58</v>
      </c>
      <c r="H17" s="69">
        <v>505965</v>
      </c>
      <c r="I17" s="53">
        <v>1728278</v>
      </c>
      <c r="J17" s="53">
        <v>838008</v>
      </c>
      <c r="K17" s="53">
        <v>890270</v>
      </c>
      <c r="L17" s="80">
        <v>7.23</v>
      </c>
    </row>
    <row r="18" spans="1:12" s="20" customFormat="1" ht="18.95" customHeight="1" x14ac:dyDescent="0.2">
      <c r="A18" s="68">
        <v>13</v>
      </c>
      <c r="B18" s="69">
        <v>211816</v>
      </c>
      <c r="C18" s="53">
        <f t="shared" si="0"/>
        <v>1129510</v>
      </c>
      <c r="D18" s="53">
        <v>556398</v>
      </c>
      <c r="E18" s="53">
        <v>573112</v>
      </c>
      <c r="F18" s="70">
        <v>6.42</v>
      </c>
      <c r="G18" s="82">
        <v>59</v>
      </c>
      <c r="H18" s="69">
        <v>512652</v>
      </c>
      <c r="I18" s="53">
        <v>1736285</v>
      </c>
      <c r="J18" s="53">
        <v>841935</v>
      </c>
      <c r="K18" s="53">
        <v>894350</v>
      </c>
      <c r="L18" s="80">
        <v>4.63</v>
      </c>
    </row>
    <row r="19" spans="1:12" s="20" customFormat="1" ht="29.1" customHeight="1" x14ac:dyDescent="0.2">
      <c r="A19" s="54">
        <v>14</v>
      </c>
      <c r="B19" s="56">
        <v>228250</v>
      </c>
      <c r="C19" s="57">
        <f t="shared" si="0"/>
        <v>1107692</v>
      </c>
      <c r="D19" s="55">
        <v>544752</v>
      </c>
      <c r="E19" s="55">
        <v>562940</v>
      </c>
      <c r="F19" s="58">
        <v>-19.32</v>
      </c>
      <c r="G19" s="54">
        <v>60</v>
      </c>
      <c r="H19" s="56">
        <v>508085</v>
      </c>
      <c r="I19" s="55">
        <v>1747311</v>
      </c>
      <c r="J19" s="55">
        <v>847420</v>
      </c>
      <c r="K19" s="55">
        <v>899891</v>
      </c>
      <c r="L19" s="59">
        <v>6.35</v>
      </c>
    </row>
    <row r="20" spans="1:12" s="20" customFormat="1" ht="18.95" customHeight="1" x14ac:dyDescent="0.2">
      <c r="A20" s="67">
        <v>15</v>
      </c>
      <c r="B20" s="69">
        <v>217831</v>
      </c>
      <c r="C20" s="53">
        <f t="shared" si="0"/>
        <v>1120062</v>
      </c>
      <c r="D20" s="53">
        <v>548663</v>
      </c>
      <c r="E20" s="53">
        <v>571399</v>
      </c>
      <c r="F20" s="70">
        <v>11.17</v>
      </c>
      <c r="G20" s="81">
        <v>61</v>
      </c>
      <c r="H20" s="69">
        <v>527070</v>
      </c>
      <c r="I20" s="53">
        <v>1756052</v>
      </c>
      <c r="J20" s="53">
        <v>851339</v>
      </c>
      <c r="K20" s="53">
        <v>904713</v>
      </c>
      <c r="L20" s="80">
        <v>5</v>
      </c>
    </row>
    <row r="21" spans="1:12" s="21" customFormat="1" ht="18.95" customHeight="1" x14ac:dyDescent="0.2">
      <c r="A21" s="67" t="s">
        <v>57</v>
      </c>
      <c r="B21" s="69">
        <v>219314</v>
      </c>
      <c r="C21" s="53">
        <f t="shared" si="0"/>
        <v>1129649</v>
      </c>
      <c r="D21" s="53">
        <v>553976</v>
      </c>
      <c r="E21" s="53">
        <v>575673</v>
      </c>
      <c r="F21" s="70">
        <v>8.56</v>
      </c>
      <c r="G21" s="81">
        <v>62</v>
      </c>
      <c r="H21" s="69">
        <v>534812</v>
      </c>
      <c r="I21" s="53">
        <v>1764573</v>
      </c>
      <c r="J21" s="53">
        <v>855607</v>
      </c>
      <c r="K21" s="53">
        <v>908966</v>
      </c>
      <c r="L21" s="80">
        <v>4.8499999999999996</v>
      </c>
    </row>
    <row r="22" spans="1:12" s="20" customFormat="1" ht="18.95" customHeight="1" x14ac:dyDescent="0.2">
      <c r="A22" s="67">
        <v>3</v>
      </c>
      <c r="B22" s="69">
        <v>221538</v>
      </c>
      <c r="C22" s="53">
        <f t="shared" si="0"/>
        <v>1139784</v>
      </c>
      <c r="D22" s="53">
        <v>558906</v>
      </c>
      <c r="E22" s="53">
        <v>580878</v>
      </c>
      <c r="F22" s="70">
        <v>8.9700000000000006</v>
      </c>
      <c r="G22" s="81">
        <v>63</v>
      </c>
      <c r="H22" s="69">
        <v>541230</v>
      </c>
      <c r="I22" s="53">
        <v>1771981</v>
      </c>
      <c r="J22" s="53">
        <v>859036</v>
      </c>
      <c r="K22" s="53">
        <v>912945</v>
      </c>
      <c r="L22" s="80">
        <v>4.2</v>
      </c>
    </row>
    <row r="23" spans="1:12" s="20" customFormat="1" ht="18.95" customHeight="1" x14ac:dyDescent="0.2">
      <c r="A23" s="68">
        <v>4</v>
      </c>
      <c r="B23" s="69">
        <v>222922</v>
      </c>
      <c r="C23" s="53">
        <f t="shared" si="0"/>
        <v>1150083</v>
      </c>
      <c r="D23" s="53">
        <v>564488</v>
      </c>
      <c r="E23" s="53">
        <v>585595</v>
      </c>
      <c r="F23" s="70">
        <v>9.0399999999999991</v>
      </c>
      <c r="G23" s="82" t="s">
        <v>5</v>
      </c>
      <c r="H23" s="69">
        <v>551261</v>
      </c>
      <c r="I23" s="53">
        <v>1782914</v>
      </c>
      <c r="J23" s="53">
        <v>864882</v>
      </c>
      <c r="K23" s="53">
        <v>918032</v>
      </c>
      <c r="L23" s="80">
        <v>6.17</v>
      </c>
    </row>
    <row r="24" spans="1:12" s="20" customFormat="1" ht="29.1" customHeight="1" x14ac:dyDescent="0.2">
      <c r="A24" s="54">
        <v>5</v>
      </c>
      <c r="B24" s="56">
        <v>235695</v>
      </c>
      <c r="C24" s="55">
        <f t="shared" si="0"/>
        <v>1157407</v>
      </c>
      <c r="D24" s="55">
        <v>571000</v>
      </c>
      <c r="E24" s="55">
        <v>586407</v>
      </c>
      <c r="F24" s="58">
        <v>6.37</v>
      </c>
      <c r="G24" s="54">
        <v>2</v>
      </c>
      <c r="H24" s="56">
        <v>546117</v>
      </c>
      <c r="I24" s="55">
        <v>1792514</v>
      </c>
      <c r="J24" s="55">
        <v>869515</v>
      </c>
      <c r="K24" s="55">
        <v>922999</v>
      </c>
      <c r="L24" s="59">
        <v>5.38</v>
      </c>
    </row>
    <row r="25" spans="1:12" s="20" customFormat="1" ht="18.95" customHeight="1" x14ac:dyDescent="0.2">
      <c r="A25" s="67">
        <v>6</v>
      </c>
      <c r="B25" s="69">
        <v>229874</v>
      </c>
      <c r="C25" s="53">
        <f t="shared" si="0"/>
        <v>1158300</v>
      </c>
      <c r="D25" s="53">
        <v>570430</v>
      </c>
      <c r="E25" s="53">
        <v>587870</v>
      </c>
      <c r="F25" s="70">
        <v>0.77</v>
      </c>
      <c r="G25" s="81">
        <v>3</v>
      </c>
      <c r="H25" s="69">
        <v>557931</v>
      </c>
      <c r="I25" s="53">
        <v>1805077</v>
      </c>
      <c r="J25" s="53">
        <v>875830</v>
      </c>
      <c r="K25" s="53">
        <v>929247</v>
      </c>
      <c r="L25" s="80">
        <v>7.01</v>
      </c>
    </row>
    <row r="26" spans="1:12" s="21" customFormat="1" ht="18.95" customHeight="1" x14ac:dyDescent="0.2">
      <c r="A26" s="67">
        <v>7</v>
      </c>
      <c r="B26" s="69">
        <v>231333</v>
      </c>
      <c r="C26" s="53">
        <f t="shared" si="0"/>
        <v>1167169</v>
      </c>
      <c r="D26" s="53">
        <v>574967</v>
      </c>
      <c r="E26" s="53">
        <v>592202</v>
      </c>
      <c r="F26" s="70">
        <v>7.66</v>
      </c>
      <c r="G26" s="81">
        <v>4</v>
      </c>
      <c r="H26" s="69">
        <v>569198</v>
      </c>
      <c r="I26" s="53">
        <v>1816137</v>
      </c>
      <c r="J26" s="53">
        <v>881325</v>
      </c>
      <c r="K26" s="53">
        <v>934812</v>
      </c>
      <c r="L26" s="80">
        <v>6.13</v>
      </c>
    </row>
    <row r="27" spans="1:12" s="20" customFormat="1" ht="18.95" customHeight="1" x14ac:dyDescent="0.2">
      <c r="A27" s="67">
        <v>8</v>
      </c>
      <c r="B27" s="69">
        <v>232156</v>
      </c>
      <c r="C27" s="53">
        <f t="shared" si="0"/>
        <v>1175680</v>
      </c>
      <c r="D27" s="53">
        <v>579746</v>
      </c>
      <c r="E27" s="53">
        <v>595934</v>
      </c>
      <c r="F27" s="70">
        <v>7.29</v>
      </c>
      <c r="G27" s="81">
        <v>5</v>
      </c>
      <c r="H27" s="69">
        <v>578455</v>
      </c>
      <c r="I27" s="53">
        <v>1823710</v>
      </c>
      <c r="J27" s="53">
        <v>885175</v>
      </c>
      <c r="K27" s="53">
        <v>938535</v>
      </c>
      <c r="L27" s="80">
        <v>4.17</v>
      </c>
    </row>
    <row r="28" spans="1:12" s="20" customFormat="1" ht="18.95" customHeight="1" x14ac:dyDescent="0.2">
      <c r="A28" s="68">
        <v>9</v>
      </c>
      <c r="B28" s="69">
        <v>233439</v>
      </c>
      <c r="C28" s="53">
        <f t="shared" si="0"/>
        <v>1181814</v>
      </c>
      <c r="D28" s="53">
        <v>582341</v>
      </c>
      <c r="E28" s="53">
        <v>599473</v>
      </c>
      <c r="F28" s="70">
        <v>5.22</v>
      </c>
      <c r="G28" s="82">
        <v>6</v>
      </c>
      <c r="H28" s="69">
        <v>587968</v>
      </c>
      <c r="I28" s="53">
        <v>1832606</v>
      </c>
      <c r="J28" s="53">
        <v>889416</v>
      </c>
      <c r="K28" s="53">
        <v>943190</v>
      </c>
      <c r="L28" s="80">
        <v>4.88</v>
      </c>
    </row>
    <row r="29" spans="1:12" s="20" customFormat="1" ht="29.1" customHeight="1" x14ac:dyDescent="0.2">
      <c r="A29" s="54">
        <v>10</v>
      </c>
      <c r="B29" s="56">
        <v>239812</v>
      </c>
      <c r="C29" s="55">
        <f t="shared" si="0"/>
        <v>1174595</v>
      </c>
      <c r="D29" s="55">
        <v>572356</v>
      </c>
      <c r="E29" s="55">
        <v>602239</v>
      </c>
      <c r="F29" s="58">
        <v>-6.11</v>
      </c>
      <c r="G29" s="54">
        <v>7</v>
      </c>
      <c r="H29" s="56">
        <v>596909</v>
      </c>
      <c r="I29" s="55">
        <v>1841358</v>
      </c>
      <c r="J29" s="55">
        <v>893982</v>
      </c>
      <c r="K29" s="55">
        <v>947376</v>
      </c>
      <c r="L29" s="59">
        <v>4.78</v>
      </c>
    </row>
    <row r="30" spans="1:12" s="20" customFormat="1" ht="18.95" customHeight="1" x14ac:dyDescent="0.2">
      <c r="A30" s="67">
        <v>11</v>
      </c>
      <c r="B30" s="69">
        <v>236355</v>
      </c>
      <c r="C30" s="53">
        <f t="shared" si="0"/>
        <v>1184088</v>
      </c>
      <c r="D30" s="53">
        <v>577721</v>
      </c>
      <c r="E30" s="53">
        <v>606367</v>
      </c>
      <c r="F30" s="70">
        <v>8.08</v>
      </c>
      <c r="G30" s="81">
        <v>8</v>
      </c>
      <c r="H30" s="69">
        <v>607123</v>
      </c>
      <c r="I30" s="53">
        <v>1847243</v>
      </c>
      <c r="J30" s="53">
        <v>897360</v>
      </c>
      <c r="K30" s="53">
        <v>949883</v>
      </c>
      <c r="L30" s="80">
        <v>3.2</v>
      </c>
    </row>
    <row r="31" spans="1:12" s="21" customFormat="1" ht="18.95" customHeight="1" x14ac:dyDescent="0.2">
      <c r="A31" s="67">
        <v>12</v>
      </c>
      <c r="B31" s="69">
        <v>237282</v>
      </c>
      <c r="C31" s="53">
        <f t="shared" si="0"/>
        <v>1186336</v>
      </c>
      <c r="D31" s="53">
        <v>575720</v>
      </c>
      <c r="E31" s="53">
        <v>610616</v>
      </c>
      <c r="F31" s="70">
        <v>1.9</v>
      </c>
      <c r="G31" s="81">
        <v>9</v>
      </c>
      <c r="H31" s="69">
        <v>617570</v>
      </c>
      <c r="I31" s="53">
        <v>1851722</v>
      </c>
      <c r="J31" s="53">
        <v>899552</v>
      </c>
      <c r="K31" s="53">
        <v>952170</v>
      </c>
      <c r="L31" s="80">
        <v>2.42</v>
      </c>
    </row>
    <row r="32" spans="1:12" s="20" customFormat="1" ht="18.95" customHeight="1" x14ac:dyDescent="0.2">
      <c r="A32" s="67">
        <v>13</v>
      </c>
      <c r="B32" s="69">
        <v>235153</v>
      </c>
      <c r="C32" s="53">
        <f t="shared" si="0"/>
        <v>1164126</v>
      </c>
      <c r="D32" s="53">
        <v>557250</v>
      </c>
      <c r="E32" s="53">
        <v>606876</v>
      </c>
      <c r="F32" s="70">
        <v>-18.72</v>
      </c>
      <c r="G32" s="81">
        <v>10</v>
      </c>
      <c r="H32" s="69">
        <v>627003</v>
      </c>
      <c r="I32" s="53">
        <v>1855028</v>
      </c>
      <c r="J32" s="53">
        <v>900788</v>
      </c>
      <c r="K32" s="53">
        <v>954240</v>
      </c>
      <c r="L32" s="80">
        <v>1.79</v>
      </c>
    </row>
    <row r="33" spans="1:12" s="20" customFormat="1" ht="18.95" customHeight="1" x14ac:dyDescent="0.2">
      <c r="A33" s="68">
        <v>14</v>
      </c>
      <c r="B33" s="69">
        <v>236253</v>
      </c>
      <c r="C33" s="53">
        <f t="shared" si="0"/>
        <v>1173481</v>
      </c>
      <c r="D33" s="53">
        <v>562548</v>
      </c>
      <c r="E33" s="53">
        <v>610933</v>
      </c>
      <c r="F33" s="70">
        <v>8.0399999999999991</v>
      </c>
      <c r="G33" s="82">
        <v>11</v>
      </c>
      <c r="H33" s="69">
        <v>635170</v>
      </c>
      <c r="I33" s="53">
        <v>1855027</v>
      </c>
      <c r="J33" s="53">
        <v>900713</v>
      </c>
      <c r="K33" s="53">
        <v>954314</v>
      </c>
      <c r="L33" s="80">
        <v>0</v>
      </c>
    </row>
    <row r="34" spans="1:12" s="20" customFormat="1" ht="29.1" customHeight="1" x14ac:dyDescent="0.2">
      <c r="A34" s="54">
        <v>15</v>
      </c>
      <c r="B34" s="56">
        <v>242566</v>
      </c>
      <c r="C34" s="55">
        <f t="shared" si="0"/>
        <v>1198783</v>
      </c>
      <c r="D34" s="55">
        <v>585427</v>
      </c>
      <c r="E34" s="55">
        <v>613356</v>
      </c>
      <c r="F34" s="58">
        <v>21.56</v>
      </c>
      <c r="G34" s="54">
        <v>12</v>
      </c>
      <c r="H34" s="56">
        <v>636682</v>
      </c>
      <c r="I34" s="55">
        <v>1857339</v>
      </c>
      <c r="J34" s="55">
        <v>901380</v>
      </c>
      <c r="K34" s="55">
        <v>955959</v>
      </c>
      <c r="L34" s="59">
        <v>1.25</v>
      </c>
    </row>
    <row r="35" spans="1:12" s="20" customFormat="1" ht="18.95" customHeight="1" x14ac:dyDescent="0.2">
      <c r="A35" s="67">
        <v>16</v>
      </c>
      <c r="B35" s="69">
        <v>245104</v>
      </c>
      <c r="C35" s="53">
        <f t="shared" si="0"/>
        <v>1228995</v>
      </c>
      <c r="D35" s="53">
        <v>593466</v>
      </c>
      <c r="E35" s="53">
        <v>635529</v>
      </c>
      <c r="F35" s="70">
        <v>25.2</v>
      </c>
      <c r="G35" s="81">
        <v>13</v>
      </c>
      <c r="H35" s="71">
        <v>647651</v>
      </c>
      <c r="I35" s="53">
        <v>1861288</v>
      </c>
      <c r="J35" s="53">
        <v>903467</v>
      </c>
      <c r="K35" s="53">
        <v>957821</v>
      </c>
      <c r="L35" s="80">
        <v>2.13</v>
      </c>
    </row>
    <row r="36" spans="1:12" s="21" customFormat="1" ht="18.95" customHeight="1" x14ac:dyDescent="0.2">
      <c r="A36" s="67">
        <v>17</v>
      </c>
      <c r="B36" s="69">
        <v>248751</v>
      </c>
      <c r="C36" s="53">
        <f t="shared" ref="C36:C58" si="1">SUM(D36:E36)</f>
        <v>1230224</v>
      </c>
      <c r="D36" s="53">
        <v>587343</v>
      </c>
      <c r="E36" s="53">
        <v>642881</v>
      </c>
      <c r="F36" s="70">
        <v>1</v>
      </c>
      <c r="G36" s="81">
        <v>14</v>
      </c>
      <c r="H36" s="71">
        <v>655877</v>
      </c>
      <c r="I36" s="53">
        <v>1860501</v>
      </c>
      <c r="J36" s="53">
        <v>903138</v>
      </c>
      <c r="K36" s="53">
        <v>957363</v>
      </c>
      <c r="L36" s="80">
        <v>-0.42</v>
      </c>
    </row>
    <row r="37" spans="1:12" s="20" customFormat="1" ht="18.95" customHeight="1" x14ac:dyDescent="0.2">
      <c r="A37" s="67">
        <v>18</v>
      </c>
      <c r="B37" s="69">
        <v>251905</v>
      </c>
      <c r="C37" s="53">
        <f t="shared" si="1"/>
        <v>1219563</v>
      </c>
      <c r="D37" s="53">
        <v>568501</v>
      </c>
      <c r="E37" s="53">
        <v>651062</v>
      </c>
      <c r="F37" s="70">
        <v>-8.67</v>
      </c>
      <c r="G37" s="81">
        <v>15</v>
      </c>
      <c r="H37" s="71">
        <v>664788</v>
      </c>
      <c r="I37" s="53">
        <v>1861130</v>
      </c>
      <c r="J37" s="53">
        <v>903352</v>
      </c>
      <c r="K37" s="53">
        <v>957778</v>
      </c>
      <c r="L37" s="80">
        <v>0.34</v>
      </c>
    </row>
    <row r="38" spans="1:12" s="20" customFormat="1" ht="18.95" customHeight="1" x14ac:dyDescent="0.2">
      <c r="A38" s="68">
        <v>19</v>
      </c>
      <c r="B38" s="69">
        <v>261978</v>
      </c>
      <c r="C38" s="53">
        <f t="shared" si="1"/>
        <v>1269590</v>
      </c>
      <c r="D38" s="53">
        <v>580697</v>
      </c>
      <c r="E38" s="53">
        <v>688893</v>
      </c>
      <c r="F38" s="70">
        <v>41.02</v>
      </c>
      <c r="G38" s="82">
        <v>16</v>
      </c>
      <c r="H38" s="69">
        <v>676136</v>
      </c>
      <c r="I38" s="53">
        <v>1864791</v>
      </c>
      <c r="J38" s="53">
        <v>905512</v>
      </c>
      <c r="K38" s="53">
        <v>959279</v>
      </c>
      <c r="L38" s="80">
        <v>1.97</v>
      </c>
    </row>
    <row r="39" spans="1:12" s="22" customFormat="1" ht="29.1" customHeight="1" x14ac:dyDescent="0.2">
      <c r="A39" s="108">
        <v>20</v>
      </c>
      <c r="B39" s="56">
        <v>279980</v>
      </c>
      <c r="C39" s="55">
        <f t="shared" si="1"/>
        <v>1375266</v>
      </c>
      <c r="D39" s="55">
        <v>640236</v>
      </c>
      <c r="E39" s="55">
        <v>735030</v>
      </c>
      <c r="F39" s="58">
        <v>83.24</v>
      </c>
      <c r="G39" s="54">
        <v>17</v>
      </c>
      <c r="H39" s="56">
        <v>675459</v>
      </c>
      <c r="I39" s="55">
        <v>1866963</v>
      </c>
      <c r="J39" s="55">
        <v>907214</v>
      </c>
      <c r="K39" s="55">
        <v>959749</v>
      </c>
      <c r="L39" s="59">
        <v>1.1599999999999999</v>
      </c>
    </row>
    <row r="40" spans="1:12" s="20" customFormat="1" ht="18.95" customHeight="1" x14ac:dyDescent="0.2">
      <c r="A40" s="67">
        <v>21</v>
      </c>
      <c r="B40" s="69">
        <v>294521</v>
      </c>
      <c r="C40" s="53">
        <f t="shared" si="1"/>
        <v>1431723</v>
      </c>
      <c r="D40" s="71">
        <v>685781</v>
      </c>
      <c r="E40" s="71">
        <v>745942</v>
      </c>
      <c r="F40" s="70">
        <v>41.05</v>
      </c>
      <c r="G40" s="83">
        <v>18</v>
      </c>
      <c r="H40" s="69">
        <v>688088</v>
      </c>
      <c r="I40" s="53">
        <v>1867660</v>
      </c>
      <c r="J40" s="53">
        <v>908568</v>
      </c>
      <c r="K40" s="53">
        <v>959092</v>
      </c>
      <c r="L40" s="80">
        <v>0.37</v>
      </c>
    </row>
    <row r="41" spans="1:12" s="21" customFormat="1" ht="18.95" customHeight="1" x14ac:dyDescent="0.2">
      <c r="A41" s="67">
        <v>22</v>
      </c>
      <c r="B41" s="69">
        <v>295210</v>
      </c>
      <c r="C41" s="53">
        <f t="shared" si="1"/>
        <v>1416494</v>
      </c>
      <c r="D41" s="53">
        <v>676285</v>
      </c>
      <c r="E41" s="53">
        <v>740209</v>
      </c>
      <c r="F41" s="70">
        <v>-10.64</v>
      </c>
      <c r="G41" s="81">
        <v>19</v>
      </c>
      <c r="H41" s="71">
        <v>699272</v>
      </c>
      <c r="I41" s="53">
        <v>1869236</v>
      </c>
      <c r="J41" s="53">
        <v>910539</v>
      </c>
      <c r="K41" s="53">
        <v>958697</v>
      </c>
      <c r="L41" s="80">
        <v>0.84</v>
      </c>
    </row>
    <row r="42" spans="1:12" s="20" customFormat="1" ht="18.95" customHeight="1" x14ac:dyDescent="0.2">
      <c r="A42" s="67">
        <v>23</v>
      </c>
      <c r="B42" s="69">
        <v>299390</v>
      </c>
      <c r="C42" s="53">
        <f t="shared" si="1"/>
        <v>1458402</v>
      </c>
      <c r="D42" s="71">
        <v>703511</v>
      </c>
      <c r="E42" s="71">
        <v>754891</v>
      </c>
      <c r="F42" s="70">
        <v>29.59</v>
      </c>
      <c r="G42" s="84">
        <v>20</v>
      </c>
      <c r="H42" s="71">
        <v>709737</v>
      </c>
      <c r="I42" s="53">
        <v>1869561</v>
      </c>
      <c r="J42" s="53">
        <v>911420</v>
      </c>
      <c r="K42" s="53">
        <v>958141</v>
      </c>
      <c r="L42" s="80">
        <v>0.17</v>
      </c>
    </row>
    <row r="43" spans="1:12" s="20" customFormat="1" ht="18.95" customHeight="1" x14ac:dyDescent="0.2">
      <c r="A43" s="67">
        <v>24</v>
      </c>
      <c r="B43" s="69">
        <v>299995</v>
      </c>
      <c r="C43" s="53">
        <f t="shared" si="1"/>
        <v>1466064</v>
      </c>
      <c r="D43" s="53">
        <v>709141</v>
      </c>
      <c r="E43" s="53">
        <v>756923</v>
      </c>
      <c r="F43" s="70">
        <v>5.25</v>
      </c>
      <c r="G43" s="84">
        <v>21</v>
      </c>
      <c r="H43" s="71">
        <v>714191</v>
      </c>
      <c r="I43" s="53">
        <v>1862432</v>
      </c>
      <c r="J43" s="71">
        <v>907472</v>
      </c>
      <c r="K43" s="71">
        <v>954960</v>
      </c>
      <c r="L43" s="80">
        <v>-3.81</v>
      </c>
    </row>
    <row r="44" spans="1:12" s="20" customFormat="1" ht="29.1" customHeight="1" x14ac:dyDescent="0.2">
      <c r="A44" s="54">
        <v>25</v>
      </c>
      <c r="B44" s="56">
        <v>296031</v>
      </c>
      <c r="C44" s="55">
        <f t="shared" si="1"/>
        <v>1461197</v>
      </c>
      <c r="D44" s="55">
        <v>704805</v>
      </c>
      <c r="E44" s="55">
        <v>756392</v>
      </c>
      <c r="F44" s="58">
        <v>-3.32</v>
      </c>
      <c r="G44" s="54">
        <v>22</v>
      </c>
      <c r="H44" s="56">
        <v>704607</v>
      </c>
      <c r="I44" s="55">
        <v>1854724</v>
      </c>
      <c r="J44" s="55">
        <v>903398</v>
      </c>
      <c r="K44" s="55">
        <v>951326</v>
      </c>
      <c r="L44" s="59">
        <v>-4.1399999999999997</v>
      </c>
    </row>
    <row r="45" spans="1:12" s="20" customFormat="1" ht="18.95" customHeight="1" x14ac:dyDescent="0.2">
      <c r="A45" s="72">
        <v>26</v>
      </c>
      <c r="B45" s="69">
        <v>293549</v>
      </c>
      <c r="C45" s="53">
        <f t="shared" si="1"/>
        <v>1463286</v>
      </c>
      <c r="D45" s="71">
        <v>704370</v>
      </c>
      <c r="E45" s="71">
        <v>758916</v>
      </c>
      <c r="F45" s="70">
        <v>1.43</v>
      </c>
      <c r="G45" s="84">
        <v>23</v>
      </c>
      <c r="H45" s="71">
        <v>709355</v>
      </c>
      <c r="I45" s="53">
        <v>1849196</v>
      </c>
      <c r="J45" s="71">
        <v>900234</v>
      </c>
      <c r="K45" s="71">
        <v>948962</v>
      </c>
      <c r="L45" s="80">
        <v>-2.98</v>
      </c>
    </row>
    <row r="46" spans="1:12" s="20" customFormat="1" ht="18.95" customHeight="1" x14ac:dyDescent="0.2">
      <c r="A46" s="73">
        <v>27</v>
      </c>
      <c r="B46" s="69">
        <v>294715</v>
      </c>
      <c r="C46" s="53">
        <f t="shared" si="1"/>
        <v>1469394</v>
      </c>
      <c r="D46" s="71">
        <v>707964</v>
      </c>
      <c r="E46" s="71">
        <v>761430</v>
      </c>
      <c r="F46" s="70">
        <v>4.17</v>
      </c>
      <c r="G46" s="82">
        <v>24</v>
      </c>
      <c r="H46" s="69">
        <v>711905</v>
      </c>
      <c r="I46" s="53">
        <v>1840789</v>
      </c>
      <c r="J46" s="71">
        <v>895692</v>
      </c>
      <c r="K46" s="71">
        <v>945097</v>
      </c>
      <c r="L46" s="80">
        <v>-4.55</v>
      </c>
    </row>
    <row r="47" spans="1:12" s="20" customFormat="1" ht="18.95" customHeight="1" x14ac:dyDescent="0.2">
      <c r="A47" s="73">
        <v>28</v>
      </c>
      <c r="B47" s="69">
        <v>296136</v>
      </c>
      <c r="C47" s="53">
        <f t="shared" si="1"/>
        <v>1472590</v>
      </c>
      <c r="D47" s="71">
        <v>709212</v>
      </c>
      <c r="E47" s="71">
        <v>763378</v>
      </c>
      <c r="F47" s="70">
        <v>2.1800000000000002</v>
      </c>
      <c r="G47" s="84">
        <v>25</v>
      </c>
      <c r="H47" s="71">
        <v>716124</v>
      </c>
      <c r="I47" s="53">
        <v>1832330</v>
      </c>
      <c r="J47" s="71">
        <v>891373</v>
      </c>
      <c r="K47" s="71">
        <v>940957</v>
      </c>
      <c r="L47" s="80">
        <v>-4.5999999999999996</v>
      </c>
    </row>
    <row r="48" spans="1:12" s="20" customFormat="1" ht="18.95" customHeight="1" x14ac:dyDescent="0.2">
      <c r="A48" s="73">
        <v>29</v>
      </c>
      <c r="B48" s="71">
        <v>298238</v>
      </c>
      <c r="C48" s="53">
        <f t="shared" si="1"/>
        <v>1476424</v>
      </c>
      <c r="D48" s="71">
        <v>711529</v>
      </c>
      <c r="E48" s="71">
        <v>764895</v>
      </c>
      <c r="F48" s="70">
        <v>2.6</v>
      </c>
      <c r="G48" s="84">
        <v>26</v>
      </c>
      <c r="H48" s="71">
        <v>721344</v>
      </c>
      <c r="I48" s="53">
        <v>1824847</v>
      </c>
      <c r="J48" s="71">
        <v>887778</v>
      </c>
      <c r="K48" s="71">
        <v>937069</v>
      </c>
      <c r="L48" s="80">
        <v>-4.08</v>
      </c>
    </row>
    <row r="49" spans="1:12" s="20" customFormat="1" ht="29.1" customHeight="1" x14ac:dyDescent="0.2">
      <c r="A49" s="54">
        <v>30</v>
      </c>
      <c r="B49" s="56">
        <v>305379</v>
      </c>
      <c r="C49" s="55">
        <f t="shared" si="1"/>
        <v>1485582</v>
      </c>
      <c r="D49" s="55">
        <v>717819</v>
      </c>
      <c r="E49" s="55">
        <v>767763</v>
      </c>
      <c r="F49" s="58">
        <v>6.2</v>
      </c>
      <c r="G49" s="54">
        <v>27</v>
      </c>
      <c r="H49" s="56">
        <v>720292</v>
      </c>
      <c r="I49" s="55">
        <v>1815865</v>
      </c>
      <c r="J49" s="55">
        <v>883516</v>
      </c>
      <c r="K49" s="55">
        <v>932349</v>
      </c>
      <c r="L49" s="59">
        <v>-4.92</v>
      </c>
    </row>
    <row r="50" spans="1:12" s="20" customFormat="1" ht="18.95" customHeight="1" x14ac:dyDescent="0.2">
      <c r="A50" s="67">
        <v>31</v>
      </c>
      <c r="B50" s="69">
        <v>304000</v>
      </c>
      <c r="C50" s="53">
        <f t="shared" si="1"/>
        <v>1478625</v>
      </c>
      <c r="D50" s="71">
        <v>713246</v>
      </c>
      <c r="E50" s="71">
        <v>765379</v>
      </c>
      <c r="F50" s="70">
        <v>-4.68</v>
      </c>
      <c r="G50" s="84">
        <v>28</v>
      </c>
      <c r="H50" s="69">
        <v>725366</v>
      </c>
      <c r="I50" s="53">
        <v>1808138</v>
      </c>
      <c r="J50" s="71">
        <v>880207</v>
      </c>
      <c r="K50" s="71">
        <v>927931</v>
      </c>
      <c r="L50" s="80">
        <f>ROUND((I50/I49-1)*1000,2)</f>
        <v>-4.26</v>
      </c>
    </row>
    <row r="51" spans="1:12" s="21" customFormat="1" ht="18.95" customHeight="1" x14ac:dyDescent="0.2">
      <c r="A51" s="74">
        <v>32</v>
      </c>
      <c r="B51" s="69">
        <v>305814</v>
      </c>
      <c r="C51" s="53">
        <f t="shared" si="1"/>
        <v>1475351</v>
      </c>
      <c r="D51" s="53">
        <v>711197</v>
      </c>
      <c r="E51" s="53">
        <v>764154</v>
      </c>
      <c r="F51" s="70">
        <v>-2.21</v>
      </c>
      <c r="G51" s="82">
        <v>29</v>
      </c>
      <c r="H51" s="69">
        <v>731295</v>
      </c>
      <c r="I51" s="53">
        <v>1799941</v>
      </c>
      <c r="J51" s="71">
        <v>876633</v>
      </c>
      <c r="K51" s="71">
        <v>923308</v>
      </c>
      <c r="L51" s="80">
        <f t="shared" ref="L51:L53" si="2">ROUND((I51/I50-1)*1000,2)</f>
        <v>-4.53</v>
      </c>
    </row>
    <row r="52" spans="1:12" s="20" customFormat="1" ht="18.95" customHeight="1" x14ac:dyDescent="0.2">
      <c r="A52" s="67">
        <v>33</v>
      </c>
      <c r="B52" s="69">
        <v>309016</v>
      </c>
      <c r="C52" s="53">
        <f t="shared" si="1"/>
        <v>1473738</v>
      </c>
      <c r="D52" s="53">
        <v>710718</v>
      </c>
      <c r="E52" s="53">
        <v>763020</v>
      </c>
      <c r="F52" s="70">
        <v>-1.0900000000000001</v>
      </c>
      <c r="G52" s="82">
        <v>30</v>
      </c>
      <c r="H52" s="69">
        <v>737760</v>
      </c>
      <c r="I52" s="53">
        <v>1791959</v>
      </c>
      <c r="J52" s="71">
        <v>873697</v>
      </c>
      <c r="K52" s="71">
        <v>918262</v>
      </c>
      <c r="L52" s="80">
        <f t="shared" si="2"/>
        <v>-4.43</v>
      </c>
    </row>
    <row r="53" spans="1:12" s="20" customFormat="1" ht="18.95" customHeight="1" x14ac:dyDescent="0.2">
      <c r="A53" s="67">
        <v>34</v>
      </c>
      <c r="B53" s="69">
        <v>311643</v>
      </c>
      <c r="C53" s="53">
        <f t="shared" si="1"/>
        <v>1469713</v>
      </c>
      <c r="D53" s="53">
        <v>708608</v>
      </c>
      <c r="E53" s="53">
        <v>761105</v>
      </c>
      <c r="F53" s="70">
        <v>-2.73</v>
      </c>
      <c r="G53" s="81" t="s">
        <v>47</v>
      </c>
      <c r="H53" s="69">
        <v>744644</v>
      </c>
      <c r="I53" s="53">
        <v>1781881</v>
      </c>
      <c r="J53" s="71">
        <v>869677</v>
      </c>
      <c r="K53" s="71">
        <v>912204</v>
      </c>
      <c r="L53" s="80">
        <f t="shared" si="2"/>
        <v>-5.62</v>
      </c>
    </row>
    <row r="54" spans="1:12" s="20" customFormat="1" ht="29.1" customHeight="1" x14ac:dyDescent="0.2">
      <c r="A54" s="54">
        <v>35</v>
      </c>
      <c r="B54" s="56">
        <v>325419</v>
      </c>
      <c r="C54" s="55">
        <f t="shared" si="1"/>
        <v>1485054</v>
      </c>
      <c r="D54" s="55">
        <v>716715</v>
      </c>
      <c r="E54" s="55">
        <v>768339</v>
      </c>
      <c r="F54" s="58">
        <v>10.44</v>
      </c>
      <c r="G54" s="54">
        <v>2</v>
      </c>
      <c r="H54" s="56">
        <v>742598</v>
      </c>
      <c r="I54" s="55">
        <v>1770254</v>
      </c>
      <c r="J54" s="55">
        <v>864475</v>
      </c>
      <c r="K54" s="55">
        <v>905779</v>
      </c>
      <c r="L54" s="59">
        <f>ROUND((I54/I53-1)*1000,2)</f>
        <v>-6.53</v>
      </c>
    </row>
    <row r="55" spans="1:12" s="20" customFormat="1" ht="18.95" customHeight="1" x14ac:dyDescent="0.2">
      <c r="A55" s="75">
        <v>36</v>
      </c>
      <c r="B55" s="76">
        <v>326931</v>
      </c>
      <c r="C55" s="53">
        <f t="shared" si="1"/>
        <v>1478959</v>
      </c>
      <c r="D55" s="77">
        <v>712519</v>
      </c>
      <c r="E55" s="77">
        <v>766440</v>
      </c>
      <c r="F55" s="78">
        <v>-4.0999999999999996</v>
      </c>
      <c r="G55" s="81">
        <v>3</v>
      </c>
      <c r="H55" s="69">
        <v>744649</v>
      </c>
      <c r="I55" s="53">
        <v>1755415</v>
      </c>
      <c r="J55" s="71">
        <v>857062</v>
      </c>
      <c r="K55" s="71">
        <v>898353</v>
      </c>
      <c r="L55" s="80">
        <f>(I55-I54)/I54*1000</f>
        <v>-8.3824129192759909</v>
      </c>
    </row>
    <row r="56" spans="1:12" s="21" customFormat="1" ht="18.95" customHeight="1" x14ac:dyDescent="0.2">
      <c r="A56" s="74">
        <v>37</v>
      </c>
      <c r="B56" s="69">
        <v>330703</v>
      </c>
      <c r="C56" s="53">
        <f t="shared" si="1"/>
        <v>1484526</v>
      </c>
      <c r="D56" s="53">
        <v>715335</v>
      </c>
      <c r="E56" s="53">
        <v>769191</v>
      </c>
      <c r="F56" s="70">
        <v>3.76</v>
      </c>
      <c r="G56" s="81">
        <v>4</v>
      </c>
      <c r="H56" s="69">
        <v>749559</v>
      </c>
      <c r="I56" s="53">
        <v>1742703</v>
      </c>
      <c r="J56" s="71">
        <v>851345</v>
      </c>
      <c r="K56" s="71">
        <v>891358</v>
      </c>
      <c r="L56" s="80">
        <f>(I56-I55)/I55*1000</f>
        <v>-7.2415924439520003</v>
      </c>
    </row>
    <row r="57" spans="1:12" s="20" customFormat="1" ht="18.95" customHeight="1" x14ac:dyDescent="0.2">
      <c r="A57" s="74">
        <v>38</v>
      </c>
      <c r="B57" s="69">
        <v>338631</v>
      </c>
      <c r="C57" s="53">
        <f t="shared" si="1"/>
        <v>1494423</v>
      </c>
      <c r="D57" s="53">
        <v>721101</v>
      </c>
      <c r="E57" s="53">
        <v>773322</v>
      </c>
      <c r="F57" s="70">
        <v>6.67</v>
      </c>
      <c r="G57" s="81">
        <v>5</v>
      </c>
      <c r="H57" s="69">
        <v>753205</v>
      </c>
      <c r="I57" s="53">
        <v>1727503</v>
      </c>
      <c r="J57" s="71">
        <v>844272</v>
      </c>
      <c r="K57" s="71">
        <v>883231</v>
      </c>
      <c r="L57" s="80">
        <f>(I57-I56)/I56*1000</f>
        <v>-8.7220828792972771</v>
      </c>
    </row>
    <row r="58" spans="1:12" s="20" customFormat="1" ht="18.95" customHeight="1" x14ac:dyDescent="0.2">
      <c r="A58" s="79">
        <v>39</v>
      </c>
      <c r="B58" s="69">
        <v>346213</v>
      </c>
      <c r="C58" s="53">
        <f t="shared" si="1"/>
        <v>1504813</v>
      </c>
      <c r="D58" s="53">
        <v>726272</v>
      </c>
      <c r="E58" s="53">
        <v>778541</v>
      </c>
      <c r="F58" s="80">
        <v>6.95</v>
      </c>
      <c r="G58" s="85"/>
      <c r="H58" s="69"/>
      <c r="I58" s="53"/>
      <c r="J58" s="71"/>
      <c r="K58" s="71"/>
      <c r="L58" s="80"/>
    </row>
    <row r="59" spans="1:12" s="20" customFormat="1" ht="29.1" customHeight="1" x14ac:dyDescent="0.2">
      <c r="A59" s="54">
        <v>40</v>
      </c>
      <c r="B59" s="56">
        <v>357520</v>
      </c>
      <c r="C59" s="55">
        <v>1514467</v>
      </c>
      <c r="D59" s="55">
        <v>727802</v>
      </c>
      <c r="E59" s="55">
        <v>786665</v>
      </c>
      <c r="F59" s="58">
        <v>6.42</v>
      </c>
      <c r="G59" s="54"/>
      <c r="H59" s="56"/>
      <c r="I59" s="55"/>
      <c r="J59" s="55"/>
      <c r="K59" s="55"/>
      <c r="L59" s="59"/>
    </row>
    <row r="60" spans="1:12" s="20" customFormat="1" ht="18.95" customHeight="1" x14ac:dyDescent="0.2">
      <c r="A60" s="75">
        <v>41</v>
      </c>
      <c r="B60" s="76">
        <v>359572</v>
      </c>
      <c r="C60" s="53">
        <v>1513578</v>
      </c>
      <c r="D60" s="77">
        <v>727260</v>
      </c>
      <c r="E60" s="77">
        <v>786318</v>
      </c>
      <c r="F60" s="78">
        <v>-0.59</v>
      </c>
      <c r="G60" s="81"/>
      <c r="H60" s="69"/>
      <c r="I60" s="53"/>
      <c r="J60" s="71"/>
      <c r="K60" s="71"/>
      <c r="L60" s="80"/>
    </row>
    <row r="61" spans="1:12" s="21" customFormat="1" ht="18.95" customHeight="1" x14ac:dyDescent="0.2">
      <c r="A61" s="74">
        <v>42</v>
      </c>
      <c r="B61" s="69">
        <v>364449</v>
      </c>
      <c r="C61" s="53">
        <v>1513730</v>
      </c>
      <c r="D61" s="53">
        <v>726689</v>
      </c>
      <c r="E61" s="53">
        <v>787041</v>
      </c>
      <c r="F61" s="70">
        <v>0.1</v>
      </c>
      <c r="G61" s="81"/>
      <c r="H61" s="69"/>
      <c r="I61" s="53"/>
      <c r="J61" s="71"/>
      <c r="K61" s="71"/>
      <c r="L61" s="80"/>
    </row>
    <row r="62" spans="1:12" s="20" customFormat="1" ht="18.95" customHeight="1" x14ac:dyDescent="0.2">
      <c r="A62" s="74">
        <v>43</v>
      </c>
      <c r="B62" s="69">
        <v>370679</v>
      </c>
      <c r="C62" s="53">
        <v>1517457</v>
      </c>
      <c r="D62" s="53">
        <v>727853</v>
      </c>
      <c r="E62" s="53">
        <v>789604</v>
      </c>
      <c r="F62" s="70">
        <v>2.46</v>
      </c>
      <c r="G62" s="81"/>
      <c r="H62" s="69"/>
      <c r="I62" s="53"/>
      <c r="J62" s="71"/>
      <c r="K62" s="71"/>
      <c r="L62" s="80"/>
    </row>
    <row r="63" spans="1:12" s="20" customFormat="1" ht="18.95" customHeight="1" x14ac:dyDescent="0.2">
      <c r="A63" s="79">
        <v>44</v>
      </c>
      <c r="B63" s="69">
        <v>396688</v>
      </c>
      <c r="C63" s="53">
        <v>1529959</v>
      </c>
      <c r="D63" s="53">
        <v>735269</v>
      </c>
      <c r="E63" s="53">
        <v>794690</v>
      </c>
      <c r="F63" s="80">
        <v>8.24</v>
      </c>
      <c r="G63" s="85"/>
      <c r="H63" s="69"/>
      <c r="I63" s="53"/>
      <c r="J63" s="71"/>
      <c r="K63" s="71"/>
      <c r="L63" s="86"/>
    </row>
    <row r="64" spans="1:12" s="25" customFormat="1" ht="14.25" x14ac:dyDescent="0.15">
      <c r="A64" s="37" t="s">
        <v>15</v>
      </c>
      <c r="B64" s="38"/>
      <c r="C64" s="38"/>
      <c r="D64" s="38"/>
      <c r="E64" s="38"/>
      <c r="F64" s="38"/>
      <c r="G64" s="38"/>
      <c r="H64" s="39"/>
      <c r="I64" s="40"/>
      <c r="J64" s="40"/>
      <c r="K64" s="38"/>
      <c r="L64" s="109" t="s">
        <v>52</v>
      </c>
    </row>
    <row r="65" spans="1:12" s="25" customFormat="1" ht="14.25" x14ac:dyDescent="0.15">
      <c r="A65" s="41" t="s">
        <v>19</v>
      </c>
      <c r="B65" s="42"/>
      <c r="C65" s="42"/>
      <c r="D65" s="43"/>
      <c r="E65" s="43"/>
      <c r="F65" s="43"/>
      <c r="G65" s="44"/>
      <c r="H65" s="43"/>
      <c r="I65" s="43"/>
      <c r="J65" s="43"/>
      <c r="K65" s="44"/>
    </row>
    <row r="66" spans="1:12" s="25" customFormat="1" ht="14.25" x14ac:dyDescent="0.15">
      <c r="A66" s="41" t="s">
        <v>53</v>
      </c>
      <c r="B66" s="42"/>
      <c r="C66" s="42"/>
      <c r="D66" s="43"/>
      <c r="E66" s="43"/>
      <c r="F66" s="43"/>
      <c r="G66" s="43"/>
      <c r="H66" s="43"/>
      <c r="I66" s="42"/>
      <c r="J66" s="42"/>
      <c r="K66" s="42"/>
      <c r="L66" s="42"/>
    </row>
    <row r="67" spans="1:12" s="25" customFormat="1" ht="14.25" x14ac:dyDescent="0.15">
      <c r="A67" s="41" t="s">
        <v>20</v>
      </c>
      <c r="B67" s="42"/>
      <c r="C67" s="42"/>
      <c r="D67" s="43"/>
      <c r="E67" s="43"/>
      <c r="F67" s="43"/>
      <c r="G67" s="43"/>
      <c r="H67" s="43"/>
      <c r="I67" s="42"/>
      <c r="J67" s="42"/>
      <c r="K67" s="42"/>
      <c r="L67" s="42"/>
    </row>
    <row r="68" spans="1:12" s="45" customFormat="1" ht="14.25" x14ac:dyDescent="0.15">
      <c r="A68" s="41" t="s">
        <v>54</v>
      </c>
      <c r="B68" s="42"/>
      <c r="C68" s="42"/>
      <c r="D68" s="42"/>
      <c r="E68" s="42"/>
      <c r="F68" s="42"/>
      <c r="G68" s="25"/>
      <c r="H68" s="25"/>
      <c r="I68" s="25"/>
      <c r="J68" s="25"/>
      <c r="K68" s="25"/>
      <c r="L68" s="25"/>
    </row>
    <row r="69" spans="1:12" s="45" customFormat="1" ht="14.25" x14ac:dyDescent="0.15">
      <c r="A69" s="41" t="s">
        <v>55</v>
      </c>
      <c r="B69" s="42"/>
      <c r="C69" s="42"/>
      <c r="D69" s="42"/>
      <c r="E69" s="42"/>
      <c r="F69" s="42"/>
      <c r="G69" s="25"/>
      <c r="H69" s="25"/>
      <c r="I69" s="25"/>
      <c r="J69" s="25"/>
      <c r="K69" s="25"/>
      <c r="L69" s="25"/>
    </row>
    <row r="70" spans="1:12" s="25" customFormat="1" ht="14.25" x14ac:dyDescent="0.15">
      <c r="A70" s="41" t="s">
        <v>21</v>
      </c>
      <c r="B70" s="42"/>
      <c r="C70" s="42"/>
      <c r="D70" s="42"/>
      <c r="E70" s="42"/>
      <c r="F70" s="42"/>
    </row>
    <row r="71" spans="1:12" s="25" customFormat="1" ht="14.25" x14ac:dyDescent="0.15">
      <c r="A71" s="25" t="s">
        <v>56</v>
      </c>
    </row>
    <row r="72" spans="1:12" ht="20.25" customHeight="1" x14ac:dyDescent="0.2"/>
    <row r="73" spans="1:12" ht="19.5" customHeight="1" x14ac:dyDescent="0.2"/>
    <row r="74" spans="1:12" ht="18.95" customHeight="1" x14ac:dyDescent="0.2"/>
    <row r="75" spans="1:12" ht="18.95" customHeight="1" x14ac:dyDescent="0.2"/>
    <row r="76" spans="1:12" ht="18.95" customHeight="1" x14ac:dyDescent="0.2"/>
    <row r="77" spans="1:12" ht="18.95" customHeight="1" x14ac:dyDescent="0.2"/>
    <row r="78" spans="1:12" ht="18" customHeight="1" x14ac:dyDescent="0.2"/>
    <row r="79" spans="1:12" ht="18" customHeight="1" x14ac:dyDescent="0.2"/>
    <row r="80" spans="1:12" ht="18" customHeight="1" x14ac:dyDescent="0.2"/>
    <row r="81" ht="17.25" customHeight="1" x14ac:dyDescent="0.2"/>
    <row r="82" ht="17.45" customHeight="1" x14ac:dyDescent="0.2"/>
    <row r="83" ht="17.45" customHeight="1" x14ac:dyDescent="0.2"/>
  </sheetData>
  <mergeCells count="1">
    <mergeCell ref="H2:H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7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ignoredErrors>
    <ignoredError sqref="D58:F58 C4:F17 D18:F57" formulaRange="1"/>
    <ignoredError sqref="C18:C57 C58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18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52"/>
      <c r="O4" s="88" t="s">
        <v>48</v>
      </c>
    </row>
    <row r="5" spans="1:21" s="5" customFormat="1" ht="35.1" customHeight="1" thickTop="1" x14ac:dyDescent="0.15">
      <c r="D5" s="46"/>
      <c r="E5" s="10" t="s">
        <v>11</v>
      </c>
      <c r="F5" s="47" t="s">
        <v>2</v>
      </c>
      <c r="G5" s="48" t="s">
        <v>3</v>
      </c>
      <c r="H5" s="49"/>
      <c r="I5" s="10" t="s">
        <v>11</v>
      </c>
      <c r="J5" s="47" t="s">
        <v>2</v>
      </c>
      <c r="K5" s="48" t="s">
        <v>3</v>
      </c>
      <c r="L5" s="49"/>
      <c r="M5" s="10" t="s">
        <v>11</v>
      </c>
      <c r="N5" s="47" t="s">
        <v>2</v>
      </c>
      <c r="O5" s="48" t="s">
        <v>3</v>
      </c>
    </row>
    <row r="6" spans="1:21" s="6" customFormat="1" ht="19.5" customHeight="1" x14ac:dyDescent="0.15">
      <c r="A6" s="60"/>
      <c r="B6" s="60"/>
      <c r="C6" s="60"/>
      <c r="D6" s="87" t="s">
        <v>45</v>
      </c>
      <c r="E6" s="89">
        <f>SUM(F6+G6)</f>
        <v>1770254</v>
      </c>
      <c r="F6" s="90">
        <f>F7+F13+F19+F25+F31+F37+F43+J7+J13+J19+J25+J31+J37+J43+N7+N13+N19+N25+N31+N37+N38</f>
        <v>864475</v>
      </c>
      <c r="G6" s="90">
        <f>G7+G13+G19+G25+G31+G37+G43+K7+K13+K19+K25+K31+K37+K43+O7+O13+O19+O25+O31+O37+O38</f>
        <v>905779</v>
      </c>
      <c r="H6" s="63"/>
      <c r="I6" s="61"/>
      <c r="J6" s="62"/>
      <c r="K6" s="62"/>
      <c r="L6" s="63"/>
      <c r="M6" s="62"/>
      <c r="N6" s="62"/>
      <c r="O6" s="62"/>
      <c r="P6" s="60"/>
      <c r="Q6" s="60"/>
      <c r="R6" s="60"/>
      <c r="S6" s="60"/>
      <c r="T6" s="60"/>
    </row>
    <row r="7" spans="1:21" ht="24.75" customHeight="1" x14ac:dyDescent="0.2">
      <c r="A7" s="64"/>
      <c r="B7" s="64"/>
      <c r="C7" s="64"/>
      <c r="D7" s="11" t="s">
        <v>12</v>
      </c>
      <c r="E7" s="98">
        <v>61916</v>
      </c>
      <c r="F7" s="99">
        <v>31784</v>
      </c>
      <c r="G7" s="99">
        <v>30132</v>
      </c>
      <c r="H7" s="12" t="s">
        <v>39</v>
      </c>
      <c r="I7" s="98">
        <v>98455</v>
      </c>
      <c r="J7" s="99">
        <v>50722</v>
      </c>
      <c r="K7" s="99">
        <v>47733</v>
      </c>
      <c r="L7" s="12" t="s">
        <v>40</v>
      </c>
      <c r="M7" s="98">
        <v>134084</v>
      </c>
      <c r="N7" s="99">
        <v>63537</v>
      </c>
      <c r="O7" s="99">
        <v>70547</v>
      </c>
      <c r="P7" s="65"/>
      <c r="Q7" s="65"/>
      <c r="R7" s="65"/>
      <c r="S7" s="65"/>
      <c r="T7" s="65"/>
      <c r="U7" s="13"/>
    </row>
    <row r="8" spans="1:21" s="7" customFormat="1" ht="19.5" customHeight="1" x14ac:dyDescent="0.2">
      <c r="A8" s="64"/>
      <c r="B8" s="64"/>
      <c r="C8" s="64"/>
      <c r="D8" s="11">
        <v>0</v>
      </c>
      <c r="E8" s="98">
        <v>11295</v>
      </c>
      <c r="F8" s="99">
        <v>5805</v>
      </c>
      <c r="G8" s="99">
        <v>5490</v>
      </c>
      <c r="H8" s="12">
        <v>35</v>
      </c>
      <c r="I8" s="98">
        <v>18804</v>
      </c>
      <c r="J8" s="99">
        <v>9696</v>
      </c>
      <c r="K8" s="99">
        <v>9108</v>
      </c>
      <c r="L8" s="12">
        <v>70</v>
      </c>
      <c r="M8" s="98">
        <v>27791</v>
      </c>
      <c r="N8" s="99">
        <v>13255</v>
      </c>
      <c r="O8" s="99">
        <v>14536</v>
      </c>
      <c r="P8" s="64"/>
      <c r="Q8" s="64"/>
      <c r="R8" s="64"/>
      <c r="S8" s="64"/>
      <c r="T8" s="64"/>
    </row>
    <row r="9" spans="1:21" s="7" customFormat="1" ht="19.5" customHeight="1" x14ac:dyDescent="0.2">
      <c r="A9" s="64"/>
      <c r="B9" s="64"/>
      <c r="C9" s="64"/>
      <c r="D9" s="11">
        <v>1</v>
      </c>
      <c r="E9" s="98">
        <v>11768</v>
      </c>
      <c r="F9" s="99">
        <v>6032</v>
      </c>
      <c r="G9" s="99">
        <v>5736</v>
      </c>
      <c r="H9" s="12">
        <v>36</v>
      </c>
      <c r="I9" s="98">
        <v>19938</v>
      </c>
      <c r="J9" s="99">
        <v>10400</v>
      </c>
      <c r="K9" s="99">
        <v>9538</v>
      </c>
      <c r="L9" s="12">
        <v>71</v>
      </c>
      <c r="M9" s="98">
        <v>30633</v>
      </c>
      <c r="N9" s="99">
        <v>14570</v>
      </c>
      <c r="O9" s="99">
        <v>16063</v>
      </c>
      <c r="P9" s="64"/>
      <c r="Q9" s="64"/>
      <c r="R9" s="64"/>
      <c r="S9" s="64"/>
      <c r="T9" s="64"/>
    </row>
    <row r="10" spans="1:21" s="7" customFormat="1" ht="19.5" customHeight="1" x14ac:dyDescent="0.2">
      <c r="A10" s="64"/>
      <c r="B10" s="64"/>
      <c r="C10" s="64"/>
      <c r="D10" s="11">
        <v>2</v>
      </c>
      <c r="E10" s="98">
        <v>12536</v>
      </c>
      <c r="F10" s="99">
        <v>6443</v>
      </c>
      <c r="G10" s="99">
        <v>6093</v>
      </c>
      <c r="H10" s="12">
        <v>37</v>
      </c>
      <c r="I10" s="98">
        <v>19867</v>
      </c>
      <c r="J10" s="99">
        <v>10191</v>
      </c>
      <c r="K10" s="99">
        <v>9676</v>
      </c>
      <c r="L10" s="12">
        <v>72</v>
      </c>
      <c r="M10" s="98">
        <v>31271</v>
      </c>
      <c r="N10" s="99">
        <v>14679</v>
      </c>
      <c r="O10" s="99">
        <v>16592</v>
      </c>
      <c r="P10" s="64"/>
      <c r="Q10" s="64"/>
      <c r="R10" s="64"/>
      <c r="S10" s="64"/>
      <c r="T10" s="64"/>
    </row>
    <row r="11" spans="1:21" s="7" customFormat="1" ht="19.5" customHeight="1" x14ac:dyDescent="0.2">
      <c r="A11" s="64"/>
      <c r="B11" s="64"/>
      <c r="C11" s="64"/>
      <c r="D11" s="11">
        <v>3</v>
      </c>
      <c r="E11" s="98">
        <v>12731</v>
      </c>
      <c r="F11" s="99">
        <v>6534</v>
      </c>
      <c r="G11" s="99">
        <v>6197</v>
      </c>
      <c r="H11" s="12">
        <v>38</v>
      </c>
      <c r="I11" s="98">
        <v>19812</v>
      </c>
      <c r="J11" s="99">
        <v>10202</v>
      </c>
      <c r="K11" s="99">
        <v>9610</v>
      </c>
      <c r="L11" s="12">
        <v>73</v>
      </c>
      <c r="M11" s="98">
        <v>27808</v>
      </c>
      <c r="N11" s="99">
        <v>13225</v>
      </c>
      <c r="O11" s="99">
        <v>14583</v>
      </c>
      <c r="P11" s="64"/>
      <c r="Q11" s="64"/>
      <c r="R11" s="64"/>
      <c r="S11" s="64"/>
      <c r="T11" s="64"/>
    </row>
    <row r="12" spans="1:21" s="7" customFormat="1" ht="19.5" customHeight="1" x14ac:dyDescent="0.2">
      <c r="A12" s="64"/>
      <c r="B12" s="64"/>
      <c r="C12" s="64"/>
      <c r="D12" s="11">
        <v>4</v>
      </c>
      <c r="E12" s="98">
        <v>13586</v>
      </c>
      <c r="F12" s="99">
        <v>6970</v>
      </c>
      <c r="G12" s="99">
        <v>6616</v>
      </c>
      <c r="H12" s="12">
        <v>39</v>
      </c>
      <c r="I12" s="98">
        <v>20034</v>
      </c>
      <c r="J12" s="99">
        <v>10233</v>
      </c>
      <c r="K12" s="99">
        <v>9801</v>
      </c>
      <c r="L12" s="12">
        <v>74</v>
      </c>
      <c r="M12" s="98">
        <v>16581</v>
      </c>
      <c r="N12" s="99">
        <v>7808</v>
      </c>
      <c r="O12" s="99">
        <v>8773</v>
      </c>
      <c r="P12" s="64"/>
      <c r="Q12" s="64"/>
      <c r="R12" s="64"/>
      <c r="S12" s="64"/>
      <c r="T12" s="64"/>
    </row>
    <row r="13" spans="1:21" ht="24.75" customHeight="1" x14ac:dyDescent="0.2">
      <c r="A13" s="64"/>
      <c r="B13" s="64"/>
      <c r="C13" s="64"/>
      <c r="D13" s="11" t="s">
        <v>27</v>
      </c>
      <c r="E13" s="98">
        <v>72525</v>
      </c>
      <c r="F13" s="99">
        <v>37135</v>
      </c>
      <c r="G13" s="99">
        <v>35390</v>
      </c>
      <c r="H13" s="12" t="s">
        <v>37</v>
      </c>
      <c r="I13" s="98">
        <v>113861</v>
      </c>
      <c r="J13" s="99">
        <v>58309</v>
      </c>
      <c r="K13" s="99">
        <v>55552</v>
      </c>
      <c r="L13" s="12" t="s">
        <v>41</v>
      </c>
      <c r="M13" s="98">
        <v>104862</v>
      </c>
      <c r="N13" s="99">
        <v>47553</v>
      </c>
      <c r="O13" s="99">
        <v>57309</v>
      </c>
      <c r="P13" s="64"/>
      <c r="Q13" s="64"/>
      <c r="R13" s="64"/>
      <c r="S13" s="64"/>
      <c r="T13" s="64"/>
    </row>
    <row r="14" spans="1:21" s="7" customFormat="1" ht="19.5" customHeight="1" x14ac:dyDescent="0.2">
      <c r="A14" s="64"/>
      <c r="B14" s="64"/>
      <c r="C14" s="64"/>
      <c r="D14" s="11">
        <v>5</v>
      </c>
      <c r="E14" s="98">
        <v>13946</v>
      </c>
      <c r="F14" s="99">
        <v>7088</v>
      </c>
      <c r="G14" s="99">
        <v>6858</v>
      </c>
      <c r="H14" s="12">
        <v>40</v>
      </c>
      <c r="I14" s="98">
        <v>20909</v>
      </c>
      <c r="J14" s="99">
        <v>10633</v>
      </c>
      <c r="K14" s="99">
        <v>10276</v>
      </c>
      <c r="L14" s="12">
        <v>75</v>
      </c>
      <c r="M14" s="98">
        <v>18599</v>
      </c>
      <c r="N14" s="99">
        <v>8601</v>
      </c>
      <c r="O14" s="99">
        <v>9998</v>
      </c>
      <c r="P14" s="64"/>
      <c r="Q14" s="64"/>
      <c r="R14" s="64"/>
      <c r="S14" s="64"/>
      <c r="T14" s="64"/>
    </row>
    <row r="15" spans="1:21" s="7" customFormat="1" ht="19.5" customHeight="1" x14ac:dyDescent="0.2">
      <c r="A15" s="64"/>
      <c r="B15" s="64"/>
      <c r="C15" s="64"/>
      <c r="D15" s="11">
        <v>6</v>
      </c>
      <c r="E15" s="98">
        <v>13800</v>
      </c>
      <c r="F15" s="99">
        <v>7098</v>
      </c>
      <c r="G15" s="99">
        <v>6702</v>
      </c>
      <c r="H15" s="12">
        <v>41</v>
      </c>
      <c r="I15" s="98">
        <v>21642</v>
      </c>
      <c r="J15" s="99">
        <v>11233</v>
      </c>
      <c r="K15" s="99">
        <v>10409</v>
      </c>
      <c r="L15" s="12">
        <v>76</v>
      </c>
      <c r="M15" s="98">
        <v>23258</v>
      </c>
      <c r="N15" s="99">
        <v>10446</v>
      </c>
      <c r="O15" s="99">
        <v>12812</v>
      </c>
      <c r="P15" s="64"/>
      <c r="Q15" s="64"/>
      <c r="R15" s="64"/>
      <c r="S15" s="64"/>
      <c r="T15" s="64"/>
    </row>
    <row r="16" spans="1:21" s="7" customFormat="1" ht="19.5" customHeight="1" x14ac:dyDescent="0.2">
      <c r="A16" s="64"/>
      <c r="B16" s="64"/>
      <c r="C16" s="64"/>
      <c r="D16" s="11">
        <v>7</v>
      </c>
      <c r="E16" s="98">
        <v>14553</v>
      </c>
      <c r="F16" s="99">
        <v>7392</v>
      </c>
      <c r="G16" s="99">
        <v>7161</v>
      </c>
      <c r="H16" s="12">
        <v>42</v>
      </c>
      <c r="I16" s="98">
        <v>22745</v>
      </c>
      <c r="J16" s="99">
        <v>11656</v>
      </c>
      <c r="K16" s="99">
        <v>11089</v>
      </c>
      <c r="L16" s="12">
        <v>77</v>
      </c>
      <c r="M16" s="98">
        <v>21649</v>
      </c>
      <c r="N16" s="99">
        <v>9922</v>
      </c>
      <c r="O16" s="99">
        <v>11727</v>
      </c>
      <c r="P16" s="64"/>
      <c r="Q16" s="64"/>
      <c r="R16" s="64"/>
      <c r="S16" s="64"/>
      <c r="T16" s="64"/>
    </row>
    <row r="17" spans="1:20" s="7" customFormat="1" ht="19.5" customHeight="1" x14ac:dyDescent="0.2">
      <c r="A17" s="64"/>
      <c r="B17" s="64"/>
      <c r="C17" s="64"/>
      <c r="D17" s="11">
        <v>8</v>
      </c>
      <c r="E17" s="98">
        <v>14862</v>
      </c>
      <c r="F17" s="99">
        <v>7653</v>
      </c>
      <c r="G17" s="99">
        <v>7209</v>
      </c>
      <c r="H17" s="12">
        <v>43</v>
      </c>
      <c r="I17" s="98">
        <v>23610</v>
      </c>
      <c r="J17" s="99">
        <v>12015</v>
      </c>
      <c r="K17" s="99">
        <v>11595</v>
      </c>
      <c r="L17" s="12">
        <v>78</v>
      </c>
      <c r="M17" s="98">
        <v>21135</v>
      </c>
      <c r="N17" s="99">
        <v>9638</v>
      </c>
      <c r="O17" s="99">
        <v>11497</v>
      </c>
      <c r="P17" s="64"/>
      <c r="Q17" s="64"/>
      <c r="R17" s="64"/>
      <c r="S17" s="64"/>
      <c r="T17" s="64"/>
    </row>
    <row r="18" spans="1:20" s="7" customFormat="1" ht="19.5" customHeight="1" x14ac:dyDescent="0.2">
      <c r="A18" s="64"/>
      <c r="B18" s="64"/>
      <c r="C18" s="64"/>
      <c r="D18" s="11">
        <v>9</v>
      </c>
      <c r="E18" s="98">
        <v>15364</v>
      </c>
      <c r="F18" s="99">
        <v>7904</v>
      </c>
      <c r="G18" s="99">
        <v>7460</v>
      </c>
      <c r="H18" s="12">
        <v>44</v>
      </c>
      <c r="I18" s="98">
        <v>24955</v>
      </c>
      <c r="J18" s="99">
        <v>12772</v>
      </c>
      <c r="K18" s="99">
        <v>12183</v>
      </c>
      <c r="L18" s="12">
        <v>79</v>
      </c>
      <c r="M18" s="98">
        <v>20221</v>
      </c>
      <c r="N18" s="99">
        <v>8946</v>
      </c>
      <c r="O18" s="99">
        <v>11275</v>
      </c>
      <c r="P18" s="64"/>
      <c r="Q18" s="64"/>
      <c r="R18" s="64"/>
      <c r="S18" s="64"/>
      <c r="T18" s="64"/>
    </row>
    <row r="19" spans="1:20" ht="24.75" customHeight="1" x14ac:dyDescent="0.2">
      <c r="A19" s="64"/>
      <c r="B19" s="64"/>
      <c r="C19" s="64"/>
      <c r="D19" s="11" t="s">
        <v>28</v>
      </c>
      <c r="E19" s="98">
        <v>78932</v>
      </c>
      <c r="F19" s="99">
        <v>40317</v>
      </c>
      <c r="G19" s="99">
        <v>38615</v>
      </c>
      <c r="H19" s="12" t="s">
        <v>38</v>
      </c>
      <c r="I19" s="98">
        <v>137336</v>
      </c>
      <c r="J19" s="99">
        <v>70090</v>
      </c>
      <c r="K19" s="99">
        <v>67246</v>
      </c>
      <c r="L19" s="12" t="s">
        <v>42</v>
      </c>
      <c r="M19" s="98">
        <v>80274</v>
      </c>
      <c r="N19" s="99">
        <v>33818</v>
      </c>
      <c r="O19" s="99">
        <v>46456</v>
      </c>
      <c r="P19" s="64"/>
      <c r="Q19" s="64"/>
      <c r="R19" s="64"/>
      <c r="S19" s="64"/>
      <c r="T19" s="64"/>
    </row>
    <row r="20" spans="1:20" s="7" customFormat="1" ht="19.5" customHeight="1" x14ac:dyDescent="0.2">
      <c r="A20" s="64"/>
      <c r="B20" s="64"/>
      <c r="C20" s="64"/>
      <c r="D20" s="11">
        <v>10</v>
      </c>
      <c r="E20" s="98">
        <v>15341</v>
      </c>
      <c r="F20" s="99">
        <v>7893</v>
      </c>
      <c r="G20" s="99">
        <v>7448</v>
      </c>
      <c r="H20" s="12">
        <v>45</v>
      </c>
      <c r="I20" s="98">
        <v>26302</v>
      </c>
      <c r="J20" s="99">
        <v>13360</v>
      </c>
      <c r="K20" s="99">
        <v>12942</v>
      </c>
      <c r="L20" s="12">
        <v>80</v>
      </c>
      <c r="M20" s="98">
        <v>18758</v>
      </c>
      <c r="N20" s="99">
        <v>8117</v>
      </c>
      <c r="O20" s="99">
        <v>10641</v>
      </c>
      <c r="P20" s="64"/>
      <c r="Q20" s="64"/>
      <c r="R20" s="64"/>
      <c r="S20" s="64"/>
      <c r="T20" s="64"/>
    </row>
    <row r="21" spans="1:20" s="7" customFormat="1" ht="19.5" customHeight="1" x14ac:dyDescent="0.2">
      <c r="A21" s="64"/>
      <c r="B21" s="64"/>
      <c r="C21" s="64"/>
      <c r="D21" s="11">
        <v>11</v>
      </c>
      <c r="E21" s="98">
        <v>15621</v>
      </c>
      <c r="F21" s="99">
        <v>7942</v>
      </c>
      <c r="G21" s="99">
        <v>7679</v>
      </c>
      <c r="H21" s="12">
        <v>46</v>
      </c>
      <c r="I21" s="98">
        <v>27719</v>
      </c>
      <c r="J21" s="99">
        <v>14111</v>
      </c>
      <c r="K21" s="99">
        <v>13608</v>
      </c>
      <c r="L21" s="12">
        <v>81</v>
      </c>
      <c r="M21" s="98">
        <v>14973</v>
      </c>
      <c r="N21" s="99">
        <v>6469</v>
      </c>
      <c r="O21" s="99">
        <v>8504</v>
      </c>
      <c r="P21" s="64"/>
      <c r="Q21" s="64"/>
      <c r="R21" s="64"/>
      <c r="S21" s="64"/>
      <c r="T21" s="64"/>
    </row>
    <row r="22" spans="1:20" s="7" customFormat="1" ht="19.5" customHeight="1" x14ac:dyDescent="0.2">
      <c r="A22" s="64"/>
      <c r="B22" s="64"/>
      <c r="C22" s="64"/>
      <c r="D22" s="11">
        <v>12</v>
      </c>
      <c r="E22" s="98">
        <v>15944</v>
      </c>
      <c r="F22" s="99">
        <v>8088</v>
      </c>
      <c r="G22" s="99">
        <v>7856</v>
      </c>
      <c r="H22" s="12">
        <v>47</v>
      </c>
      <c r="I22" s="98">
        <v>28533</v>
      </c>
      <c r="J22" s="99">
        <v>14539</v>
      </c>
      <c r="K22" s="99">
        <v>13994</v>
      </c>
      <c r="L22" s="12">
        <v>82</v>
      </c>
      <c r="M22" s="98">
        <v>15677</v>
      </c>
      <c r="N22" s="99">
        <v>6681</v>
      </c>
      <c r="O22" s="99">
        <v>8996</v>
      </c>
      <c r="P22" s="64"/>
      <c r="Q22" s="64"/>
      <c r="R22" s="64"/>
      <c r="S22" s="64"/>
      <c r="T22" s="64"/>
    </row>
    <row r="23" spans="1:20" s="7" customFormat="1" ht="19.5" customHeight="1" x14ac:dyDescent="0.2">
      <c r="A23" s="64"/>
      <c r="B23" s="64"/>
      <c r="C23" s="64"/>
      <c r="D23" s="11">
        <v>13</v>
      </c>
      <c r="E23" s="98">
        <v>15944</v>
      </c>
      <c r="F23" s="99">
        <v>8188</v>
      </c>
      <c r="G23" s="99">
        <v>7756</v>
      </c>
      <c r="H23" s="12">
        <v>48</v>
      </c>
      <c r="I23" s="98">
        <v>28000</v>
      </c>
      <c r="J23" s="99">
        <v>14326</v>
      </c>
      <c r="K23" s="99">
        <v>13674</v>
      </c>
      <c r="L23" s="12">
        <v>83</v>
      </c>
      <c r="M23" s="98">
        <v>15542</v>
      </c>
      <c r="N23" s="99">
        <v>6447</v>
      </c>
      <c r="O23" s="99">
        <v>9095</v>
      </c>
      <c r="P23" s="64"/>
      <c r="Q23" s="64"/>
      <c r="R23" s="64"/>
      <c r="S23" s="64"/>
      <c r="T23" s="64"/>
    </row>
    <row r="24" spans="1:20" s="7" customFormat="1" ht="19.5" customHeight="1" x14ac:dyDescent="0.2">
      <c r="A24" s="64"/>
      <c r="B24" s="64"/>
      <c r="C24" s="64"/>
      <c r="D24" s="11">
        <v>14</v>
      </c>
      <c r="E24" s="98">
        <v>16082</v>
      </c>
      <c r="F24" s="99">
        <v>8206</v>
      </c>
      <c r="G24" s="99">
        <v>7876</v>
      </c>
      <c r="H24" s="12">
        <v>49</v>
      </c>
      <c r="I24" s="98">
        <v>26782</v>
      </c>
      <c r="J24" s="99">
        <v>13754</v>
      </c>
      <c r="K24" s="99">
        <v>13028</v>
      </c>
      <c r="L24" s="12">
        <v>84</v>
      </c>
      <c r="M24" s="98">
        <v>15324</v>
      </c>
      <c r="N24" s="99">
        <v>6104</v>
      </c>
      <c r="O24" s="99">
        <v>9220</v>
      </c>
      <c r="P24" s="64"/>
      <c r="Q24" s="64"/>
      <c r="R24" s="64"/>
      <c r="S24" s="64"/>
      <c r="T24" s="64"/>
    </row>
    <row r="25" spans="1:20" ht="24.75" customHeight="1" x14ac:dyDescent="0.2">
      <c r="A25" s="64"/>
      <c r="B25" s="64"/>
      <c r="C25" s="64"/>
      <c r="D25" s="11" t="s">
        <v>29</v>
      </c>
      <c r="E25" s="98">
        <v>82421</v>
      </c>
      <c r="F25" s="99">
        <v>42168</v>
      </c>
      <c r="G25" s="99">
        <v>40253</v>
      </c>
      <c r="H25" s="12" t="s">
        <v>36</v>
      </c>
      <c r="I25" s="98">
        <v>120296</v>
      </c>
      <c r="J25" s="99">
        <v>60615</v>
      </c>
      <c r="K25" s="99">
        <v>59681</v>
      </c>
      <c r="L25" s="12" t="s">
        <v>43</v>
      </c>
      <c r="M25" s="98">
        <v>56181</v>
      </c>
      <c r="N25" s="99">
        <v>20340</v>
      </c>
      <c r="O25" s="99">
        <v>35841</v>
      </c>
      <c r="P25" s="64"/>
      <c r="Q25" s="64"/>
      <c r="R25" s="64"/>
      <c r="S25" s="64"/>
      <c r="T25" s="64"/>
    </row>
    <row r="26" spans="1:20" s="7" customFormat="1" ht="19.5" customHeight="1" x14ac:dyDescent="0.2">
      <c r="A26" s="64"/>
      <c r="B26" s="64"/>
      <c r="C26" s="64"/>
      <c r="D26" s="11">
        <v>15</v>
      </c>
      <c r="E26" s="98">
        <v>15958</v>
      </c>
      <c r="F26" s="99">
        <v>8192</v>
      </c>
      <c r="G26" s="99">
        <v>7766</v>
      </c>
      <c r="H26" s="12">
        <v>50</v>
      </c>
      <c r="I26" s="98">
        <v>26041</v>
      </c>
      <c r="J26" s="99">
        <v>13281</v>
      </c>
      <c r="K26" s="99">
        <v>12760</v>
      </c>
      <c r="L26" s="12">
        <v>85</v>
      </c>
      <c r="M26" s="98">
        <v>13453</v>
      </c>
      <c r="N26" s="99">
        <v>5170</v>
      </c>
      <c r="O26" s="99">
        <v>8283</v>
      </c>
      <c r="P26" s="64"/>
      <c r="Q26" s="64"/>
      <c r="R26" s="64"/>
      <c r="S26" s="64"/>
      <c r="T26" s="64"/>
    </row>
    <row r="27" spans="1:20" s="7" customFormat="1" ht="19.5" customHeight="1" x14ac:dyDescent="0.2">
      <c r="A27" s="64"/>
      <c r="B27" s="64"/>
      <c r="C27" s="64"/>
      <c r="D27" s="11">
        <v>16</v>
      </c>
      <c r="E27" s="98">
        <v>16984</v>
      </c>
      <c r="F27" s="99">
        <v>8671</v>
      </c>
      <c r="G27" s="99">
        <v>8313</v>
      </c>
      <c r="H27" s="12">
        <v>51</v>
      </c>
      <c r="I27" s="98">
        <v>25239</v>
      </c>
      <c r="J27" s="99">
        <v>12620</v>
      </c>
      <c r="K27" s="99">
        <v>12619</v>
      </c>
      <c r="L27" s="12">
        <v>86</v>
      </c>
      <c r="M27" s="98">
        <v>12290</v>
      </c>
      <c r="N27" s="99">
        <v>4613</v>
      </c>
      <c r="O27" s="99">
        <v>7677</v>
      </c>
      <c r="P27" s="64"/>
      <c r="Q27" s="64"/>
      <c r="R27" s="64"/>
      <c r="S27" s="64"/>
      <c r="T27" s="64"/>
    </row>
    <row r="28" spans="1:20" s="7" customFormat="1" ht="19.5" customHeight="1" x14ac:dyDescent="0.2">
      <c r="A28" s="64"/>
      <c r="B28" s="64"/>
      <c r="C28" s="64"/>
      <c r="D28" s="11">
        <v>17</v>
      </c>
      <c r="E28" s="98">
        <v>17122</v>
      </c>
      <c r="F28" s="99">
        <v>8927</v>
      </c>
      <c r="G28" s="99">
        <v>8195</v>
      </c>
      <c r="H28" s="12">
        <v>52</v>
      </c>
      <c r="I28" s="98">
        <v>25452</v>
      </c>
      <c r="J28" s="99">
        <v>12770</v>
      </c>
      <c r="K28" s="99">
        <v>12682</v>
      </c>
      <c r="L28" s="12">
        <v>87</v>
      </c>
      <c r="M28" s="98">
        <v>11299</v>
      </c>
      <c r="N28" s="99">
        <v>4000</v>
      </c>
      <c r="O28" s="99">
        <v>7299</v>
      </c>
      <c r="P28" s="64"/>
      <c r="Q28" s="64"/>
      <c r="R28" s="64"/>
      <c r="S28" s="64"/>
      <c r="T28" s="64"/>
    </row>
    <row r="29" spans="1:20" s="7" customFormat="1" ht="19.5" customHeight="1" x14ac:dyDescent="0.2">
      <c r="A29" s="64"/>
      <c r="B29" s="64"/>
      <c r="C29" s="64"/>
      <c r="D29" s="11">
        <v>18</v>
      </c>
      <c r="E29" s="98">
        <v>16531</v>
      </c>
      <c r="F29" s="99">
        <v>8423</v>
      </c>
      <c r="G29" s="99">
        <v>8108</v>
      </c>
      <c r="H29" s="12">
        <v>53</v>
      </c>
      <c r="I29" s="98">
        <v>24839</v>
      </c>
      <c r="J29" s="99">
        <v>12595</v>
      </c>
      <c r="K29" s="99">
        <v>12244</v>
      </c>
      <c r="L29" s="12">
        <v>88</v>
      </c>
      <c r="M29" s="98">
        <v>10161</v>
      </c>
      <c r="N29" s="99">
        <v>3584</v>
      </c>
      <c r="O29" s="99">
        <v>6577</v>
      </c>
      <c r="P29" s="64"/>
      <c r="Q29" s="64"/>
      <c r="R29" s="64"/>
      <c r="S29" s="64"/>
      <c r="T29" s="64"/>
    </row>
    <row r="30" spans="1:20" s="7" customFormat="1" ht="19.5" customHeight="1" x14ac:dyDescent="0.2">
      <c r="A30" s="64"/>
      <c r="B30" s="64"/>
      <c r="C30" s="64"/>
      <c r="D30" s="11">
        <v>19</v>
      </c>
      <c r="E30" s="98">
        <v>15826</v>
      </c>
      <c r="F30" s="99">
        <v>7955</v>
      </c>
      <c r="G30" s="99">
        <v>7871</v>
      </c>
      <c r="H30" s="12">
        <v>54</v>
      </c>
      <c r="I30" s="98">
        <v>18725</v>
      </c>
      <c r="J30" s="99">
        <v>9349</v>
      </c>
      <c r="K30" s="99">
        <v>9376</v>
      </c>
      <c r="L30" s="12">
        <v>89</v>
      </c>
      <c r="M30" s="98">
        <v>8978</v>
      </c>
      <c r="N30" s="99">
        <v>2973</v>
      </c>
      <c r="O30" s="99">
        <v>6005</v>
      </c>
      <c r="P30" s="64"/>
      <c r="Q30" s="64"/>
      <c r="R30" s="64"/>
      <c r="S30" s="64"/>
      <c r="T30" s="64"/>
    </row>
    <row r="31" spans="1:20" ht="24.75" customHeight="1" x14ac:dyDescent="0.2">
      <c r="A31" s="64"/>
      <c r="B31" s="64"/>
      <c r="C31" s="64"/>
      <c r="D31" s="11" t="s">
        <v>30</v>
      </c>
      <c r="E31" s="98">
        <v>81469</v>
      </c>
      <c r="F31" s="99">
        <v>42093</v>
      </c>
      <c r="G31" s="99">
        <v>39376</v>
      </c>
      <c r="H31" s="12" t="s">
        <v>35</v>
      </c>
      <c r="I31" s="98">
        <v>114838</v>
      </c>
      <c r="J31" s="99">
        <v>56926</v>
      </c>
      <c r="K31" s="99">
        <v>57912</v>
      </c>
      <c r="L31" s="12" t="s">
        <v>44</v>
      </c>
      <c r="M31" s="98">
        <v>27349</v>
      </c>
      <c r="N31" s="99">
        <v>8001</v>
      </c>
      <c r="O31" s="99">
        <v>19348</v>
      </c>
      <c r="P31" s="64"/>
      <c r="Q31" s="64"/>
      <c r="R31" s="64"/>
      <c r="S31" s="64"/>
      <c r="T31" s="64"/>
    </row>
    <row r="32" spans="1:20" s="7" customFormat="1" ht="19.5" customHeight="1" x14ac:dyDescent="0.2">
      <c r="A32" s="64"/>
      <c r="B32" s="64"/>
      <c r="C32" s="64"/>
      <c r="D32" s="11">
        <v>20</v>
      </c>
      <c r="E32" s="98">
        <v>16157</v>
      </c>
      <c r="F32" s="99">
        <v>8134</v>
      </c>
      <c r="G32" s="99">
        <v>8023</v>
      </c>
      <c r="H32" s="12">
        <v>55</v>
      </c>
      <c r="I32" s="98">
        <v>24879</v>
      </c>
      <c r="J32" s="99">
        <v>12400</v>
      </c>
      <c r="K32" s="99">
        <v>12479</v>
      </c>
      <c r="L32" s="12">
        <v>90</v>
      </c>
      <c r="M32" s="98">
        <v>7735</v>
      </c>
      <c r="N32" s="99">
        <v>2470</v>
      </c>
      <c r="O32" s="99">
        <v>5265</v>
      </c>
      <c r="P32" s="64"/>
      <c r="Q32" s="64"/>
      <c r="R32" s="64"/>
      <c r="S32" s="64"/>
      <c r="T32" s="64"/>
    </row>
    <row r="33" spans="1:20" s="7" customFormat="1" ht="19.5" customHeight="1" x14ac:dyDescent="0.2">
      <c r="A33" s="64"/>
      <c r="B33" s="64"/>
      <c r="C33" s="64"/>
      <c r="D33" s="11">
        <v>21</v>
      </c>
      <c r="E33" s="98">
        <v>16101</v>
      </c>
      <c r="F33" s="99">
        <v>8165</v>
      </c>
      <c r="G33" s="99">
        <v>7936</v>
      </c>
      <c r="H33" s="12">
        <v>56</v>
      </c>
      <c r="I33" s="98">
        <v>23301</v>
      </c>
      <c r="J33" s="99">
        <v>11689</v>
      </c>
      <c r="K33" s="99">
        <v>11612</v>
      </c>
      <c r="L33" s="12">
        <v>91</v>
      </c>
      <c r="M33" s="98">
        <v>6505</v>
      </c>
      <c r="N33" s="99">
        <v>1989</v>
      </c>
      <c r="O33" s="99">
        <v>4516</v>
      </c>
      <c r="P33" s="64"/>
      <c r="Q33" s="64"/>
      <c r="R33" s="64"/>
      <c r="S33" s="64"/>
      <c r="T33" s="64"/>
    </row>
    <row r="34" spans="1:20" s="7" customFormat="1" ht="19.5" customHeight="1" x14ac:dyDescent="0.2">
      <c r="A34" s="64"/>
      <c r="B34" s="64"/>
      <c r="C34" s="64"/>
      <c r="D34" s="11">
        <v>22</v>
      </c>
      <c r="E34" s="98">
        <v>16461</v>
      </c>
      <c r="F34" s="99">
        <v>8429</v>
      </c>
      <c r="G34" s="99">
        <v>8032</v>
      </c>
      <c r="H34" s="12">
        <v>57</v>
      </c>
      <c r="I34" s="98">
        <v>23012</v>
      </c>
      <c r="J34" s="99">
        <v>11420</v>
      </c>
      <c r="K34" s="99">
        <v>11592</v>
      </c>
      <c r="L34" s="12">
        <v>92</v>
      </c>
      <c r="M34" s="98">
        <v>5436</v>
      </c>
      <c r="N34" s="99">
        <v>1555</v>
      </c>
      <c r="O34" s="99">
        <v>3881</v>
      </c>
      <c r="P34" s="64"/>
      <c r="Q34" s="64"/>
      <c r="R34" s="64"/>
      <c r="S34" s="64"/>
      <c r="T34" s="64"/>
    </row>
    <row r="35" spans="1:20" s="7" customFormat="1" ht="19.5" customHeight="1" x14ac:dyDescent="0.2">
      <c r="A35" s="64"/>
      <c r="B35" s="64"/>
      <c r="C35" s="64"/>
      <c r="D35" s="11">
        <v>23</v>
      </c>
      <c r="E35" s="98">
        <v>16477</v>
      </c>
      <c r="F35" s="99">
        <v>8670</v>
      </c>
      <c r="G35" s="99">
        <v>7807</v>
      </c>
      <c r="H35" s="12">
        <v>58</v>
      </c>
      <c r="I35" s="98">
        <v>22126</v>
      </c>
      <c r="J35" s="99">
        <v>10845</v>
      </c>
      <c r="K35" s="99">
        <v>11281</v>
      </c>
      <c r="L35" s="12">
        <v>93</v>
      </c>
      <c r="M35" s="98">
        <v>4257</v>
      </c>
      <c r="N35" s="99">
        <v>1145</v>
      </c>
      <c r="O35" s="99">
        <v>3112</v>
      </c>
      <c r="P35" s="64"/>
      <c r="Q35" s="64"/>
      <c r="R35" s="64"/>
      <c r="S35" s="64"/>
      <c r="T35" s="64"/>
    </row>
    <row r="36" spans="1:20" s="7" customFormat="1" ht="19.5" customHeight="1" x14ac:dyDescent="0.2">
      <c r="A36" s="64"/>
      <c r="B36" s="64"/>
      <c r="C36" s="64"/>
      <c r="D36" s="11">
        <v>24</v>
      </c>
      <c r="E36" s="98">
        <v>16273</v>
      </c>
      <c r="F36" s="99">
        <v>8695</v>
      </c>
      <c r="G36" s="99">
        <v>7578</v>
      </c>
      <c r="H36" s="12">
        <v>59</v>
      </c>
      <c r="I36" s="98">
        <v>21520</v>
      </c>
      <c r="J36" s="99">
        <v>10572</v>
      </c>
      <c r="K36" s="99">
        <v>10948</v>
      </c>
      <c r="L36" s="12">
        <v>94</v>
      </c>
      <c r="M36" s="102">
        <v>3416</v>
      </c>
      <c r="N36" s="102">
        <v>842</v>
      </c>
      <c r="O36" s="102">
        <v>2574</v>
      </c>
      <c r="P36" s="64"/>
      <c r="Q36" s="64"/>
      <c r="R36" s="64"/>
      <c r="S36" s="64"/>
      <c r="T36" s="64"/>
    </row>
    <row r="37" spans="1:20" s="7" customFormat="1" ht="24.75" customHeight="1" x14ac:dyDescent="0.2">
      <c r="A37" s="64"/>
      <c r="B37" s="64"/>
      <c r="C37" s="64"/>
      <c r="D37" s="11" t="s">
        <v>31</v>
      </c>
      <c r="E37" s="98">
        <v>82616</v>
      </c>
      <c r="F37" s="99">
        <v>44079</v>
      </c>
      <c r="G37" s="99">
        <v>38537</v>
      </c>
      <c r="H37" s="12" t="s">
        <v>34</v>
      </c>
      <c r="I37" s="98">
        <v>107316</v>
      </c>
      <c r="J37" s="99">
        <v>52334</v>
      </c>
      <c r="K37" s="99">
        <v>54982</v>
      </c>
      <c r="L37" s="12" t="s">
        <v>6</v>
      </c>
      <c r="M37" s="102">
        <v>8450</v>
      </c>
      <c r="N37" s="102">
        <v>1446</v>
      </c>
      <c r="O37" s="102">
        <v>7004</v>
      </c>
      <c r="P37" s="64"/>
      <c r="Q37" s="64"/>
      <c r="R37" s="64"/>
      <c r="S37" s="64"/>
      <c r="T37" s="64"/>
    </row>
    <row r="38" spans="1:20" s="7" customFormat="1" ht="19.5" customHeight="1" x14ac:dyDescent="0.2">
      <c r="A38" s="64"/>
      <c r="B38" s="64"/>
      <c r="C38" s="64"/>
      <c r="D38" s="11">
        <v>25</v>
      </c>
      <c r="E38" s="98">
        <v>16825</v>
      </c>
      <c r="F38" s="99">
        <v>9078</v>
      </c>
      <c r="G38" s="99">
        <v>7747</v>
      </c>
      <c r="H38" s="12">
        <v>60</v>
      </c>
      <c r="I38" s="98">
        <v>21385</v>
      </c>
      <c r="J38" s="99">
        <v>10585</v>
      </c>
      <c r="K38" s="99">
        <v>10800</v>
      </c>
      <c r="L38" s="12"/>
      <c r="M38" s="102"/>
      <c r="N38" s="102"/>
      <c r="O38" s="102"/>
      <c r="P38" s="64"/>
      <c r="Q38" s="64"/>
      <c r="R38" s="64"/>
      <c r="S38" s="64"/>
      <c r="T38" s="64"/>
    </row>
    <row r="39" spans="1:20" s="7" customFormat="1" ht="19.5" customHeight="1" x14ac:dyDescent="0.2">
      <c r="A39" s="64"/>
      <c r="B39" s="64"/>
      <c r="C39" s="64"/>
      <c r="D39" s="11">
        <v>26</v>
      </c>
      <c r="E39" s="98">
        <v>16828</v>
      </c>
      <c r="F39" s="99">
        <v>9056</v>
      </c>
      <c r="G39" s="99">
        <v>7772</v>
      </c>
      <c r="H39" s="12">
        <v>61</v>
      </c>
      <c r="I39" s="98">
        <v>22138</v>
      </c>
      <c r="J39" s="99">
        <v>10806</v>
      </c>
      <c r="K39" s="99">
        <v>11332</v>
      </c>
      <c r="L39" s="66" t="s">
        <v>13</v>
      </c>
      <c r="M39" s="102"/>
      <c r="N39" s="103"/>
      <c r="O39" s="103"/>
      <c r="P39" s="64"/>
      <c r="Q39" s="64"/>
      <c r="R39" s="64"/>
      <c r="S39" s="64"/>
      <c r="T39" s="64"/>
    </row>
    <row r="40" spans="1:20" s="7" customFormat="1" ht="19.5" customHeight="1" x14ac:dyDescent="0.2">
      <c r="A40" s="64"/>
      <c r="B40" s="64"/>
      <c r="C40" s="64"/>
      <c r="D40" s="11">
        <v>27</v>
      </c>
      <c r="E40" s="98">
        <v>16200</v>
      </c>
      <c r="F40" s="99">
        <v>8658</v>
      </c>
      <c r="G40" s="99">
        <v>7542</v>
      </c>
      <c r="H40" s="12">
        <v>62</v>
      </c>
      <c r="I40" s="98">
        <v>21512</v>
      </c>
      <c r="J40" s="99">
        <v>10508</v>
      </c>
      <c r="K40" s="99">
        <v>11004</v>
      </c>
      <c r="L40" s="12" t="s">
        <v>7</v>
      </c>
      <c r="M40" s="98">
        <v>213373</v>
      </c>
      <c r="N40" s="99">
        <v>109236</v>
      </c>
      <c r="O40" s="99">
        <v>104137</v>
      </c>
      <c r="P40" s="64"/>
      <c r="Q40" s="64"/>
      <c r="R40" s="64"/>
      <c r="S40" s="64"/>
      <c r="T40" s="64"/>
    </row>
    <row r="41" spans="1:20" s="7" customFormat="1" ht="19.5" customHeight="1" x14ac:dyDescent="0.2">
      <c r="A41" s="64"/>
      <c r="B41" s="64"/>
      <c r="C41" s="64"/>
      <c r="D41" s="11">
        <v>28</v>
      </c>
      <c r="E41" s="98">
        <v>16286</v>
      </c>
      <c r="F41" s="99">
        <v>8569</v>
      </c>
      <c r="G41" s="99">
        <v>7717</v>
      </c>
      <c r="H41" s="12">
        <v>63</v>
      </c>
      <c r="I41" s="98">
        <v>20572</v>
      </c>
      <c r="J41" s="99">
        <v>9900</v>
      </c>
      <c r="K41" s="99">
        <v>10672</v>
      </c>
      <c r="L41" s="12" t="s">
        <v>8</v>
      </c>
      <c r="M41" s="98">
        <v>1027332</v>
      </c>
      <c r="N41" s="99">
        <v>523670</v>
      </c>
      <c r="O41" s="99">
        <v>503662</v>
      </c>
      <c r="P41" s="64"/>
      <c r="Q41" s="64"/>
      <c r="R41" s="64"/>
      <c r="S41" s="64"/>
      <c r="T41" s="64"/>
    </row>
    <row r="42" spans="1:20" s="7" customFormat="1" ht="19.5" customHeight="1" x14ac:dyDescent="0.2">
      <c r="A42" s="64"/>
      <c r="B42" s="64"/>
      <c r="C42" s="64"/>
      <c r="D42" s="11">
        <v>29</v>
      </c>
      <c r="E42" s="98">
        <v>16477</v>
      </c>
      <c r="F42" s="99">
        <v>8718</v>
      </c>
      <c r="G42" s="99">
        <v>7759</v>
      </c>
      <c r="H42" s="12">
        <v>64</v>
      </c>
      <c r="I42" s="98">
        <v>21709</v>
      </c>
      <c r="J42" s="99">
        <v>10535</v>
      </c>
      <c r="K42" s="99">
        <v>11174</v>
      </c>
      <c r="L42" s="12" t="s">
        <v>9</v>
      </c>
      <c r="M42" s="102">
        <v>529549</v>
      </c>
      <c r="N42" s="102">
        <v>231569</v>
      </c>
      <c r="O42" s="102">
        <v>297980</v>
      </c>
      <c r="P42" s="64"/>
      <c r="Q42" s="64"/>
      <c r="R42" s="64"/>
      <c r="S42" s="64"/>
      <c r="T42" s="64"/>
    </row>
    <row r="43" spans="1:20" s="7" customFormat="1" ht="24.75" customHeight="1" x14ac:dyDescent="0.2">
      <c r="A43" s="64"/>
      <c r="B43" s="64"/>
      <c r="C43" s="64"/>
      <c r="D43" s="11" t="s">
        <v>32</v>
      </c>
      <c r="E43" s="98">
        <v>88724</v>
      </c>
      <c r="F43" s="99">
        <v>46334</v>
      </c>
      <c r="G43" s="99">
        <v>42390</v>
      </c>
      <c r="H43" s="12" t="s">
        <v>33</v>
      </c>
      <c r="I43" s="98">
        <v>118349</v>
      </c>
      <c r="J43" s="99">
        <v>56874</v>
      </c>
      <c r="K43" s="99">
        <v>61475</v>
      </c>
      <c r="L43" s="66" t="s">
        <v>14</v>
      </c>
      <c r="M43" s="102"/>
      <c r="N43" s="102"/>
      <c r="O43" s="102"/>
      <c r="P43" s="64"/>
      <c r="Q43" s="64"/>
      <c r="R43" s="64"/>
      <c r="S43" s="64"/>
      <c r="T43" s="64"/>
    </row>
    <row r="44" spans="1:20" s="7" customFormat="1" ht="19.5" customHeight="1" x14ac:dyDescent="0.2">
      <c r="A44" s="64"/>
      <c r="B44" s="64"/>
      <c r="C44" s="64"/>
      <c r="D44" s="11">
        <v>30</v>
      </c>
      <c r="E44" s="98">
        <v>17035</v>
      </c>
      <c r="F44" s="99">
        <v>8848</v>
      </c>
      <c r="G44" s="99">
        <v>8187</v>
      </c>
      <c r="H44" s="12">
        <v>65</v>
      </c>
      <c r="I44" s="98">
        <v>22335</v>
      </c>
      <c r="J44" s="99">
        <v>10912</v>
      </c>
      <c r="K44" s="99">
        <v>11423</v>
      </c>
      <c r="L44" s="12" t="s">
        <v>7</v>
      </c>
      <c r="M44" s="104">
        <v>12.053242077125656</v>
      </c>
      <c r="N44" s="104">
        <v>12.636108620839238</v>
      </c>
      <c r="O44" s="104">
        <v>11.49695455513983</v>
      </c>
      <c r="P44" s="64"/>
      <c r="Q44" s="64"/>
      <c r="R44" s="64"/>
      <c r="S44" s="64"/>
      <c r="T44" s="64"/>
    </row>
    <row r="45" spans="1:20" s="7" customFormat="1" ht="19.5" customHeight="1" x14ac:dyDescent="0.2">
      <c r="A45" s="64"/>
      <c r="B45" s="64"/>
      <c r="C45" s="64"/>
      <c r="D45" s="11">
        <v>31</v>
      </c>
      <c r="E45" s="98">
        <v>17416</v>
      </c>
      <c r="F45" s="99">
        <v>9100</v>
      </c>
      <c r="G45" s="99">
        <v>8316</v>
      </c>
      <c r="H45" s="12">
        <v>66</v>
      </c>
      <c r="I45" s="98">
        <v>22048</v>
      </c>
      <c r="J45" s="99">
        <v>10660</v>
      </c>
      <c r="K45" s="99">
        <v>11388</v>
      </c>
      <c r="L45" s="12" t="s">
        <v>8</v>
      </c>
      <c r="M45" s="104">
        <v>58.033028028746159</v>
      </c>
      <c r="N45" s="104">
        <v>60.576650568263979</v>
      </c>
      <c r="O45" s="104">
        <v>55.605396018234032</v>
      </c>
      <c r="P45" s="64"/>
      <c r="Q45" s="64"/>
      <c r="R45" s="64"/>
      <c r="S45" s="64"/>
      <c r="T45" s="64"/>
    </row>
    <row r="46" spans="1:20" s="7" customFormat="1" ht="19.5" customHeight="1" x14ac:dyDescent="0.2">
      <c r="A46" s="64"/>
      <c r="B46" s="64"/>
      <c r="C46" s="64"/>
      <c r="D46" s="11">
        <v>32</v>
      </c>
      <c r="E46" s="98">
        <v>17894</v>
      </c>
      <c r="F46" s="99">
        <v>9394</v>
      </c>
      <c r="G46" s="99">
        <v>8500</v>
      </c>
      <c r="H46" s="12">
        <v>67</v>
      </c>
      <c r="I46" s="98">
        <v>23712</v>
      </c>
      <c r="J46" s="99">
        <v>11281</v>
      </c>
      <c r="K46" s="99">
        <v>12431</v>
      </c>
      <c r="L46" s="12" t="s">
        <v>9</v>
      </c>
      <c r="M46" s="104">
        <v>29.913729894128188</v>
      </c>
      <c r="N46" s="104">
        <v>26.78724081089679</v>
      </c>
      <c r="O46" s="104">
        <v>32.897649426626138</v>
      </c>
      <c r="P46" s="64"/>
      <c r="Q46" s="64"/>
      <c r="R46" s="64"/>
      <c r="S46" s="64"/>
      <c r="T46" s="64"/>
    </row>
    <row r="47" spans="1:20" s="7" customFormat="1" ht="19.5" customHeight="1" x14ac:dyDescent="0.2">
      <c r="A47" s="64"/>
      <c r="B47" s="64"/>
      <c r="C47" s="64"/>
      <c r="D47" s="11">
        <v>33</v>
      </c>
      <c r="E47" s="98">
        <v>18018</v>
      </c>
      <c r="F47" s="99">
        <v>9483</v>
      </c>
      <c r="G47" s="99">
        <v>8535</v>
      </c>
      <c r="H47" s="12">
        <v>68</v>
      </c>
      <c r="I47" s="98">
        <v>24551</v>
      </c>
      <c r="J47" s="99">
        <v>11748</v>
      </c>
      <c r="K47" s="99">
        <v>12803</v>
      </c>
      <c r="L47" s="12"/>
      <c r="M47" s="104"/>
      <c r="N47" s="104"/>
      <c r="O47" s="104"/>
      <c r="P47" s="64"/>
      <c r="Q47" s="64"/>
      <c r="R47" s="64"/>
      <c r="S47" s="64"/>
      <c r="T47" s="64"/>
    </row>
    <row r="48" spans="1:20" s="7" customFormat="1" ht="19.5" customHeight="1" x14ac:dyDescent="0.2">
      <c r="A48" s="64"/>
      <c r="B48" s="64"/>
      <c r="C48" s="64"/>
      <c r="D48" s="50">
        <v>34</v>
      </c>
      <c r="E48" s="100">
        <v>18361</v>
      </c>
      <c r="F48" s="101">
        <v>9509</v>
      </c>
      <c r="G48" s="101">
        <v>8852</v>
      </c>
      <c r="H48" s="51">
        <v>69</v>
      </c>
      <c r="I48" s="100">
        <v>25703</v>
      </c>
      <c r="J48" s="101">
        <v>12273</v>
      </c>
      <c r="K48" s="101">
        <v>13430</v>
      </c>
      <c r="L48" s="51" t="s">
        <v>10</v>
      </c>
      <c r="M48" s="105">
        <v>48.28998</v>
      </c>
      <c r="N48" s="105">
        <v>46.572299999999998</v>
      </c>
      <c r="O48" s="105">
        <v>49.929340000000003</v>
      </c>
      <c r="P48" s="64"/>
      <c r="Q48" s="64"/>
      <c r="R48" s="64"/>
      <c r="S48" s="64"/>
      <c r="T48" s="64"/>
    </row>
    <row r="49" spans="4:15" s="4" customFormat="1" ht="18.2" customHeight="1" x14ac:dyDescent="0.2">
      <c r="D49" s="91" t="s">
        <v>51</v>
      </c>
      <c r="O49" s="24" t="s">
        <v>49</v>
      </c>
    </row>
    <row r="50" spans="4:15" s="26" customFormat="1" ht="18.2" customHeight="1" x14ac:dyDescent="0.2">
      <c r="D50" s="4"/>
      <c r="H50" s="4"/>
      <c r="L50" s="4"/>
    </row>
    <row r="51" spans="4:15" s="26" customFormat="1" ht="18.2" customHeight="1" x14ac:dyDescent="0.2">
      <c r="D51" s="4"/>
      <c r="H51" s="4"/>
      <c r="L51" s="91"/>
    </row>
    <row r="52" spans="4:15" s="26" customFormat="1" ht="18.2" customHeight="1" x14ac:dyDescent="0.2">
      <c r="D52" s="4"/>
      <c r="H52" s="4"/>
      <c r="L52" s="4"/>
    </row>
    <row r="53" spans="4:15" s="26" customFormat="1" ht="18.2" customHeight="1" x14ac:dyDescent="0.2">
      <c r="D53" s="4"/>
      <c r="H53" s="4"/>
      <c r="L53" s="4"/>
    </row>
    <row r="54" spans="4:15" ht="12" customHeight="1" x14ac:dyDescent="0.2">
      <c r="E54" s="26"/>
      <c r="F54" s="26"/>
      <c r="G54" s="26"/>
      <c r="I54" s="26"/>
      <c r="J54" s="26"/>
      <c r="K54" s="26"/>
      <c r="M54" s="26"/>
      <c r="N54" s="26"/>
      <c r="O54" s="26"/>
    </row>
    <row r="55" spans="4:15" ht="12" customHeight="1" x14ac:dyDescent="0.2">
      <c r="E55" s="26"/>
      <c r="F55" s="26"/>
      <c r="G55" s="26"/>
      <c r="I55" s="26"/>
      <c r="J55" s="26"/>
      <c r="K55" s="26"/>
      <c r="M55" s="26"/>
      <c r="N55" s="26"/>
      <c r="O55" s="26"/>
    </row>
    <row r="56" spans="4:15" ht="12" customHeight="1" x14ac:dyDescent="0.2">
      <c r="E56" s="26"/>
      <c r="F56" s="26"/>
      <c r="G56" s="26"/>
      <c r="I56" s="26"/>
      <c r="J56" s="26"/>
      <c r="K56" s="26"/>
      <c r="M56" s="26"/>
      <c r="N56" s="26"/>
      <c r="O56" s="26"/>
    </row>
    <row r="57" spans="4:15" ht="17.100000000000001" customHeight="1" x14ac:dyDescent="0.2">
      <c r="E57" s="26"/>
      <c r="F57" s="26"/>
      <c r="G57" s="26"/>
      <c r="I57" s="26"/>
      <c r="J57" s="26"/>
      <c r="K57" s="26"/>
      <c r="M57" s="26"/>
      <c r="N57" s="26"/>
      <c r="O57" s="26"/>
    </row>
    <row r="58" spans="4:15" ht="17.100000000000001" customHeight="1" x14ac:dyDescent="0.2">
      <c r="E58" s="26"/>
      <c r="F58" s="26"/>
      <c r="G58" s="26"/>
      <c r="I58" s="26"/>
      <c r="J58" s="26"/>
      <c r="K58" s="26"/>
      <c r="M58" s="26"/>
      <c r="N58" s="26"/>
      <c r="O58" s="26"/>
    </row>
    <row r="59" spans="4:15" ht="17.100000000000001" customHeight="1" x14ac:dyDescent="0.2">
      <c r="D59" s="91" t="s">
        <v>50</v>
      </c>
    </row>
    <row r="60" spans="4:15" ht="17.100000000000001" customHeight="1" x14ac:dyDescent="0.2">
      <c r="D60" s="91"/>
    </row>
    <row r="61" spans="4:15" ht="17.100000000000001" customHeight="1" x14ac:dyDescent="0.2">
      <c r="D61" s="92" t="s">
        <v>45</v>
      </c>
      <c r="E61" s="95">
        <f>SUM(E7,E13,E19,E25,E31,E37,E43,I7,I13,I19,I25,I31,I37,I43,M7,M13,M19,M25,M31,M37,M38)-E6</f>
        <v>0</v>
      </c>
      <c r="F61" s="96"/>
      <c r="G61" s="96"/>
      <c r="L61" s="91"/>
    </row>
    <row r="62" spans="4:15" ht="17.100000000000001" customHeight="1" x14ac:dyDescent="0.2">
      <c r="D62" s="93" t="s">
        <v>12</v>
      </c>
      <c r="E62" s="95">
        <f>SUM(E8:E12)-E7</f>
        <v>0</v>
      </c>
      <c r="F62" s="96">
        <f>SUM(F8:F12)-F7</f>
        <v>0</v>
      </c>
      <c r="G62" s="96">
        <f>SUM(G8:G12)-G7</f>
        <v>0</v>
      </c>
      <c r="H62" s="94" t="s">
        <v>39</v>
      </c>
      <c r="I62" s="96">
        <f>SUM(I8:I12)-I7</f>
        <v>0</v>
      </c>
      <c r="J62" s="96">
        <f>SUM(J8:J12)-J7</f>
        <v>0</v>
      </c>
      <c r="K62" s="96">
        <f>SUM(K8:K12)-K7</f>
        <v>0</v>
      </c>
      <c r="L62" s="94" t="s">
        <v>40</v>
      </c>
      <c r="M62" s="96">
        <f>SUM(M8:M12)-M7</f>
        <v>0</v>
      </c>
      <c r="N62" s="96">
        <f>SUM(N8:N12)-N7</f>
        <v>0</v>
      </c>
      <c r="O62" s="96">
        <f>SUM(O8:O12)-O7</f>
        <v>0</v>
      </c>
    </row>
    <row r="63" spans="4:15" ht="17.100000000000001" customHeight="1" x14ac:dyDescent="0.2">
      <c r="D63" s="93" t="s">
        <v>27</v>
      </c>
      <c r="E63" s="95">
        <f>SUM(E14:E18)-E13</f>
        <v>0</v>
      </c>
      <c r="F63" s="96">
        <f>SUM(F14:F18)-F13</f>
        <v>0</v>
      </c>
      <c r="G63" s="96">
        <f>SUM(G14:G18)-G13</f>
        <v>0</v>
      </c>
      <c r="H63" s="94" t="s">
        <v>37</v>
      </c>
      <c r="I63" s="96">
        <f>SUM(I14:I18)-I13</f>
        <v>0</v>
      </c>
      <c r="J63" s="96">
        <f>SUM(J14:J18)-J13</f>
        <v>0</v>
      </c>
      <c r="K63" s="96">
        <f>SUM(K14:K18)-K13</f>
        <v>0</v>
      </c>
      <c r="L63" s="94" t="s">
        <v>41</v>
      </c>
      <c r="M63" s="96">
        <f>SUM(M14:M18)-M13</f>
        <v>0</v>
      </c>
      <c r="N63" s="96">
        <f>SUM(N14:N18)-N13</f>
        <v>0</v>
      </c>
      <c r="O63" s="96">
        <f>SUM(O14:O18)-O13</f>
        <v>0</v>
      </c>
    </row>
    <row r="64" spans="4:15" ht="17.100000000000001" customHeight="1" x14ac:dyDescent="0.2">
      <c r="D64" s="93" t="s">
        <v>28</v>
      </c>
      <c r="E64" s="95">
        <f>SUM(E20:E24)-E19</f>
        <v>0</v>
      </c>
      <c r="F64" s="96">
        <f>SUM(F20:F24)-F19</f>
        <v>0</v>
      </c>
      <c r="G64" s="96">
        <f>SUM(G20:G24)-G19</f>
        <v>0</v>
      </c>
      <c r="H64" s="94" t="s">
        <v>38</v>
      </c>
      <c r="I64" s="96">
        <f>SUM(I20:I24)-I19</f>
        <v>0</v>
      </c>
      <c r="J64" s="96">
        <f>SUM(J20:J24)-J19</f>
        <v>0</v>
      </c>
      <c r="K64" s="96">
        <f>SUM(K20:K24)-K19</f>
        <v>0</v>
      </c>
      <c r="L64" s="94" t="s">
        <v>42</v>
      </c>
      <c r="M64" s="96">
        <f>SUM(M20:M24)-M19</f>
        <v>0</v>
      </c>
      <c r="N64" s="96">
        <f>SUM(N20:N24)-N19</f>
        <v>0</v>
      </c>
      <c r="O64" s="96">
        <f>SUM(O20:O24)-O19</f>
        <v>0</v>
      </c>
    </row>
    <row r="65" spans="4:15" ht="17.100000000000001" customHeight="1" x14ac:dyDescent="0.2">
      <c r="D65" s="93" t="s">
        <v>29</v>
      </c>
      <c r="E65" s="95">
        <f>SUM(E26:E30)-E25</f>
        <v>0</v>
      </c>
      <c r="F65" s="96">
        <f>SUM(F26:F30)-F25</f>
        <v>0</v>
      </c>
      <c r="G65" s="96">
        <f>SUM(G26:G30)-G25</f>
        <v>0</v>
      </c>
      <c r="H65" s="94" t="s">
        <v>36</v>
      </c>
      <c r="I65" s="96">
        <f>SUM(I26:I30)-I25</f>
        <v>0</v>
      </c>
      <c r="J65" s="96">
        <f>SUM(J26:J30)-J25</f>
        <v>0</v>
      </c>
      <c r="K65" s="96">
        <f>SUM(K26:K30)-K25</f>
        <v>0</v>
      </c>
      <c r="L65" s="94" t="s">
        <v>43</v>
      </c>
      <c r="M65" s="96">
        <f>SUM(M26:M30)-M25</f>
        <v>0</v>
      </c>
      <c r="N65" s="96">
        <f>SUM(N26:N30)-N25</f>
        <v>0</v>
      </c>
      <c r="O65" s="96">
        <f>SUM(O26:O30)-O25</f>
        <v>0</v>
      </c>
    </row>
    <row r="66" spans="4:15" ht="17.100000000000001" customHeight="1" x14ac:dyDescent="0.2">
      <c r="D66" s="93" t="s">
        <v>30</v>
      </c>
      <c r="E66" s="95">
        <f>SUM(E32:E36)-E31</f>
        <v>0</v>
      </c>
      <c r="F66" s="96">
        <f>SUM(F32:F36)-F31</f>
        <v>0</v>
      </c>
      <c r="G66" s="96">
        <f>SUM(G32:G36)-G31</f>
        <v>0</v>
      </c>
      <c r="H66" s="94" t="s">
        <v>35</v>
      </c>
      <c r="I66" s="96">
        <f>SUM(I32:I36)-I31</f>
        <v>0</v>
      </c>
      <c r="J66" s="96">
        <f>SUM(J32:J36)-J31</f>
        <v>0</v>
      </c>
      <c r="K66" s="96">
        <f>SUM(K32:K36)-K31</f>
        <v>0</v>
      </c>
      <c r="L66" s="94" t="s">
        <v>44</v>
      </c>
      <c r="M66" s="96">
        <f>SUM(M32:M36)-M31</f>
        <v>0</v>
      </c>
      <c r="N66" s="96">
        <f>SUM(N32:N36)-N31</f>
        <v>0</v>
      </c>
      <c r="O66" s="96">
        <f>SUM(O32:O36)-O31</f>
        <v>0</v>
      </c>
    </row>
    <row r="67" spans="4:15" ht="17.100000000000001" customHeight="1" x14ac:dyDescent="0.2">
      <c r="D67" s="93" t="s">
        <v>31</v>
      </c>
      <c r="E67" s="95">
        <f>SUM(E38:E42)-E37</f>
        <v>0</v>
      </c>
      <c r="F67" s="96">
        <f>SUM(F38:F42)-F37</f>
        <v>0</v>
      </c>
      <c r="G67" s="96">
        <f>SUM(G38:G42)-G37</f>
        <v>0</v>
      </c>
      <c r="H67" s="94" t="s">
        <v>34</v>
      </c>
      <c r="I67" s="96">
        <f>SUM(I38:I42)-I37</f>
        <v>0</v>
      </c>
      <c r="J67" s="96">
        <f>SUM(J38:J42)-J37</f>
        <v>0</v>
      </c>
      <c r="K67" s="96">
        <f>SUM(K38:K42)-K37</f>
        <v>0</v>
      </c>
      <c r="L67" s="91"/>
      <c r="M67" s="96"/>
      <c r="N67" s="96"/>
      <c r="O67" s="96"/>
    </row>
    <row r="68" spans="4:15" ht="17.100000000000001" customHeight="1" x14ac:dyDescent="0.2">
      <c r="D68" s="93" t="s">
        <v>32</v>
      </c>
      <c r="E68" s="95">
        <f>SUM(E44:E48)-E43</f>
        <v>0</v>
      </c>
      <c r="F68" s="96">
        <f>SUM(F44:F48)-F43</f>
        <v>0</v>
      </c>
      <c r="G68" s="96">
        <f>SUM(G44:G48)-G43</f>
        <v>0</v>
      </c>
      <c r="H68" s="94" t="s">
        <v>33</v>
      </c>
      <c r="I68" s="96">
        <f>SUM(I44:I48)-I43</f>
        <v>0</v>
      </c>
      <c r="J68" s="96">
        <f>SUM(J44:J48)-J43</f>
        <v>0</v>
      </c>
      <c r="K68" s="96">
        <f>SUM(K44:K48)-K43</f>
        <v>0</v>
      </c>
      <c r="L68" s="91"/>
      <c r="M68" s="96"/>
      <c r="N68" s="96"/>
      <c r="O68" s="96"/>
    </row>
    <row r="69" spans="4:15" ht="17.100000000000001" customHeight="1" x14ac:dyDescent="0.2">
      <c r="L69" s="91" t="s">
        <v>7</v>
      </c>
      <c r="M69" s="95">
        <f>SUM(E8:E12,E14:E18,E20:E24)-M40</f>
        <v>0</v>
      </c>
      <c r="N69" s="95">
        <f>SUM(F8:F12,F14:F18,F20:F24)-N40</f>
        <v>0</v>
      </c>
      <c r="O69" s="95">
        <f>SUM(G8:G12,G14:G18,G20:G24)-O40</f>
        <v>0</v>
      </c>
    </row>
    <row r="70" spans="4:15" ht="17.100000000000001" customHeight="1" x14ac:dyDescent="0.2">
      <c r="L70" s="91" t="s">
        <v>8</v>
      </c>
      <c r="M70" s="95">
        <f>SUM(E26:E30,E32:E36,E38:E42,E44:E48,I8:I12,I14:I18,I20:I24,I26:I30,I32:I36,I38:I42)-M41</f>
        <v>0</v>
      </c>
      <c r="N70" s="95">
        <f>SUM(F26:F30,F32:F36,F38:F42,F44:F48,J8:J12,J14:J18,J20:J24,J26:J30,J32:J36,J38:J42)-N41</f>
        <v>0</v>
      </c>
      <c r="O70" s="95">
        <f>SUM(G26:G30,G32:G36,G38:G42,G44:G48,K8:K12,K14:K18,K20:K24,K26:K30,K32:K36,K38:K42)-O41</f>
        <v>0</v>
      </c>
    </row>
    <row r="71" spans="4:15" ht="17.100000000000001" customHeight="1" x14ac:dyDescent="0.2">
      <c r="L71" s="91" t="s">
        <v>9</v>
      </c>
      <c r="M71" s="95">
        <f>SUM(I44:I48,M8:M12,M14:M18,M20:M24,M26:M30,M32:M36,M37)-M42</f>
        <v>0</v>
      </c>
      <c r="N71" s="95">
        <f>SUM(J44:J48,N8:N12,N14:N18,N20:N24,N26:N30,N32:N36,N37)-N42</f>
        <v>0</v>
      </c>
      <c r="O71" s="95">
        <f>SUM(K44:K48,O8:O12,O14:O18,O20:O24,O26:O30,O32:O36,O37)-O42</f>
        <v>0</v>
      </c>
    </row>
    <row r="72" spans="4:15" ht="17.100000000000001" customHeight="1" x14ac:dyDescent="0.2">
      <c r="L72" s="91" t="s">
        <v>14</v>
      </c>
      <c r="M72" s="96"/>
      <c r="N72" s="96"/>
      <c r="O72" s="96"/>
    </row>
    <row r="73" spans="4:15" ht="17.100000000000001" customHeight="1" x14ac:dyDescent="0.2">
      <c r="L73" s="91" t="s">
        <v>7</v>
      </c>
      <c r="M73" s="97">
        <f>ROUND(M40/(E6)*100,1)-M44</f>
        <v>4.6757922874343549E-2</v>
      </c>
      <c r="N73" s="97">
        <f t="shared" ref="N73:O73" si="0">ROUND(N40/(F6)*100,1)-N44</f>
        <v>-3.610862083923827E-2</v>
      </c>
      <c r="O73" s="97">
        <f t="shared" si="0"/>
        <v>3.0454448601702211E-3</v>
      </c>
    </row>
    <row r="74" spans="4:15" ht="17.100000000000001" customHeight="1" x14ac:dyDescent="0.2">
      <c r="L74" s="91" t="s">
        <v>8</v>
      </c>
      <c r="M74" s="97">
        <f>ROUND(M41/(E$6)*100,1)-M45</f>
        <v>-3.3028028746159066E-2</v>
      </c>
      <c r="N74" s="97">
        <f t="shared" ref="N74:O74" si="1">ROUND(N41/(F$6)*100,1)-N45</f>
        <v>2.3349431736022552E-2</v>
      </c>
      <c r="O74" s="97">
        <f t="shared" si="1"/>
        <v>-5.3960182340304641E-3</v>
      </c>
    </row>
    <row r="75" spans="4:15" ht="17.100000000000001" customHeight="1" x14ac:dyDescent="0.2">
      <c r="L75" s="91" t="s">
        <v>9</v>
      </c>
      <c r="M75" s="97">
        <f>ROUND(M42/(E$6)*100,1)-M46</f>
        <v>-1.3729894128189812E-2</v>
      </c>
      <c r="N75" s="97">
        <f t="shared" ref="N75" si="2">ROUND(N42/(F$6)*100,1)-N46</f>
        <v>1.2759189103210389E-2</v>
      </c>
      <c r="O75" s="97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2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7人口の推移</vt:lpstr>
      <vt:lpstr>×#11年齢各歳別人口(不詳補完)</vt:lpstr>
      <vt:lpstr>'×#11年齢各歳別人口(不詳補完)'!Print_Area</vt:lpstr>
      <vt:lpstr>'7人口の推移'!Print_Area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