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25" yWindow="-180" windowWidth="17565" windowHeight="12420" tabRatio="774"/>
  </bookViews>
  <sheets>
    <sheet name="#105年次別自動車保有台数" sheetId="12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</definedNames>
  <calcPr calcId="162913"/>
</workbook>
</file>

<file path=xl/calcChain.xml><?xml version="1.0" encoding="utf-8"?>
<calcChain xmlns="http://schemas.openxmlformats.org/spreadsheetml/2006/main">
  <c r="E4" i="48" l="1"/>
  <c r="E6" i="48"/>
  <c r="E8" i="48"/>
  <c r="E25" i="48"/>
  <c r="E43" i="48"/>
  <c r="E88" i="48"/>
  <c r="E106" i="48"/>
  <c r="E123" i="48"/>
  <c r="E130" i="48"/>
  <c r="E137" i="48"/>
  <c r="E139" i="48"/>
  <c r="E150" i="48"/>
  <c r="E154" i="48"/>
  <c r="E169" i="48"/>
  <c r="E167" i="48" s="1"/>
  <c r="E192" i="48"/>
  <c r="E208" i="48"/>
  <c r="E226" i="48"/>
  <c r="E217" i="48"/>
  <c r="E232" i="48"/>
  <c r="E231" i="48"/>
  <c r="E230" i="48"/>
  <c r="E229" i="48"/>
  <c r="E228" i="48"/>
  <c r="E224" i="48"/>
  <c r="E223" i="48"/>
  <c r="E222" i="48"/>
  <c r="E221" i="48"/>
  <c r="E220" i="48"/>
  <c r="E219" i="48"/>
  <c r="E218" i="48"/>
  <c r="E216" i="48"/>
  <c r="E215" i="48"/>
  <c r="E214" i="48"/>
  <c r="E213" i="48"/>
  <c r="E212" i="48"/>
  <c r="E211" i="48"/>
  <c r="E210" i="48"/>
  <c r="E206" i="48"/>
  <c r="E205" i="48"/>
  <c r="E204" i="48"/>
  <c r="E203" i="48"/>
  <c r="E202" i="48"/>
  <c r="E201" i="48"/>
  <c r="E200" i="48"/>
  <c r="E199" i="48"/>
  <c r="E198" i="48"/>
  <c r="E197" i="48"/>
  <c r="E196" i="48"/>
  <c r="E195" i="48"/>
  <c r="E194" i="48"/>
  <c r="E190" i="48"/>
  <c r="E189" i="48"/>
  <c r="E188" i="48"/>
  <c r="E187" i="48"/>
  <c r="E186" i="48"/>
  <c r="E185" i="48"/>
  <c r="E184" i="48"/>
  <c r="E183" i="48"/>
  <c r="E182" i="48"/>
  <c r="E181" i="48"/>
  <c r="E180" i="48"/>
  <c r="E179" i="48"/>
  <c r="E173" i="48"/>
  <c r="E172" i="48"/>
  <c r="E171" i="48"/>
  <c r="E165" i="48"/>
  <c r="E164" i="48"/>
  <c r="E163" i="48"/>
  <c r="E162" i="48"/>
  <c r="E161" i="48"/>
  <c r="E160" i="48"/>
  <c r="E159" i="48"/>
  <c r="E158" i="48"/>
  <c r="E157" i="48"/>
  <c r="E156" i="48"/>
  <c r="E152" i="48"/>
  <c r="E148" i="48"/>
  <c r="E147" i="48"/>
  <c r="E146" i="48"/>
  <c r="E145" i="48"/>
  <c r="E144" i="48"/>
  <c r="E143" i="48"/>
  <c r="E142" i="48"/>
  <c r="E141" i="48"/>
  <c r="E135" i="48"/>
  <c r="E134" i="48"/>
  <c r="E133" i="48"/>
  <c r="E132" i="48"/>
  <c r="E128" i="48"/>
  <c r="E127" i="48"/>
  <c r="E126" i="48"/>
  <c r="E125" i="48"/>
  <c r="E121" i="48"/>
  <c r="E120" i="48"/>
  <c r="E119" i="48"/>
  <c r="E118" i="48"/>
  <c r="E112" i="48"/>
  <c r="E111" i="48"/>
  <c r="E110" i="48"/>
  <c r="E109" i="48"/>
  <c r="E108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B232" i="48"/>
  <c r="B231" i="48"/>
  <c r="B230" i="48"/>
  <c r="B229" i="48"/>
  <c r="B226" i="48" s="1"/>
  <c r="B228" i="48"/>
  <c r="D226" i="48"/>
  <c r="C226" i="48"/>
  <c r="B224" i="48"/>
  <c r="B223" i="48"/>
  <c r="B222" i="48"/>
  <c r="B221" i="48"/>
  <c r="B220" i="48"/>
  <c r="B219" i="48"/>
  <c r="B218" i="48"/>
  <c r="B217" i="48"/>
  <c r="B216" i="48"/>
  <c r="B215" i="48"/>
  <c r="B214" i="48"/>
  <c r="B213" i="48"/>
  <c r="B212" i="48"/>
  <c r="B211" i="48"/>
  <c r="B210" i="48"/>
  <c r="D208" i="48"/>
  <c r="C208" i="48"/>
  <c r="B208" i="48"/>
  <c r="B206" i="48"/>
  <c r="B205" i="48"/>
  <c r="B204" i="48"/>
  <c r="B203" i="48"/>
  <c r="B202" i="48"/>
  <c r="B201" i="48"/>
  <c r="B200" i="48"/>
  <c r="B199" i="48"/>
  <c r="B198" i="48"/>
  <c r="B197" i="48"/>
  <c r="B196" i="48"/>
  <c r="B195" i="48"/>
  <c r="B192" i="48" s="1"/>
  <c r="B194" i="48"/>
  <c r="D192" i="48"/>
  <c r="D167" i="48" s="1"/>
  <c r="D4" i="48" s="1"/>
  <c r="C192" i="48"/>
  <c r="B190" i="48"/>
  <c r="B189" i="48"/>
  <c r="B188" i="48"/>
  <c r="B187" i="48"/>
  <c r="B186" i="48"/>
  <c r="B185" i="48"/>
  <c r="B184" i="48"/>
  <c r="B183" i="48"/>
  <c r="B182" i="48"/>
  <c r="B181" i="48"/>
  <c r="B180" i="48"/>
  <c r="B179" i="48"/>
  <c r="B173" i="48"/>
  <c r="B172" i="48"/>
  <c r="B171" i="48"/>
  <c r="D169" i="48"/>
  <c r="C169" i="48"/>
  <c r="B169" i="48"/>
  <c r="C167" i="48"/>
  <c r="B165" i="48"/>
  <c r="B164" i="48"/>
  <c r="B163" i="48"/>
  <c r="B162" i="48"/>
  <c r="B161" i="48"/>
  <c r="B160" i="48"/>
  <c r="B159" i="48"/>
  <c r="B158" i="48"/>
  <c r="B157" i="48"/>
  <c r="B156" i="48"/>
  <c r="D154" i="48"/>
  <c r="C154" i="48"/>
  <c r="B154" i="48"/>
  <c r="B152" i="48"/>
  <c r="D150" i="48"/>
  <c r="C150" i="48"/>
  <c r="B150" i="48"/>
  <c r="B148" i="48"/>
  <c r="B147" i="48"/>
  <c r="B146" i="48"/>
  <c r="B145" i="48"/>
  <c r="B144" i="48"/>
  <c r="B143" i="48"/>
  <c r="B142" i="48"/>
  <c r="B139" i="48" s="1"/>
  <c r="B141" i="48"/>
  <c r="D139" i="48"/>
  <c r="C139" i="48"/>
  <c r="D137" i="48"/>
  <c r="C137" i="48"/>
  <c r="B135" i="48"/>
  <c r="B134" i="48"/>
  <c r="B133" i="48"/>
  <c r="B130" i="48" s="1"/>
  <c r="B132" i="48"/>
  <c r="D130" i="48"/>
  <c r="C130" i="48"/>
  <c r="B128" i="48"/>
  <c r="B127" i="48"/>
  <c r="B126" i="48"/>
  <c r="B123" i="48" s="1"/>
  <c r="B125" i="48"/>
  <c r="D123" i="48"/>
  <c r="C123" i="48"/>
  <c r="B121" i="48"/>
  <c r="B120" i="48"/>
  <c r="B119" i="48"/>
  <c r="B118" i="48"/>
  <c r="B112" i="48"/>
  <c r="B111" i="48"/>
  <c r="B110" i="48"/>
  <c r="B109" i="48"/>
  <c r="B108" i="48"/>
  <c r="D106" i="48"/>
  <c r="C106" i="48"/>
  <c r="B106" i="48"/>
  <c r="B104" i="48"/>
  <c r="B103" i="48"/>
  <c r="B102" i="48"/>
  <c r="B101" i="48"/>
  <c r="B100" i="48"/>
  <c r="B99" i="48"/>
  <c r="B98" i="48"/>
  <c r="B97" i="48"/>
  <c r="B96" i="48"/>
  <c r="B95" i="48"/>
  <c r="B94" i="48"/>
  <c r="B93" i="48"/>
  <c r="B92" i="48"/>
  <c r="B91" i="48"/>
  <c r="B88" i="48" s="1"/>
  <c r="B90" i="48"/>
  <c r="D88" i="48"/>
  <c r="C88" i="48"/>
  <c r="B86" i="48"/>
  <c r="B85" i="48"/>
  <c r="B84" i="48"/>
  <c r="B83" i="48"/>
  <c r="B82" i="48"/>
  <c r="B81" i="48"/>
  <c r="B80" i="48"/>
  <c r="B79" i="48"/>
  <c r="B78" i="48"/>
  <c r="B77" i="48"/>
  <c r="B76" i="48"/>
  <c r="B75" i="48"/>
  <c r="B74" i="48"/>
  <c r="B73" i="48"/>
  <c r="B72" i="48"/>
  <c r="B71" i="48"/>
  <c r="B70" i="48"/>
  <c r="B69" i="48"/>
  <c r="B68" i="48"/>
  <c r="B67" i="48"/>
  <c r="B66" i="48"/>
  <c r="B65" i="48"/>
  <c r="B64" i="48"/>
  <c r="B63" i="48"/>
  <c r="B62" i="48"/>
  <c r="B56" i="48"/>
  <c r="B55" i="48"/>
  <c r="B54" i="48"/>
  <c r="B53" i="48"/>
  <c r="B52" i="48"/>
  <c r="B51" i="48"/>
  <c r="B50" i="48"/>
  <c r="B49" i="48"/>
  <c r="B48" i="48"/>
  <c r="B47" i="48"/>
  <c r="B46" i="48"/>
  <c r="B45" i="48"/>
  <c r="D43" i="48"/>
  <c r="C43" i="48"/>
  <c r="B43" i="48"/>
  <c r="B41" i="48"/>
  <c r="B40" i="48"/>
  <c r="B39" i="48"/>
  <c r="B38" i="48"/>
  <c r="B37" i="48"/>
  <c r="B36" i="48"/>
  <c r="B35" i="48"/>
  <c r="B34" i="48"/>
  <c r="B33" i="48"/>
  <c r="B32" i="48"/>
  <c r="B31" i="48"/>
  <c r="B30" i="48"/>
  <c r="B29" i="48"/>
  <c r="B28" i="48"/>
  <c r="B25" i="48" s="1"/>
  <c r="B27" i="48"/>
  <c r="D25" i="48"/>
  <c r="C25" i="48"/>
  <c r="B23" i="48"/>
  <c r="B22" i="48"/>
  <c r="B21" i="48"/>
  <c r="B20" i="48"/>
  <c r="B19" i="48"/>
  <c r="B18" i="48"/>
  <c r="B17" i="48"/>
  <c r="B16" i="48"/>
  <c r="B15" i="48"/>
  <c r="B14" i="48"/>
  <c r="B13" i="48"/>
  <c r="B12" i="48"/>
  <c r="B11" i="48"/>
  <c r="B8" i="48" s="1"/>
  <c r="B10" i="48"/>
  <c r="D8" i="48"/>
  <c r="C8" i="48"/>
  <c r="C6" i="48" s="1"/>
  <c r="C4" i="48" s="1"/>
  <c r="D6" i="48"/>
  <c r="B6" i="48" l="1"/>
  <c r="B137" i="48"/>
  <c r="B167" i="48"/>
  <c r="B4" i="48" l="1"/>
</calcChain>
</file>

<file path=xl/sharedStrings.xml><?xml version="1.0" encoding="utf-8"?>
<sst xmlns="http://schemas.openxmlformats.org/spreadsheetml/2006/main" count="254" uniqueCount="224">
  <si>
    <t>総　　数</t>
  </si>
  <si>
    <t>四   輪</t>
  </si>
  <si>
    <t>三   輪</t>
  </si>
  <si>
    <t>小 型 車</t>
  </si>
  <si>
    <t>登録車計</t>
  </si>
  <si>
    <t>小型二輪車</t>
  </si>
  <si>
    <t>軽自動車</t>
  </si>
  <si>
    <t>大型特殊車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</si>
  <si>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</si>
  <si>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</si>
  <si>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</si>
  <si>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</si>
  <si>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</si>
  <si>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</si>
  <si>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</si>
  <si>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</si>
  <si>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</si>
  <si>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貨                         物</t>
    <phoneticPr fontId="2"/>
  </si>
  <si>
    <t>普 通 車</t>
    <phoneticPr fontId="2"/>
  </si>
  <si>
    <t>小 　 型　　車</t>
    <phoneticPr fontId="2"/>
  </si>
  <si>
    <t>被けん引車</t>
    <rPh sb="4" eb="5">
      <t>クルマ</t>
    </rPh>
    <phoneticPr fontId="2"/>
  </si>
  <si>
    <t>貨 物 計</t>
    <phoneticPr fontId="2"/>
  </si>
  <si>
    <t>普 通 車</t>
    <phoneticPr fontId="2"/>
  </si>
  <si>
    <t>乗 合 計</t>
    <phoneticPr fontId="2"/>
  </si>
  <si>
    <t>乗              用</t>
    <phoneticPr fontId="2"/>
  </si>
  <si>
    <t>特　　種　（殊）　用　　途</t>
    <phoneticPr fontId="2"/>
  </si>
  <si>
    <t>乗 用 計</t>
    <phoneticPr fontId="2"/>
  </si>
  <si>
    <t>特種(殊)
用 途 計</t>
    <phoneticPr fontId="2"/>
  </si>
  <si>
    <t>特種用途車</t>
    <rPh sb="4" eb="5">
      <t>シャ</t>
    </rPh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</si>
  <si>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</si>
  <si>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</si>
  <si>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</si>
  <si>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</si>
  <si>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</si>
  <si>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</si>
  <si>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</si>
  <si>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</si>
  <si>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</si>
  <si>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</si>
  <si>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</si>
  <si>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</si>
  <si>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</si>
  <si>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</si>
  <si>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</si>
  <si>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</si>
  <si>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</si>
  <si>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</si>
  <si>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</si>
  <si>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</si>
  <si>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</si>
  <si>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</si>
  <si>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</si>
  <si>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</si>
  <si>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</si>
  <si>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</si>
  <si>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</si>
  <si>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</si>
  <si>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</si>
  <si>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</si>
  <si>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</si>
  <si>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</si>
  <si>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</si>
  <si>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</si>
  <si>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</si>
  <si>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</si>
  <si>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</si>
  <si>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</si>
  <si>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</si>
  <si>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</si>
  <si>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</si>
  <si>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</si>
  <si>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</si>
  <si>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</si>
  <si>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</si>
  <si>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</si>
  <si>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</si>
  <si>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</si>
  <si>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</si>
  <si>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</si>
  <si>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</si>
  <si>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</si>
  <si>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</si>
  <si>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</si>
  <si>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</si>
  <si>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</si>
  <si>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</si>
  <si>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</si>
  <si>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</si>
  <si>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</si>
  <si>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</si>
  <si>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</si>
  <si>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</si>
  <si>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</si>
  <si>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</si>
  <si>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</si>
  <si>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</si>
  <si>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</si>
  <si>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</si>
  <si>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</si>
  <si>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</si>
  <si>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</si>
  <si>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</si>
  <si>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</si>
  <si>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</si>
  <si>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</si>
  <si>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</si>
  <si>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</si>
  <si>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</si>
  <si>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</si>
  <si>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</si>
  <si>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</si>
  <si>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</si>
  <si>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</si>
  <si>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</si>
  <si>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</si>
  <si>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</si>
  <si>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</si>
  <si>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</si>
  <si>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</si>
  <si>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</si>
  <si>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</si>
  <si>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</si>
  <si>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</si>
  <si>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</si>
  <si>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</si>
  <si>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</si>
  <si>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</si>
  <si>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</si>
  <si>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</si>
  <si>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</si>
  <si>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</si>
  <si>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</si>
  <si>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</si>
  <si>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</si>
  <si>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</si>
  <si>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</si>
  <si>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</si>
  <si>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</si>
  <si>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</si>
  <si>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</si>
  <si>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</si>
  <si>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</si>
  <si>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</si>
  <si>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</si>
  <si>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</si>
  <si>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</si>
  <si>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</si>
  <si>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</si>
  <si>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</si>
  <si>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</si>
  <si>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</si>
  <si>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</si>
  <si>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</si>
  <si>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</si>
  <si>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</si>
  <si>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</si>
  <si>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</si>
  <si>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</si>
  <si>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</si>
  <si>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</si>
  <si>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</si>
  <si>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</si>
  <si>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</si>
  <si>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</si>
  <si>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</si>
  <si>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</si>
  <si>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</si>
  <si>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</si>
  <si>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</si>
  <si>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</si>
  <si>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</si>
  <si>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</si>
  <si>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</si>
  <si>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</si>
  <si>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</si>
  <si>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</si>
  <si>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</si>
  <si>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</si>
  <si>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</si>
  <si>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</si>
  <si>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</si>
  <si>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</si>
  <si>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</si>
  <si>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</si>
  <si>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</si>
  <si>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</si>
  <si>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</si>
  <si>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</si>
  <si>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</si>
  <si>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</si>
  <si>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</si>
  <si>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</si>
  <si>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</si>
  <si>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</si>
  <si>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</si>
  <si>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</si>
  <si>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</si>
  <si>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</si>
  <si>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</si>
  <si>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</si>
  <si>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</si>
  <si>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</si>
  <si>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</si>
  <si>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</si>
  <si>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</si>
  <si>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</si>
  <si>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</si>
  <si>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>１０５．年  次  別  自  動  車  保  有  台  数</t>
    <phoneticPr fontId="2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</si>
  <si>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</si>
  <si>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</si>
  <si>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</si>
  <si>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</si>
  <si>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</si>
  <si>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8"/>
  </si>
  <si>
    <t xml:space="preserve">       乗　　　　　     合</t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</si>
  <si>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</si>
  <si>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</si>
  <si>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資料出所 （一社）日本自動車販売協会連合会三重県支部「三重県自動車数要覧」</t>
    <rPh sb="6" eb="8">
      <t>イッシャ</t>
    </rPh>
    <rPh sb="9" eb="11">
      <t>ニホン</t>
    </rPh>
    <rPh sb="11" eb="14">
      <t>ジドウシャ</t>
    </rPh>
    <rPh sb="14" eb="16">
      <t>ハンバイ</t>
    </rPh>
    <rPh sb="16" eb="18">
      <t>キョウカイ</t>
    </rPh>
    <rPh sb="18" eb="21">
      <t>レンゴウカイ</t>
    </rPh>
    <rPh sb="24" eb="26">
      <t>シブ</t>
    </rPh>
    <phoneticPr fontId="2"/>
  </si>
  <si>
    <t>各年度末現在</t>
  </si>
  <si>
    <t xml:space="preserve">  単位:台</t>
    <phoneticPr fontId="2"/>
  </si>
  <si>
    <t>令和元</t>
    <rPh sb="0" eb="2">
      <t>レイワ</t>
    </rPh>
    <rPh sb="1" eb="2">
      <t>ガン</t>
    </rPh>
    <phoneticPr fontId="2"/>
  </si>
  <si>
    <t>注 令和元年度以降、軽自動車数に軽二輪車数が含まれていない。</t>
    <rPh sb="0" eb="1">
      <t>チュウ</t>
    </rPh>
    <rPh sb="2" eb="4">
      <t>レイワ</t>
    </rPh>
    <rPh sb="4" eb="5">
      <t>ガン</t>
    </rPh>
    <rPh sb="5" eb="6">
      <t>ネン</t>
    </rPh>
    <rPh sb="6" eb="7">
      <t>ド</t>
    </rPh>
    <rPh sb="7" eb="9">
      <t>イコウ</t>
    </rPh>
    <rPh sb="10" eb="14">
      <t>ケイジドウシャ</t>
    </rPh>
    <rPh sb="14" eb="15">
      <t>スウ</t>
    </rPh>
    <rPh sb="16" eb="17">
      <t>ケイ</t>
    </rPh>
    <rPh sb="17" eb="20">
      <t>ニリンシャ</t>
    </rPh>
    <rPh sb="20" eb="21">
      <t>スウ</t>
    </rPh>
    <rPh sb="22" eb="23">
      <t>フク</t>
    </rPh>
    <phoneticPr fontId="2"/>
  </si>
  <si>
    <t>平成30年度</t>
    <rPh sb="0" eb="1">
      <t>ヘイセイ</t>
    </rPh>
    <rPh sb="4" eb="6">
      <t>ネンド</t>
    </rPh>
    <phoneticPr fontId="2"/>
  </si>
  <si>
    <t>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</si>
</sst>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83" formatCode="#,##0.0000;&quot;△ &quot;#,##0.0000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37" fontId="4" fillId="0" borderId="0"/>
    <xf numFmtId="37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37" fontId="0" fillId="0" borderId="0" xfId="0"/>
    <xf numFmtId="37" fontId="5" fillId="0" borderId="0" xfId="0" applyFont="1" applyFill="1"/>
    <xf numFmtId="37" fontId="5" fillId="0" borderId="0" xfId="0" applyFont="1" applyFill="1" applyAlignment="1">
      <alignment horizontal="centerContinuous"/>
    </xf>
    <xf numFmtId="37" fontId="5" fillId="0" borderId="0" xfId="0" applyFont="1" applyFill="1" applyAlignment="1" applyProtection="1">
      <alignment horizontal="centerContinuous"/>
    </xf>
    <xf numFmtId="37" fontId="4" fillId="0" borderId="0" xfId="0" applyFont="1" applyFill="1" applyAlignment="1">
      <alignment vertical="center"/>
    </xf>
    <xf numFmtId="37" fontId="0" fillId="0" borderId="0" xfId="0" applyFont="1" applyFill="1" applyBorder="1" applyAlignment="1" applyProtection="1">
      <alignment horizontal="left"/>
    </xf>
    <xf numFmtId="37" fontId="0" fillId="0" borderId="0" xfId="0" applyFont="1" applyFill="1"/>
    <xf numFmtId="37" fontId="0" fillId="0" borderId="5" xfId="0" quotePrefix="1" applyFont="1" applyFill="1" applyBorder="1" applyAlignment="1" applyProtection="1">
      <alignment horizontal="center" vertical="center"/>
    </xf>
    <xf numFmtId="37" fontId="0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37" fontId="4" fillId="0" borderId="0" xfId="0" applyFont="1" applyFill="1" applyAlignment="1">
      <alignment vertical="top"/>
    </xf>
    <xf numFmtId="183" fontId="4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5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7" xfId="0" applyFont="1" applyFill="1" applyBorder="1" applyAlignment="1" applyProtection="1">
      <alignment horizontal="left"/>
    </xf>
    <xf numFmtId="37" fontId="0" fillId="0" borderId="7" xfId="0" applyFont="1" applyFill="1" applyBorder="1"/>
    <xf numFmtId="37" fontId="0" fillId="0" borderId="1" xfId="0" applyFont="1" applyFill="1" applyBorder="1"/>
    <xf numFmtId="37" fontId="0" fillId="0" borderId="8" xfId="0" applyFont="1" applyFill="1" applyBorder="1" applyAlignment="1">
      <alignment vertical="center"/>
    </xf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0" xfId="0" applyFont="1" applyFill="1" applyBorder="1" applyAlignment="1" applyProtection="1">
      <alignment vertical="center"/>
      <protection locked="0"/>
    </xf>
    <xf numFmtId="37" fontId="0" fillId="0" borderId="0" xfId="0" applyFont="1" applyFill="1" applyAlignment="1" applyProtection="1">
      <alignment vertical="center"/>
      <protection locked="0"/>
    </xf>
    <xf numFmtId="37" fontId="0" fillId="0" borderId="0" xfId="0" applyFont="1" applyFill="1" applyBorder="1" applyAlignment="1">
      <alignment vertical="center"/>
    </xf>
    <xf numFmtId="37" fontId="3" fillId="0" borderId="5" xfId="0" quotePrefix="1" applyFont="1" applyFill="1" applyBorder="1" applyAlignment="1" applyProtection="1">
      <alignment horizontal="center" vertical="center"/>
    </xf>
    <xf numFmtId="37" fontId="0" fillId="0" borderId="7" xfId="0" applyFont="1" applyFill="1" applyBorder="1" applyAlignment="1" applyProtection="1">
      <alignment horizontal="right"/>
    </xf>
    <xf numFmtId="37" fontId="0" fillId="0" borderId="0" xfId="0" applyFont="1" applyFill="1" applyBorder="1"/>
    <xf numFmtId="37" fontId="0" fillId="0" borderId="9" xfId="0" applyFont="1" applyFill="1" applyBorder="1" applyAlignment="1">
      <alignment vertical="center"/>
    </xf>
    <xf numFmtId="37" fontId="0" fillId="0" borderId="4" xfId="0" applyFont="1" applyFill="1" applyBorder="1" applyAlignment="1">
      <alignment horizontal="centerContinuous" vertical="center"/>
    </xf>
    <xf numFmtId="37" fontId="0" fillId="0" borderId="2" xfId="0" applyFont="1" applyFill="1" applyBorder="1" applyAlignment="1" applyProtection="1">
      <alignment horizontal="centerContinuous" vertical="center"/>
    </xf>
    <xf numFmtId="37" fontId="0" fillId="0" borderId="3" xfId="0" applyFont="1" applyFill="1" applyBorder="1" applyAlignment="1">
      <alignment horizontal="centerContinuous" vertical="center"/>
    </xf>
    <xf numFmtId="37" fontId="0" fillId="0" borderId="11" xfId="0" applyFont="1" applyFill="1" applyBorder="1" applyAlignment="1">
      <alignment vertical="center"/>
    </xf>
    <xf numFmtId="37" fontId="0" fillId="0" borderId="9" xfId="0" applyFont="1" applyFill="1" applyBorder="1" applyAlignment="1">
      <alignment horizontal="center" vertical="center"/>
    </xf>
    <xf numFmtId="37" fontId="0" fillId="0" borderId="0" xfId="0" applyFont="1" applyFill="1" applyAlignment="1">
      <alignment horizontal="center" vertical="center"/>
    </xf>
    <xf numFmtId="37" fontId="0" fillId="0" borderId="10" xfId="0" applyFont="1" applyFill="1" applyBorder="1" applyAlignment="1">
      <alignment horizontal="centerContinuous" vertical="center"/>
    </xf>
    <xf numFmtId="37" fontId="0" fillId="0" borderId="2" xfId="0" applyFont="1" applyFill="1" applyBorder="1" applyAlignment="1" applyProtection="1">
      <alignment horizontal="left" vertical="center"/>
    </xf>
    <xf numFmtId="37" fontId="0" fillId="0" borderId="5" xfId="0" applyFont="1" applyFill="1" applyBorder="1" applyAlignment="1">
      <alignment horizontal="center" vertical="center"/>
    </xf>
    <xf numFmtId="37" fontId="0" fillId="0" borderId="5" xfId="0" applyFont="1" applyFill="1" applyBorder="1" applyAlignment="1">
      <alignment vertical="center"/>
    </xf>
    <xf numFmtId="37" fontId="0" fillId="0" borderId="11" xfId="0" applyFont="1" applyFill="1" applyBorder="1" applyAlignment="1">
      <alignment horizontal="center" vertical="center"/>
    </xf>
    <xf numFmtId="37" fontId="0" fillId="0" borderId="2" xfId="0" applyFont="1" applyFill="1" applyBorder="1" applyAlignment="1">
      <alignment horizontal="center"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1" xfId="0" applyFont="1" applyFill="1" applyBorder="1" applyAlignment="1" applyProtection="1">
      <alignment horizontal="right"/>
    </xf>
    <xf numFmtId="37" fontId="3" fillId="0" borderId="0" xfId="0" applyFont="1" applyFill="1" applyBorder="1" applyAlignment="1">
      <alignment vertical="center"/>
    </xf>
    <xf numFmtId="37" fontId="0" fillId="0" borderId="18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 applyProtection="1">
      <alignment horizontal="center" vertical="center"/>
    </xf>
    <xf numFmtId="37" fontId="0" fillId="0" borderId="13" xfId="0" applyFont="1" applyFill="1" applyBorder="1" applyAlignment="1" applyProtection="1">
      <alignment horizontal="center" vertical="center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17" xfId="0" applyFont="1" applyFill="1" applyBorder="1" applyAlignment="1" applyProtection="1">
      <alignment horizontal="center" vertical="center"/>
    </xf>
    <xf numFmtId="37" fontId="0" fillId="0" borderId="8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center" vertical="center"/>
    </xf>
    <xf numFmtId="37" fontId="0" fillId="0" borderId="12" xfId="0" applyFont="1" applyFill="1" applyBorder="1" applyAlignment="1" applyProtection="1">
      <alignment horizontal="center" vertical="center" wrapText="1" justifyLastLine="1"/>
    </xf>
    <xf numFmtId="37" fontId="0" fillId="0" borderId="15" xfId="0" applyFont="1" applyFill="1" applyBorder="1" applyAlignment="1" applyProtection="1">
      <alignment horizontal="center" vertical="center"/>
    </xf>
    <xf numFmtId="37" fontId="0" fillId="0" borderId="16" xfId="0" applyFont="1" applyFill="1" applyBorder="1" applyAlignment="1" applyProtection="1">
      <alignment horizontal="center" vertical="center"/>
    </xf>
    <xf numFmtId="37" fontId="0" fillId="0" borderId="14" xfId="0" applyFont="1" applyFill="1" applyBorder="1" applyAlignment="1">
      <alignment horizontal="center" vertical="center"/>
    </xf>
    <xf numFmtId="37" fontId="9" fillId="0" borderId="18" xfId="0" applyFont="1" applyFill="1" applyBorder="1" applyAlignment="1" applyProtection="1">
      <alignment horizontal="center" vertical="center"/>
    </xf>
    <xf numFmtId="37" fontId="9" fillId="0" borderId="14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 3" xfId="3"/>
    <cellStyle name="標準_10_106_121運輸・通信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1" transitionEvaluation="1">
    <pageSetUpPr fitToPage="1"/>
  </sheetPr>
  <dimension ref="A1:T24"/>
  <sheetViews>
    <sheetView showGridLines="0" tabSelected="1" topLeftCell="J1" zoomScaleNormal="100" workbookViewId="0">
      <selection activeCell="J1" sqref="J1"/>
    </sheetView>
  </sheetViews>
  <sheetFormatPr defaultColWidth="8.5" defaultRowHeight="17.25" x14ac:dyDescent="0.2"/>
  <cols>
    <col min="1" max="1" width="13.19921875" style="6" customWidth="1"/>
    <col min="2" max="10" width="11.59765625" style="6" customWidth="1"/>
    <col min="11" max="11" width="13.19921875" style="6" customWidth="1"/>
    <col min="12" max="20" width="11.59765625" style="6" customWidth="1"/>
    <col min="21" max="16384" width="8.5" style="6"/>
  </cols>
  <sheetData>
    <row r="1" spans="1:20" s="1" customFormat="1" ht="27.6" customHeight="1" x14ac:dyDescent="0.25">
      <c r="A1" s="3" t="s">
        <v>207</v>
      </c>
      <c r="B1" s="2"/>
      <c r="C1" s="2"/>
      <c r="D1" s="2"/>
      <c r="E1" s="2"/>
      <c r="F1" s="2"/>
      <c r="G1" s="2"/>
      <c r="H1" s="2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24.95" customHeight="1" thickBot="1" x14ac:dyDescent="0.25">
      <c r="A2" s="69" t="s">
        <v>218</v>
      </c>
      <c r="B2" s="69"/>
      <c r="C2" s="69"/>
      <c r="D2" s="69"/>
      <c r="E2" s="69"/>
      <c r="F2" s="69"/>
      <c r="G2" s="69"/>
      <c r="H2" s="69"/>
      <c r="I2" s="69"/>
      <c r="J2" s="93" t="s">
        <v>219</v>
      </c>
      <c r="K2" s="69"/>
      <c r="L2" s="69"/>
      <c r="M2" s="69"/>
      <c r="N2" s="69"/>
      <c r="O2" s="69"/>
      <c r="P2" s="69"/>
      <c r="Q2" s="69"/>
      <c r="R2" s="69"/>
    </row>
    <row r="3" spans="1:20" s="85" customFormat="1" ht="24.95" customHeight="1" thickTop="1" x14ac:dyDescent="0.2">
      <c r="A3" s="84"/>
      <c r="C3" s="71" t="s">
        <v>17</v>
      </c>
      <c r="D3" s="72"/>
      <c r="E3" s="72"/>
      <c r="F3" s="72"/>
      <c r="G3" s="86"/>
      <c r="H3" s="87" t="s">
        <v>214</v>
      </c>
      <c r="I3" s="72"/>
      <c r="J3" s="72"/>
      <c r="K3" s="79"/>
      <c r="L3" s="81" t="s">
        <v>24</v>
      </c>
      <c r="M3" s="72"/>
      <c r="N3" s="72"/>
      <c r="O3" s="80" t="s">
        <v>25</v>
      </c>
      <c r="P3" s="82"/>
      <c r="Q3" s="86"/>
      <c r="R3" s="103" t="s">
        <v>4</v>
      </c>
      <c r="S3" s="103" t="s">
        <v>5</v>
      </c>
      <c r="T3" s="99" t="s">
        <v>6</v>
      </c>
    </row>
    <row r="4" spans="1:20" s="85" customFormat="1" ht="24.95" customHeight="1" x14ac:dyDescent="0.2">
      <c r="A4" s="88"/>
      <c r="B4" s="85" t="s">
        <v>0</v>
      </c>
      <c r="C4" s="95" t="s">
        <v>18</v>
      </c>
      <c r="D4" s="71" t="s">
        <v>19</v>
      </c>
      <c r="E4" s="72"/>
      <c r="F4" s="106" t="s">
        <v>20</v>
      </c>
      <c r="G4" s="95" t="s">
        <v>21</v>
      </c>
      <c r="H4" s="95" t="s">
        <v>22</v>
      </c>
      <c r="I4" s="95" t="s">
        <v>3</v>
      </c>
      <c r="J4" s="97" t="s">
        <v>23</v>
      </c>
      <c r="K4" s="89"/>
      <c r="L4" s="101" t="s">
        <v>18</v>
      </c>
      <c r="M4" s="101" t="s">
        <v>3</v>
      </c>
      <c r="N4" s="101" t="s">
        <v>26</v>
      </c>
      <c r="O4" s="101" t="s">
        <v>28</v>
      </c>
      <c r="P4" s="101" t="s">
        <v>7</v>
      </c>
      <c r="Q4" s="102" t="s">
        <v>27</v>
      </c>
      <c r="R4" s="104"/>
      <c r="S4" s="104"/>
      <c r="T4" s="100"/>
    </row>
    <row r="5" spans="1:20" s="85" customFormat="1" ht="24.95" customHeight="1" x14ac:dyDescent="0.2">
      <c r="A5" s="90"/>
      <c r="B5" s="91"/>
      <c r="C5" s="96"/>
      <c r="D5" s="92" t="s">
        <v>1</v>
      </c>
      <c r="E5" s="92" t="s">
        <v>2</v>
      </c>
      <c r="F5" s="107"/>
      <c r="G5" s="96"/>
      <c r="H5" s="96"/>
      <c r="I5" s="105"/>
      <c r="J5" s="98"/>
      <c r="K5" s="83"/>
      <c r="L5" s="101"/>
      <c r="M5" s="101"/>
      <c r="N5" s="101"/>
      <c r="O5" s="101"/>
      <c r="P5" s="101"/>
      <c r="Q5" s="102"/>
      <c r="R5" s="96"/>
      <c r="S5" s="96"/>
      <c r="T5" s="98"/>
    </row>
    <row r="6" spans="1:20" s="8" customFormat="1" ht="27.95" customHeight="1" x14ac:dyDescent="0.2">
      <c r="A6" s="7" t="s">
        <v>222</v>
      </c>
      <c r="B6" s="70">
        <v>1521312</v>
      </c>
      <c r="C6" s="73">
        <v>40352</v>
      </c>
      <c r="D6" s="73">
        <v>57196</v>
      </c>
      <c r="E6" s="73">
        <v>8</v>
      </c>
      <c r="F6" s="73">
        <v>2881</v>
      </c>
      <c r="G6" s="74">
        <v>100437</v>
      </c>
      <c r="H6" s="73">
        <v>1436</v>
      </c>
      <c r="I6" s="73">
        <v>2002</v>
      </c>
      <c r="J6" s="74">
        <v>3438</v>
      </c>
      <c r="K6" s="7" t="s">
        <v>222</v>
      </c>
      <c r="L6" s="73">
        <v>332549</v>
      </c>
      <c r="M6" s="73">
        <v>362268</v>
      </c>
      <c r="N6" s="74">
        <v>694817</v>
      </c>
      <c r="O6" s="73">
        <v>20690</v>
      </c>
      <c r="P6" s="73">
        <v>4181</v>
      </c>
      <c r="Q6" s="74">
        <v>24871</v>
      </c>
      <c r="R6" s="74">
        <v>823563</v>
      </c>
      <c r="S6" s="73">
        <v>26307</v>
      </c>
      <c r="T6" s="73">
        <v>671442</v>
      </c>
    </row>
    <row r="7" spans="1:20" s="8" customFormat="1" ht="27.95" customHeight="1" x14ac:dyDescent="0.2">
      <c r="A7" s="7" t="s">
        <v>220</v>
      </c>
      <c r="B7" s="70">
        <v>1496868</v>
      </c>
      <c r="C7" s="74">
        <v>40915</v>
      </c>
      <c r="D7" s="74">
        <v>57185</v>
      </c>
      <c r="E7" s="74">
        <v>8</v>
      </c>
      <c r="F7" s="74">
        <v>2935</v>
      </c>
      <c r="G7" s="74">
        <v>101043</v>
      </c>
      <c r="H7" s="74">
        <v>1417</v>
      </c>
      <c r="I7" s="74">
        <v>1975</v>
      </c>
      <c r="J7" s="74">
        <v>3392</v>
      </c>
      <c r="K7" s="7" t="s">
        <v>220</v>
      </c>
      <c r="L7" s="74">
        <v>339416</v>
      </c>
      <c r="M7" s="74">
        <v>352355</v>
      </c>
      <c r="N7" s="74">
        <v>691771</v>
      </c>
      <c r="O7" s="74">
        <v>20868</v>
      </c>
      <c r="P7" s="74">
        <v>4179</v>
      </c>
      <c r="Q7" s="74">
        <v>25047</v>
      </c>
      <c r="R7" s="74">
        <v>821253</v>
      </c>
      <c r="S7" s="74">
        <v>26770</v>
      </c>
      <c r="T7" s="73">
        <v>648845</v>
      </c>
    </row>
    <row r="8" spans="1:20" s="8" customFormat="1" ht="27.95" customHeight="1" x14ac:dyDescent="0.2">
      <c r="A8" s="7" t="s">
        <v>223</v>
      </c>
      <c r="B8" s="75">
        <v>1499760</v>
      </c>
      <c r="C8" s="75">
        <v>41218</v>
      </c>
      <c r="D8" s="75">
        <v>57527</v>
      </c>
      <c r="E8" s="75">
        <v>8</v>
      </c>
      <c r="F8" s="75">
        <v>2988</v>
      </c>
      <c r="G8" s="75">
        <v>101741</v>
      </c>
      <c r="H8" s="75">
        <v>1393</v>
      </c>
      <c r="I8" s="75">
        <v>1874</v>
      </c>
      <c r="J8" s="75">
        <v>3267</v>
      </c>
      <c r="K8" s="7" t="s">
        <v>223</v>
      </c>
      <c r="L8" s="75">
        <v>346412</v>
      </c>
      <c r="M8" s="75">
        <v>343569</v>
      </c>
      <c r="N8" s="75">
        <v>689981</v>
      </c>
      <c r="O8" s="75">
        <v>20980</v>
      </c>
      <c r="P8" s="75">
        <v>4187</v>
      </c>
      <c r="Q8" s="75">
        <v>25167</v>
      </c>
      <c r="R8" s="75">
        <v>820156</v>
      </c>
      <c r="S8" s="75">
        <v>27365</v>
      </c>
      <c r="T8" s="74">
        <v>652239</v>
      </c>
    </row>
    <row r="9" spans="1:20" s="8" customFormat="1" ht="27.95" customHeight="1" x14ac:dyDescent="0.2">
      <c r="A9" s="7">
        <v>3</v>
      </c>
      <c r="B9" s="75">
        <v>1499034</v>
      </c>
      <c r="C9" s="75">
        <v>41590</v>
      </c>
      <c r="D9" s="75">
        <v>57648</v>
      </c>
      <c r="E9" s="75">
        <v>8</v>
      </c>
      <c r="F9" s="75">
        <v>3082</v>
      </c>
      <c r="G9" s="75">
        <v>102328</v>
      </c>
      <c r="H9" s="75">
        <v>1369</v>
      </c>
      <c r="I9" s="75">
        <v>1832</v>
      </c>
      <c r="J9" s="75">
        <v>3201</v>
      </c>
      <c r="K9" s="7">
        <v>3</v>
      </c>
      <c r="L9" s="75">
        <v>351386</v>
      </c>
      <c r="M9" s="75">
        <v>334145</v>
      </c>
      <c r="N9" s="75">
        <v>685531</v>
      </c>
      <c r="O9" s="75">
        <v>20939</v>
      </c>
      <c r="P9" s="75">
        <v>4180</v>
      </c>
      <c r="Q9" s="75">
        <v>25119</v>
      </c>
      <c r="R9" s="75">
        <v>816179</v>
      </c>
      <c r="S9" s="75">
        <v>28106</v>
      </c>
      <c r="T9" s="75">
        <v>654749</v>
      </c>
    </row>
    <row r="10" spans="1:20" s="8" customFormat="1" ht="27.95" customHeight="1" x14ac:dyDescent="0.2">
      <c r="A10" s="76">
        <v>4</v>
      </c>
      <c r="B10" s="94">
        <v>1502407</v>
      </c>
      <c r="C10" s="94">
        <v>41896</v>
      </c>
      <c r="D10" s="94">
        <v>58050</v>
      </c>
      <c r="E10" s="94">
        <v>6</v>
      </c>
      <c r="F10" s="94">
        <v>3222</v>
      </c>
      <c r="G10" s="94">
        <v>103174</v>
      </c>
      <c r="H10" s="94">
        <v>1321</v>
      </c>
      <c r="I10" s="94">
        <v>1760</v>
      </c>
      <c r="J10" s="94">
        <v>3081</v>
      </c>
      <c r="K10" s="76">
        <v>4</v>
      </c>
      <c r="L10" s="94">
        <v>356211</v>
      </c>
      <c r="M10" s="94">
        <v>325254</v>
      </c>
      <c r="N10" s="94">
        <v>681465</v>
      </c>
      <c r="O10" s="94">
        <v>20998</v>
      </c>
      <c r="P10" s="94">
        <v>4184</v>
      </c>
      <c r="Q10" s="94">
        <v>25182</v>
      </c>
      <c r="R10" s="94">
        <v>812902</v>
      </c>
      <c r="S10" s="94">
        <v>29035</v>
      </c>
      <c r="T10" s="94">
        <v>660470</v>
      </c>
    </row>
    <row r="11" spans="1:20" ht="18" customHeight="1" x14ac:dyDescent="0.2">
      <c r="A11" s="68" t="s">
        <v>221</v>
      </c>
      <c r="B11" s="68"/>
      <c r="C11" s="68"/>
      <c r="D11" s="68"/>
      <c r="E11" s="68"/>
      <c r="F11" s="68"/>
      <c r="G11" s="68"/>
      <c r="H11" s="68"/>
      <c r="I11" s="68"/>
      <c r="J11" s="68"/>
      <c r="K11" s="67"/>
      <c r="L11" s="68"/>
      <c r="M11" s="68"/>
      <c r="N11" s="67"/>
      <c r="O11" s="68"/>
      <c r="P11" s="68"/>
      <c r="Q11" s="68"/>
      <c r="R11" s="68"/>
      <c r="S11" s="68"/>
      <c r="T11" s="77" t="s">
        <v>217</v>
      </c>
    </row>
    <row r="12" spans="1:20" ht="18" customHeight="1" x14ac:dyDescent="0.2">
      <c r="A12" s="78"/>
      <c r="B12" s="78"/>
      <c r="C12" s="78"/>
      <c r="D12" s="78"/>
      <c r="E12" s="78"/>
      <c r="F12" s="78"/>
      <c r="G12" s="78"/>
      <c r="H12" s="78"/>
      <c r="K12" s="5"/>
      <c r="L12" s="78"/>
    </row>
    <row r="13" spans="1:20" x14ac:dyDescent="0.2">
      <c r="A13" s="78"/>
      <c r="B13" s="78"/>
      <c r="C13" s="78"/>
      <c r="D13" s="78"/>
      <c r="E13" s="78"/>
      <c r="F13" s="78"/>
      <c r="G13" s="78"/>
      <c r="H13" s="78"/>
      <c r="K13" s="78"/>
      <c r="L13" s="78"/>
    </row>
    <row r="14" spans="1:20" x14ac:dyDescent="0.2">
      <c r="K14" s="78"/>
      <c r="L14" s="78"/>
    </row>
    <row r="15" spans="1:20" x14ac:dyDescent="0.2">
      <c r="K15" s="78"/>
      <c r="L15" s="78"/>
    </row>
    <row r="16" spans="1:20" x14ac:dyDescent="0.2">
      <c r="K16" s="78"/>
      <c r="L16" s="78"/>
    </row>
    <row r="17" spans="11:12" x14ac:dyDescent="0.2">
      <c r="K17" s="78"/>
      <c r="L17" s="78"/>
    </row>
    <row r="18" spans="11:12" x14ac:dyDescent="0.2">
      <c r="K18" s="78"/>
      <c r="L18" s="78"/>
    </row>
    <row r="19" spans="11:12" x14ac:dyDescent="0.2">
      <c r="K19" s="78"/>
      <c r="L19" s="78"/>
    </row>
    <row r="20" spans="11:12" x14ac:dyDescent="0.2">
      <c r="K20" s="78"/>
      <c r="L20" s="78"/>
    </row>
    <row r="21" spans="11:12" x14ac:dyDescent="0.2">
      <c r="K21" s="78"/>
      <c r="L21" s="78"/>
    </row>
    <row r="22" spans="11:12" x14ac:dyDescent="0.2">
      <c r="K22" s="78"/>
      <c r="L22" s="78"/>
    </row>
    <row r="23" spans="11:12" x14ac:dyDescent="0.2">
      <c r="K23" s="78"/>
      <c r="L23" s="78"/>
    </row>
    <row r="24" spans="11:12" x14ac:dyDescent="0.2">
      <c r="K24" s="78"/>
      <c r="L24" s="78"/>
    </row>
  </sheetData>
  <mergeCells count="15">
    <mergeCell ref="I4:I5"/>
    <mergeCell ref="J4:J5"/>
    <mergeCell ref="C4:C5"/>
    <mergeCell ref="F4:F5"/>
    <mergeCell ref="G4:G5"/>
    <mergeCell ref="H4:H5"/>
    <mergeCell ref="T3:T5"/>
    <mergeCell ref="L4:L5"/>
    <mergeCell ref="M4:M5"/>
    <mergeCell ref="N4:N5"/>
    <mergeCell ref="O4:O5"/>
    <mergeCell ref="P4:P5"/>
    <mergeCell ref="Q4:Q5"/>
    <mergeCell ref="R3:R5"/>
    <mergeCell ref="S3:S5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43" fitToHeight="0" orientation="landscape" r:id="rId1"/>
  <headerFooter scaleWithDoc="0" alignWithMargins="0">
    <oddHeader>&amp;L&amp;"ＭＳ ゴシック,標準"&amp;11運輸・通信&amp;R&amp;"ＭＳ ゴシック,標準"&amp;11運輸・通信</oddHeader>
  </headerFooter>
  <ignoredErrors>
    <ignoredError sqref="U7:U9 V7:XFD9 A8 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4" customWidth="1"/>
    <col min="2" max="4" width="23.296875" style="9" customWidth="1"/>
    <col min="5" max="5" width="19.59765625" style="11" customWidth="1"/>
    <col min="6" max="6" width="0" style="4" hidden="1" customWidth="1"/>
    <col min="7" max="16384" width="8.5" style="4"/>
  </cols>
  <sheetData>
    <row r="1" spans="1:5" ht="27.6" customHeight="1" x14ac:dyDescent="0.2">
      <c r="A1" s="13" t="s">
        <v>208</v>
      </c>
      <c r="B1" s="14"/>
      <c r="C1" s="14"/>
      <c r="D1" s="14"/>
      <c r="E1" s="15"/>
    </row>
    <row r="2" spans="1:5" ht="24.95" customHeight="1" thickBot="1" x14ac:dyDescent="0.25">
      <c r="A2" s="16" t="s">
        <v>210</v>
      </c>
      <c r="B2" s="17"/>
      <c r="C2" s="17"/>
      <c r="D2" s="17"/>
      <c r="E2" s="18" t="s">
        <v>167</v>
      </c>
    </row>
    <row r="3" spans="1:5" ht="49.5" customHeight="1" thickTop="1" x14ac:dyDescent="0.2">
      <c r="A3" s="19"/>
      <c r="B3" s="20" t="s">
        <v>32</v>
      </c>
      <c r="C3" s="20" t="s">
        <v>33</v>
      </c>
      <c r="D3" s="20" t="s">
        <v>34</v>
      </c>
      <c r="E3" s="21" t="s">
        <v>35</v>
      </c>
    </row>
    <row r="4" spans="1:5" ht="25.5" customHeight="1" x14ac:dyDescent="0.2">
      <c r="A4" s="22" t="s">
        <v>166</v>
      </c>
      <c r="B4" s="23">
        <f>B6+B137+B154+B167+B208+B226</f>
        <v>81866259</v>
      </c>
      <c r="C4" s="24">
        <f>C6+C137+C154+C167+C208+C226</f>
        <v>28575031</v>
      </c>
      <c r="D4" s="24">
        <f>D6+D137+D154+D167+D208+D226</f>
        <v>53291228</v>
      </c>
      <c r="E4" s="25">
        <f>E6+E137+E154+E167+E208+E226</f>
        <v>224327.55890410961</v>
      </c>
    </row>
    <row r="5" spans="1:5" ht="22.5" customHeight="1" x14ac:dyDescent="0.2">
      <c r="A5" s="26"/>
      <c r="B5" s="23"/>
      <c r="C5" s="27"/>
      <c r="D5" s="27"/>
      <c r="E5" s="28"/>
    </row>
    <row r="6" spans="1:5" ht="25.5" customHeight="1" x14ac:dyDescent="0.2">
      <c r="A6" s="29" t="s">
        <v>12</v>
      </c>
      <c r="B6" s="23">
        <f>B8+B25+B43+B88+B106+B123+B130</f>
        <v>68734589</v>
      </c>
      <c r="C6" s="24">
        <f>C8+C25+C43+C88+C106+C123+C130</f>
        <v>24017309</v>
      </c>
      <c r="D6" s="24">
        <f>D8+D25+D43+D88+D106+D123+D130</f>
        <v>44717280</v>
      </c>
      <c r="E6" s="30">
        <f>E8+E25+E43+E88+E106+E123+E130</f>
        <v>188313.94246575341</v>
      </c>
    </row>
    <row r="7" spans="1:5" ht="18.75" customHeight="1" x14ac:dyDescent="0.2">
      <c r="A7" s="26"/>
      <c r="B7" s="31"/>
      <c r="C7" s="27"/>
      <c r="D7" s="27"/>
      <c r="E7" s="28"/>
    </row>
    <row r="8" spans="1:5" ht="25.5" customHeight="1" x14ac:dyDescent="0.2">
      <c r="A8" s="29" t="s">
        <v>36</v>
      </c>
      <c r="B8" s="23">
        <f>SUM(B10:B23)</f>
        <v>5834144</v>
      </c>
      <c r="C8" s="24">
        <f>SUM(C10:C23)</f>
        <v>1797854</v>
      </c>
      <c r="D8" s="24">
        <f>SUM(D10:D23)</f>
        <v>4036290</v>
      </c>
      <c r="E8" s="30">
        <f>SUM(E10:E23)</f>
        <v>15983.95616438356</v>
      </c>
    </row>
    <row r="9" spans="1:5" ht="12.75" customHeight="1" x14ac:dyDescent="0.2">
      <c r="A9" s="26"/>
      <c r="B9" s="31"/>
      <c r="C9" s="27"/>
      <c r="D9" s="27"/>
      <c r="E9" s="28"/>
    </row>
    <row r="10" spans="1:5" ht="25.5" customHeight="1" x14ac:dyDescent="0.2">
      <c r="A10" s="32" t="s">
        <v>37</v>
      </c>
      <c r="B10" s="33">
        <f>SUM(C10:D10)</f>
        <v>241126</v>
      </c>
      <c r="C10" s="34">
        <v>61996</v>
      </c>
      <c r="D10" s="34">
        <v>179130</v>
      </c>
      <c r="E10" s="35">
        <f>B10/365</f>
        <v>660.61917808219175</v>
      </c>
    </row>
    <row r="11" spans="1:5" ht="25.5" customHeight="1" x14ac:dyDescent="0.2">
      <c r="A11" s="32" t="s">
        <v>38</v>
      </c>
      <c r="B11" s="33">
        <f>SUM(C11:D11)</f>
        <v>20764</v>
      </c>
      <c r="C11" s="34">
        <v>9934</v>
      </c>
      <c r="D11" s="34">
        <v>10830</v>
      </c>
      <c r="E11" s="35">
        <f t="shared" ref="E11:E56" si="0">B11/365</f>
        <v>56.887671232876713</v>
      </c>
    </row>
    <row r="12" spans="1:5" ht="25.5" customHeight="1" x14ac:dyDescent="0.2">
      <c r="A12" s="32" t="s">
        <v>39</v>
      </c>
      <c r="B12" s="33">
        <f t="shared" ref="B12:B22" si="1">SUM(C12:D12)</f>
        <v>94567</v>
      </c>
      <c r="C12" s="34">
        <v>37447</v>
      </c>
      <c r="D12" s="34">
        <v>57120</v>
      </c>
      <c r="E12" s="35">
        <f t="shared" si="0"/>
        <v>259.08767123287669</v>
      </c>
    </row>
    <row r="13" spans="1:5" ht="25.5" customHeight="1" x14ac:dyDescent="0.2">
      <c r="A13" s="32" t="s">
        <v>40</v>
      </c>
      <c r="B13" s="33">
        <f t="shared" si="1"/>
        <v>229166</v>
      </c>
      <c r="C13" s="34">
        <v>83606</v>
      </c>
      <c r="D13" s="34">
        <v>145560</v>
      </c>
      <c r="E13" s="35">
        <f t="shared" si="0"/>
        <v>627.85205479452054</v>
      </c>
    </row>
    <row r="14" spans="1:5" ht="25.5" customHeight="1" x14ac:dyDescent="0.2">
      <c r="A14" s="32" t="s">
        <v>41</v>
      </c>
      <c r="B14" s="33">
        <f t="shared" si="1"/>
        <v>16185</v>
      </c>
      <c r="C14" s="34">
        <v>12795</v>
      </c>
      <c r="D14" s="34">
        <v>3390</v>
      </c>
      <c r="E14" s="35">
        <f t="shared" si="0"/>
        <v>44.342465753424655</v>
      </c>
    </row>
    <row r="15" spans="1:5" ht="25.5" customHeight="1" x14ac:dyDescent="0.2">
      <c r="A15" s="32" t="s">
        <v>42</v>
      </c>
      <c r="B15" s="33">
        <f t="shared" si="1"/>
        <v>10882</v>
      </c>
      <c r="C15" s="34">
        <v>10522</v>
      </c>
      <c r="D15" s="34">
        <v>360</v>
      </c>
      <c r="E15" s="35">
        <f t="shared" si="0"/>
        <v>29.813698630136987</v>
      </c>
    </row>
    <row r="16" spans="1:5" ht="25.5" customHeight="1" x14ac:dyDescent="0.2">
      <c r="A16" s="32" t="s">
        <v>43</v>
      </c>
      <c r="B16" s="33">
        <f t="shared" si="1"/>
        <v>34346</v>
      </c>
      <c r="C16" s="34">
        <v>12926</v>
      </c>
      <c r="D16" s="34">
        <v>21420</v>
      </c>
      <c r="E16" s="35">
        <f t="shared" si="0"/>
        <v>94.098630136986301</v>
      </c>
    </row>
    <row r="17" spans="1:6" ht="25.5" customHeight="1" x14ac:dyDescent="0.2">
      <c r="A17" s="32" t="s">
        <v>16</v>
      </c>
      <c r="B17" s="33">
        <f t="shared" si="1"/>
        <v>372277</v>
      </c>
      <c r="C17" s="34">
        <v>97057</v>
      </c>
      <c r="D17" s="34">
        <v>275220</v>
      </c>
      <c r="E17" s="35">
        <f t="shared" si="0"/>
        <v>1019.9369863013699</v>
      </c>
    </row>
    <row r="18" spans="1:6" ht="25.5" customHeight="1" x14ac:dyDescent="0.2">
      <c r="A18" s="32" t="s">
        <v>176</v>
      </c>
      <c r="B18" s="33">
        <f t="shared" si="1"/>
        <v>598090</v>
      </c>
      <c r="C18" s="34">
        <v>269230</v>
      </c>
      <c r="D18" s="34">
        <v>328860</v>
      </c>
      <c r="E18" s="35">
        <f t="shared" si="0"/>
        <v>1638.6027397260275</v>
      </c>
    </row>
    <row r="19" spans="1:6" ht="25.5" customHeight="1" x14ac:dyDescent="0.2">
      <c r="A19" s="32" t="s">
        <v>179</v>
      </c>
      <c r="B19" s="33">
        <f t="shared" si="1"/>
        <v>282090</v>
      </c>
      <c r="C19" s="34"/>
      <c r="D19" s="34">
        <v>282090</v>
      </c>
      <c r="E19" s="35">
        <f t="shared" si="0"/>
        <v>772.84931506849318</v>
      </c>
    </row>
    <row r="20" spans="1:6" ht="25.5" customHeight="1" x14ac:dyDescent="0.2">
      <c r="A20" s="32" t="s">
        <v>44</v>
      </c>
      <c r="B20" s="33">
        <f t="shared" si="1"/>
        <v>302239</v>
      </c>
      <c r="C20" s="34">
        <v>72289</v>
      </c>
      <c r="D20" s="34">
        <v>229950</v>
      </c>
      <c r="E20" s="35">
        <f t="shared" si="0"/>
        <v>828.05205479452059</v>
      </c>
    </row>
    <row r="21" spans="1:6" ht="25.5" customHeight="1" x14ac:dyDescent="0.2">
      <c r="A21" s="32" t="s">
        <v>45</v>
      </c>
      <c r="B21" s="33">
        <f t="shared" si="1"/>
        <v>1140575</v>
      </c>
      <c r="C21" s="34">
        <v>311555</v>
      </c>
      <c r="D21" s="34">
        <v>829020</v>
      </c>
      <c r="E21" s="35">
        <f t="shared" si="0"/>
        <v>3124.8630136986303</v>
      </c>
    </row>
    <row r="22" spans="1:6" ht="25.5" customHeight="1" x14ac:dyDescent="0.2">
      <c r="A22" s="32" t="s">
        <v>46</v>
      </c>
      <c r="B22" s="33">
        <f t="shared" si="1"/>
        <v>2279546</v>
      </c>
      <c r="C22" s="34">
        <v>728906</v>
      </c>
      <c r="D22" s="34">
        <v>1550640</v>
      </c>
      <c r="E22" s="35">
        <f t="shared" si="0"/>
        <v>6245.3315068493148</v>
      </c>
    </row>
    <row r="23" spans="1:6" ht="25.5" customHeight="1" x14ac:dyDescent="0.2">
      <c r="A23" s="32" t="s">
        <v>47</v>
      </c>
      <c r="B23" s="33">
        <f>SUM(C23:D23)</f>
        <v>212291</v>
      </c>
      <c r="C23" s="34">
        <v>89591</v>
      </c>
      <c r="D23" s="34">
        <v>122700</v>
      </c>
      <c r="E23" s="35">
        <f t="shared" si="0"/>
        <v>581.61917808219175</v>
      </c>
    </row>
    <row r="24" spans="1:6" ht="18.75" customHeight="1" x14ac:dyDescent="0.2">
      <c r="A24" s="26"/>
      <c r="B24" s="31"/>
      <c r="C24" s="34"/>
      <c r="D24" s="34"/>
      <c r="E24" s="28"/>
    </row>
    <row r="25" spans="1:6" ht="25.5" customHeight="1" x14ac:dyDescent="0.2">
      <c r="A25" s="29" t="s">
        <v>48</v>
      </c>
      <c r="B25" s="23">
        <f>SUM(B27:B41)</f>
        <v>8823366</v>
      </c>
      <c r="C25" s="24">
        <f>SUM(C27:C41)</f>
        <v>3411156</v>
      </c>
      <c r="D25" s="24">
        <f>SUM(D27:D41)</f>
        <v>5412210</v>
      </c>
      <c r="E25" s="30">
        <f>SUM(E27:E41)</f>
        <v>24173.605479452053</v>
      </c>
      <c r="F25" s="4">
        <v>1</v>
      </c>
    </row>
    <row r="26" spans="1:6" ht="12.75" customHeight="1" x14ac:dyDescent="0.2">
      <c r="A26" s="26"/>
      <c r="B26" s="31"/>
      <c r="C26" s="34"/>
      <c r="D26" s="34"/>
      <c r="E26" s="28"/>
    </row>
    <row r="27" spans="1:6" ht="25.5" customHeight="1" x14ac:dyDescent="0.2">
      <c r="A27" s="32" t="s">
        <v>49</v>
      </c>
      <c r="B27" s="33">
        <f t="shared" ref="B27:B41" si="2">SUM(C27:D27)</f>
        <v>2101946</v>
      </c>
      <c r="C27" s="34">
        <v>777116</v>
      </c>
      <c r="D27" s="34">
        <v>1324830</v>
      </c>
      <c r="E27" s="35">
        <f t="shared" si="0"/>
        <v>5758.7561643835616</v>
      </c>
    </row>
    <row r="28" spans="1:6" ht="25.5" customHeight="1" x14ac:dyDescent="0.2">
      <c r="A28" s="32" t="s">
        <v>8</v>
      </c>
      <c r="B28" s="33">
        <f t="shared" si="2"/>
        <v>1558447</v>
      </c>
      <c r="C28" s="34">
        <v>884467</v>
      </c>
      <c r="D28" s="34">
        <v>673980</v>
      </c>
      <c r="E28" s="35">
        <f t="shared" si="0"/>
        <v>4269.7178082191776</v>
      </c>
    </row>
    <row r="29" spans="1:6" ht="25.5" customHeight="1" x14ac:dyDescent="0.2">
      <c r="A29" s="32" t="s">
        <v>174</v>
      </c>
      <c r="B29" s="33">
        <f t="shared" si="2"/>
        <v>5070</v>
      </c>
      <c r="C29" s="36"/>
      <c r="D29" s="34">
        <v>5070</v>
      </c>
      <c r="E29" s="35">
        <f t="shared" si="0"/>
        <v>13.890410958904109</v>
      </c>
    </row>
    <row r="30" spans="1:6" ht="25.5" customHeight="1" x14ac:dyDescent="0.2">
      <c r="A30" s="32" t="s">
        <v>50</v>
      </c>
      <c r="B30" s="33">
        <f t="shared" si="2"/>
        <v>227002</v>
      </c>
      <c r="C30" s="34">
        <v>70672</v>
      </c>
      <c r="D30" s="34">
        <v>156330</v>
      </c>
      <c r="E30" s="35">
        <f t="shared" si="0"/>
        <v>621.92328767123286</v>
      </c>
    </row>
    <row r="31" spans="1:6" ht="25.5" customHeight="1" x14ac:dyDescent="0.2">
      <c r="A31" s="32" t="s">
        <v>51</v>
      </c>
      <c r="B31" s="33">
        <f t="shared" si="2"/>
        <v>133768</v>
      </c>
      <c r="C31" s="34">
        <v>38428</v>
      </c>
      <c r="D31" s="34">
        <v>95340</v>
      </c>
      <c r="E31" s="35">
        <f t="shared" si="0"/>
        <v>366.48767123287672</v>
      </c>
    </row>
    <row r="32" spans="1:6" ht="25.5" customHeight="1" x14ac:dyDescent="0.2">
      <c r="A32" s="32" t="s">
        <v>52</v>
      </c>
      <c r="B32" s="33">
        <f t="shared" si="2"/>
        <v>431425</v>
      </c>
      <c r="C32" s="34">
        <v>88675</v>
      </c>
      <c r="D32" s="34">
        <v>342750</v>
      </c>
      <c r="E32" s="35">
        <f t="shared" si="0"/>
        <v>1181.986301369863</v>
      </c>
    </row>
    <row r="33" spans="1:6" ht="25.5" customHeight="1" x14ac:dyDescent="0.2">
      <c r="A33" s="32" t="s">
        <v>53</v>
      </c>
      <c r="B33" s="33">
        <f t="shared" si="2"/>
        <v>243570</v>
      </c>
      <c r="C33" s="34">
        <v>75690</v>
      </c>
      <c r="D33" s="34">
        <v>167880</v>
      </c>
      <c r="E33" s="35">
        <f t="shared" si="0"/>
        <v>667.31506849315065</v>
      </c>
    </row>
    <row r="34" spans="1:6" ht="25.5" customHeight="1" x14ac:dyDescent="0.2">
      <c r="A34" s="32" t="s">
        <v>54</v>
      </c>
      <c r="B34" s="33">
        <f t="shared" si="2"/>
        <v>307592</v>
      </c>
      <c r="C34" s="34">
        <v>68282</v>
      </c>
      <c r="D34" s="34">
        <v>239310</v>
      </c>
      <c r="E34" s="35">
        <f t="shared" si="0"/>
        <v>842.7178082191781</v>
      </c>
    </row>
    <row r="35" spans="1:6" ht="25.5" customHeight="1" x14ac:dyDescent="0.2">
      <c r="A35" s="32" t="s">
        <v>55</v>
      </c>
      <c r="B35" s="33">
        <f t="shared" si="2"/>
        <v>70961</v>
      </c>
      <c r="C35" s="34">
        <v>20171</v>
      </c>
      <c r="D35" s="34">
        <v>50790</v>
      </c>
      <c r="E35" s="35">
        <f t="shared" si="0"/>
        <v>194.41369863013699</v>
      </c>
    </row>
    <row r="36" spans="1:6" ht="25.5" customHeight="1" x14ac:dyDescent="0.2">
      <c r="A36" s="32" t="s">
        <v>56</v>
      </c>
      <c r="B36" s="33">
        <f t="shared" si="2"/>
        <v>249279</v>
      </c>
      <c r="C36" s="34">
        <v>51039</v>
      </c>
      <c r="D36" s="34">
        <v>198240</v>
      </c>
      <c r="E36" s="35">
        <f t="shared" si="0"/>
        <v>682.9561643835616</v>
      </c>
    </row>
    <row r="37" spans="1:6" ht="25.5" customHeight="1" x14ac:dyDescent="0.2">
      <c r="A37" s="32" t="s">
        <v>57</v>
      </c>
      <c r="B37" s="33">
        <f t="shared" si="2"/>
        <v>379465</v>
      </c>
      <c r="C37" s="34">
        <v>57475</v>
      </c>
      <c r="D37" s="34">
        <v>321990</v>
      </c>
      <c r="E37" s="35">
        <f t="shared" si="0"/>
        <v>1039.6301369863013</v>
      </c>
    </row>
    <row r="38" spans="1:6" ht="25.5" customHeight="1" x14ac:dyDescent="0.2">
      <c r="A38" s="32" t="s">
        <v>30</v>
      </c>
      <c r="B38" s="33">
        <f t="shared" si="2"/>
        <v>2820608</v>
      </c>
      <c r="C38" s="34">
        <v>1164938</v>
      </c>
      <c r="D38" s="34">
        <v>1655670</v>
      </c>
      <c r="E38" s="35">
        <f t="shared" si="0"/>
        <v>7727.6931506849314</v>
      </c>
    </row>
    <row r="39" spans="1:6" ht="25.5" customHeight="1" x14ac:dyDescent="0.2">
      <c r="A39" s="32" t="s">
        <v>215</v>
      </c>
      <c r="B39" s="33">
        <f t="shared" si="2"/>
        <v>2115</v>
      </c>
      <c r="C39" s="34">
        <v>855</v>
      </c>
      <c r="D39" s="36">
        <v>1260</v>
      </c>
      <c r="E39" s="35">
        <f t="shared" si="0"/>
        <v>5.7945205479452051</v>
      </c>
    </row>
    <row r="40" spans="1:6" ht="25.5" customHeight="1" x14ac:dyDescent="0.2">
      <c r="A40" s="32" t="s">
        <v>58</v>
      </c>
      <c r="B40" s="33">
        <f t="shared" si="2"/>
        <v>197689</v>
      </c>
      <c r="C40" s="34">
        <v>87949</v>
      </c>
      <c r="D40" s="34">
        <v>109740</v>
      </c>
      <c r="E40" s="35">
        <f t="shared" si="0"/>
        <v>541.61369863013704</v>
      </c>
    </row>
    <row r="41" spans="1:6" ht="25.5" customHeight="1" x14ac:dyDescent="0.2">
      <c r="A41" s="32" t="s">
        <v>59</v>
      </c>
      <c r="B41" s="33">
        <f t="shared" si="2"/>
        <v>94429</v>
      </c>
      <c r="C41" s="34">
        <v>25399</v>
      </c>
      <c r="D41" s="34">
        <v>69030</v>
      </c>
      <c r="E41" s="35">
        <f t="shared" si="0"/>
        <v>258.70958904109591</v>
      </c>
    </row>
    <row r="42" spans="1:6" ht="18.75" customHeight="1" x14ac:dyDescent="0.2">
      <c r="A42" s="26"/>
      <c r="B42" s="31"/>
      <c r="C42" s="34"/>
      <c r="D42" s="34"/>
      <c r="E42" s="28"/>
    </row>
    <row r="43" spans="1:6" ht="25.5" customHeight="1" x14ac:dyDescent="0.2">
      <c r="A43" s="29" t="s">
        <v>60</v>
      </c>
      <c r="B43" s="23">
        <f>SUM(B45:B86)</f>
        <v>45453104</v>
      </c>
      <c r="C43" s="24">
        <f>SUM(C45:C86)</f>
        <v>15475454</v>
      </c>
      <c r="D43" s="24">
        <f>SUM(D45:D86)</f>
        <v>29977650</v>
      </c>
      <c r="E43" s="25">
        <f>SUM(E45:E86)</f>
        <v>124529.05205479451</v>
      </c>
      <c r="F43" s="4">
        <v>-1</v>
      </c>
    </row>
    <row r="44" spans="1:6" ht="12.75" customHeight="1" x14ac:dyDescent="0.2">
      <c r="A44" s="26"/>
      <c r="B44" s="31"/>
      <c r="C44" s="34"/>
      <c r="D44" s="27"/>
      <c r="E44" s="35"/>
    </row>
    <row r="45" spans="1:6" ht="25.5" customHeight="1" x14ac:dyDescent="0.2">
      <c r="A45" s="32" t="s">
        <v>61</v>
      </c>
      <c r="B45" s="33">
        <f t="shared" ref="B45:B86" si="3">SUM(C45:D45)</f>
        <v>1509648</v>
      </c>
      <c r="C45" s="34">
        <v>549378</v>
      </c>
      <c r="D45" s="34">
        <v>960270</v>
      </c>
      <c r="E45" s="35">
        <f t="shared" si="0"/>
        <v>4136.0219178082189</v>
      </c>
    </row>
    <row r="46" spans="1:6" ht="25.5" customHeight="1" x14ac:dyDescent="0.2">
      <c r="A46" s="32" t="s">
        <v>62</v>
      </c>
      <c r="B46" s="33">
        <f t="shared" si="3"/>
        <v>100871</v>
      </c>
      <c r="C46" s="34">
        <v>27011</v>
      </c>
      <c r="D46" s="34">
        <v>73860</v>
      </c>
      <c r="E46" s="35">
        <f t="shared" si="0"/>
        <v>276.35890410958905</v>
      </c>
    </row>
    <row r="47" spans="1:6" ht="25.5" customHeight="1" x14ac:dyDescent="0.2">
      <c r="A47" s="32" t="s">
        <v>63</v>
      </c>
      <c r="B47" s="33">
        <f t="shared" si="3"/>
        <v>2135410</v>
      </c>
      <c r="C47" s="34">
        <v>650320</v>
      </c>
      <c r="D47" s="34">
        <v>1485090</v>
      </c>
      <c r="E47" s="35">
        <f t="shared" si="0"/>
        <v>5850.4383561643835</v>
      </c>
    </row>
    <row r="48" spans="1:6" ht="25.5" customHeight="1" x14ac:dyDescent="0.2">
      <c r="A48" s="32" t="s">
        <v>64</v>
      </c>
      <c r="B48" s="33">
        <f t="shared" si="3"/>
        <v>622095</v>
      </c>
      <c r="C48" s="34">
        <v>191535</v>
      </c>
      <c r="D48" s="34">
        <v>430560</v>
      </c>
      <c r="E48" s="35">
        <f t="shared" si="0"/>
        <v>1704.3698630136987</v>
      </c>
    </row>
    <row r="49" spans="1:5" ht="25.5" customHeight="1" x14ac:dyDescent="0.2">
      <c r="A49" s="32" t="s">
        <v>65</v>
      </c>
      <c r="B49" s="33">
        <f t="shared" si="3"/>
        <v>2558041</v>
      </c>
      <c r="C49" s="34">
        <v>677071</v>
      </c>
      <c r="D49" s="34">
        <v>1880970</v>
      </c>
      <c r="E49" s="35">
        <f t="shared" si="0"/>
        <v>7008.3315068493148</v>
      </c>
    </row>
    <row r="50" spans="1:5" ht="25.5" customHeight="1" x14ac:dyDescent="0.2">
      <c r="A50" s="32" t="s">
        <v>168</v>
      </c>
      <c r="B50" s="33">
        <f t="shared" si="3"/>
        <v>5661059</v>
      </c>
      <c r="C50" s="34">
        <v>2144519</v>
      </c>
      <c r="D50" s="34">
        <v>3516540</v>
      </c>
      <c r="E50" s="35">
        <f t="shared" si="0"/>
        <v>15509.750684931507</v>
      </c>
    </row>
    <row r="51" spans="1:5" ht="25.5" customHeight="1" x14ac:dyDescent="0.2">
      <c r="A51" s="37" t="s">
        <v>216</v>
      </c>
      <c r="B51" s="33">
        <f t="shared" si="3"/>
        <v>128195</v>
      </c>
      <c r="C51" s="34">
        <v>1085</v>
      </c>
      <c r="D51" s="34">
        <v>127110</v>
      </c>
      <c r="E51" s="35">
        <f t="shared" si="0"/>
        <v>351.21917808219177</v>
      </c>
    </row>
    <row r="52" spans="1:5" ht="25.5" customHeight="1" x14ac:dyDescent="0.2">
      <c r="A52" s="32" t="s">
        <v>66</v>
      </c>
      <c r="B52" s="33">
        <f t="shared" si="3"/>
        <v>1761076</v>
      </c>
      <c r="C52" s="34">
        <v>369406</v>
      </c>
      <c r="D52" s="34">
        <v>1391670</v>
      </c>
      <c r="E52" s="35">
        <f t="shared" si="0"/>
        <v>4824.8657534246577</v>
      </c>
    </row>
    <row r="53" spans="1:5" ht="25.5" customHeight="1" x14ac:dyDescent="0.2">
      <c r="A53" s="32" t="s">
        <v>67</v>
      </c>
      <c r="B53" s="33">
        <f t="shared" si="3"/>
        <v>328542</v>
      </c>
      <c r="C53" s="34">
        <v>100812</v>
      </c>
      <c r="D53" s="34">
        <v>227730</v>
      </c>
      <c r="E53" s="35">
        <f t="shared" si="0"/>
        <v>900.11506849315072</v>
      </c>
    </row>
    <row r="54" spans="1:5" ht="25.5" customHeight="1" x14ac:dyDescent="0.2">
      <c r="A54" s="32" t="s">
        <v>68</v>
      </c>
      <c r="B54" s="33">
        <f>SUM(C54:D54)</f>
        <v>326880</v>
      </c>
      <c r="C54" s="34">
        <v>120900</v>
      </c>
      <c r="D54" s="34">
        <v>205980</v>
      </c>
      <c r="E54" s="35">
        <f t="shared" si="0"/>
        <v>895.56164383561645</v>
      </c>
    </row>
    <row r="55" spans="1:5" ht="25.5" customHeight="1" x14ac:dyDescent="0.2">
      <c r="A55" s="32" t="s">
        <v>69</v>
      </c>
      <c r="B55" s="33">
        <f>SUM(C55:D55)</f>
        <v>267896</v>
      </c>
      <c r="C55" s="34">
        <v>80546</v>
      </c>
      <c r="D55" s="34">
        <v>187350</v>
      </c>
      <c r="E55" s="35">
        <f t="shared" si="0"/>
        <v>733.96164383561643</v>
      </c>
    </row>
    <row r="56" spans="1:5" ht="25.5" customHeight="1" x14ac:dyDescent="0.2">
      <c r="A56" s="32" t="s">
        <v>70</v>
      </c>
      <c r="B56" s="33">
        <f>SUM(C56:D56)</f>
        <v>559838</v>
      </c>
      <c r="C56" s="34">
        <v>134948</v>
      </c>
      <c r="D56" s="34">
        <v>424890</v>
      </c>
      <c r="E56" s="35">
        <f t="shared" si="0"/>
        <v>1533.8027397260273</v>
      </c>
    </row>
    <row r="57" spans="1:5" s="10" customFormat="1" x14ac:dyDescent="0.2">
      <c r="A57" s="38" t="s">
        <v>182</v>
      </c>
      <c r="B57" s="39"/>
      <c r="C57" s="40"/>
      <c r="D57" s="40"/>
      <c r="E57" s="41"/>
    </row>
    <row r="58" spans="1:5" ht="25.5" customHeight="1" x14ac:dyDescent="0.2">
      <c r="A58" s="42" t="s">
        <v>204</v>
      </c>
      <c r="B58" s="43"/>
      <c r="C58" s="44"/>
      <c r="D58" s="44"/>
      <c r="E58" s="45"/>
    </row>
    <row r="59" spans="1:5" ht="27.6" customHeight="1" x14ac:dyDescent="0.2">
      <c r="A59" s="13" t="s">
        <v>209</v>
      </c>
      <c r="B59" s="14"/>
      <c r="C59" s="14"/>
      <c r="D59" s="14"/>
      <c r="E59" s="15"/>
    </row>
    <row r="60" spans="1:5" ht="24.95" customHeight="1" thickBot="1" x14ac:dyDescent="0.25">
      <c r="A60" s="16" t="s">
        <v>210</v>
      </c>
      <c r="B60" s="17"/>
      <c r="C60" s="17"/>
      <c r="D60" s="17"/>
      <c r="E60" s="18" t="s">
        <v>167</v>
      </c>
    </row>
    <row r="61" spans="1:5" ht="49.5" customHeight="1" thickTop="1" x14ac:dyDescent="0.2">
      <c r="A61" s="19"/>
      <c r="B61" s="20" t="s">
        <v>32</v>
      </c>
      <c r="C61" s="20" t="s">
        <v>33</v>
      </c>
      <c r="D61" s="20" t="s">
        <v>34</v>
      </c>
      <c r="E61" s="21" t="s">
        <v>35</v>
      </c>
    </row>
    <row r="62" spans="1:5" ht="26.25" customHeight="1" x14ac:dyDescent="0.2">
      <c r="A62" s="32" t="s">
        <v>71</v>
      </c>
      <c r="B62" s="33">
        <f t="shared" si="3"/>
        <v>295090</v>
      </c>
      <c r="C62" s="34">
        <v>84700</v>
      </c>
      <c r="D62" s="34">
        <v>210390</v>
      </c>
      <c r="E62" s="35">
        <f t="shared" ref="E62:E86" si="4">B62/365</f>
        <v>808.46575342465758</v>
      </c>
    </row>
    <row r="63" spans="1:5" ht="26.25" customHeight="1" x14ac:dyDescent="0.2">
      <c r="A63" s="32" t="s">
        <v>72</v>
      </c>
      <c r="B63" s="33">
        <f t="shared" si="3"/>
        <v>230721</v>
      </c>
      <c r="C63" s="34">
        <v>75771</v>
      </c>
      <c r="D63" s="34">
        <v>154950</v>
      </c>
      <c r="E63" s="35">
        <f t="shared" si="4"/>
        <v>632.11232876712324</v>
      </c>
    </row>
    <row r="64" spans="1:5" ht="26.25" customHeight="1" x14ac:dyDescent="0.2">
      <c r="A64" s="32" t="s">
        <v>73</v>
      </c>
      <c r="B64" s="33">
        <f t="shared" si="3"/>
        <v>3131617</v>
      </c>
      <c r="C64" s="34">
        <v>1132837</v>
      </c>
      <c r="D64" s="34">
        <v>1998780</v>
      </c>
      <c r="E64" s="35">
        <f t="shared" si="4"/>
        <v>8579.7726027397257</v>
      </c>
    </row>
    <row r="65" spans="1:5" ht="26.25" customHeight="1" x14ac:dyDescent="0.2">
      <c r="A65" s="32" t="s">
        <v>74</v>
      </c>
      <c r="B65" s="33">
        <f t="shared" si="3"/>
        <v>480779</v>
      </c>
      <c r="C65" s="34">
        <v>125129</v>
      </c>
      <c r="D65" s="34">
        <v>355650</v>
      </c>
      <c r="E65" s="35">
        <f t="shared" si="4"/>
        <v>1317.2027397260274</v>
      </c>
    </row>
    <row r="66" spans="1:5" ht="26.25" customHeight="1" x14ac:dyDescent="0.2">
      <c r="A66" s="32" t="s">
        <v>75</v>
      </c>
      <c r="B66" s="33">
        <f t="shared" si="3"/>
        <v>415089</v>
      </c>
      <c r="C66" s="34">
        <v>166029</v>
      </c>
      <c r="D66" s="34">
        <v>249060</v>
      </c>
      <c r="E66" s="35">
        <f t="shared" si="4"/>
        <v>1137.2301369863014</v>
      </c>
    </row>
    <row r="67" spans="1:5" ht="26.25" customHeight="1" x14ac:dyDescent="0.2">
      <c r="A67" s="32" t="s">
        <v>76</v>
      </c>
      <c r="B67" s="33">
        <f t="shared" si="3"/>
        <v>191781</v>
      </c>
      <c r="C67" s="34">
        <v>62871</v>
      </c>
      <c r="D67" s="34">
        <v>128910</v>
      </c>
      <c r="E67" s="35">
        <f t="shared" si="4"/>
        <v>525.42739726027401</v>
      </c>
    </row>
    <row r="68" spans="1:5" ht="26.25" customHeight="1" x14ac:dyDescent="0.2">
      <c r="A68" s="32" t="s">
        <v>77</v>
      </c>
      <c r="B68" s="33">
        <f t="shared" si="3"/>
        <v>259145</v>
      </c>
      <c r="C68" s="34">
        <v>90695</v>
      </c>
      <c r="D68" s="34">
        <v>168450</v>
      </c>
      <c r="E68" s="35">
        <f t="shared" si="4"/>
        <v>709.98630136986299</v>
      </c>
    </row>
    <row r="69" spans="1:5" ht="26.25" customHeight="1" x14ac:dyDescent="0.2">
      <c r="A69" s="32" t="s">
        <v>13</v>
      </c>
      <c r="B69" s="33">
        <f t="shared" si="3"/>
        <v>340771</v>
      </c>
      <c r="C69" s="34">
        <v>109951</v>
      </c>
      <c r="D69" s="34">
        <v>230820</v>
      </c>
      <c r="E69" s="35">
        <f t="shared" si="4"/>
        <v>933.61917808219175</v>
      </c>
    </row>
    <row r="70" spans="1:5" ht="26.25" customHeight="1" x14ac:dyDescent="0.2">
      <c r="A70" s="32" t="s">
        <v>78</v>
      </c>
      <c r="B70" s="33">
        <f t="shared" si="3"/>
        <v>369073</v>
      </c>
      <c r="C70" s="34">
        <v>123883</v>
      </c>
      <c r="D70" s="34">
        <v>245190</v>
      </c>
      <c r="E70" s="35">
        <f t="shared" si="4"/>
        <v>1011.158904109589</v>
      </c>
    </row>
    <row r="71" spans="1:5" ht="26.25" customHeight="1" x14ac:dyDescent="0.2">
      <c r="A71" s="32" t="s">
        <v>79</v>
      </c>
      <c r="B71" s="33">
        <f t="shared" si="3"/>
        <v>1310261</v>
      </c>
      <c r="C71" s="34">
        <v>347111</v>
      </c>
      <c r="D71" s="34">
        <v>963150</v>
      </c>
      <c r="E71" s="35">
        <f t="shared" si="4"/>
        <v>3589.7561643835616</v>
      </c>
    </row>
    <row r="72" spans="1:5" ht="26.25" customHeight="1" x14ac:dyDescent="0.2">
      <c r="A72" s="32" t="s">
        <v>80</v>
      </c>
      <c r="B72" s="33">
        <f t="shared" si="3"/>
        <v>323453</v>
      </c>
      <c r="C72" s="34">
        <v>97733</v>
      </c>
      <c r="D72" s="34">
        <v>225720</v>
      </c>
      <c r="E72" s="35">
        <f t="shared" si="4"/>
        <v>886.17260273972602</v>
      </c>
    </row>
    <row r="73" spans="1:5" ht="26.25" customHeight="1" x14ac:dyDescent="0.2">
      <c r="A73" s="32" t="s">
        <v>81</v>
      </c>
      <c r="B73" s="33">
        <f t="shared" si="3"/>
        <v>277998</v>
      </c>
      <c r="C73" s="34">
        <v>118278</v>
      </c>
      <c r="D73" s="34">
        <v>159720</v>
      </c>
      <c r="E73" s="35">
        <f t="shared" si="4"/>
        <v>761.63835616438359</v>
      </c>
    </row>
    <row r="74" spans="1:5" ht="26.25" customHeight="1" x14ac:dyDescent="0.2">
      <c r="A74" s="32" t="s">
        <v>82</v>
      </c>
      <c r="B74" s="33">
        <f t="shared" si="3"/>
        <v>8384493</v>
      </c>
      <c r="C74" s="34">
        <v>3796083</v>
      </c>
      <c r="D74" s="34">
        <v>4588410</v>
      </c>
      <c r="E74" s="35">
        <f t="shared" si="4"/>
        <v>22971.213698630138</v>
      </c>
    </row>
    <row r="75" spans="1:5" ht="26.25" customHeight="1" x14ac:dyDescent="0.2">
      <c r="A75" s="32" t="s">
        <v>203</v>
      </c>
      <c r="B75" s="33">
        <f>SUM(C75:D75)</f>
        <v>344610</v>
      </c>
      <c r="C75" s="34"/>
      <c r="D75" s="34">
        <v>344610</v>
      </c>
      <c r="E75" s="35">
        <f t="shared" si="4"/>
        <v>944.13698630136992</v>
      </c>
    </row>
    <row r="76" spans="1:5" ht="26.25" customHeight="1" x14ac:dyDescent="0.2">
      <c r="A76" s="46" t="s">
        <v>83</v>
      </c>
      <c r="B76" s="33">
        <f t="shared" si="3"/>
        <v>303726</v>
      </c>
      <c r="C76" s="44">
        <v>129246</v>
      </c>
      <c r="D76" s="44">
        <v>174480</v>
      </c>
      <c r="E76" s="35">
        <f t="shared" si="4"/>
        <v>832.12602739726026</v>
      </c>
    </row>
    <row r="77" spans="1:5" ht="26.25" customHeight="1" x14ac:dyDescent="0.2">
      <c r="A77" s="32" t="s">
        <v>84</v>
      </c>
      <c r="B77" s="33">
        <f t="shared" si="3"/>
        <v>889914</v>
      </c>
      <c r="C77" s="34">
        <v>295854</v>
      </c>
      <c r="D77" s="34">
        <v>594060</v>
      </c>
      <c r="E77" s="35">
        <f t="shared" si="4"/>
        <v>2438.1205479452055</v>
      </c>
    </row>
    <row r="78" spans="1:5" ht="26.25" customHeight="1" x14ac:dyDescent="0.2">
      <c r="A78" s="32" t="s">
        <v>85</v>
      </c>
      <c r="B78" s="33">
        <f t="shared" si="3"/>
        <v>745775</v>
      </c>
      <c r="C78" s="34">
        <v>259385</v>
      </c>
      <c r="D78" s="34">
        <v>486390</v>
      </c>
      <c r="E78" s="35">
        <f t="shared" si="4"/>
        <v>2043.2191780821918</v>
      </c>
    </row>
    <row r="79" spans="1:5" ht="26.25" customHeight="1" x14ac:dyDescent="0.2">
      <c r="A79" s="32" t="s">
        <v>86</v>
      </c>
      <c r="B79" s="33">
        <f t="shared" si="3"/>
        <v>2547496</v>
      </c>
      <c r="C79" s="34">
        <v>802276</v>
      </c>
      <c r="D79" s="34">
        <v>1745220</v>
      </c>
      <c r="E79" s="35">
        <f t="shared" si="4"/>
        <v>6979.4410958904109</v>
      </c>
    </row>
    <row r="80" spans="1:5" ht="26.25" customHeight="1" x14ac:dyDescent="0.2">
      <c r="A80" s="32" t="s">
        <v>180</v>
      </c>
      <c r="B80" s="33">
        <f t="shared" si="3"/>
        <v>991635</v>
      </c>
      <c r="C80" s="34">
        <v>140565</v>
      </c>
      <c r="D80" s="34">
        <v>851070</v>
      </c>
      <c r="E80" s="35">
        <f t="shared" si="4"/>
        <v>2716.8082191780823</v>
      </c>
    </row>
    <row r="81" spans="1:6" ht="26.25" customHeight="1" x14ac:dyDescent="0.2">
      <c r="A81" s="46" t="s">
        <v>169</v>
      </c>
      <c r="B81" s="33">
        <f>SUM(C81:D81)</f>
        <v>1291802</v>
      </c>
      <c r="C81" s="44">
        <v>363212</v>
      </c>
      <c r="D81" s="44">
        <v>928590</v>
      </c>
      <c r="E81" s="35">
        <f t="shared" si="4"/>
        <v>3539.1835616438357</v>
      </c>
    </row>
    <row r="82" spans="1:6" ht="26.25" customHeight="1" x14ac:dyDescent="0.2">
      <c r="A82" s="32" t="s">
        <v>87</v>
      </c>
      <c r="B82" s="33">
        <f t="shared" si="3"/>
        <v>765514</v>
      </c>
      <c r="C82" s="34">
        <v>219124</v>
      </c>
      <c r="D82" s="34">
        <v>546390</v>
      </c>
      <c r="E82" s="35">
        <f t="shared" si="4"/>
        <v>2097.2986301369865</v>
      </c>
    </row>
    <row r="83" spans="1:6" ht="26.25" customHeight="1" x14ac:dyDescent="0.2">
      <c r="A83" s="32" t="s">
        <v>170</v>
      </c>
      <c r="B83" s="33">
        <f t="shared" si="3"/>
        <v>495038</v>
      </c>
      <c r="C83" s="34">
        <v>138008</v>
      </c>
      <c r="D83" s="34">
        <v>357030</v>
      </c>
      <c r="E83" s="35">
        <f t="shared" si="4"/>
        <v>1356.2684931506849</v>
      </c>
    </row>
    <row r="84" spans="1:6" ht="26.25" customHeight="1" x14ac:dyDescent="0.2">
      <c r="A84" s="32" t="s">
        <v>171</v>
      </c>
      <c r="B84" s="33">
        <f t="shared" si="3"/>
        <v>4131276</v>
      </c>
      <c r="C84" s="34">
        <v>1534626</v>
      </c>
      <c r="D84" s="34">
        <v>2596650</v>
      </c>
      <c r="E84" s="35">
        <f t="shared" si="4"/>
        <v>11318.564383561645</v>
      </c>
    </row>
    <row r="85" spans="1:6" ht="26.25" customHeight="1" x14ac:dyDescent="0.2">
      <c r="A85" s="32" t="s">
        <v>181</v>
      </c>
      <c r="B85" s="33">
        <f t="shared" si="3"/>
        <v>367110</v>
      </c>
      <c r="C85" s="47"/>
      <c r="D85" s="47">
        <v>367110</v>
      </c>
      <c r="E85" s="35">
        <f t="shared" si="4"/>
        <v>1005.7808219178082</v>
      </c>
    </row>
    <row r="86" spans="1:6" ht="26.25" customHeight="1" x14ac:dyDescent="0.2">
      <c r="A86" s="32" t="s">
        <v>88</v>
      </c>
      <c r="B86" s="33">
        <f t="shared" si="3"/>
        <v>609386</v>
      </c>
      <c r="C86" s="34">
        <v>214556</v>
      </c>
      <c r="D86" s="34">
        <v>394830</v>
      </c>
      <c r="E86" s="35">
        <f t="shared" si="4"/>
        <v>1669.5506849315068</v>
      </c>
    </row>
    <row r="87" spans="1:6" ht="18.75" customHeight="1" x14ac:dyDescent="0.2">
      <c r="A87" s="26"/>
      <c r="B87" s="31"/>
      <c r="C87" s="27"/>
      <c r="D87" s="27"/>
      <c r="E87" s="28"/>
    </row>
    <row r="88" spans="1:6" ht="27.75" customHeight="1" x14ac:dyDescent="0.2">
      <c r="A88" s="29" t="s">
        <v>89</v>
      </c>
      <c r="B88" s="23">
        <f>SUM(B90:B104)</f>
        <v>1233981</v>
      </c>
      <c r="C88" s="24">
        <f>SUM(C90:C104)</f>
        <v>573831</v>
      </c>
      <c r="D88" s="24">
        <f>SUM(D90:D104)</f>
        <v>660150</v>
      </c>
      <c r="E88" s="30">
        <f>SUM(E90:E104)</f>
        <v>3380.7698630136983</v>
      </c>
      <c r="F88" s="4">
        <v>-1</v>
      </c>
    </row>
    <row r="89" spans="1:6" ht="12.75" customHeight="1" x14ac:dyDescent="0.2">
      <c r="A89" s="26"/>
      <c r="B89" s="31"/>
      <c r="C89" s="27"/>
      <c r="D89" s="27"/>
      <c r="E89" s="28"/>
    </row>
    <row r="90" spans="1:6" ht="26.25" customHeight="1" x14ac:dyDescent="0.2">
      <c r="A90" s="32" t="s">
        <v>90</v>
      </c>
      <c r="B90" s="33">
        <f t="shared" ref="B90:B104" si="5">SUM(C90:D90)</f>
        <v>73327</v>
      </c>
      <c r="C90" s="34">
        <v>29707</v>
      </c>
      <c r="D90" s="34">
        <v>43620</v>
      </c>
      <c r="E90" s="35">
        <f t="shared" ref="E90:E104" si="6">B90/365</f>
        <v>200.89589041095891</v>
      </c>
    </row>
    <row r="91" spans="1:6" ht="26.25" customHeight="1" x14ac:dyDescent="0.2">
      <c r="A91" s="32" t="s">
        <v>91</v>
      </c>
      <c r="B91" s="33">
        <f t="shared" si="5"/>
        <v>95204</v>
      </c>
      <c r="C91" s="34">
        <v>14804</v>
      </c>
      <c r="D91" s="34">
        <v>80400</v>
      </c>
      <c r="E91" s="35">
        <f t="shared" si="6"/>
        <v>260.83287671232875</v>
      </c>
    </row>
    <row r="92" spans="1:6" ht="26.25" customHeight="1" x14ac:dyDescent="0.2">
      <c r="A92" s="32" t="s">
        <v>31</v>
      </c>
      <c r="B92" s="33">
        <f t="shared" si="5"/>
        <v>46477</v>
      </c>
      <c r="C92" s="34">
        <v>7297</v>
      </c>
      <c r="D92" s="34">
        <v>39180</v>
      </c>
      <c r="E92" s="35">
        <f t="shared" si="6"/>
        <v>127.33424657534246</v>
      </c>
    </row>
    <row r="93" spans="1:6" ht="26.25" customHeight="1" x14ac:dyDescent="0.2">
      <c r="A93" s="32" t="s">
        <v>92</v>
      </c>
      <c r="B93" s="33">
        <f t="shared" si="5"/>
        <v>34984</v>
      </c>
      <c r="C93" s="34">
        <v>4264</v>
      </c>
      <c r="D93" s="34">
        <v>30720</v>
      </c>
      <c r="E93" s="35">
        <f t="shared" si="6"/>
        <v>95.846575342465755</v>
      </c>
    </row>
    <row r="94" spans="1:6" ht="26.25" customHeight="1" x14ac:dyDescent="0.2">
      <c r="A94" s="32" t="s">
        <v>93</v>
      </c>
      <c r="B94" s="33">
        <f t="shared" si="5"/>
        <v>37128</v>
      </c>
      <c r="C94" s="34">
        <v>6768</v>
      </c>
      <c r="D94" s="34">
        <v>30360</v>
      </c>
      <c r="E94" s="35">
        <f t="shared" si="6"/>
        <v>101.72054794520548</v>
      </c>
    </row>
    <row r="95" spans="1:6" ht="26.25" customHeight="1" x14ac:dyDescent="0.2">
      <c r="A95" s="32" t="s">
        <v>94</v>
      </c>
      <c r="B95" s="33">
        <f t="shared" si="5"/>
        <v>8654</v>
      </c>
      <c r="C95" s="34">
        <v>1994</v>
      </c>
      <c r="D95" s="34">
        <v>6660</v>
      </c>
      <c r="E95" s="35">
        <f t="shared" si="6"/>
        <v>23.709589041095889</v>
      </c>
    </row>
    <row r="96" spans="1:6" ht="26.25" customHeight="1" x14ac:dyDescent="0.2">
      <c r="A96" s="32" t="s">
        <v>95</v>
      </c>
      <c r="B96" s="33">
        <f t="shared" si="5"/>
        <v>6881</v>
      </c>
      <c r="C96" s="34">
        <v>3071</v>
      </c>
      <c r="D96" s="34">
        <v>3810</v>
      </c>
      <c r="E96" s="35">
        <f t="shared" si="6"/>
        <v>18.852054794520548</v>
      </c>
    </row>
    <row r="97" spans="1:6" ht="26.25" customHeight="1" x14ac:dyDescent="0.2">
      <c r="A97" s="32" t="s">
        <v>96</v>
      </c>
      <c r="B97" s="33">
        <f t="shared" si="5"/>
        <v>4011</v>
      </c>
      <c r="C97" s="34">
        <v>2421</v>
      </c>
      <c r="D97" s="34">
        <v>1590</v>
      </c>
      <c r="E97" s="35">
        <f t="shared" si="6"/>
        <v>10.989041095890411</v>
      </c>
    </row>
    <row r="98" spans="1:6" ht="26.25" customHeight="1" x14ac:dyDescent="0.2">
      <c r="A98" s="32" t="s">
        <v>97</v>
      </c>
      <c r="B98" s="33">
        <f t="shared" si="5"/>
        <v>19013</v>
      </c>
      <c r="C98" s="34">
        <v>9833</v>
      </c>
      <c r="D98" s="34">
        <v>9180</v>
      </c>
      <c r="E98" s="35">
        <f t="shared" si="6"/>
        <v>52.090410958904108</v>
      </c>
    </row>
    <row r="99" spans="1:6" ht="26.25" customHeight="1" x14ac:dyDescent="0.2">
      <c r="A99" s="32" t="s">
        <v>98</v>
      </c>
      <c r="B99" s="33">
        <f t="shared" si="5"/>
        <v>172144</v>
      </c>
      <c r="C99" s="34">
        <v>72334</v>
      </c>
      <c r="D99" s="34">
        <v>99810</v>
      </c>
      <c r="E99" s="35">
        <f t="shared" si="6"/>
        <v>471.62739726027399</v>
      </c>
    </row>
    <row r="100" spans="1:6" ht="26.25" customHeight="1" x14ac:dyDescent="0.2">
      <c r="A100" s="32" t="s">
        <v>99</v>
      </c>
      <c r="B100" s="33">
        <f t="shared" si="5"/>
        <v>13721</v>
      </c>
      <c r="C100" s="34">
        <v>5291</v>
      </c>
      <c r="D100" s="34">
        <v>8430</v>
      </c>
      <c r="E100" s="35">
        <f t="shared" si="6"/>
        <v>37.591780821917808</v>
      </c>
    </row>
    <row r="101" spans="1:6" ht="26.25" customHeight="1" x14ac:dyDescent="0.2">
      <c r="A101" s="32" t="s">
        <v>100</v>
      </c>
      <c r="B101" s="33">
        <f t="shared" si="5"/>
        <v>18121</v>
      </c>
      <c r="C101" s="34">
        <v>10051</v>
      </c>
      <c r="D101" s="34">
        <v>8070</v>
      </c>
      <c r="E101" s="35">
        <f t="shared" si="6"/>
        <v>49.646575342465752</v>
      </c>
    </row>
    <row r="102" spans="1:6" ht="26.25" customHeight="1" x14ac:dyDescent="0.2">
      <c r="A102" s="32" t="s">
        <v>101</v>
      </c>
      <c r="B102" s="33">
        <f t="shared" si="5"/>
        <v>365934</v>
      </c>
      <c r="C102" s="34">
        <v>203784</v>
      </c>
      <c r="D102" s="34">
        <v>162150</v>
      </c>
      <c r="E102" s="35">
        <f t="shared" si="6"/>
        <v>1002.5589041095891</v>
      </c>
    </row>
    <row r="103" spans="1:6" ht="26.25" customHeight="1" x14ac:dyDescent="0.2">
      <c r="A103" s="32" t="s">
        <v>102</v>
      </c>
      <c r="B103" s="33">
        <f t="shared" si="5"/>
        <v>36786</v>
      </c>
      <c r="C103" s="34">
        <v>8766</v>
      </c>
      <c r="D103" s="34">
        <v>28020</v>
      </c>
      <c r="E103" s="35">
        <f t="shared" si="6"/>
        <v>100.78356164383561</v>
      </c>
    </row>
    <row r="104" spans="1:6" ht="26.25" customHeight="1" x14ac:dyDescent="0.2">
      <c r="A104" s="32" t="s">
        <v>103</v>
      </c>
      <c r="B104" s="33">
        <f t="shared" si="5"/>
        <v>301596</v>
      </c>
      <c r="C104" s="34">
        <v>193446</v>
      </c>
      <c r="D104" s="34">
        <v>108150</v>
      </c>
      <c r="E104" s="35">
        <f t="shared" si="6"/>
        <v>826.29041095890409</v>
      </c>
    </row>
    <row r="105" spans="1:6" ht="25.5" customHeight="1" x14ac:dyDescent="0.2">
      <c r="A105" s="26"/>
      <c r="B105" s="31"/>
      <c r="C105" s="27"/>
      <c r="D105" s="27"/>
      <c r="E105" s="28"/>
    </row>
    <row r="106" spans="1:6" ht="27.75" customHeight="1" x14ac:dyDescent="0.2">
      <c r="A106" s="29" t="s">
        <v>183</v>
      </c>
      <c r="B106" s="23">
        <f>SUM(B108:B121)</f>
        <v>3431994</v>
      </c>
      <c r="C106" s="24">
        <f>SUM(C108:C121)</f>
        <v>965934</v>
      </c>
      <c r="D106" s="24">
        <f>SUM(D108:D121)</f>
        <v>2466060</v>
      </c>
      <c r="E106" s="30">
        <f>SUM(E108:E121)</f>
        <v>9402.7232876712333</v>
      </c>
      <c r="F106" s="4">
        <v>1</v>
      </c>
    </row>
    <row r="107" spans="1:6" ht="18.75" customHeight="1" x14ac:dyDescent="0.2">
      <c r="A107" s="26"/>
      <c r="B107" s="31"/>
      <c r="C107" s="27"/>
      <c r="D107" s="27"/>
      <c r="E107" s="28"/>
    </row>
    <row r="108" spans="1:6" ht="25.5" customHeight="1" x14ac:dyDescent="0.2">
      <c r="A108" s="32" t="s">
        <v>184</v>
      </c>
      <c r="B108" s="33">
        <f>SUM(C108:D108)</f>
        <v>101803</v>
      </c>
      <c r="C108" s="34">
        <v>67753</v>
      </c>
      <c r="D108" s="34">
        <v>34050</v>
      </c>
      <c r="E108" s="35">
        <f>B108/365</f>
        <v>278.91232876712331</v>
      </c>
    </row>
    <row r="109" spans="1:6" ht="25.5" customHeight="1" x14ac:dyDescent="0.2">
      <c r="A109" s="32" t="s">
        <v>185</v>
      </c>
      <c r="B109" s="33">
        <f>SUM(C109:D109)</f>
        <v>189216</v>
      </c>
      <c r="C109" s="34">
        <v>62196</v>
      </c>
      <c r="D109" s="34">
        <v>127020</v>
      </c>
      <c r="E109" s="35">
        <f>B109/365</f>
        <v>518.4</v>
      </c>
    </row>
    <row r="110" spans="1:6" ht="25.5" customHeight="1" x14ac:dyDescent="0.2">
      <c r="A110" s="32" t="s">
        <v>186</v>
      </c>
      <c r="B110" s="33">
        <f>SUM(C110:D110)</f>
        <v>256355</v>
      </c>
      <c r="C110" s="34">
        <v>64235</v>
      </c>
      <c r="D110" s="34">
        <v>192120</v>
      </c>
      <c r="E110" s="35">
        <f>B110/365</f>
        <v>702.34246575342468</v>
      </c>
    </row>
    <row r="111" spans="1:6" ht="25.5" customHeight="1" x14ac:dyDescent="0.2">
      <c r="A111" s="32" t="s">
        <v>187</v>
      </c>
      <c r="B111" s="33">
        <f>SUM(C111:D111)</f>
        <v>516931</v>
      </c>
      <c r="C111" s="34">
        <v>142831</v>
      </c>
      <c r="D111" s="34">
        <v>374100</v>
      </c>
      <c r="E111" s="35">
        <f>B111/365</f>
        <v>1416.2493150684932</v>
      </c>
    </row>
    <row r="112" spans="1:6" ht="25.5" customHeight="1" x14ac:dyDescent="0.2">
      <c r="A112" s="32" t="s">
        <v>189</v>
      </c>
      <c r="B112" s="33">
        <f>SUM(C112:D112)</f>
        <v>755415</v>
      </c>
      <c r="C112" s="34">
        <v>158475</v>
      </c>
      <c r="D112" s="34">
        <v>596940</v>
      </c>
      <c r="E112" s="35">
        <f>B112/365</f>
        <v>2069.6301369863013</v>
      </c>
    </row>
    <row r="113" spans="1:6" s="10" customFormat="1" x14ac:dyDescent="0.2">
      <c r="A113" s="38"/>
      <c r="B113" s="39"/>
      <c r="C113" s="40"/>
      <c r="D113" s="40"/>
      <c r="E113" s="41" t="s">
        <v>206</v>
      </c>
    </row>
    <row r="114" spans="1:6" s="10" customFormat="1" x14ac:dyDescent="0.2">
      <c r="A114" s="48"/>
      <c r="B114" s="49"/>
      <c r="C114" s="49"/>
      <c r="D114" s="49"/>
      <c r="E114" s="50" t="s">
        <v>205</v>
      </c>
    </row>
    <row r="115" spans="1:6" ht="27.6" customHeight="1" x14ac:dyDescent="0.2">
      <c r="A115" s="13" t="s">
        <v>209</v>
      </c>
      <c r="B115" s="14"/>
      <c r="C115" s="14"/>
      <c r="D115" s="14"/>
      <c r="E115" s="15"/>
    </row>
    <row r="116" spans="1:6" ht="24.95" customHeight="1" thickBot="1" x14ac:dyDescent="0.25">
      <c r="A116" s="16" t="s">
        <v>210</v>
      </c>
      <c r="B116" s="17"/>
      <c r="C116" s="17"/>
      <c r="D116" s="17"/>
      <c r="E116" s="18" t="s">
        <v>167</v>
      </c>
    </row>
    <row r="117" spans="1:6" ht="49.5" customHeight="1" thickTop="1" x14ac:dyDescent="0.2">
      <c r="A117" s="19"/>
      <c r="B117" s="20" t="s">
        <v>32</v>
      </c>
      <c r="C117" s="20" t="s">
        <v>33</v>
      </c>
      <c r="D117" s="20" t="s">
        <v>34</v>
      </c>
      <c r="E117" s="21" t="s">
        <v>35</v>
      </c>
    </row>
    <row r="118" spans="1:6" ht="25.5" customHeight="1" x14ac:dyDescent="0.2">
      <c r="A118" s="32" t="s">
        <v>190</v>
      </c>
      <c r="B118" s="33">
        <f>SUM(C118:D118)</f>
        <v>199020</v>
      </c>
      <c r="C118" s="34">
        <v>65670</v>
      </c>
      <c r="D118" s="34">
        <v>133350</v>
      </c>
      <c r="E118" s="35">
        <f>B118/365</f>
        <v>545.2602739726027</v>
      </c>
    </row>
    <row r="119" spans="1:6" ht="25.5" customHeight="1" x14ac:dyDescent="0.2">
      <c r="A119" s="32" t="s">
        <v>191</v>
      </c>
      <c r="B119" s="33">
        <f>SUM(C119:D119)</f>
        <v>472544</v>
      </c>
      <c r="C119" s="34">
        <v>125234</v>
      </c>
      <c r="D119" s="34">
        <v>347310</v>
      </c>
      <c r="E119" s="35">
        <f>B119/365</f>
        <v>1294.641095890411</v>
      </c>
    </row>
    <row r="120" spans="1:6" ht="25.5" customHeight="1" x14ac:dyDescent="0.2">
      <c r="A120" s="32" t="s">
        <v>192</v>
      </c>
      <c r="B120" s="33">
        <f>SUM(C120:D120)</f>
        <v>561765</v>
      </c>
      <c r="C120" s="34">
        <v>163065</v>
      </c>
      <c r="D120" s="34">
        <v>398700</v>
      </c>
      <c r="E120" s="35">
        <f>B120/365</f>
        <v>1539.0821917808219</v>
      </c>
    </row>
    <row r="121" spans="1:6" ht="25.5" customHeight="1" x14ac:dyDescent="0.2">
      <c r="A121" s="32" t="s">
        <v>193</v>
      </c>
      <c r="B121" s="33">
        <f>SUM(C121:D121)</f>
        <v>378945</v>
      </c>
      <c r="C121" s="34">
        <v>116475</v>
      </c>
      <c r="D121" s="34">
        <v>262470</v>
      </c>
      <c r="E121" s="35">
        <f>B121/365</f>
        <v>1038.2054794520548</v>
      </c>
    </row>
    <row r="122" spans="1:6" ht="18.75" customHeight="1" x14ac:dyDescent="0.2">
      <c r="A122" s="26"/>
      <c r="B122" s="31"/>
      <c r="C122" s="27"/>
      <c r="D122" s="27"/>
      <c r="E122" s="28"/>
    </row>
    <row r="123" spans="1:6" ht="25.5" customHeight="1" x14ac:dyDescent="0.2">
      <c r="A123" s="29" t="s">
        <v>126</v>
      </c>
      <c r="B123" s="23">
        <f>SUM(B125:B128)</f>
        <v>2295514</v>
      </c>
      <c r="C123" s="24">
        <f>SUM(C125:C128)</f>
        <v>709264</v>
      </c>
      <c r="D123" s="24">
        <f>SUM(D125:D128)</f>
        <v>1586250</v>
      </c>
      <c r="E123" s="30">
        <f>SUM(E125:E128)</f>
        <v>6289.0794520547952</v>
      </c>
      <c r="F123" s="4">
        <v>1</v>
      </c>
    </row>
    <row r="124" spans="1:6" ht="12.75" customHeight="1" x14ac:dyDescent="0.2">
      <c r="A124" s="26"/>
      <c r="B124" s="31"/>
      <c r="C124" s="27"/>
      <c r="D124" s="27"/>
      <c r="E124" s="28"/>
    </row>
    <row r="125" spans="1:6" ht="25.5" customHeight="1" x14ac:dyDescent="0.2">
      <c r="A125" s="32" t="s">
        <v>14</v>
      </c>
      <c r="B125" s="33">
        <f>SUM(C125:D125)</f>
        <v>60280</v>
      </c>
      <c r="C125" s="34">
        <v>21130</v>
      </c>
      <c r="D125" s="34">
        <v>39150</v>
      </c>
      <c r="E125" s="35">
        <f t="shared" ref="E125:E173" si="7">B125/365</f>
        <v>165.15068493150685</v>
      </c>
    </row>
    <row r="126" spans="1:6" ht="25.5" customHeight="1" x14ac:dyDescent="0.2">
      <c r="A126" s="32" t="s">
        <v>10</v>
      </c>
      <c r="B126" s="33">
        <f>SUM(C126:D126)</f>
        <v>710953</v>
      </c>
      <c r="C126" s="34">
        <v>211423</v>
      </c>
      <c r="D126" s="34">
        <v>499530</v>
      </c>
      <c r="E126" s="35">
        <f t="shared" si="7"/>
        <v>1947.8164383561643</v>
      </c>
    </row>
    <row r="127" spans="1:6" ht="25.5" customHeight="1" x14ac:dyDescent="0.2">
      <c r="A127" s="32" t="s">
        <v>127</v>
      </c>
      <c r="B127" s="33">
        <f>SUM(C127:D127)</f>
        <v>307388</v>
      </c>
      <c r="C127" s="34">
        <v>114248</v>
      </c>
      <c r="D127" s="34">
        <v>193140</v>
      </c>
      <c r="E127" s="35">
        <f t="shared" si="7"/>
        <v>842.158904109589</v>
      </c>
    </row>
    <row r="128" spans="1:6" ht="25.5" customHeight="1" x14ac:dyDescent="0.2">
      <c r="A128" s="32" t="s">
        <v>128</v>
      </c>
      <c r="B128" s="33">
        <f>SUM(C128:D128)</f>
        <v>1216893</v>
      </c>
      <c r="C128" s="34">
        <v>362463</v>
      </c>
      <c r="D128" s="34">
        <v>854430</v>
      </c>
      <c r="E128" s="35">
        <f t="shared" si="7"/>
        <v>3333.9534246575345</v>
      </c>
    </row>
    <row r="129" spans="1:6" ht="18.75" customHeight="1" x14ac:dyDescent="0.2">
      <c r="A129" s="26"/>
      <c r="B129" s="31"/>
      <c r="C129" s="27"/>
      <c r="D129" s="27"/>
      <c r="E129" s="28"/>
    </row>
    <row r="130" spans="1:6" ht="25.5" customHeight="1" x14ac:dyDescent="0.2">
      <c r="A130" s="29" t="s">
        <v>134</v>
      </c>
      <c r="B130" s="23">
        <f>SUM(B132:B135)</f>
        <v>1662486</v>
      </c>
      <c r="C130" s="24">
        <f>SUM(C132:C135)</f>
        <v>1083816</v>
      </c>
      <c r="D130" s="24">
        <f>SUM(D132:D135)</f>
        <v>578670</v>
      </c>
      <c r="E130" s="30">
        <f>SUM(E132:E135)</f>
        <v>4554.7561643835616</v>
      </c>
    </row>
    <row r="131" spans="1:6" ht="12.75" customHeight="1" x14ac:dyDescent="0.2">
      <c r="A131" s="26"/>
      <c r="B131" s="31"/>
      <c r="C131" s="27"/>
      <c r="D131" s="27"/>
      <c r="E131" s="28"/>
    </row>
    <row r="132" spans="1:6" ht="25.5" customHeight="1" x14ac:dyDescent="0.2">
      <c r="A132" s="32" t="s">
        <v>177</v>
      </c>
      <c r="B132" s="33">
        <f>SUM(C132:D132)</f>
        <v>730232</v>
      </c>
      <c r="C132" s="34">
        <v>564902</v>
      </c>
      <c r="D132" s="34">
        <v>165330</v>
      </c>
      <c r="E132" s="35">
        <f t="shared" si="7"/>
        <v>2000.6356164383562</v>
      </c>
    </row>
    <row r="133" spans="1:6" ht="25.5" customHeight="1" x14ac:dyDescent="0.2">
      <c r="A133" s="32" t="s">
        <v>135</v>
      </c>
      <c r="B133" s="33">
        <f>SUM(C133:D133)</f>
        <v>182309</v>
      </c>
      <c r="C133" s="34">
        <v>25649</v>
      </c>
      <c r="D133" s="34">
        <v>156660</v>
      </c>
      <c r="E133" s="35">
        <f t="shared" si="7"/>
        <v>499.47671232876712</v>
      </c>
    </row>
    <row r="134" spans="1:6" ht="25.5" customHeight="1" x14ac:dyDescent="0.2">
      <c r="A134" s="32" t="s">
        <v>136</v>
      </c>
      <c r="B134" s="33">
        <f>SUM(C134:D134)</f>
        <v>40837</v>
      </c>
      <c r="C134" s="34">
        <v>26107</v>
      </c>
      <c r="D134" s="34">
        <v>14730</v>
      </c>
      <c r="E134" s="35">
        <f t="shared" si="7"/>
        <v>111.88219178082191</v>
      </c>
    </row>
    <row r="135" spans="1:6" ht="25.5" customHeight="1" x14ac:dyDescent="0.2">
      <c r="A135" s="46" t="s">
        <v>137</v>
      </c>
      <c r="B135" s="33">
        <f>SUM(C135:D135)</f>
        <v>709108</v>
      </c>
      <c r="C135" s="44">
        <v>467158</v>
      </c>
      <c r="D135" s="44">
        <v>241950</v>
      </c>
      <c r="E135" s="35">
        <f t="shared" si="7"/>
        <v>1942.7616438356165</v>
      </c>
    </row>
    <row r="136" spans="1:6" ht="22.5" customHeight="1" x14ac:dyDescent="0.2">
      <c r="A136" s="46"/>
      <c r="B136" s="33"/>
      <c r="C136" s="44"/>
      <c r="D136" s="44"/>
      <c r="E136" s="35"/>
    </row>
    <row r="137" spans="1:6" ht="25.5" customHeight="1" x14ac:dyDescent="0.2">
      <c r="A137" s="51" t="s">
        <v>202</v>
      </c>
      <c r="B137" s="52">
        <f>B139+B150</f>
        <v>2822640</v>
      </c>
      <c r="C137" s="53">
        <f>C139+C150</f>
        <v>936000</v>
      </c>
      <c r="D137" s="53">
        <f>D139+D150</f>
        <v>1886640</v>
      </c>
      <c r="E137" s="30">
        <f>E139+E150</f>
        <v>7733.2602739726026</v>
      </c>
    </row>
    <row r="138" spans="1:6" ht="18.75" customHeight="1" x14ac:dyDescent="0.2">
      <c r="A138" s="54"/>
      <c r="B138" s="33"/>
      <c r="C138" s="44"/>
      <c r="D138" s="44"/>
      <c r="E138" s="45"/>
    </row>
    <row r="139" spans="1:6" ht="25.5" customHeight="1" x14ac:dyDescent="0.2">
      <c r="A139" s="29" t="s">
        <v>194</v>
      </c>
      <c r="B139" s="23">
        <f>SUM(B141:B148)</f>
        <v>2397744</v>
      </c>
      <c r="C139" s="24">
        <f>SUM(C141:C148)</f>
        <v>854064</v>
      </c>
      <c r="D139" s="24">
        <f>SUM(D141:D148)</f>
        <v>1543680</v>
      </c>
      <c r="E139" s="30">
        <f>SUM(E141:E148)</f>
        <v>6569.1616438356168</v>
      </c>
      <c r="F139" s="4">
        <v>1</v>
      </c>
    </row>
    <row r="140" spans="1:6" ht="12.75" customHeight="1" x14ac:dyDescent="0.2">
      <c r="A140" s="26"/>
      <c r="B140" s="31"/>
      <c r="C140" s="27"/>
      <c r="D140" s="27"/>
      <c r="E140" s="28"/>
    </row>
    <row r="141" spans="1:6" ht="25.5" customHeight="1" x14ac:dyDescent="0.2">
      <c r="A141" s="32" t="s">
        <v>195</v>
      </c>
      <c r="B141" s="33">
        <f t="shared" ref="B141:B148" si="8">SUM(C141:D141)</f>
        <v>1332286</v>
      </c>
      <c r="C141" s="34">
        <v>413146</v>
      </c>
      <c r="D141" s="34">
        <v>919140</v>
      </c>
      <c r="E141" s="35">
        <f t="shared" si="7"/>
        <v>3650.0986301369862</v>
      </c>
    </row>
    <row r="142" spans="1:6" ht="25.5" customHeight="1" x14ac:dyDescent="0.2">
      <c r="A142" s="32" t="s">
        <v>196</v>
      </c>
      <c r="B142" s="33">
        <f t="shared" si="8"/>
        <v>96977</v>
      </c>
      <c r="C142" s="34">
        <v>39497</v>
      </c>
      <c r="D142" s="34">
        <v>57480</v>
      </c>
      <c r="E142" s="35">
        <f t="shared" si="7"/>
        <v>265.69041095890412</v>
      </c>
    </row>
    <row r="143" spans="1:6" ht="25.5" customHeight="1" x14ac:dyDescent="0.2">
      <c r="A143" s="32" t="s">
        <v>197</v>
      </c>
      <c r="B143" s="33">
        <f t="shared" si="8"/>
        <v>159873</v>
      </c>
      <c r="C143" s="34">
        <v>68523</v>
      </c>
      <c r="D143" s="34">
        <v>91350</v>
      </c>
      <c r="E143" s="35">
        <f t="shared" si="7"/>
        <v>438.00821917808219</v>
      </c>
    </row>
    <row r="144" spans="1:6" ht="25.5" customHeight="1" x14ac:dyDescent="0.2">
      <c r="A144" s="32" t="s">
        <v>198</v>
      </c>
      <c r="B144" s="33">
        <f t="shared" si="8"/>
        <v>202846</v>
      </c>
      <c r="C144" s="34">
        <v>98506</v>
      </c>
      <c r="D144" s="34">
        <v>104340</v>
      </c>
      <c r="E144" s="35">
        <f t="shared" si="7"/>
        <v>555.74246575342465</v>
      </c>
    </row>
    <row r="145" spans="1:6" ht="25.5" customHeight="1" x14ac:dyDescent="0.2">
      <c r="A145" s="32" t="s">
        <v>188</v>
      </c>
      <c r="B145" s="33">
        <f t="shared" si="8"/>
        <v>181202</v>
      </c>
      <c r="C145" s="34">
        <v>66122</v>
      </c>
      <c r="D145" s="34">
        <v>115080</v>
      </c>
      <c r="E145" s="35">
        <f t="shared" si="7"/>
        <v>496.44383561643838</v>
      </c>
    </row>
    <row r="146" spans="1:6" ht="25.5" customHeight="1" x14ac:dyDescent="0.2">
      <c r="A146" s="32" t="s">
        <v>199</v>
      </c>
      <c r="B146" s="33">
        <f t="shared" si="8"/>
        <v>136869</v>
      </c>
      <c r="C146" s="34">
        <v>54369</v>
      </c>
      <c r="D146" s="34">
        <v>82500</v>
      </c>
      <c r="E146" s="35">
        <f t="shared" si="7"/>
        <v>374.98356164383563</v>
      </c>
      <c r="F146" s="4">
        <v>1</v>
      </c>
    </row>
    <row r="147" spans="1:6" ht="25.5" customHeight="1" x14ac:dyDescent="0.2">
      <c r="A147" s="32" t="s">
        <v>200</v>
      </c>
      <c r="B147" s="33">
        <f t="shared" si="8"/>
        <v>59294</v>
      </c>
      <c r="C147" s="34">
        <v>20324</v>
      </c>
      <c r="D147" s="34">
        <v>38970</v>
      </c>
      <c r="E147" s="35">
        <f t="shared" si="7"/>
        <v>162.44931506849315</v>
      </c>
    </row>
    <row r="148" spans="1:6" ht="25.5" customHeight="1" x14ac:dyDescent="0.2">
      <c r="A148" s="32" t="s">
        <v>201</v>
      </c>
      <c r="B148" s="33">
        <f t="shared" si="8"/>
        <v>228397</v>
      </c>
      <c r="C148" s="34">
        <v>93577</v>
      </c>
      <c r="D148" s="34">
        <v>134820</v>
      </c>
      <c r="E148" s="35">
        <f t="shared" si="7"/>
        <v>625.74520547945201</v>
      </c>
    </row>
    <row r="149" spans="1:6" ht="18.75" customHeight="1" x14ac:dyDescent="0.2">
      <c r="A149" s="32"/>
      <c r="B149" s="33"/>
      <c r="C149" s="34"/>
      <c r="D149" s="34"/>
      <c r="E149" s="35"/>
    </row>
    <row r="150" spans="1:6" ht="25.5" customHeight="1" x14ac:dyDescent="0.2">
      <c r="A150" s="29" t="s">
        <v>132</v>
      </c>
      <c r="B150" s="23">
        <f>B152</f>
        <v>424896</v>
      </c>
      <c r="C150" s="24">
        <f>C152</f>
        <v>81936</v>
      </c>
      <c r="D150" s="24">
        <f>D152</f>
        <v>342960</v>
      </c>
      <c r="E150" s="30">
        <f>E152</f>
        <v>1164.0986301369862</v>
      </c>
      <c r="F150" s="4">
        <v>-1</v>
      </c>
    </row>
    <row r="151" spans="1:6" ht="12.75" customHeight="1" x14ac:dyDescent="0.2">
      <c r="A151" s="26"/>
      <c r="B151" s="31"/>
      <c r="C151" s="27"/>
      <c r="D151" s="27"/>
      <c r="E151" s="28"/>
    </row>
    <row r="152" spans="1:6" ht="25.5" customHeight="1" x14ac:dyDescent="0.2">
      <c r="A152" s="32" t="s">
        <v>133</v>
      </c>
      <c r="B152" s="33">
        <f>SUM(C152:D152)</f>
        <v>424896</v>
      </c>
      <c r="C152" s="34">
        <v>81936</v>
      </c>
      <c r="D152" s="34">
        <v>342960</v>
      </c>
      <c r="E152" s="35">
        <f t="shared" si="7"/>
        <v>1164.0986301369862</v>
      </c>
      <c r="F152" s="4">
        <v>-1</v>
      </c>
    </row>
    <row r="153" spans="1:6" ht="22.5" customHeight="1" x14ac:dyDescent="0.2">
      <c r="A153" s="46"/>
      <c r="B153" s="33"/>
      <c r="C153" s="44"/>
      <c r="D153" s="44"/>
      <c r="E153" s="55"/>
    </row>
    <row r="154" spans="1:6" ht="25.5" customHeight="1" x14ac:dyDescent="0.2">
      <c r="A154" s="29" t="s">
        <v>138</v>
      </c>
      <c r="B154" s="23">
        <f>SUM(B156:B165)</f>
        <v>1704244</v>
      </c>
      <c r="C154" s="24">
        <f>SUM(C156:C165)</f>
        <v>1312384</v>
      </c>
      <c r="D154" s="24">
        <f>SUM(D156:D165)</f>
        <v>391860</v>
      </c>
      <c r="E154" s="30">
        <f>SUM(E156:E165)</f>
        <v>4669.1616438356159</v>
      </c>
    </row>
    <row r="155" spans="1:6" ht="12.75" customHeight="1" x14ac:dyDescent="0.2">
      <c r="A155" s="26"/>
      <c r="B155" s="31"/>
      <c r="C155" s="27"/>
      <c r="D155" s="27"/>
      <c r="E155" s="28"/>
    </row>
    <row r="156" spans="1:6" ht="25.5" customHeight="1" x14ac:dyDescent="0.2">
      <c r="A156" s="32" t="s">
        <v>29</v>
      </c>
      <c r="B156" s="33">
        <f t="shared" ref="B156:B165" si="9">SUM(C156:D156)</f>
        <v>671913</v>
      </c>
      <c r="C156" s="34">
        <v>573393</v>
      </c>
      <c r="D156" s="56">
        <v>98520</v>
      </c>
      <c r="E156" s="35">
        <f t="shared" si="7"/>
        <v>1840.8575342465754</v>
      </c>
    </row>
    <row r="157" spans="1:6" ht="25.5" customHeight="1" x14ac:dyDescent="0.2">
      <c r="A157" s="32" t="s">
        <v>139</v>
      </c>
      <c r="B157" s="33">
        <f t="shared" si="9"/>
        <v>84947</v>
      </c>
      <c r="C157" s="34">
        <v>47567</v>
      </c>
      <c r="D157" s="34">
        <v>37380</v>
      </c>
      <c r="E157" s="35">
        <f t="shared" si="7"/>
        <v>232.73150684931508</v>
      </c>
    </row>
    <row r="158" spans="1:6" ht="25.5" customHeight="1" x14ac:dyDescent="0.2">
      <c r="A158" s="32" t="s">
        <v>140</v>
      </c>
      <c r="B158" s="33">
        <f t="shared" si="9"/>
        <v>68105</v>
      </c>
      <c r="C158" s="34">
        <v>21145</v>
      </c>
      <c r="D158" s="34">
        <v>46960</v>
      </c>
      <c r="E158" s="35">
        <f t="shared" si="7"/>
        <v>186.58904109589042</v>
      </c>
    </row>
    <row r="159" spans="1:6" ht="25.5" customHeight="1" x14ac:dyDescent="0.2">
      <c r="A159" s="32" t="s">
        <v>141</v>
      </c>
      <c r="B159" s="33">
        <f t="shared" si="9"/>
        <v>60938</v>
      </c>
      <c r="C159" s="34">
        <v>25838</v>
      </c>
      <c r="D159" s="34">
        <v>35100</v>
      </c>
      <c r="E159" s="35">
        <f t="shared" si="7"/>
        <v>166.95342465753424</v>
      </c>
      <c r="F159" s="4">
        <v>3</v>
      </c>
    </row>
    <row r="160" spans="1:6" ht="25.5" customHeight="1" x14ac:dyDescent="0.2">
      <c r="A160" s="32" t="s">
        <v>142</v>
      </c>
      <c r="B160" s="33">
        <f t="shared" si="9"/>
        <v>13437</v>
      </c>
      <c r="C160" s="34">
        <v>8697</v>
      </c>
      <c r="D160" s="56">
        <v>4740</v>
      </c>
      <c r="E160" s="35">
        <f t="shared" si="7"/>
        <v>36.813698630136983</v>
      </c>
    </row>
    <row r="161" spans="1:5" ht="25.5" customHeight="1" x14ac:dyDescent="0.2">
      <c r="A161" s="32" t="s">
        <v>143</v>
      </c>
      <c r="B161" s="33">
        <f t="shared" si="9"/>
        <v>63145</v>
      </c>
      <c r="C161" s="34">
        <v>27355</v>
      </c>
      <c r="D161" s="34">
        <v>35790</v>
      </c>
      <c r="E161" s="35">
        <f t="shared" si="7"/>
        <v>173</v>
      </c>
    </row>
    <row r="162" spans="1:5" ht="25.5" customHeight="1" x14ac:dyDescent="0.2">
      <c r="A162" s="32" t="s">
        <v>144</v>
      </c>
      <c r="B162" s="33">
        <f t="shared" si="9"/>
        <v>30370</v>
      </c>
      <c r="C162" s="34">
        <v>15040</v>
      </c>
      <c r="D162" s="34">
        <v>15330</v>
      </c>
      <c r="E162" s="35">
        <f t="shared" si="7"/>
        <v>83.205479452054789</v>
      </c>
    </row>
    <row r="163" spans="1:5" ht="25.5" customHeight="1" x14ac:dyDescent="0.2">
      <c r="A163" s="32" t="s">
        <v>145</v>
      </c>
      <c r="B163" s="33">
        <f t="shared" si="9"/>
        <v>23570</v>
      </c>
      <c r="C163" s="34">
        <v>11810</v>
      </c>
      <c r="D163" s="34">
        <v>11760</v>
      </c>
      <c r="E163" s="35">
        <f t="shared" si="7"/>
        <v>64.575342465753423</v>
      </c>
    </row>
    <row r="164" spans="1:5" ht="25.5" customHeight="1" x14ac:dyDescent="0.2">
      <c r="A164" s="32" t="s">
        <v>146</v>
      </c>
      <c r="B164" s="33">
        <f t="shared" si="9"/>
        <v>23836</v>
      </c>
      <c r="C164" s="34">
        <v>9886</v>
      </c>
      <c r="D164" s="34">
        <v>13950</v>
      </c>
      <c r="E164" s="35">
        <f t="shared" si="7"/>
        <v>65.30410958904109</v>
      </c>
    </row>
    <row r="165" spans="1:5" ht="25.5" customHeight="1" x14ac:dyDescent="0.2">
      <c r="A165" s="32" t="s">
        <v>11</v>
      </c>
      <c r="B165" s="33">
        <f t="shared" si="9"/>
        <v>663983</v>
      </c>
      <c r="C165" s="34">
        <v>571653</v>
      </c>
      <c r="D165" s="34">
        <v>92330</v>
      </c>
      <c r="E165" s="35">
        <f t="shared" si="7"/>
        <v>1819.131506849315</v>
      </c>
    </row>
    <row r="166" spans="1:5" ht="25.5" customHeight="1" x14ac:dyDescent="0.2">
      <c r="A166" s="26"/>
      <c r="B166" s="31"/>
      <c r="C166" s="27"/>
      <c r="D166" s="27"/>
      <c r="E166" s="28"/>
    </row>
    <row r="167" spans="1:5" ht="25.5" customHeight="1" x14ac:dyDescent="0.2">
      <c r="A167" s="57" t="s">
        <v>160</v>
      </c>
      <c r="B167" s="52">
        <f>B169+B192</f>
        <v>5711671</v>
      </c>
      <c r="C167" s="53">
        <f>C169+C192</f>
        <v>1529723</v>
      </c>
      <c r="D167" s="53">
        <f>D169+D192</f>
        <v>4181948</v>
      </c>
      <c r="E167" s="30">
        <f>E169+E192</f>
        <v>15648.41369863014</v>
      </c>
    </row>
    <row r="168" spans="1:5" ht="18.75" customHeight="1" x14ac:dyDescent="0.2">
      <c r="A168" s="26"/>
      <c r="B168" s="31"/>
      <c r="C168" s="27"/>
      <c r="D168" s="27"/>
      <c r="E168" s="30"/>
    </row>
    <row r="169" spans="1:5" ht="25.5" customHeight="1" x14ac:dyDescent="0.2">
      <c r="A169" s="29" t="s">
        <v>172</v>
      </c>
      <c r="B169" s="23">
        <f>SUM(B171:B190)</f>
        <v>3152841</v>
      </c>
      <c r="C169" s="24">
        <f>SUM(C171:C190)</f>
        <v>711617</v>
      </c>
      <c r="D169" s="24">
        <f>SUM(D171:D190)</f>
        <v>2441224</v>
      </c>
      <c r="E169" s="30">
        <f>SUM(E171:E190)</f>
        <v>8637.9205479452085</v>
      </c>
    </row>
    <row r="170" spans="1:5" ht="12.75" customHeight="1" x14ac:dyDescent="0.2">
      <c r="A170" s="26"/>
      <c r="B170" s="31"/>
      <c r="C170" s="27"/>
      <c r="D170" s="27"/>
      <c r="E170" s="28"/>
    </row>
    <row r="171" spans="1:5" ht="25.5" customHeight="1" x14ac:dyDescent="0.2">
      <c r="A171" s="32" t="s">
        <v>211</v>
      </c>
      <c r="B171" s="33">
        <f t="shared" ref="B171:B190" si="10">SUM(C171:D171)</f>
        <v>1316469</v>
      </c>
      <c r="C171" s="34">
        <v>300715</v>
      </c>
      <c r="D171" s="34">
        <v>1015754</v>
      </c>
      <c r="E171" s="35">
        <f t="shared" si="7"/>
        <v>3606.7643835616436</v>
      </c>
    </row>
    <row r="172" spans="1:5" ht="25.5" customHeight="1" x14ac:dyDescent="0.2">
      <c r="A172" s="32" t="s">
        <v>147</v>
      </c>
      <c r="B172" s="33">
        <f t="shared" si="10"/>
        <v>137183</v>
      </c>
      <c r="C172" s="34">
        <v>37019</v>
      </c>
      <c r="D172" s="34">
        <v>100164</v>
      </c>
      <c r="E172" s="35">
        <f t="shared" si="7"/>
        <v>375.84383561643835</v>
      </c>
    </row>
    <row r="173" spans="1:5" ht="25.5" customHeight="1" x14ac:dyDescent="0.2">
      <c r="A173" s="32" t="s">
        <v>148</v>
      </c>
      <c r="B173" s="33">
        <f>SUM(C173:D173)</f>
        <v>67302</v>
      </c>
      <c r="C173" s="34">
        <v>23034</v>
      </c>
      <c r="D173" s="34">
        <v>44268</v>
      </c>
      <c r="E173" s="35">
        <f t="shared" si="7"/>
        <v>184.38904109589041</v>
      </c>
    </row>
    <row r="174" spans="1:5" s="10" customFormat="1" x14ac:dyDescent="0.2">
      <c r="A174" s="38" t="s">
        <v>182</v>
      </c>
      <c r="B174" s="39"/>
      <c r="C174" s="40"/>
      <c r="D174" s="40"/>
      <c r="E174" s="41"/>
    </row>
    <row r="175" spans="1:5" s="10" customFormat="1" x14ac:dyDescent="0.2">
      <c r="A175" s="58" t="s">
        <v>204</v>
      </c>
      <c r="B175" s="59"/>
      <c r="C175" s="60"/>
      <c r="D175" s="60"/>
      <c r="E175" s="61"/>
    </row>
    <row r="176" spans="1:5" ht="27.6" customHeight="1" x14ac:dyDescent="0.2">
      <c r="A176" s="13" t="s">
        <v>209</v>
      </c>
      <c r="B176" s="62"/>
      <c r="C176" s="62"/>
      <c r="D176" s="62"/>
      <c r="E176" s="63"/>
    </row>
    <row r="177" spans="1:5" ht="24.95" customHeight="1" thickBot="1" x14ac:dyDescent="0.25">
      <c r="A177" s="16" t="s">
        <v>210</v>
      </c>
      <c r="B177" s="17"/>
      <c r="C177" s="17"/>
      <c r="D177" s="17"/>
      <c r="E177" s="18" t="s">
        <v>167</v>
      </c>
    </row>
    <row r="178" spans="1:5" ht="49.5" customHeight="1" thickTop="1" x14ac:dyDescent="0.2">
      <c r="A178" s="19"/>
      <c r="B178" s="20" t="s">
        <v>32</v>
      </c>
      <c r="C178" s="20" t="s">
        <v>33</v>
      </c>
      <c r="D178" s="20" t="s">
        <v>34</v>
      </c>
      <c r="E178" s="21" t="s">
        <v>35</v>
      </c>
    </row>
    <row r="179" spans="1:5" ht="25.5" customHeight="1" x14ac:dyDescent="0.2">
      <c r="A179" s="32" t="s">
        <v>149</v>
      </c>
      <c r="B179" s="33">
        <f>SUM(C179:D179)</f>
        <v>584820</v>
      </c>
      <c r="C179" s="34">
        <v>73508</v>
      </c>
      <c r="D179" s="34">
        <v>511312</v>
      </c>
      <c r="E179" s="35">
        <f t="shared" ref="E179:E190" si="11">B179/365</f>
        <v>1602.2465753424658</v>
      </c>
    </row>
    <row r="180" spans="1:5" ht="25.5" customHeight="1" x14ac:dyDescent="0.2">
      <c r="A180" s="32" t="s">
        <v>150</v>
      </c>
      <c r="B180" s="33">
        <f t="shared" si="10"/>
        <v>181397</v>
      </c>
      <c r="C180" s="34">
        <v>48347</v>
      </c>
      <c r="D180" s="34">
        <v>133050</v>
      </c>
      <c r="E180" s="35">
        <f t="shared" si="11"/>
        <v>496.9780821917808</v>
      </c>
    </row>
    <row r="181" spans="1:5" ht="25.5" customHeight="1" x14ac:dyDescent="0.2">
      <c r="A181" s="32" t="s">
        <v>151</v>
      </c>
      <c r="B181" s="33">
        <f t="shared" si="10"/>
        <v>223035</v>
      </c>
      <c r="C181" s="34">
        <v>38869</v>
      </c>
      <c r="D181" s="34">
        <v>184166</v>
      </c>
      <c r="E181" s="35">
        <f t="shared" si="11"/>
        <v>611.05479452054794</v>
      </c>
    </row>
    <row r="182" spans="1:5" ht="25.5" customHeight="1" x14ac:dyDescent="0.2">
      <c r="A182" s="32" t="s">
        <v>15</v>
      </c>
      <c r="B182" s="33">
        <f t="shared" si="10"/>
        <v>127307</v>
      </c>
      <c r="C182" s="34">
        <v>43589</v>
      </c>
      <c r="D182" s="34">
        <v>83718</v>
      </c>
      <c r="E182" s="35">
        <f t="shared" si="11"/>
        <v>348.786301369863</v>
      </c>
    </row>
    <row r="183" spans="1:5" ht="25.5" customHeight="1" x14ac:dyDescent="0.2">
      <c r="A183" s="32" t="s">
        <v>152</v>
      </c>
      <c r="B183" s="33">
        <f t="shared" si="10"/>
        <v>54547</v>
      </c>
      <c r="C183" s="34">
        <v>15509</v>
      </c>
      <c r="D183" s="34">
        <v>39038</v>
      </c>
      <c r="E183" s="35">
        <f t="shared" si="11"/>
        <v>149.44383561643835</v>
      </c>
    </row>
    <row r="184" spans="1:5" ht="25.5" customHeight="1" x14ac:dyDescent="0.2">
      <c r="A184" s="32" t="s">
        <v>153</v>
      </c>
      <c r="B184" s="33">
        <f t="shared" si="10"/>
        <v>162650</v>
      </c>
      <c r="C184" s="34">
        <v>63084</v>
      </c>
      <c r="D184" s="34">
        <v>99566</v>
      </c>
      <c r="E184" s="35">
        <f t="shared" si="11"/>
        <v>445.61643835616439</v>
      </c>
    </row>
    <row r="185" spans="1:5" ht="25.5" customHeight="1" x14ac:dyDescent="0.2">
      <c r="A185" s="32" t="s">
        <v>154</v>
      </c>
      <c r="B185" s="33">
        <f t="shared" si="10"/>
        <v>123535</v>
      </c>
      <c r="C185" s="34">
        <v>22863</v>
      </c>
      <c r="D185" s="34">
        <v>100672</v>
      </c>
      <c r="E185" s="35">
        <f t="shared" si="11"/>
        <v>338.45205479452056</v>
      </c>
    </row>
    <row r="186" spans="1:5" ht="25.5" customHeight="1" x14ac:dyDescent="0.2">
      <c r="A186" s="32" t="s">
        <v>155</v>
      </c>
      <c r="B186" s="33">
        <f t="shared" si="10"/>
        <v>46657</v>
      </c>
      <c r="C186" s="34">
        <v>9567</v>
      </c>
      <c r="D186" s="34">
        <v>37090</v>
      </c>
      <c r="E186" s="35">
        <f t="shared" si="11"/>
        <v>127.82739726027397</v>
      </c>
    </row>
    <row r="187" spans="1:5" ht="25.5" customHeight="1" x14ac:dyDescent="0.2">
      <c r="A187" s="32" t="s">
        <v>156</v>
      </c>
      <c r="B187" s="33">
        <f t="shared" si="10"/>
        <v>69146</v>
      </c>
      <c r="C187" s="34">
        <v>14824</v>
      </c>
      <c r="D187" s="34">
        <v>54322</v>
      </c>
      <c r="E187" s="35">
        <f t="shared" si="11"/>
        <v>189.44109589041096</v>
      </c>
    </row>
    <row r="188" spans="1:5" ht="25.5" customHeight="1" x14ac:dyDescent="0.2">
      <c r="A188" s="32" t="s">
        <v>157</v>
      </c>
      <c r="B188" s="33">
        <f t="shared" si="10"/>
        <v>16794</v>
      </c>
      <c r="C188" s="34">
        <v>5290</v>
      </c>
      <c r="D188" s="34">
        <v>11504</v>
      </c>
      <c r="E188" s="35">
        <f t="shared" si="11"/>
        <v>46.010958904109586</v>
      </c>
    </row>
    <row r="189" spans="1:5" ht="25.5" customHeight="1" x14ac:dyDescent="0.2">
      <c r="A189" s="32" t="s">
        <v>158</v>
      </c>
      <c r="B189" s="33">
        <f t="shared" si="10"/>
        <v>7012</v>
      </c>
      <c r="C189" s="34">
        <v>708</v>
      </c>
      <c r="D189" s="34">
        <v>6304</v>
      </c>
      <c r="E189" s="35">
        <f t="shared" si="11"/>
        <v>19.210958904109589</v>
      </c>
    </row>
    <row r="190" spans="1:5" ht="25.5" customHeight="1" x14ac:dyDescent="0.2">
      <c r="A190" s="46" t="s">
        <v>159</v>
      </c>
      <c r="B190" s="33">
        <f t="shared" si="10"/>
        <v>34987</v>
      </c>
      <c r="C190" s="44">
        <v>14691</v>
      </c>
      <c r="D190" s="44">
        <v>20296</v>
      </c>
      <c r="E190" s="35">
        <f t="shared" si="11"/>
        <v>95.854794520547941</v>
      </c>
    </row>
    <row r="191" spans="1:5" ht="18.75" customHeight="1" x14ac:dyDescent="0.2">
      <c r="A191" s="46"/>
      <c r="B191" s="33"/>
      <c r="C191" s="44"/>
      <c r="D191" s="44"/>
      <c r="E191" s="35"/>
    </row>
    <row r="192" spans="1:5" ht="25.5" customHeight="1" x14ac:dyDescent="0.2">
      <c r="A192" s="29" t="s">
        <v>104</v>
      </c>
      <c r="B192" s="23">
        <f>SUM(B194:B206)</f>
        <v>2558830</v>
      </c>
      <c r="C192" s="64">
        <f>SUM(C194:C206)</f>
        <v>818106</v>
      </c>
      <c r="D192" s="64">
        <f>SUM(D194:D206)</f>
        <v>1740724</v>
      </c>
      <c r="E192" s="30">
        <f>SUM(E194:E206)</f>
        <v>7010.4931506849316</v>
      </c>
    </row>
    <row r="193" spans="1:5" ht="12.75" customHeight="1" x14ac:dyDescent="0.2">
      <c r="A193" s="26"/>
      <c r="B193" s="31"/>
      <c r="C193" s="27"/>
      <c r="D193" s="27"/>
      <c r="E193" s="35"/>
    </row>
    <row r="194" spans="1:5" ht="25.5" customHeight="1" x14ac:dyDescent="0.2">
      <c r="A194" s="32" t="s">
        <v>105</v>
      </c>
      <c r="B194" s="33">
        <f t="shared" ref="B194:B206" si="12">SUM(C194:D194)</f>
        <v>993936</v>
      </c>
      <c r="C194" s="34">
        <v>316788</v>
      </c>
      <c r="D194" s="34">
        <v>677148</v>
      </c>
      <c r="E194" s="35">
        <f t="shared" ref="E194:E206" si="13">B194/365</f>
        <v>2723.1123287671235</v>
      </c>
    </row>
    <row r="195" spans="1:5" ht="25.5" customHeight="1" x14ac:dyDescent="0.2">
      <c r="A195" s="32" t="s">
        <v>106</v>
      </c>
      <c r="B195" s="33">
        <f t="shared" si="12"/>
        <v>84946</v>
      </c>
      <c r="C195" s="34">
        <v>22964</v>
      </c>
      <c r="D195" s="34">
        <v>61982</v>
      </c>
      <c r="E195" s="35">
        <f t="shared" si="13"/>
        <v>232.72876712328767</v>
      </c>
    </row>
    <row r="196" spans="1:5" ht="25.5" customHeight="1" x14ac:dyDescent="0.2">
      <c r="A196" s="32" t="s">
        <v>107</v>
      </c>
      <c r="B196" s="33">
        <f t="shared" si="12"/>
        <v>61559</v>
      </c>
      <c r="C196" s="34">
        <v>22959</v>
      </c>
      <c r="D196" s="34">
        <v>38600</v>
      </c>
      <c r="E196" s="35">
        <f t="shared" si="13"/>
        <v>168.65479452054794</v>
      </c>
    </row>
    <row r="197" spans="1:5" ht="25.5" customHeight="1" x14ac:dyDescent="0.2">
      <c r="A197" s="32" t="s">
        <v>108</v>
      </c>
      <c r="B197" s="33">
        <f t="shared" si="12"/>
        <v>143798</v>
      </c>
      <c r="C197" s="34">
        <v>47750</v>
      </c>
      <c r="D197" s="34">
        <v>96048</v>
      </c>
      <c r="E197" s="35">
        <f t="shared" si="13"/>
        <v>393.96712328767126</v>
      </c>
    </row>
    <row r="198" spans="1:5" ht="25.5" customHeight="1" x14ac:dyDescent="0.2">
      <c r="A198" s="32" t="s">
        <v>109</v>
      </c>
      <c r="B198" s="33">
        <f t="shared" si="12"/>
        <v>62757</v>
      </c>
      <c r="C198" s="34">
        <v>22837</v>
      </c>
      <c r="D198" s="34">
        <v>39920</v>
      </c>
      <c r="E198" s="35">
        <f t="shared" si="13"/>
        <v>171.93698630136987</v>
      </c>
    </row>
    <row r="199" spans="1:5" ht="25.5" customHeight="1" x14ac:dyDescent="0.2">
      <c r="A199" s="32" t="s">
        <v>162</v>
      </c>
      <c r="B199" s="33">
        <f t="shared" si="12"/>
        <v>288869</v>
      </c>
      <c r="C199" s="34">
        <v>99167</v>
      </c>
      <c r="D199" s="34">
        <v>189702</v>
      </c>
      <c r="E199" s="35">
        <f t="shared" si="13"/>
        <v>791.42191780821918</v>
      </c>
    </row>
    <row r="200" spans="1:5" ht="25.5" customHeight="1" x14ac:dyDescent="0.2">
      <c r="A200" s="32" t="s">
        <v>110</v>
      </c>
      <c r="B200" s="33">
        <f t="shared" si="12"/>
        <v>119697</v>
      </c>
      <c r="C200" s="34">
        <v>31087</v>
      </c>
      <c r="D200" s="34">
        <v>88610</v>
      </c>
      <c r="E200" s="35">
        <f t="shared" si="13"/>
        <v>327.93698630136987</v>
      </c>
    </row>
    <row r="201" spans="1:5" ht="25.5" customHeight="1" x14ac:dyDescent="0.2">
      <c r="A201" s="32" t="s">
        <v>111</v>
      </c>
      <c r="B201" s="33">
        <f t="shared" si="12"/>
        <v>126080</v>
      </c>
      <c r="C201" s="34">
        <v>41540</v>
      </c>
      <c r="D201" s="34">
        <v>84540</v>
      </c>
      <c r="E201" s="35">
        <f t="shared" si="13"/>
        <v>345.42465753424659</v>
      </c>
    </row>
    <row r="202" spans="1:5" ht="25.5" customHeight="1" x14ac:dyDescent="0.2">
      <c r="A202" s="32" t="s">
        <v>163</v>
      </c>
      <c r="B202" s="33">
        <f t="shared" si="12"/>
        <v>180960</v>
      </c>
      <c r="C202" s="34">
        <v>75752</v>
      </c>
      <c r="D202" s="34">
        <v>105208</v>
      </c>
      <c r="E202" s="35">
        <f t="shared" si="13"/>
        <v>495.78082191780823</v>
      </c>
    </row>
    <row r="203" spans="1:5" ht="25.5" customHeight="1" x14ac:dyDescent="0.2">
      <c r="A203" s="32" t="s">
        <v>161</v>
      </c>
      <c r="B203" s="33">
        <f t="shared" si="12"/>
        <v>102860</v>
      </c>
      <c r="C203" s="34">
        <v>31822</v>
      </c>
      <c r="D203" s="34">
        <v>71038</v>
      </c>
      <c r="E203" s="35">
        <f t="shared" si="13"/>
        <v>281.8082191780822</v>
      </c>
    </row>
    <row r="204" spans="1:5" ht="25.5" customHeight="1" x14ac:dyDescent="0.2">
      <c r="A204" s="32" t="s">
        <v>112</v>
      </c>
      <c r="B204" s="33">
        <f t="shared" si="12"/>
        <v>218187</v>
      </c>
      <c r="C204" s="34">
        <v>45877</v>
      </c>
      <c r="D204" s="34">
        <v>172310</v>
      </c>
      <c r="E204" s="35">
        <f t="shared" si="13"/>
        <v>597.77260273972604</v>
      </c>
    </row>
    <row r="205" spans="1:5" ht="25.5" customHeight="1" x14ac:dyDescent="0.2">
      <c r="A205" s="32" t="s">
        <v>113</v>
      </c>
      <c r="B205" s="33">
        <f t="shared" si="12"/>
        <v>54981</v>
      </c>
      <c r="C205" s="34">
        <v>16357</v>
      </c>
      <c r="D205" s="34">
        <v>38624</v>
      </c>
      <c r="E205" s="35">
        <f t="shared" si="13"/>
        <v>150.63287671232877</v>
      </c>
    </row>
    <row r="206" spans="1:5" ht="25.5" customHeight="1" x14ac:dyDescent="0.2">
      <c r="A206" s="32" t="s">
        <v>114</v>
      </c>
      <c r="B206" s="33">
        <f t="shared" si="12"/>
        <v>120200</v>
      </c>
      <c r="C206" s="34">
        <v>43206</v>
      </c>
      <c r="D206" s="34">
        <v>76994</v>
      </c>
      <c r="E206" s="35">
        <f t="shared" si="13"/>
        <v>329.3150684931507</v>
      </c>
    </row>
    <row r="207" spans="1:5" ht="25.5" customHeight="1" x14ac:dyDescent="0.2">
      <c r="A207" s="32"/>
      <c r="B207" s="33"/>
      <c r="C207" s="34"/>
      <c r="D207" s="34"/>
      <c r="E207" s="35"/>
    </row>
    <row r="208" spans="1:5" ht="25.5" customHeight="1" x14ac:dyDescent="0.2">
      <c r="A208" s="57" t="s">
        <v>165</v>
      </c>
      <c r="B208" s="23">
        <f>SUM(B210:B224)</f>
        <v>1413015</v>
      </c>
      <c r="C208" s="24">
        <f>SUM(C210:C224)</f>
        <v>395415</v>
      </c>
      <c r="D208" s="24">
        <f>SUM(D210:D224)</f>
        <v>1017600</v>
      </c>
      <c r="E208" s="30">
        <f>SUM(E210:E224)</f>
        <v>3907.7123287671234</v>
      </c>
    </row>
    <row r="209" spans="1:6" ht="12.75" customHeight="1" x14ac:dyDescent="0.2">
      <c r="A209" s="26"/>
      <c r="B209" s="31"/>
      <c r="C209" s="27"/>
      <c r="D209" s="27"/>
      <c r="E209" s="28"/>
    </row>
    <row r="210" spans="1:6" ht="25.5" customHeight="1" x14ac:dyDescent="0.2">
      <c r="A210" s="32" t="s">
        <v>176</v>
      </c>
      <c r="B210" s="33">
        <f t="shared" ref="B210:B224" si="14">SUM(C210:D210)</f>
        <v>552899</v>
      </c>
      <c r="C210" s="34">
        <v>140699</v>
      </c>
      <c r="D210" s="34">
        <v>412200</v>
      </c>
      <c r="E210" s="35">
        <f t="shared" ref="E210:E224" si="15">B210/365</f>
        <v>1514.7917808219179</v>
      </c>
    </row>
    <row r="211" spans="1:6" ht="25.5" customHeight="1" x14ac:dyDescent="0.2">
      <c r="A211" s="32" t="s">
        <v>115</v>
      </c>
      <c r="B211" s="33">
        <f t="shared" si="14"/>
        <v>3435</v>
      </c>
      <c r="C211" s="34">
        <v>2205</v>
      </c>
      <c r="D211" s="34">
        <v>1230</v>
      </c>
      <c r="E211" s="35">
        <f t="shared" si="15"/>
        <v>9.4109589041095898</v>
      </c>
    </row>
    <row r="212" spans="1:6" ht="25.5" customHeight="1" x14ac:dyDescent="0.2">
      <c r="A212" s="32" t="s">
        <v>116</v>
      </c>
      <c r="B212" s="33">
        <f t="shared" si="14"/>
        <v>5647</v>
      </c>
      <c r="C212" s="34">
        <v>3067</v>
      </c>
      <c r="D212" s="34">
        <v>2580</v>
      </c>
      <c r="E212" s="35">
        <f t="shared" si="15"/>
        <v>15.471232876712328</v>
      </c>
    </row>
    <row r="213" spans="1:6" ht="25.5" customHeight="1" x14ac:dyDescent="0.2">
      <c r="A213" s="46" t="s">
        <v>117</v>
      </c>
      <c r="B213" s="33">
        <f t="shared" si="14"/>
        <v>9783</v>
      </c>
      <c r="C213" s="34">
        <v>4263</v>
      </c>
      <c r="D213" s="34">
        <v>5520</v>
      </c>
      <c r="E213" s="35">
        <f t="shared" si="15"/>
        <v>26.802739726027397</v>
      </c>
    </row>
    <row r="214" spans="1:6" ht="25.5" customHeight="1" x14ac:dyDescent="0.2">
      <c r="A214" s="32" t="s">
        <v>118</v>
      </c>
      <c r="B214" s="33">
        <f t="shared" si="14"/>
        <v>21122</v>
      </c>
      <c r="C214" s="34">
        <v>8942</v>
      </c>
      <c r="D214" s="34">
        <v>12180</v>
      </c>
      <c r="E214" s="35">
        <f t="shared" si="15"/>
        <v>57.868493150684934</v>
      </c>
    </row>
    <row r="215" spans="1:6" ht="25.5" customHeight="1" x14ac:dyDescent="0.2">
      <c r="A215" s="32" t="s">
        <v>119</v>
      </c>
      <c r="B215" s="33">
        <f t="shared" si="14"/>
        <v>44991</v>
      </c>
      <c r="C215" s="34">
        <v>10311</v>
      </c>
      <c r="D215" s="34">
        <v>34680</v>
      </c>
      <c r="E215" s="35">
        <f t="shared" si="15"/>
        <v>123.26301369863013</v>
      </c>
    </row>
    <row r="216" spans="1:6" ht="25.5" customHeight="1" x14ac:dyDescent="0.2">
      <c r="A216" s="32" t="s">
        <v>120</v>
      </c>
      <c r="B216" s="33">
        <f t="shared" si="14"/>
        <v>14558</v>
      </c>
      <c r="C216" s="34">
        <v>7058</v>
      </c>
      <c r="D216" s="34">
        <v>7500</v>
      </c>
      <c r="E216" s="35">
        <f t="shared" si="15"/>
        <v>39.884931506849313</v>
      </c>
    </row>
    <row r="217" spans="1:6" ht="25.5" customHeight="1" x14ac:dyDescent="0.2">
      <c r="A217" s="32" t="s">
        <v>212</v>
      </c>
      <c r="B217" s="33">
        <f t="shared" si="14"/>
        <v>570</v>
      </c>
      <c r="C217" s="34">
        <v>420</v>
      </c>
      <c r="D217" s="34">
        <v>150</v>
      </c>
      <c r="E217" s="35">
        <f>B217/15</f>
        <v>38</v>
      </c>
      <c r="F217" s="12" t="s">
        <v>213</v>
      </c>
    </row>
    <row r="218" spans="1:6" ht="25.5" customHeight="1" x14ac:dyDescent="0.2">
      <c r="A218" s="32" t="s">
        <v>121</v>
      </c>
      <c r="B218" s="33">
        <f t="shared" si="14"/>
        <v>51399</v>
      </c>
      <c r="C218" s="34">
        <v>26709</v>
      </c>
      <c r="D218" s="34">
        <v>24690</v>
      </c>
      <c r="E218" s="35">
        <f t="shared" si="15"/>
        <v>140.81917808219177</v>
      </c>
    </row>
    <row r="219" spans="1:6" ht="25.5" customHeight="1" x14ac:dyDescent="0.2">
      <c r="A219" s="32" t="s">
        <v>122</v>
      </c>
      <c r="B219" s="33">
        <f t="shared" si="14"/>
        <v>156400</v>
      </c>
      <c r="C219" s="34">
        <v>37210</v>
      </c>
      <c r="D219" s="34">
        <v>119190</v>
      </c>
      <c r="E219" s="35">
        <f t="shared" si="15"/>
        <v>428.49315068493149</v>
      </c>
    </row>
    <row r="220" spans="1:6" ht="25.5" customHeight="1" x14ac:dyDescent="0.2">
      <c r="A220" s="32" t="s">
        <v>123</v>
      </c>
      <c r="B220" s="33">
        <f t="shared" si="14"/>
        <v>15694</v>
      </c>
      <c r="C220" s="34">
        <v>10504</v>
      </c>
      <c r="D220" s="34">
        <v>5190</v>
      </c>
      <c r="E220" s="35">
        <f t="shared" si="15"/>
        <v>42.9972602739726</v>
      </c>
    </row>
    <row r="221" spans="1:6" ht="25.5" customHeight="1" x14ac:dyDescent="0.2">
      <c r="A221" s="32" t="s">
        <v>9</v>
      </c>
      <c r="B221" s="33">
        <f t="shared" si="14"/>
        <v>351069</v>
      </c>
      <c r="C221" s="34">
        <v>90699</v>
      </c>
      <c r="D221" s="34">
        <v>260370</v>
      </c>
      <c r="E221" s="35">
        <f t="shared" si="15"/>
        <v>961.83287671232881</v>
      </c>
    </row>
    <row r="222" spans="1:6" ht="25.5" customHeight="1" x14ac:dyDescent="0.2">
      <c r="A222" s="32" t="s">
        <v>124</v>
      </c>
      <c r="B222" s="33">
        <f t="shared" si="14"/>
        <v>38410</v>
      </c>
      <c r="C222" s="34">
        <v>6820</v>
      </c>
      <c r="D222" s="34">
        <v>31590</v>
      </c>
      <c r="E222" s="35">
        <f t="shared" si="15"/>
        <v>105.23287671232876</v>
      </c>
    </row>
    <row r="223" spans="1:6" ht="25.5" customHeight="1" x14ac:dyDescent="0.2">
      <c r="A223" s="32" t="s">
        <v>125</v>
      </c>
      <c r="B223" s="33">
        <f t="shared" si="14"/>
        <v>21790</v>
      </c>
      <c r="C223" s="34">
        <v>3490</v>
      </c>
      <c r="D223" s="34">
        <v>18300</v>
      </c>
      <c r="E223" s="35">
        <f t="shared" si="15"/>
        <v>59.698630136986303</v>
      </c>
    </row>
    <row r="224" spans="1:6" ht="25.5" customHeight="1" x14ac:dyDescent="0.2">
      <c r="A224" s="32" t="s">
        <v>175</v>
      </c>
      <c r="B224" s="33">
        <f t="shared" si="14"/>
        <v>125248</v>
      </c>
      <c r="C224" s="34">
        <v>43018</v>
      </c>
      <c r="D224" s="34">
        <v>82230</v>
      </c>
      <c r="E224" s="35">
        <f t="shared" si="15"/>
        <v>343.14520547945204</v>
      </c>
    </row>
    <row r="225" spans="1:5" ht="25.5" customHeight="1" x14ac:dyDescent="0.2">
      <c r="A225" s="46"/>
      <c r="B225" s="33"/>
      <c r="C225" s="44"/>
      <c r="D225" s="44"/>
      <c r="E225" s="55"/>
    </row>
    <row r="226" spans="1:5" ht="25.5" customHeight="1" x14ac:dyDescent="0.2">
      <c r="A226" s="57" t="s">
        <v>164</v>
      </c>
      <c r="B226" s="23">
        <f>SUM(B228:B232)</f>
        <v>1480100</v>
      </c>
      <c r="C226" s="24">
        <f>SUM(C228:C232)</f>
        <v>384200</v>
      </c>
      <c r="D226" s="24">
        <f>SUM(D228:D232)</f>
        <v>1095900</v>
      </c>
      <c r="E226" s="30">
        <f>SUM(E228:E232)</f>
        <v>4055.0684931506853</v>
      </c>
    </row>
    <row r="227" spans="1:5" ht="12.75" customHeight="1" x14ac:dyDescent="0.2">
      <c r="A227" s="57"/>
      <c r="B227" s="53"/>
      <c r="C227" s="53"/>
      <c r="D227" s="53"/>
      <c r="E227" s="30"/>
    </row>
    <row r="228" spans="1:5" ht="25.5" customHeight="1" x14ac:dyDescent="0.2">
      <c r="A228" s="32" t="s">
        <v>178</v>
      </c>
      <c r="B228" s="33">
        <f>SUM(C228:D228)</f>
        <v>834317</v>
      </c>
      <c r="C228" s="44">
        <v>213917</v>
      </c>
      <c r="D228" s="44">
        <v>620400</v>
      </c>
      <c r="E228" s="35">
        <f>B228/365</f>
        <v>2285.8000000000002</v>
      </c>
    </row>
    <row r="229" spans="1:5" ht="25.5" customHeight="1" x14ac:dyDescent="0.2">
      <c r="A229" s="32" t="s">
        <v>131</v>
      </c>
      <c r="B229" s="33">
        <f>SUM(C229:D229)</f>
        <v>93904</v>
      </c>
      <c r="C229" s="44">
        <v>44434</v>
      </c>
      <c r="D229" s="44">
        <v>49470</v>
      </c>
      <c r="E229" s="35">
        <f>B229/365</f>
        <v>257.2712328767123</v>
      </c>
    </row>
    <row r="230" spans="1:5" ht="25.5" customHeight="1" x14ac:dyDescent="0.2">
      <c r="A230" s="32" t="s">
        <v>173</v>
      </c>
      <c r="B230" s="33">
        <f>SUM(C230:D230)</f>
        <v>219775</v>
      </c>
      <c r="C230" s="44">
        <v>37495</v>
      </c>
      <c r="D230" s="44">
        <v>182280</v>
      </c>
      <c r="E230" s="35">
        <f>B230/365</f>
        <v>602.1232876712329</v>
      </c>
    </row>
    <row r="231" spans="1:5" ht="25.5" customHeight="1" x14ac:dyDescent="0.2">
      <c r="A231" s="32" t="s">
        <v>130</v>
      </c>
      <c r="B231" s="33">
        <f>SUM(C231:D231)</f>
        <v>61471</v>
      </c>
      <c r="C231" s="44">
        <v>18451</v>
      </c>
      <c r="D231" s="44">
        <v>43020</v>
      </c>
      <c r="E231" s="35">
        <f>B231/365</f>
        <v>168.41369863013699</v>
      </c>
    </row>
    <row r="232" spans="1:5" ht="25.5" customHeight="1" x14ac:dyDescent="0.2">
      <c r="A232" s="32" t="s">
        <v>129</v>
      </c>
      <c r="B232" s="33">
        <f>SUM(C232:D232)</f>
        <v>270633</v>
      </c>
      <c r="C232" s="44">
        <v>69903</v>
      </c>
      <c r="D232" s="44">
        <v>200730</v>
      </c>
      <c r="E232" s="35">
        <f>B232/365</f>
        <v>741.46027397260275</v>
      </c>
    </row>
    <row r="233" spans="1:5" s="10" customFormat="1" x14ac:dyDescent="0.2">
      <c r="A233" s="38"/>
      <c r="B233" s="39"/>
      <c r="C233" s="40"/>
      <c r="D233" s="40"/>
      <c r="E233" s="41" t="s">
        <v>206</v>
      </c>
    </row>
    <row r="234" spans="1:5" s="10" customFormat="1" x14ac:dyDescent="0.2">
      <c r="A234" s="48"/>
      <c r="B234" s="49"/>
      <c r="C234" s="49"/>
      <c r="D234" s="49"/>
      <c r="E234" s="50" t="s">
        <v>205</v>
      </c>
    </row>
    <row r="235" spans="1:5" x14ac:dyDescent="0.2">
      <c r="A235" s="65"/>
      <c r="B235" s="56"/>
      <c r="C235" s="56"/>
      <c r="D235" s="56"/>
      <c r="E235" s="66"/>
    </row>
  </sheetData>
  <phoneticPr fontId="8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#105年次別自動車保有台数</vt:lpstr>
      <vt:lpstr>113私鉄各駅別乗車人員【検算用】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