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30" yWindow="-180" windowWidth="17570" windowHeight="12420" tabRatio="774"/>
  </bookViews>
  <sheets>
    <sheet name="113私鉄各駅別乗車人員" sheetId="18" r:id="rId1"/>
  </sheets>
  <definedNames>
    <definedName name="_Regression_Int" localSheetId="0" hidden="1">1</definedName>
  </definedNames>
  <calcPr calcId="162913"/>
</workbook>
</file>

<file path=xl/calcChain.xml><?xml version="1.0" encoding="utf-8"?>
<calcChain xmlns="http://schemas.openxmlformats.org/spreadsheetml/2006/main">
  <c r="E4" i="18" l="1"/>
  <c r="D4" i="18"/>
  <c r="B4" i="18"/>
  <c r="E6" i="18"/>
  <c r="C6" i="18"/>
  <c r="D6" i="18"/>
  <c r="B6" i="18"/>
  <c r="E8" i="18"/>
  <c r="C8" i="18"/>
  <c r="D8" i="18"/>
  <c r="B8" i="18"/>
  <c r="E25" i="18"/>
  <c r="C25" i="18"/>
  <c r="D25" i="18"/>
  <c r="B25" i="18"/>
  <c r="E43" i="18"/>
  <c r="C43" i="18"/>
  <c r="D43" i="18"/>
  <c r="B43" i="18"/>
  <c r="E88" i="18"/>
  <c r="C88" i="18"/>
  <c r="D88" i="18"/>
  <c r="B88" i="18"/>
  <c r="E106" i="18"/>
  <c r="C106" i="18"/>
  <c r="D106" i="18"/>
  <c r="B106" i="18"/>
  <c r="E123" i="18"/>
  <c r="C123" i="18"/>
  <c r="D123" i="18"/>
  <c r="B123" i="18"/>
  <c r="E130" i="18"/>
  <c r="C130" i="18"/>
  <c r="D130" i="18"/>
  <c r="B130" i="18"/>
  <c r="E137" i="18"/>
  <c r="C137" i="18"/>
  <c r="D137" i="18"/>
  <c r="B137" i="18"/>
  <c r="E139" i="18"/>
  <c r="C139" i="18"/>
  <c r="D139" i="18"/>
  <c r="B139" i="18"/>
  <c r="E150" i="18"/>
  <c r="C150" i="18"/>
  <c r="D150" i="18"/>
  <c r="B150" i="18"/>
  <c r="E154" i="18"/>
  <c r="C154" i="18"/>
  <c r="C4" i="18" s="1"/>
  <c r="D154" i="18"/>
  <c r="B154" i="18"/>
  <c r="E167" i="18"/>
  <c r="C167" i="18"/>
  <c r="D167" i="18"/>
  <c r="B167" i="18"/>
  <c r="E169" i="18"/>
  <c r="C169" i="18"/>
  <c r="D169" i="18"/>
  <c r="B169" i="18"/>
  <c r="E192" i="18"/>
  <c r="C192" i="18"/>
  <c r="D192" i="18"/>
  <c r="B192" i="18"/>
  <c r="E208" i="18"/>
  <c r="C208" i="18"/>
  <c r="D208" i="18"/>
  <c r="B208" i="18"/>
  <c r="E226" i="18"/>
  <c r="C226" i="18"/>
  <c r="D226" i="18"/>
  <c r="B226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194" i="18"/>
  <c r="E180" i="18"/>
  <c r="E181" i="18"/>
  <c r="E182" i="18"/>
  <c r="E183" i="18"/>
  <c r="E184" i="18"/>
  <c r="E185" i="18"/>
  <c r="E186" i="18"/>
  <c r="E187" i="18"/>
  <c r="E188" i="18"/>
  <c r="E189" i="18"/>
  <c r="E190" i="18"/>
  <c r="E179" i="18"/>
  <c r="E172" i="18"/>
  <c r="E173" i="18"/>
  <c r="E171" i="18"/>
  <c r="E161" i="18"/>
  <c r="E156" i="18"/>
  <c r="E157" i="18"/>
  <c r="E158" i="18"/>
  <c r="E159" i="18"/>
  <c r="E160" i="18"/>
  <c r="E162" i="18"/>
  <c r="E163" i="18"/>
  <c r="E164" i="18"/>
  <c r="E165" i="18"/>
</calcChain>
</file>

<file path=xl/sharedStrings.xml><?xml version="1.0" encoding="utf-8"?>
<sst xmlns="http://schemas.openxmlformats.org/spreadsheetml/2006/main" count="219" uniqueCount="195">
  <si>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</si>
  <si>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</si>
  <si>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</si>
  <si>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</si>
  <si>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</si>
  <si>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</si>
  <si>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</si>
  <si>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</si>
  <si>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</si>
  <si>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</si>
  <si>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</si>
  <si>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</si>
  <si>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</si>
  <si>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</si>
  <si>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</si>
  <si>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</si>
  <si>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</si>
  <si>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</si>
  <si>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</si>
  <si>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</si>
  <si>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</si>
  <si>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</si>
  <si>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</si>
  <si>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</si>
  <si>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</si>
  <si>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</si>
  <si>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</si>
  <si>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</si>
  <si>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</si>
  <si>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</si>
  <si>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</si>
  <si>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</si>
  <si>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</si>
  <si>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</si>
  <si>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</si>
  <si>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</si>
  <si>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</si>
  <si>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</si>
  <si>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</si>
  <si>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</si>
  <si>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</si>
  <si>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</si>
  <si>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</si>
  <si>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</si>
  <si>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</si>
  <si>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</si>
  <si>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</si>
  <si>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</si>
  <si>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</si>
  <si>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</si>
  <si>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</si>
  <si>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</si>
  <si>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</si>
  <si>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</si>
  <si>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</si>
  <si>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</si>
  <si>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</si>
  <si>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</si>
  <si>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</si>
  <si>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</si>
  <si>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</si>
  <si>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</si>
  <si>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</si>
  <si>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</si>
  <si>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</si>
  <si>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</si>
  <si>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</si>
  <si>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</si>
  <si>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</si>
  <si>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</si>
  <si>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</si>
  <si>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</si>
  <si>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</si>
  <si>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</si>
  <si>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</si>
  <si>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</si>
  <si>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</si>
  <si>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</si>
  <si>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</si>
  <si>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</si>
  <si>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</si>
  <si>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</si>
  <si>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</si>
  <si>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</si>
  <si>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</si>
  <si>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</si>
  <si>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</si>
  <si>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</si>
  <si>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</si>
  <si>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</si>
  <si>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</si>
  <si>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</si>
  <si>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</si>
  <si>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</si>
  <si>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</si>
  <si>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</si>
  <si>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</si>
  <si>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</si>
  <si>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</si>
  <si>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</si>
  <si>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</si>
  <si>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</si>
  <si>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</si>
  <si>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</si>
  <si>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</si>
  <si>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</si>
  <si>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</si>
  <si>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</si>
  <si>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</si>
  <si>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</si>
  <si>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</si>
  <si>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</si>
  <si>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</si>
  <si>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</si>
  <si>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</si>
  <si>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</si>
  <si>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</si>
  <si>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</si>
  <si>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</si>
  <si>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</si>
  <si>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</si>
  <si>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</si>
  <si>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</si>
  <si>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</si>
  <si>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</si>
  <si>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</si>
  <si>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</si>
  <si>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</si>
  <si>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</si>
  <si>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</si>
  <si>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</si>
  <si>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</si>
  <si>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</si>
  <si>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</si>
  <si>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</si>
  <si>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</si>
  <si>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</si>
  <si>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</si>
  <si>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</si>
  <si>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</si>
  <si>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</si>
  <si>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</si>
  <si>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</si>
  <si>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</si>
  <si>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</si>
  <si>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</si>
  <si>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</si>
  <si>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</si>
  <si>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</si>
  <si>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</si>
  <si>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</si>
  <si>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</si>
  <si>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</si>
  <si>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</si>
  <si>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</si>
  <si>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</si>
  <si>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</si>
  <si>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</si>
  <si>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</si>
  <si>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</si>
  <si>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</si>
  <si>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</si>
  <si>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</si>
  <si>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</si>
  <si>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</si>
  <si>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</si>
  <si>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</si>
  <si>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</si>
  <si>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</si>
  <si>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</si>
  <si>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</si>
  <si>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</si>
  <si>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</si>
  <si>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</si>
  <si>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</si>
  <si>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</si>
  <si>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</si>
  <si>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</si>
  <si>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</si>
  <si>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</si>
  <si>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</si>
  <si>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</si>
  <si>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</si>
  <si>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</si>
  <si>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</si>
  <si>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</si>
  <si>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</si>
  <si>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</si>
  <si>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</si>
  <si>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近鉄富田</t>
    <phoneticPr fontId="2"/>
  </si>
  <si>
    <t>四十九</t>
    <rPh sb="0" eb="3">
      <t>４９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</si>
  <si>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</si>
  <si>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</si>
  <si>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資料出所　近畿日本鉄道(株)､四日市あすなろう鉄道(株)　　　　　　</t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</si>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</sst>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84" formatCode="_ * #,##0_ ;_ * \-#,##0_ ;_ * &quot;-&quot;??_ ;_ @_ 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37" fontId="0" fillId="0" borderId="0" xfId="0"/>
    <xf numFmtId="37" fontId="0" fillId="0" borderId="0" xfId="0" applyFont="1" applyFill="1" applyAlignment="1">
      <alignment vertical="center"/>
    </xf>
    <xf numFmtId="37" fontId="5" fillId="0" borderId="0" xfId="0" applyFont="1" applyFill="1" applyBorder="1" applyAlignment="1" applyProtection="1">
      <alignment horizontal="centerContinuous" vertical="center"/>
    </xf>
    <xf numFmtId="37" fontId="0" fillId="0" borderId="0" xfId="0" applyFont="1" applyFill="1" applyAlignment="1" applyProtection="1">
      <alignment horizontal="distributed" vertical="center"/>
    </xf>
    <xf numFmtId="37" fontId="0" fillId="0" borderId="0" xfId="0" applyFont="1" applyFill="1" applyAlignment="1">
      <alignment horizontal="distributed" vertical="center"/>
    </xf>
    <xf numFmtId="37" fontId="0" fillId="0" borderId="0" xfId="2" applyFont="1" applyFill="1" applyAlignment="1" applyProtection="1">
      <alignment horizontal="left" vertical="top"/>
    </xf>
    <xf numFmtId="37" fontId="0" fillId="0" borderId="8" xfId="0" applyFont="1" applyFill="1" applyBorder="1" applyAlignment="1" applyProtection="1">
      <alignment horizontal="left" vertical="top"/>
    </xf>
    <xf numFmtId="37" fontId="0" fillId="0" borderId="0" xfId="2" applyFont="1" applyFill="1" applyBorder="1" applyAlignment="1" applyProtection="1">
      <alignment horizontal="left" vertical="top"/>
    </xf>
    <xf numFmtId="41" fontId="0" fillId="0" borderId="8" xfId="0" applyNumberFormat="1" applyFont="1" applyFill="1" applyBorder="1" applyAlignment="1" applyProtection="1">
      <alignment horizontal="right" vertical="top"/>
    </xf>
    <xf numFmtId="41" fontId="0" fillId="0" borderId="0" xfId="0" applyNumberFormat="1" applyFont="1" applyFill="1" applyAlignment="1" applyProtection="1">
      <alignment horizontal="right" vertical="top"/>
    </xf>
    <xf numFmtId="37" fontId="0" fillId="0" borderId="5" xfId="0" applyFont="1" applyFill="1" applyBorder="1" applyAlignment="1" applyProtection="1">
      <alignment horizontal="distributed" vertical="center"/>
    </xf>
    <xf numFmtId="41" fontId="0" fillId="0" borderId="0" xfId="0" applyNumberFormat="1" applyFont="1" applyFill="1" applyAlignment="1">
      <alignment horizontal="centerContinuous" vertical="center"/>
    </xf>
    <xf numFmtId="41" fontId="0" fillId="0" borderId="0" xfId="0" applyNumberFormat="1" applyFont="1" applyFill="1" applyAlignment="1" applyProtection="1">
      <alignment horizontal="centerContinuous"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 applyProtection="1">
      <alignment horizontal="right" vertical="center"/>
    </xf>
    <xf numFmtId="37" fontId="0" fillId="0" borderId="3" xfId="0" applyFont="1" applyFill="1" applyBorder="1" applyAlignment="1">
      <alignment vertical="center"/>
    </xf>
    <xf numFmtId="41" fontId="0" fillId="0" borderId="4" xfId="0" applyNumberFormat="1" applyFont="1" applyFill="1" applyBorder="1" applyAlignment="1" applyProtection="1">
      <alignment horizontal="center" vertical="center"/>
    </xf>
    <xf numFmtId="41" fontId="0" fillId="0" borderId="4" xfId="0" applyNumberFormat="1" applyFont="1" applyFill="1" applyBorder="1" applyAlignment="1" applyProtection="1">
      <alignment horizontal="center" vertical="center" wrapText="1"/>
    </xf>
    <xf numFmtId="37" fontId="0" fillId="0" borderId="0" xfId="0" applyFont="1" applyFill="1" applyAlignment="1" applyProtection="1">
      <alignment horizontal="left" vertical="center"/>
    </xf>
    <xf numFmtId="41" fontId="0" fillId="0" borderId="8" xfId="1" applyNumberFormat="1" applyFont="1" applyFill="1" applyBorder="1" applyAlignment="1" applyProtection="1">
      <alignment vertical="top"/>
    </xf>
    <xf numFmtId="41" fontId="0" fillId="0" borderId="8" xfId="1" applyNumberFormat="1" applyFont="1" applyFill="1" applyBorder="1" applyAlignment="1" applyProtection="1">
      <alignment vertical="top"/>
      <protection locked="0"/>
    </xf>
    <xf numFmtId="41" fontId="0" fillId="0" borderId="0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Border="1" applyAlignment="1" applyProtection="1">
      <alignment vertical="center"/>
      <protection locked="0"/>
    </xf>
    <xf numFmtId="41" fontId="0" fillId="0" borderId="0" xfId="0" applyNumberFormat="1" applyFont="1" applyFill="1" applyBorder="1" applyAlignment="1" applyProtection="1">
      <alignment horizontal="right" vertical="center"/>
    </xf>
    <xf numFmtId="37" fontId="0" fillId="0" borderId="0" xfId="0" applyFont="1" applyFill="1" applyBorder="1" applyAlignment="1" applyProtection="1">
      <alignment horizontal="distributed" vertical="center"/>
    </xf>
    <xf numFmtId="37" fontId="0" fillId="0" borderId="0" xfId="0" applyFont="1" applyFill="1" applyBorder="1" applyAlignment="1" applyProtection="1">
      <alignment vertical="top"/>
    </xf>
    <xf numFmtId="41" fontId="0" fillId="0" borderId="0" xfId="0" applyNumberFormat="1" applyFont="1" applyFill="1" applyAlignment="1">
      <alignment vertical="top"/>
    </xf>
    <xf numFmtId="37" fontId="0" fillId="0" borderId="0" xfId="0" applyFont="1" applyFill="1" applyBorder="1" applyAlignment="1" applyProtection="1">
      <alignment horizontal="left" vertical="center"/>
    </xf>
    <xf numFmtId="41" fontId="0" fillId="0" borderId="0" xfId="0" applyNumberFormat="1" applyFont="1" applyFill="1" applyAlignment="1">
      <alignment vertical="center"/>
    </xf>
    <xf numFmtId="41" fontId="0" fillId="0" borderId="0" xfId="1" applyNumberFormat="1" applyFont="1" applyFill="1" applyBorder="1" applyAlignment="1" applyProtection="1">
      <alignment vertical="top"/>
    </xf>
    <xf numFmtId="41" fontId="0" fillId="0" borderId="0" xfId="1" applyNumberFormat="1" applyFont="1" applyFill="1" applyBorder="1" applyAlignment="1" applyProtection="1">
      <alignment vertical="top"/>
      <protection locked="0"/>
    </xf>
    <xf numFmtId="41" fontId="0" fillId="0" borderId="0" xfId="0" applyNumberFormat="1" applyFont="1" applyFill="1" applyBorder="1" applyAlignment="1" applyProtection="1">
      <alignment horizontal="right" vertical="top"/>
    </xf>
    <xf numFmtId="41" fontId="0" fillId="0" borderId="0" xfId="0" applyNumberFormat="1" applyFont="1" applyFill="1" applyBorder="1" applyAlignment="1">
      <alignment horizontal="centerContinuous" vertical="center"/>
    </xf>
    <xf numFmtId="41" fontId="0" fillId="0" borderId="0" xfId="0" applyNumberFormat="1" applyFont="1" applyFill="1" applyBorder="1" applyAlignment="1" applyProtection="1">
      <alignment horizontal="centerContinuous" vertical="center"/>
    </xf>
    <xf numFmtId="37" fontId="0" fillId="0" borderId="10" xfId="0" applyFont="1" applyFill="1" applyBorder="1" applyAlignment="1">
      <alignment vertical="center"/>
    </xf>
    <xf numFmtId="41" fontId="0" fillId="0" borderId="3" xfId="0" applyNumberFormat="1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>
      <alignment horizontal="distributed" vertical="center"/>
    </xf>
    <xf numFmtId="37" fontId="0" fillId="0" borderId="11" xfId="0" applyFont="1" applyFill="1" applyBorder="1" applyAlignment="1" applyProtection="1">
      <alignment horizontal="distributed" vertical="center"/>
    </xf>
    <xf numFmtId="37" fontId="3" fillId="0" borderId="5" xfId="0" applyFont="1" applyFill="1" applyBorder="1" applyAlignment="1" applyProtection="1">
      <alignment horizontal="distributed" vertical="center"/>
    </xf>
    <xf numFmtId="37" fontId="3" fillId="0" borderId="0" xfId="0" applyFont="1" applyFill="1" applyAlignment="1">
      <alignment horizontal="distributed" vertical="center"/>
    </xf>
    <xf numFmtId="41" fontId="3" fillId="0" borderId="9" xfId="1" applyNumberFormat="1" applyFont="1" applyFill="1" applyBorder="1" applyAlignment="1" applyProtection="1">
      <alignment vertical="center"/>
    </xf>
    <xf numFmtId="41" fontId="3" fillId="0" borderId="0" xfId="1" applyNumberFormat="1" applyFont="1" applyFill="1" applyAlignment="1">
      <alignment vertical="center"/>
    </xf>
    <xf numFmtId="41" fontId="3" fillId="0" borderId="9" xfId="1" applyNumberFormat="1" applyFont="1" applyFill="1" applyBorder="1" applyAlignment="1">
      <alignment vertical="center"/>
    </xf>
    <xf numFmtId="41" fontId="0" fillId="0" borderId="9" xfId="1" applyNumberFormat="1" applyFont="1" applyFill="1" applyBorder="1" applyAlignment="1">
      <alignment vertical="center"/>
    </xf>
    <xf numFmtId="41" fontId="0" fillId="0" borderId="0" xfId="1" applyNumberFormat="1" applyFont="1" applyFill="1" applyAlignment="1">
      <alignment vertical="center"/>
    </xf>
    <xf numFmtId="41" fontId="0" fillId="0" borderId="0" xfId="1" applyNumberFormat="1" applyFont="1" applyFill="1" applyAlignment="1" applyProtection="1">
      <alignment vertical="center"/>
      <protection locked="0"/>
    </xf>
    <xf numFmtId="41" fontId="0" fillId="0" borderId="0" xfId="1" applyNumberFormat="1" applyFont="1" applyFill="1" applyAlignment="1" applyProtection="1">
      <alignment vertical="center"/>
    </xf>
    <xf numFmtId="37" fontId="0" fillId="0" borderId="0" xfId="0" applyFont="1" applyFill="1" applyAlignment="1">
      <alignment vertical="top"/>
    </xf>
    <xf numFmtId="41" fontId="0" fillId="0" borderId="9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Border="1" applyAlignment="1">
      <alignment vertical="center"/>
    </xf>
    <xf numFmtId="41" fontId="0" fillId="0" borderId="7" xfId="0" applyNumberFormat="1" applyFont="1" applyFill="1" applyBorder="1" applyAlignment="1" applyProtection="1">
      <alignment horizontal="center" vertical="center"/>
    </xf>
    <xf numFmtId="41" fontId="3" fillId="0" borderId="0" xfId="1" applyNumberFormat="1" applyFont="1" applyFill="1" applyBorder="1" applyAlignment="1" applyProtection="1">
      <alignment vertical="center"/>
    </xf>
    <xf numFmtId="37" fontId="0" fillId="0" borderId="1" xfId="2" applyFont="1" applyFill="1" applyBorder="1" applyAlignment="1">
      <alignment vertical="center"/>
    </xf>
    <xf numFmtId="37" fontId="3" fillId="0" borderId="0" xfId="0" quotePrefix="1" applyFont="1" applyFill="1" applyAlignment="1" applyProtection="1">
      <alignment horizontal="distributed" vertical="center"/>
    </xf>
    <xf numFmtId="184" fontId="3" fillId="0" borderId="8" xfId="1" applyNumberFormat="1" applyFont="1" applyFill="1" applyBorder="1" applyAlignment="1" applyProtection="1">
      <alignment vertical="center"/>
    </xf>
    <xf numFmtId="37" fontId="3" fillId="0" borderId="0" xfId="0" applyFont="1" applyFill="1" applyAlignment="1" applyProtection="1">
      <alignment horizontal="distributed" vertical="center"/>
    </xf>
    <xf numFmtId="184" fontId="3" fillId="0" borderId="0" xfId="1" applyNumberFormat="1" applyFont="1" applyFill="1" applyAlignment="1" applyProtection="1">
      <alignment vertical="center"/>
    </xf>
    <xf numFmtId="184" fontId="3" fillId="0" borderId="0" xfId="1" applyNumberFormat="1" applyFont="1" applyFill="1" applyBorder="1" applyAlignment="1" applyProtection="1">
      <alignment vertical="center"/>
    </xf>
    <xf numFmtId="41" fontId="0" fillId="0" borderId="0" xfId="1" applyNumberFormat="1" applyFont="1" applyFill="1" applyAlignment="1" applyProtection="1">
      <alignment horizontal="right" vertical="center"/>
      <protection locked="0"/>
    </xf>
    <xf numFmtId="41" fontId="0" fillId="0" borderId="0" xfId="1" applyNumberFormat="1" applyFont="1" applyFill="1" applyBorder="1" applyAlignment="1" applyProtection="1">
      <alignment horizontal="right" vertical="center"/>
    </xf>
    <xf numFmtId="37" fontId="3" fillId="0" borderId="0" xfId="0" applyFont="1" applyFill="1" applyBorder="1" applyAlignment="1" applyProtection="1">
      <alignment horizontal="distributed" vertical="center"/>
    </xf>
    <xf numFmtId="41" fontId="3" fillId="0" borderId="0" xfId="1" applyNumberFormat="1" applyFont="1" applyFill="1" applyBorder="1" applyAlignment="1">
      <alignment vertical="center"/>
    </xf>
    <xf numFmtId="184" fontId="0" fillId="0" borderId="0" xfId="1" applyNumberFormat="1" applyFont="1" applyFill="1" applyAlignment="1" applyProtection="1">
      <alignment vertical="center"/>
    </xf>
    <xf numFmtId="38" fontId="0" fillId="0" borderId="0" xfId="1" applyFont="1" applyFill="1" applyBorder="1" applyAlignment="1"/>
    <xf numFmtId="41" fontId="0" fillId="0" borderId="6" xfId="1" applyNumberFormat="1" applyFont="1" applyFill="1" applyBorder="1" applyAlignment="1" applyProtection="1">
      <alignment vertical="center"/>
    </xf>
    <xf numFmtId="38" fontId="0" fillId="0" borderId="2" xfId="1" applyFont="1" applyFill="1" applyBorder="1" applyAlignment="1"/>
    <xf numFmtId="41" fontId="0" fillId="0" borderId="12" xfId="1" applyNumberFormat="1" applyFont="1" applyFill="1" applyBorder="1" applyAlignment="1" applyProtection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7" fontId="3" fillId="0" borderId="5" xfId="0" applyFont="1" applyFill="1" applyBorder="1" applyAlignment="1">
      <alignment horizontal="distributed" vertical="center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 3" xfId="3"/>
    <cellStyle name="標準_10_106_121運輸・通信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38503" name="AutoShape 4"/>
        <xdr:cNvSpPr>
          <a:spLocks/>
        </xdr:cNvSpPr>
      </xdr:nvSpPr>
      <xdr:spPr bwMode="auto">
        <a:xfrm>
          <a:off x="5618107" y="8586951"/>
          <a:ext cx="85725" cy="46475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8504" name="AutoShape 7"/>
        <xdr:cNvSpPr>
          <a:spLocks/>
        </xdr:cNvSpPr>
      </xdr:nvSpPr>
      <xdr:spPr bwMode="auto">
        <a:xfrm>
          <a:off x="5609567" y="26881520"/>
          <a:ext cx="85725" cy="477893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38505" name="AutoShape 4"/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617346" y="23535001"/>
          <a:ext cx="85725" cy="477892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234"/>
  <sheetViews>
    <sheetView showGridLines="0" tabSelected="1" zoomScale="90" zoomScaleNormal="90" zoomScaleSheetLayoutView="75" workbookViewId="0"/>
  </sheetViews>
  <sheetFormatPr defaultColWidth="8.5" defaultRowHeight="16.5" x14ac:dyDescent="0.25"/>
  <cols>
    <col min="1" max="1" width="28.2109375" style="1" customWidth="1"/>
    <col min="2" max="5" width="22.2109375" style="28" customWidth="1"/>
    <col min="6" max="16384" width="8.5" style="1"/>
  </cols>
  <sheetData>
    <row r="1" spans="1:5" ht="27.65" customHeight="1" x14ac:dyDescent="0.25">
      <c r="A1" s="2" t="s">
        <v>187</v>
      </c>
      <c r="B1" s="11"/>
      <c r="C1" s="11"/>
      <c r="D1" s="11"/>
      <c r="E1" s="12"/>
    </row>
    <row r="2" spans="1:5" ht="25" customHeight="1" thickBot="1" x14ac:dyDescent="0.3">
      <c r="A2" s="52" t="s">
        <v>194</v>
      </c>
      <c r="B2" s="13"/>
      <c r="C2" s="13"/>
      <c r="D2" s="13"/>
      <c r="E2" s="14" t="s">
        <v>147</v>
      </c>
    </row>
    <row r="3" spans="1:5" ht="49.5" customHeight="1" thickTop="1" x14ac:dyDescent="0.25">
      <c r="A3" s="15"/>
      <c r="B3" s="16" t="s">
        <v>12</v>
      </c>
      <c r="C3" s="16" t="s">
        <v>13</v>
      </c>
      <c r="D3" s="50" t="s">
        <v>14</v>
      </c>
      <c r="E3" s="17" t="s">
        <v>15</v>
      </c>
    </row>
    <row r="4" spans="1:5" ht="25.5" customHeight="1" x14ac:dyDescent="0.25">
      <c r="A4" s="53" t="s">
        <v>146</v>
      </c>
      <c r="B4" s="40">
        <f>B6+B137+B154+B167+B208+B226</f>
        <v>69555342</v>
      </c>
      <c r="C4" s="51">
        <f t="shared" ref="C4:D4" si="0">C6+C137+C154+C167+C208+C226</f>
        <v>21703100</v>
      </c>
      <c r="D4" s="51">
        <f t="shared" si="0"/>
        <v>47852242</v>
      </c>
      <c r="E4" s="54">
        <f>B4/365</f>
        <v>190562.5808219178</v>
      </c>
    </row>
    <row r="5" spans="1:5" ht="22.5" customHeight="1" x14ac:dyDescent="0.25">
      <c r="A5" s="39"/>
      <c r="B5" s="40"/>
      <c r="C5" s="41"/>
      <c r="D5" s="41"/>
      <c r="E5" s="41"/>
    </row>
    <row r="6" spans="1:5" ht="25.5" customHeight="1" x14ac:dyDescent="0.25">
      <c r="A6" s="55" t="s">
        <v>4</v>
      </c>
      <c r="B6" s="40">
        <f>B8+B25+B43+B88+B106+B123+B130</f>
        <v>58546984</v>
      </c>
      <c r="C6" s="51">
        <f t="shared" ref="C6:D6" si="1">C8+C25+C43+C88+C106+C123+C130</f>
        <v>18140390</v>
      </c>
      <c r="D6" s="51">
        <f t="shared" si="1"/>
        <v>40406594</v>
      </c>
      <c r="E6" s="56">
        <f>B6/365</f>
        <v>160402.69589041095</v>
      </c>
    </row>
    <row r="7" spans="1:5" ht="18.75" customHeight="1" x14ac:dyDescent="0.25">
      <c r="A7" s="39"/>
      <c r="B7" s="42"/>
      <c r="C7" s="41"/>
      <c r="D7" s="41"/>
      <c r="E7" s="41"/>
    </row>
    <row r="8" spans="1:5" ht="25.5" customHeight="1" x14ac:dyDescent="0.25">
      <c r="A8" s="55" t="s">
        <v>16</v>
      </c>
      <c r="B8" s="40">
        <f>SUM(B10:B23)</f>
        <v>4542774</v>
      </c>
      <c r="C8" s="51">
        <f t="shared" ref="C8:D8" si="2">SUM(C10:C23)</f>
        <v>1192803</v>
      </c>
      <c r="D8" s="51">
        <f t="shared" si="2"/>
        <v>3349971</v>
      </c>
      <c r="E8" s="56">
        <f>B8/365</f>
        <v>12445.956164383562</v>
      </c>
    </row>
    <row r="9" spans="1:5" ht="12.75" customHeight="1" x14ac:dyDescent="0.25">
      <c r="A9" s="4"/>
      <c r="B9" s="43"/>
      <c r="C9" s="44"/>
      <c r="D9" s="44"/>
      <c r="E9" s="44"/>
    </row>
    <row r="10" spans="1:5" ht="25.5" customHeight="1" x14ac:dyDescent="0.25">
      <c r="A10" s="3" t="s">
        <v>17</v>
      </c>
      <c r="B10" s="48">
        <v>218500</v>
      </c>
      <c r="C10" s="45">
        <v>36496</v>
      </c>
      <c r="D10" s="45">
        <v>182004</v>
      </c>
      <c r="E10" s="46">
        <v>599</v>
      </c>
    </row>
    <row r="11" spans="1:5" ht="25.5" customHeight="1" x14ac:dyDescent="0.25">
      <c r="A11" s="3" t="s">
        <v>18</v>
      </c>
      <c r="B11" s="48">
        <v>11708</v>
      </c>
      <c r="C11" s="45">
        <v>7510</v>
      </c>
      <c r="D11" s="45">
        <v>4198</v>
      </c>
      <c r="E11" s="46">
        <v>32</v>
      </c>
    </row>
    <row r="12" spans="1:5" ht="25.5" customHeight="1" x14ac:dyDescent="0.25">
      <c r="A12" s="3" t="s">
        <v>19</v>
      </c>
      <c r="B12" s="48">
        <v>74824</v>
      </c>
      <c r="C12" s="45">
        <v>23183</v>
      </c>
      <c r="D12" s="45">
        <v>51641</v>
      </c>
      <c r="E12" s="46">
        <v>205</v>
      </c>
    </row>
    <row r="13" spans="1:5" ht="25.5" customHeight="1" x14ac:dyDescent="0.25">
      <c r="A13" s="3" t="s">
        <v>20</v>
      </c>
      <c r="B13" s="48">
        <v>164299</v>
      </c>
      <c r="C13" s="45">
        <v>49373</v>
      </c>
      <c r="D13" s="45">
        <v>114926</v>
      </c>
      <c r="E13" s="46">
        <v>450</v>
      </c>
    </row>
    <row r="14" spans="1:5" ht="25.5" customHeight="1" x14ac:dyDescent="0.25">
      <c r="A14" s="3" t="s">
        <v>21</v>
      </c>
      <c r="B14" s="48">
        <v>9636</v>
      </c>
      <c r="C14" s="45">
        <v>5743</v>
      </c>
      <c r="D14" s="45">
        <v>3893</v>
      </c>
      <c r="E14" s="46">
        <v>26</v>
      </c>
    </row>
    <row r="15" spans="1:5" ht="25.5" customHeight="1" x14ac:dyDescent="0.25">
      <c r="A15" s="3" t="s">
        <v>22</v>
      </c>
      <c r="B15" s="48">
        <v>6525</v>
      </c>
      <c r="C15" s="45">
        <v>6372</v>
      </c>
      <c r="D15" s="45">
        <v>153</v>
      </c>
      <c r="E15" s="46">
        <v>18</v>
      </c>
    </row>
    <row r="16" spans="1:5" ht="25.5" customHeight="1" x14ac:dyDescent="0.25">
      <c r="A16" s="3" t="s">
        <v>23</v>
      </c>
      <c r="B16" s="48">
        <v>39383</v>
      </c>
      <c r="C16" s="45">
        <v>8817</v>
      </c>
      <c r="D16" s="45">
        <v>30566</v>
      </c>
      <c r="E16" s="46">
        <v>108</v>
      </c>
    </row>
    <row r="17" spans="1:5" ht="25.5" customHeight="1" x14ac:dyDescent="0.25">
      <c r="A17" s="3" t="s">
        <v>8</v>
      </c>
      <c r="B17" s="48">
        <v>246925</v>
      </c>
      <c r="C17" s="45">
        <v>56385</v>
      </c>
      <c r="D17" s="45">
        <v>190540</v>
      </c>
      <c r="E17" s="46">
        <v>677</v>
      </c>
    </row>
    <row r="18" spans="1:5" ht="25.5" customHeight="1" x14ac:dyDescent="0.25">
      <c r="A18" s="3" t="s">
        <v>156</v>
      </c>
      <c r="B18" s="48">
        <v>536512</v>
      </c>
      <c r="C18" s="45">
        <v>185793</v>
      </c>
      <c r="D18" s="45">
        <v>350719</v>
      </c>
      <c r="E18" s="46">
        <v>1470</v>
      </c>
    </row>
    <row r="19" spans="1:5" ht="25.5" customHeight="1" x14ac:dyDescent="0.25">
      <c r="A19" s="3" t="s">
        <v>159</v>
      </c>
      <c r="B19" s="48">
        <v>182911</v>
      </c>
      <c r="C19" s="45">
        <v>0</v>
      </c>
      <c r="D19" s="45">
        <v>182911</v>
      </c>
      <c r="E19" s="46">
        <v>501</v>
      </c>
    </row>
    <row r="20" spans="1:5" ht="25.5" customHeight="1" x14ac:dyDescent="0.25">
      <c r="A20" s="3" t="s">
        <v>24</v>
      </c>
      <c r="B20" s="48">
        <v>248754</v>
      </c>
      <c r="C20" s="45">
        <v>49369</v>
      </c>
      <c r="D20" s="45">
        <v>199385</v>
      </c>
      <c r="E20" s="46">
        <v>682</v>
      </c>
    </row>
    <row r="21" spans="1:5" ht="25.5" customHeight="1" x14ac:dyDescent="0.25">
      <c r="A21" s="3" t="s">
        <v>25</v>
      </c>
      <c r="B21" s="48">
        <v>863266</v>
      </c>
      <c r="C21" s="45">
        <v>199049</v>
      </c>
      <c r="D21" s="45">
        <v>664217</v>
      </c>
      <c r="E21" s="46">
        <v>2365</v>
      </c>
    </row>
    <row r="22" spans="1:5" ht="25.5" customHeight="1" x14ac:dyDescent="0.25">
      <c r="A22" s="3" t="s">
        <v>26</v>
      </c>
      <c r="B22" s="48">
        <v>1781466</v>
      </c>
      <c r="C22" s="45">
        <v>509092</v>
      </c>
      <c r="D22" s="45">
        <v>1272374</v>
      </c>
      <c r="E22" s="46">
        <v>4881</v>
      </c>
    </row>
    <row r="23" spans="1:5" ht="25.5" customHeight="1" x14ac:dyDescent="0.25">
      <c r="A23" s="3" t="s">
        <v>27</v>
      </c>
      <c r="B23" s="48">
        <v>158065</v>
      </c>
      <c r="C23" s="45">
        <v>55621</v>
      </c>
      <c r="D23" s="45">
        <v>102444</v>
      </c>
      <c r="E23" s="46">
        <v>433</v>
      </c>
    </row>
    <row r="24" spans="1:5" ht="18.75" customHeight="1" x14ac:dyDescent="0.25">
      <c r="A24" s="4"/>
      <c r="B24" s="43"/>
      <c r="C24" s="45"/>
      <c r="D24" s="45"/>
      <c r="E24" s="44"/>
    </row>
    <row r="25" spans="1:5" ht="25.5" customHeight="1" x14ac:dyDescent="0.25">
      <c r="A25" s="55" t="s">
        <v>28</v>
      </c>
      <c r="B25" s="40">
        <f>SUM(B27:B41)</f>
        <v>7196843</v>
      </c>
      <c r="C25" s="51">
        <f t="shared" ref="C25:D25" si="3">SUM(C27:C41)</f>
        <v>2390282</v>
      </c>
      <c r="D25" s="51">
        <f t="shared" si="3"/>
        <v>4806561</v>
      </c>
      <c r="E25" s="57">
        <f>B25/365</f>
        <v>19717.378082191783</v>
      </c>
    </row>
    <row r="26" spans="1:5" ht="12.75" customHeight="1" x14ac:dyDescent="0.25">
      <c r="A26" s="4"/>
      <c r="B26" s="43"/>
      <c r="C26" s="45"/>
      <c r="D26" s="45"/>
      <c r="E26" s="44"/>
    </row>
    <row r="27" spans="1:5" ht="25.5" customHeight="1" x14ac:dyDescent="0.25">
      <c r="A27" s="3" t="s">
        <v>29</v>
      </c>
      <c r="B27" s="48">
        <v>1518569</v>
      </c>
      <c r="C27" s="45">
        <v>453141</v>
      </c>
      <c r="D27" s="45">
        <v>1065428</v>
      </c>
      <c r="E27" s="46">
        <v>4160</v>
      </c>
    </row>
    <row r="28" spans="1:5" ht="25.5" customHeight="1" x14ac:dyDescent="0.25">
      <c r="A28" s="3" t="s">
        <v>0</v>
      </c>
      <c r="B28" s="48">
        <v>1354586</v>
      </c>
      <c r="C28" s="45">
        <v>726861</v>
      </c>
      <c r="D28" s="45">
        <v>627725</v>
      </c>
      <c r="E28" s="46">
        <v>3711</v>
      </c>
    </row>
    <row r="29" spans="1:5" ht="25.5" customHeight="1" x14ac:dyDescent="0.25">
      <c r="A29" s="3" t="s">
        <v>154</v>
      </c>
      <c r="B29" s="48">
        <v>9925</v>
      </c>
      <c r="C29" s="58">
        <v>1</v>
      </c>
      <c r="D29" s="45">
        <v>9924</v>
      </c>
      <c r="E29" s="46">
        <v>27</v>
      </c>
    </row>
    <row r="30" spans="1:5" ht="25.5" customHeight="1" x14ac:dyDescent="0.25">
      <c r="A30" s="3" t="s">
        <v>30</v>
      </c>
      <c r="B30" s="48">
        <v>192218</v>
      </c>
      <c r="C30" s="45">
        <v>50207</v>
      </c>
      <c r="D30" s="45">
        <v>142011</v>
      </c>
      <c r="E30" s="46">
        <v>527</v>
      </c>
    </row>
    <row r="31" spans="1:5" ht="25.5" customHeight="1" x14ac:dyDescent="0.25">
      <c r="A31" s="3" t="s">
        <v>31</v>
      </c>
      <c r="B31" s="48">
        <v>130681</v>
      </c>
      <c r="C31" s="45">
        <v>28928</v>
      </c>
      <c r="D31" s="45">
        <v>101753</v>
      </c>
      <c r="E31" s="46">
        <v>358</v>
      </c>
    </row>
    <row r="32" spans="1:5" ht="25.5" customHeight="1" x14ac:dyDescent="0.25">
      <c r="A32" s="3" t="s">
        <v>32</v>
      </c>
      <c r="B32" s="48">
        <v>357793</v>
      </c>
      <c r="C32" s="45">
        <v>65757</v>
      </c>
      <c r="D32" s="45">
        <v>292036</v>
      </c>
      <c r="E32" s="46">
        <v>980</v>
      </c>
    </row>
    <row r="33" spans="1:5" ht="25.5" customHeight="1" x14ac:dyDescent="0.25">
      <c r="A33" s="3" t="s">
        <v>33</v>
      </c>
      <c r="B33" s="48">
        <v>188865</v>
      </c>
      <c r="C33" s="45">
        <v>42856</v>
      </c>
      <c r="D33" s="45">
        <v>146009</v>
      </c>
      <c r="E33" s="46">
        <v>517</v>
      </c>
    </row>
    <row r="34" spans="1:5" ht="25.5" customHeight="1" x14ac:dyDescent="0.25">
      <c r="A34" s="3" t="s">
        <v>34</v>
      </c>
      <c r="B34" s="48">
        <v>273062</v>
      </c>
      <c r="C34" s="45">
        <v>51267</v>
      </c>
      <c r="D34" s="45">
        <v>221795</v>
      </c>
      <c r="E34" s="46">
        <v>748</v>
      </c>
    </row>
    <row r="35" spans="1:5" ht="25.5" customHeight="1" x14ac:dyDescent="0.25">
      <c r="A35" s="3" t="s">
        <v>35</v>
      </c>
      <c r="B35" s="48">
        <v>50915</v>
      </c>
      <c r="C35" s="45">
        <v>14242</v>
      </c>
      <c r="D35" s="45">
        <v>36673</v>
      </c>
      <c r="E35" s="46">
        <v>139</v>
      </c>
    </row>
    <row r="36" spans="1:5" ht="25.5" customHeight="1" x14ac:dyDescent="0.25">
      <c r="A36" s="3" t="s">
        <v>36</v>
      </c>
      <c r="B36" s="48">
        <v>215929</v>
      </c>
      <c r="C36" s="45">
        <v>39635</v>
      </c>
      <c r="D36" s="45">
        <v>176294</v>
      </c>
      <c r="E36" s="46">
        <v>592</v>
      </c>
    </row>
    <row r="37" spans="1:5" ht="25.5" customHeight="1" x14ac:dyDescent="0.25">
      <c r="A37" s="3" t="s">
        <v>37</v>
      </c>
      <c r="B37" s="48">
        <v>415078</v>
      </c>
      <c r="C37" s="45">
        <v>47184</v>
      </c>
      <c r="D37" s="45">
        <v>367894</v>
      </c>
      <c r="E37" s="46">
        <v>1137</v>
      </c>
    </row>
    <row r="38" spans="1:5" ht="25.5" customHeight="1" x14ac:dyDescent="0.25">
      <c r="A38" s="3" t="s">
        <v>10</v>
      </c>
      <c r="B38" s="48">
        <v>2243197</v>
      </c>
      <c r="C38" s="45">
        <v>789439</v>
      </c>
      <c r="D38" s="45">
        <v>1453758</v>
      </c>
      <c r="E38" s="46">
        <v>6146</v>
      </c>
    </row>
    <row r="39" spans="1:5" ht="25.5" customHeight="1" x14ac:dyDescent="0.25">
      <c r="A39" s="3" t="s">
        <v>191</v>
      </c>
      <c r="B39" s="48">
        <v>2086</v>
      </c>
      <c r="C39" s="45">
        <v>711</v>
      </c>
      <c r="D39" s="58">
        <v>1375</v>
      </c>
      <c r="E39" s="46">
        <v>6</v>
      </c>
    </row>
    <row r="40" spans="1:5" ht="25.5" customHeight="1" x14ac:dyDescent="0.25">
      <c r="A40" s="3" t="s">
        <v>38</v>
      </c>
      <c r="B40" s="48">
        <v>154656</v>
      </c>
      <c r="C40" s="45">
        <v>62424</v>
      </c>
      <c r="D40" s="45">
        <v>92232</v>
      </c>
      <c r="E40" s="46">
        <v>424</v>
      </c>
    </row>
    <row r="41" spans="1:5" ht="25.5" customHeight="1" x14ac:dyDescent="0.25">
      <c r="A41" s="3" t="s">
        <v>39</v>
      </c>
      <c r="B41" s="48">
        <v>89283</v>
      </c>
      <c r="C41" s="45">
        <v>17629</v>
      </c>
      <c r="D41" s="45">
        <v>71654</v>
      </c>
      <c r="E41" s="46">
        <v>245</v>
      </c>
    </row>
    <row r="42" spans="1:5" ht="18.75" customHeight="1" x14ac:dyDescent="0.25">
      <c r="A42" s="4"/>
      <c r="B42" s="43"/>
      <c r="C42" s="45"/>
      <c r="D42" s="45"/>
      <c r="E42" s="44"/>
    </row>
    <row r="43" spans="1:5" ht="25.5" customHeight="1" x14ac:dyDescent="0.25">
      <c r="A43" s="55" t="s">
        <v>40</v>
      </c>
      <c r="B43" s="40">
        <f>SUM(B45:B56)+SUM(B62:B86)</f>
        <v>39491605</v>
      </c>
      <c r="C43" s="51">
        <f t="shared" ref="C43:D43" si="4">SUM(C45:C56)+SUM(C62:C86)</f>
        <v>12014903</v>
      </c>
      <c r="D43" s="51">
        <f t="shared" si="4"/>
        <v>27476702</v>
      </c>
      <c r="E43" s="56">
        <f>B43/365</f>
        <v>108196.17808219178</v>
      </c>
    </row>
    <row r="44" spans="1:5" ht="12.75" customHeight="1" x14ac:dyDescent="0.25">
      <c r="A44" s="4"/>
      <c r="B44" s="43"/>
      <c r="C44" s="45"/>
      <c r="D44" s="44"/>
      <c r="E44" s="46"/>
    </row>
    <row r="45" spans="1:5" ht="25.5" customHeight="1" x14ac:dyDescent="0.25">
      <c r="A45" s="3" t="s">
        <v>41</v>
      </c>
      <c r="B45" s="48">
        <v>1207682</v>
      </c>
      <c r="C45" s="45">
        <v>378164</v>
      </c>
      <c r="D45" s="45">
        <v>829518</v>
      </c>
      <c r="E45" s="46">
        <v>3309</v>
      </c>
    </row>
    <row r="46" spans="1:5" ht="25.5" customHeight="1" x14ac:dyDescent="0.25">
      <c r="A46" s="3" t="s">
        <v>42</v>
      </c>
      <c r="B46" s="48">
        <v>124153</v>
      </c>
      <c r="C46" s="45">
        <v>26067</v>
      </c>
      <c r="D46" s="45">
        <v>98086</v>
      </c>
      <c r="E46" s="46">
        <v>340</v>
      </c>
    </row>
    <row r="47" spans="1:5" ht="25.5" customHeight="1" x14ac:dyDescent="0.25">
      <c r="A47" s="3" t="s">
        <v>43</v>
      </c>
      <c r="B47" s="48">
        <v>1766346</v>
      </c>
      <c r="C47" s="45">
        <v>437909</v>
      </c>
      <c r="D47" s="45">
        <v>1328437</v>
      </c>
      <c r="E47" s="46">
        <v>4839</v>
      </c>
    </row>
    <row r="48" spans="1:5" ht="25.5" customHeight="1" x14ac:dyDescent="0.25">
      <c r="A48" s="3" t="s">
        <v>44</v>
      </c>
      <c r="B48" s="48">
        <v>626768</v>
      </c>
      <c r="C48" s="45">
        <v>174219</v>
      </c>
      <c r="D48" s="45">
        <v>452549</v>
      </c>
      <c r="E48" s="46">
        <v>1717</v>
      </c>
    </row>
    <row r="49" spans="1:5" ht="25.5" customHeight="1" x14ac:dyDescent="0.25">
      <c r="A49" s="3" t="s">
        <v>45</v>
      </c>
      <c r="B49" s="48">
        <v>2202756</v>
      </c>
      <c r="C49" s="45">
        <v>480827</v>
      </c>
      <c r="D49" s="45">
        <v>1721929</v>
      </c>
      <c r="E49" s="46">
        <v>6035</v>
      </c>
    </row>
    <row r="50" spans="1:5" ht="25.5" customHeight="1" x14ac:dyDescent="0.25">
      <c r="A50" s="3" t="s">
        <v>148</v>
      </c>
      <c r="B50" s="48">
        <v>4785051</v>
      </c>
      <c r="C50" s="45">
        <v>1536889</v>
      </c>
      <c r="D50" s="45">
        <v>3248162</v>
      </c>
      <c r="E50" s="46">
        <v>13110</v>
      </c>
    </row>
    <row r="51" spans="1:5" ht="25.5" customHeight="1" x14ac:dyDescent="0.25">
      <c r="A51" s="18" t="s">
        <v>192</v>
      </c>
      <c r="B51" s="48">
        <v>156546</v>
      </c>
      <c r="C51" s="45">
        <v>1023</v>
      </c>
      <c r="D51" s="45">
        <v>155523</v>
      </c>
      <c r="E51" s="46">
        <v>429</v>
      </c>
    </row>
    <row r="52" spans="1:5" ht="25.5" customHeight="1" x14ac:dyDescent="0.25">
      <c r="A52" s="3" t="s">
        <v>46</v>
      </c>
      <c r="B52" s="48">
        <v>1579479</v>
      </c>
      <c r="C52" s="45">
        <v>311071</v>
      </c>
      <c r="D52" s="45">
        <v>1268408</v>
      </c>
      <c r="E52" s="46">
        <v>4327</v>
      </c>
    </row>
    <row r="53" spans="1:5" ht="25.5" customHeight="1" x14ac:dyDescent="0.25">
      <c r="A53" s="3" t="s">
        <v>47</v>
      </c>
      <c r="B53" s="48">
        <v>223546</v>
      </c>
      <c r="C53" s="45">
        <v>68882</v>
      </c>
      <c r="D53" s="45">
        <v>154664</v>
      </c>
      <c r="E53" s="46">
        <v>612</v>
      </c>
    </row>
    <row r="54" spans="1:5" ht="25.5" customHeight="1" x14ac:dyDescent="0.25">
      <c r="A54" s="3" t="s">
        <v>48</v>
      </c>
      <c r="B54" s="48">
        <v>263743</v>
      </c>
      <c r="C54" s="45">
        <v>92234</v>
      </c>
      <c r="D54" s="45">
        <v>171509</v>
      </c>
      <c r="E54" s="46">
        <v>723</v>
      </c>
    </row>
    <row r="55" spans="1:5" ht="25.5" customHeight="1" x14ac:dyDescent="0.25">
      <c r="A55" s="3" t="s">
        <v>49</v>
      </c>
      <c r="B55" s="48">
        <v>211242</v>
      </c>
      <c r="C55" s="45">
        <v>60773</v>
      </c>
      <c r="D55" s="45">
        <v>150469</v>
      </c>
      <c r="E55" s="46">
        <v>579</v>
      </c>
    </row>
    <row r="56" spans="1:5" ht="25.5" customHeight="1" x14ac:dyDescent="0.25">
      <c r="A56" s="3" t="s">
        <v>50</v>
      </c>
      <c r="B56" s="48">
        <v>500386</v>
      </c>
      <c r="C56" s="45">
        <v>105514</v>
      </c>
      <c r="D56" s="45">
        <v>394872</v>
      </c>
      <c r="E56" s="46">
        <v>1371</v>
      </c>
    </row>
    <row r="57" spans="1:5" s="47" customFormat="1" x14ac:dyDescent="0.25">
      <c r="A57" s="6" t="s">
        <v>162</v>
      </c>
      <c r="B57" s="19"/>
      <c r="C57" s="20"/>
      <c r="D57" s="20"/>
      <c r="E57" s="8"/>
    </row>
    <row r="58" spans="1:5" ht="25.5" customHeight="1" x14ac:dyDescent="0.25">
      <c r="A58" s="5" t="s">
        <v>184</v>
      </c>
      <c r="B58" s="21"/>
      <c r="C58" s="22"/>
      <c r="D58" s="22"/>
      <c r="E58" s="23"/>
    </row>
    <row r="59" spans="1:5" ht="27.65" customHeight="1" x14ac:dyDescent="0.25">
      <c r="A59" s="2" t="s">
        <v>188</v>
      </c>
      <c r="B59" s="11"/>
      <c r="C59" s="11"/>
      <c r="D59" s="11"/>
      <c r="E59" s="12"/>
    </row>
    <row r="60" spans="1:5" ht="25" customHeight="1" thickBot="1" x14ac:dyDescent="0.3">
      <c r="A60" s="52" t="s">
        <v>194</v>
      </c>
      <c r="B60" s="13"/>
      <c r="C60" s="13"/>
      <c r="D60" s="13"/>
      <c r="E60" s="14" t="s">
        <v>147</v>
      </c>
    </row>
    <row r="61" spans="1:5" ht="49.5" customHeight="1" thickTop="1" x14ac:dyDescent="0.25">
      <c r="A61" s="15"/>
      <c r="B61" s="16" t="s">
        <v>12</v>
      </c>
      <c r="C61" s="16" t="s">
        <v>13</v>
      </c>
      <c r="D61" s="16" t="s">
        <v>14</v>
      </c>
      <c r="E61" s="17" t="s">
        <v>15</v>
      </c>
    </row>
    <row r="62" spans="1:5" ht="26.25" customHeight="1" x14ac:dyDescent="0.25">
      <c r="A62" s="3" t="s">
        <v>51</v>
      </c>
      <c r="B62" s="48">
        <v>242148</v>
      </c>
      <c r="C62" s="45">
        <v>62912</v>
      </c>
      <c r="D62" s="45">
        <v>179236</v>
      </c>
      <c r="E62" s="46">
        <v>663</v>
      </c>
    </row>
    <row r="63" spans="1:5" ht="26.25" customHeight="1" x14ac:dyDescent="0.25">
      <c r="A63" s="3" t="s">
        <v>52</v>
      </c>
      <c r="B63" s="48">
        <v>213112</v>
      </c>
      <c r="C63" s="45">
        <v>59017</v>
      </c>
      <c r="D63" s="45">
        <v>154095</v>
      </c>
      <c r="E63" s="46">
        <v>584</v>
      </c>
    </row>
    <row r="64" spans="1:5" ht="26.25" customHeight="1" x14ac:dyDescent="0.25">
      <c r="A64" s="3" t="s">
        <v>53</v>
      </c>
      <c r="B64" s="48">
        <v>2521802</v>
      </c>
      <c r="C64" s="45">
        <v>786364</v>
      </c>
      <c r="D64" s="45">
        <v>1735438</v>
      </c>
      <c r="E64" s="46">
        <v>6909</v>
      </c>
    </row>
    <row r="65" spans="1:5" ht="26.25" customHeight="1" x14ac:dyDescent="0.25">
      <c r="A65" s="3" t="s">
        <v>54</v>
      </c>
      <c r="B65" s="48">
        <v>457964</v>
      </c>
      <c r="C65" s="45">
        <v>107274</v>
      </c>
      <c r="D65" s="45">
        <v>350690</v>
      </c>
      <c r="E65" s="46">
        <v>1255</v>
      </c>
    </row>
    <row r="66" spans="1:5" ht="26.25" customHeight="1" x14ac:dyDescent="0.25">
      <c r="A66" s="3" t="s">
        <v>55</v>
      </c>
      <c r="B66" s="48">
        <v>353447</v>
      </c>
      <c r="C66" s="45">
        <v>140388</v>
      </c>
      <c r="D66" s="45">
        <v>213059</v>
      </c>
      <c r="E66" s="46">
        <v>968</v>
      </c>
    </row>
    <row r="67" spans="1:5" ht="26.25" customHeight="1" x14ac:dyDescent="0.25">
      <c r="A67" s="3" t="s">
        <v>56</v>
      </c>
      <c r="B67" s="48">
        <v>153750</v>
      </c>
      <c r="C67" s="45">
        <v>47667</v>
      </c>
      <c r="D67" s="45">
        <v>106083</v>
      </c>
      <c r="E67" s="46">
        <v>421</v>
      </c>
    </row>
    <row r="68" spans="1:5" ht="26.25" customHeight="1" x14ac:dyDescent="0.25">
      <c r="A68" s="3" t="s">
        <v>57</v>
      </c>
      <c r="B68" s="48">
        <v>236542</v>
      </c>
      <c r="C68" s="45">
        <v>72020</v>
      </c>
      <c r="D68" s="45">
        <v>164522</v>
      </c>
      <c r="E68" s="46">
        <v>648</v>
      </c>
    </row>
    <row r="69" spans="1:5" ht="26.25" customHeight="1" x14ac:dyDescent="0.25">
      <c r="A69" s="3" t="s">
        <v>5</v>
      </c>
      <c r="B69" s="48">
        <v>292134</v>
      </c>
      <c r="C69" s="45">
        <v>89548</v>
      </c>
      <c r="D69" s="45">
        <v>202586</v>
      </c>
      <c r="E69" s="46">
        <v>800</v>
      </c>
    </row>
    <row r="70" spans="1:5" ht="26.25" customHeight="1" x14ac:dyDescent="0.25">
      <c r="A70" s="3" t="s">
        <v>58</v>
      </c>
      <c r="B70" s="48">
        <v>318452</v>
      </c>
      <c r="C70" s="45">
        <v>100009</v>
      </c>
      <c r="D70" s="45">
        <v>218443</v>
      </c>
      <c r="E70" s="46">
        <v>872</v>
      </c>
    </row>
    <row r="71" spans="1:5" ht="26.25" customHeight="1" x14ac:dyDescent="0.25">
      <c r="A71" s="3" t="s">
        <v>59</v>
      </c>
      <c r="B71" s="48">
        <v>1200462</v>
      </c>
      <c r="C71" s="45">
        <v>281479</v>
      </c>
      <c r="D71" s="45">
        <v>918983</v>
      </c>
      <c r="E71" s="46">
        <v>3289</v>
      </c>
    </row>
    <row r="72" spans="1:5" ht="26.25" customHeight="1" x14ac:dyDescent="0.25">
      <c r="A72" s="3" t="s">
        <v>60</v>
      </c>
      <c r="B72" s="48">
        <v>311859</v>
      </c>
      <c r="C72" s="45">
        <v>79883</v>
      </c>
      <c r="D72" s="45">
        <v>231976</v>
      </c>
      <c r="E72" s="46">
        <v>854</v>
      </c>
    </row>
    <row r="73" spans="1:5" ht="26.25" customHeight="1" x14ac:dyDescent="0.25">
      <c r="A73" s="3" t="s">
        <v>61</v>
      </c>
      <c r="B73" s="48">
        <v>289060</v>
      </c>
      <c r="C73" s="45">
        <v>121289</v>
      </c>
      <c r="D73" s="45">
        <v>167771</v>
      </c>
      <c r="E73" s="46">
        <v>792</v>
      </c>
    </row>
    <row r="74" spans="1:5" ht="26.25" customHeight="1" x14ac:dyDescent="0.25">
      <c r="A74" s="3" t="s">
        <v>62</v>
      </c>
      <c r="B74" s="48">
        <v>7697895</v>
      </c>
      <c r="C74" s="45">
        <v>3032847</v>
      </c>
      <c r="D74" s="45">
        <v>4665048</v>
      </c>
      <c r="E74" s="46">
        <v>21090</v>
      </c>
    </row>
    <row r="75" spans="1:5" ht="26.25" customHeight="1" x14ac:dyDescent="0.25">
      <c r="A75" s="3" t="s">
        <v>183</v>
      </c>
      <c r="B75" s="48">
        <v>437</v>
      </c>
      <c r="C75" s="45">
        <v>0</v>
      </c>
      <c r="D75" s="45">
        <v>437</v>
      </c>
      <c r="E75" s="46">
        <v>1</v>
      </c>
    </row>
    <row r="76" spans="1:5" ht="26.25" customHeight="1" x14ac:dyDescent="0.25">
      <c r="A76" s="24" t="s">
        <v>63</v>
      </c>
      <c r="B76" s="48">
        <v>287742</v>
      </c>
      <c r="C76" s="22">
        <v>119075</v>
      </c>
      <c r="D76" s="22">
        <v>168667</v>
      </c>
      <c r="E76" s="46">
        <v>788</v>
      </c>
    </row>
    <row r="77" spans="1:5" ht="26.25" customHeight="1" x14ac:dyDescent="0.25">
      <c r="A77" s="3" t="s">
        <v>64</v>
      </c>
      <c r="B77" s="48">
        <v>784340</v>
      </c>
      <c r="C77" s="45">
        <v>251226</v>
      </c>
      <c r="D77" s="45">
        <v>533114</v>
      </c>
      <c r="E77" s="46">
        <v>2149</v>
      </c>
    </row>
    <row r="78" spans="1:5" ht="26.25" customHeight="1" x14ac:dyDescent="0.25">
      <c r="A78" s="3" t="s">
        <v>65</v>
      </c>
      <c r="B78" s="48">
        <v>714342</v>
      </c>
      <c r="C78" s="45">
        <v>226001</v>
      </c>
      <c r="D78" s="45">
        <v>488341</v>
      </c>
      <c r="E78" s="46">
        <v>1957</v>
      </c>
    </row>
    <row r="79" spans="1:5" ht="26.25" customHeight="1" x14ac:dyDescent="0.25">
      <c r="A79" s="3" t="s">
        <v>66</v>
      </c>
      <c r="B79" s="48">
        <v>2318292</v>
      </c>
      <c r="C79" s="45">
        <v>696532</v>
      </c>
      <c r="D79" s="45">
        <v>1621760</v>
      </c>
      <c r="E79" s="46">
        <v>6351</v>
      </c>
    </row>
    <row r="80" spans="1:5" ht="26.25" customHeight="1" x14ac:dyDescent="0.25">
      <c r="A80" s="3" t="s">
        <v>160</v>
      </c>
      <c r="B80" s="48">
        <v>742644</v>
      </c>
      <c r="C80" s="45">
        <v>81340</v>
      </c>
      <c r="D80" s="45">
        <v>661304</v>
      </c>
      <c r="E80" s="46">
        <v>2035</v>
      </c>
    </row>
    <row r="81" spans="1:5" ht="26.25" customHeight="1" x14ac:dyDescent="0.25">
      <c r="A81" s="24" t="s">
        <v>149</v>
      </c>
      <c r="B81" s="48">
        <v>1118310</v>
      </c>
      <c r="C81" s="22">
        <v>314973</v>
      </c>
      <c r="D81" s="22">
        <v>803337</v>
      </c>
      <c r="E81" s="46">
        <v>3064</v>
      </c>
    </row>
    <row r="82" spans="1:5" ht="26.25" customHeight="1" x14ac:dyDescent="0.25">
      <c r="A82" s="3" t="s">
        <v>67</v>
      </c>
      <c r="B82" s="48">
        <v>745221</v>
      </c>
      <c r="C82" s="45">
        <v>195707</v>
      </c>
      <c r="D82" s="45">
        <v>549514</v>
      </c>
      <c r="E82" s="46">
        <v>2042</v>
      </c>
    </row>
    <row r="83" spans="1:5" ht="26.25" customHeight="1" x14ac:dyDescent="0.25">
      <c r="A83" s="3" t="s">
        <v>150</v>
      </c>
      <c r="B83" s="48">
        <v>444761</v>
      </c>
      <c r="C83" s="45">
        <v>121668</v>
      </c>
      <c r="D83" s="45">
        <v>323093</v>
      </c>
      <c r="E83" s="46">
        <v>1219</v>
      </c>
    </row>
    <row r="84" spans="1:5" ht="26.25" customHeight="1" x14ac:dyDescent="0.25">
      <c r="A84" s="3" t="s">
        <v>151</v>
      </c>
      <c r="B84" s="48">
        <v>3671645</v>
      </c>
      <c r="C84" s="45">
        <v>1189768</v>
      </c>
      <c r="D84" s="45">
        <v>2481877</v>
      </c>
      <c r="E84" s="46">
        <v>10059</v>
      </c>
    </row>
    <row r="85" spans="1:5" ht="26.25" customHeight="1" x14ac:dyDescent="0.25">
      <c r="A85" s="3" t="s">
        <v>161</v>
      </c>
      <c r="B85" s="48">
        <v>207556</v>
      </c>
      <c r="C85" s="59">
        <v>0</v>
      </c>
      <c r="D85" s="59">
        <v>207556</v>
      </c>
      <c r="E85" s="46">
        <v>569</v>
      </c>
    </row>
    <row r="86" spans="1:5" ht="26.25" customHeight="1" x14ac:dyDescent="0.25">
      <c r="A86" s="3" t="s">
        <v>68</v>
      </c>
      <c r="B86" s="48">
        <v>519990</v>
      </c>
      <c r="C86" s="45">
        <v>164344</v>
      </c>
      <c r="D86" s="45">
        <v>355646</v>
      </c>
      <c r="E86" s="46">
        <v>1425</v>
      </c>
    </row>
    <row r="87" spans="1:5" ht="18.75" customHeight="1" x14ac:dyDescent="0.25">
      <c r="A87" s="4"/>
      <c r="B87" s="43"/>
      <c r="C87" s="44"/>
      <c r="D87" s="44"/>
      <c r="E87" s="44"/>
    </row>
    <row r="88" spans="1:5" ht="27.75" customHeight="1" x14ac:dyDescent="0.25">
      <c r="A88" s="55" t="s">
        <v>69</v>
      </c>
      <c r="B88" s="40">
        <f>SUM(B90:B104)</f>
        <v>945029</v>
      </c>
      <c r="C88" s="51">
        <f t="shared" ref="C88:D88" si="5">SUM(C90:C104)</f>
        <v>426063</v>
      </c>
      <c r="D88" s="51">
        <f t="shared" si="5"/>
        <v>518966</v>
      </c>
      <c r="E88" s="56">
        <f>B88/365</f>
        <v>2589.1205479452055</v>
      </c>
    </row>
    <row r="89" spans="1:5" ht="12.75" customHeight="1" x14ac:dyDescent="0.25">
      <c r="A89" s="4"/>
      <c r="B89" s="43"/>
      <c r="C89" s="44"/>
      <c r="D89" s="44"/>
      <c r="E89" s="44"/>
    </row>
    <row r="90" spans="1:5" ht="26.25" customHeight="1" x14ac:dyDescent="0.25">
      <c r="A90" s="3" t="s">
        <v>70</v>
      </c>
      <c r="B90" s="48">
        <v>51577</v>
      </c>
      <c r="C90" s="45">
        <v>20954</v>
      </c>
      <c r="D90" s="45">
        <v>30623</v>
      </c>
      <c r="E90" s="46">
        <v>141</v>
      </c>
    </row>
    <row r="91" spans="1:5" ht="26.25" customHeight="1" x14ac:dyDescent="0.25">
      <c r="A91" s="3" t="s">
        <v>71</v>
      </c>
      <c r="B91" s="48">
        <v>59278</v>
      </c>
      <c r="C91" s="45">
        <v>9057</v>
      </c>
      <c r="D91" s="45">
        <v>50221</v>
      </c>
      <c r="E91" s="46">
        <v>162</v>
      </c>
    </row>
    <row r="92" spans="1:5" ht="26.25" customHeight="1" x14ac:dyDescent="0.25">
      <c r="A92" s="3" t="s">
        <v>11</v>
      </c>
      <c r="B92" s="48">
        <v>39256</v>
      </c>
      <c r="C92" s="45">
        <v>4668</v>
      </c>
      <c r="D92" s="45">
        <v>34588</v>
      </c>
      <c r="E92" s="46">
        <v>108</v>
      </c>
    </row>
    <row r="93" spans="1:5" ht="26.25" customHeight="1" x14ac:dyDescent="0.25">
      <c r="A93" s="3" t="s">
        <v>72</v>
      </c>
      <c r="B93" s="48">
        <v>36987</v>
      </c>
      <c r="C93" s="45">
        <v>2821</v>
      </c>
      <c r="D93" s="45">
        <v>34166</v>
      </c>
      <c r="E93" s="46">
        <v>101</v>
      </c>
    </row>
    <row r="94" spans="1:5" ht="26.25" customHeight="1" x14ac:dyDescent="0.25">
      <c r="A94" s="3" t="s">
        <v>73</v>
      </c>
      <c r="B94" s="48">
        <v>25568</v>
      </c>
      <c r="C94" s="45">
        <v>3924</v>
      </c>
      <c r="D94" s="45">
        <v>21644</v>
      </c>
      <c r="E94" s="46">
        <v>70</v>
      </c>
    </row>
    <row r="95" spans="1:5" ht="26.25" customHeight="1" x14ac:dyDescent="0.25">
      <c r="A95" s="3" t="s">
        <v>74</v>
      </c>
      <c r="B95" s="48">
        <v>7427</v>
      </c>
      <c r="C95" s="45">
        <v>1276</v>
      </c>
      <c r="D95" s="45">
        <v>6151</v>
      </c>
      <c r="E95" s="46">
        <v>20</v>
      </c>
    </row>
    <row r="96" spans="1:5" ht="26.25" customHeight="1" x14ac:dyDescent="0.25">
      <c r="A96" s="3" t="s">
        <v>75</v>
      </c>
      <c r="B96" s="48">
        <v>2500</v>
      </c>
      <c r="C96" s="45">
        <v>1099</v>
      </c>
      <c r="D96" s="45">
        <v>1401</v>
      </c>
      <c r="E96" s="46">
        <v>7</v>
      </c>
    </row>
    <row r="97" spans="1:5" ht="26.25" customHeight="1" x14ac:dyDescent="0.25">
      <c r="A97" s="3" t="s">
        <v>76</v>
      </c>
      <c r="B97" s="48">
        <v>3440</v>
      </c>
      <c r="C97" s="45">
        <v>1266</v>
      </c>
      <c r="D97" s="45">
        <v>2174</v>
      </c>
      <c r="E97" s="46">
        <v>9</v>
      </c>
    </row>
    <row r="98" spans="1:5" ht="26.25" customHeight="1" x14ac:dyDescent="0.25">
      <c r="A98" s="3" t="s">
        <v>77</v>
      </c>
      <c r="B98" s="48">
        <v>11901</v>
      </c>
      <c r="C98" s="45">
        <v>6716</v>
      </c>
      <c r="D98" s="45">
        <v>5185</v>
      </c>
      <c r="E98" s="46">
        <v>33</v>
      </c>
    </row>
    <row r="99" spans="1:5" ht="26.25" customHeight="1" x14ac:dyDescent="0.25">
      <c r="A99" s="3" t="s">
        <v>78</v>
      </c>
      <c r="B99" s="48">
        <v>120711</v>
      </c>
      <c r="C99" s="45">
        <v>36695</v>
      </c>
      <c r="D99" s="45">
        <v>84016</v>
      </c>
      <c r="E99" s="46">
        <v>331</v>
      </c>
    </row>
    <row r="100" spans="1:5" ht="26.25" customHeight="1" x14ac:dyDescent="0.25">
      <c r="A100" s="3" t="s">
        <v>79</v>
      </c>
      <c r="B100" s="48">
        <v>6825</v>
      </c>
      <c r="C100" s="45">
        <v>3415</v>
      </c>
      <c r="D100" s="45">
        <v>3410</v>
      </c>
      <c r="E100" s="46">
        <v>19</v>
      </c>
    </row>
    <row r="101" spans="1:5" ht="26.25" customHeight="1" x14ac:dyDescent="0.25">
      <c r="A101" s="3" t="s">
        <v>80</v>
      </c>
      <c r="B101" s="48">
        <v>12634</v>
      </c>
      <c r="C101" s="45">
        <v>7127</v>
      </c>
      <c r="D101" s="45">
        <v>5507</v>
      </c>
      <c r="E101" s="46">
        <v>35</v>
      </c>
    </row>
    <row r="102" spans="1:5" ht="26.25" customHeight="1" x14ac:dyDescent="0.25">
      <c r="A102" s="3" t="s">
        <v>81</v>
      </c>
      <c r="B102" s="48">
        <v>305385</v>
      </c>
      <c r="C102" s="45">
        <v>185746</v>
      </c>
      <c r="D102" s="45">
        <v>119639</v>
      </c>
      <c r="E102" s="46">
        <v>837</v>
      </c>
    </row>
    <row r="103" spans="1:5" ht="26.25" customHeight="1" x14ac:dyDescent="0.25">
      <c r="A103" s="3" t="s">
        <v>82</v>
      </c>
      <c r="B103" s="48">
        <v>32743</v>
      </c>
      <c r="C103" s="45">
        <v>6130</v>
      </c>
      <c r="D103" s="45">
        <v>26613</v>
      </c>
      <c r="E103" s="46">
        <v>90</v>
      </c>
    </row>
    <row r="104" spans="1:5" ht="26.25" customHeight="1" x14ac:dyDescent="0.25">
      <c r="A104" s="3" t="s">
        <v>83</v>
      </c>
      <c r="B104" s="48">
        <v>228797</v>
      </c>
      <c r="C104" s="45">
        <v>135169</v>
      </c>
      <c r="D104" s="45">
        <v>93628</v>
      </c>
      <c r="E104" s="46">
        <v>627</v>
      </c>
    </row>
    <row r="105" spans="1:5" ht="25.5" customHeight="1" x14ac:dyDescent="0.25">
      <c r="A105" s="4"/>
      <c r="B105" s="43"/>
      <c r="C105" s="44"/>
      <c r="D105" s="44"/>
      <c r="E105" s="44"/>
    </row>
    <row r="106" spans="1:5" ht="27.75" customHeight="1" x14ac:dyDescent="0.25">
      <c r="A106" s="55" t="s">
        <v>163</v>
      </c>
      <c r="B106" s="40">
        <f>SUM(B108:B112)+SUM(B118:B121)</f>
        <v>3003343</v>
      </c>
      <c r="C106" s="51">
        <f t="shared" ref="C106:D106" si="6">SUM(C108:C112)+SUM(C118:C121)</f>
        <v>773060</v>
      </c>
      <c r="D106" s="51">
        <f t="shared" si="6"/>
        <v>2230283</v>
      </c>
      <c r="E106" s="56">
        <f>B106/365</f>
        <v>8228.3369863013704</v>
      </c>
    </row>
    <row r="107" spans="1:5" ht="18.75" customHeight="1" x14ac:dyDescent="0.25">
      <c r="A107" s="4"/>
      <c r="B107" s="43"/>
      <c r="C107" s="44"/>
      <c r="D107" s="44"/>
      <c r="E107" s="44"/>
    </row>
    <row r="108" spans="1:5" ht="25.5" customHeight="1" x14ac:dyDescent="0.25">
      <c r="A108" s="3" t="s">
        <v>164</v>
      </c>
      <c r="B108" s="48">
        <v>78620</v>
      </c>
      <c r="C108" s="45">
        <v>48684</v>
      </c>
      <c r="D108" s="45">
        <v>29936</v>
      </c>
      <c r="E108" s="46">
        <v>215</v>
      </c>
    </row>
    <row r="109" spans="1:5" ht="25.5" customHeight="1" x14ac:dyDescent="0.25">
      <c r="A109" s="3" t="s">
        <v>165</v>
      </c>
      <c r="B109" s="48">
        <v>161698</v>
      </c>
      <c r="C109" s="45">
        <v>44462</v>
      </c>
      <c r="D109" s="45">
        <v>117236</v>
      </c>
      <c r="E109" s="46">
        <v>443</v>
      </c>
    </row>
    <row r="110" spans="1:5" ht="25.5" customHeight="1" x14ac:dyDescent="0.25">
      <c r="A110" s="3" t="s">
        <v>166</v>
      </c>
      <c r="B110" s="48">
        <v>221007</v>
      </c>
      <c r="C110" s="45">
        <v>50484</v>
      </c>
      <c r="D110" s="45">
        <v>170523</v>
      </c>
      <c r="E110" s="46">
        <v>605</v>
      </c>
    </row>
    <row r="111" spans="1:5" ht="25.5" customHeight="1" x14ac:dyDescent="0.25">
      <c r="A111" s="3" t="s">
        <v>167</v>
      </c>
      <c r="B111" s="48">
        <v>435131</v>
      </c>
      <c r="C111" s="45">
        <v>104637</v>
      </c>
      <c r="D111" s="45">
        <v>330494</v>
      </c>
      <c r="E111" s="46">
        <v>1192</v>
      </c>
    </row>
    <row r="112" spans="1:5" ht="25.5" customHeight="1" x14ac:dyDescent="0.25">
      <c r="A112" s="3" t="s">
        <v>169</v>
      </c>
      <c r="B112" s="48">
        <v>616430</v>
      </c>
      <c r="C112" s="45">
        <v>119124</v>
      </c>
      <c r="D112" s="45">
        <v>497306</v>
      </c>
      <c r="E112" s="46">
        <v>1689</v>
      </c>
    </row>
    <row r="113" spans="1:5" s="47" customFormat="1" x14ac:dyDescent="0.25">
      <c r="A113" s="6"/>
      <c r="B113" s="19"/>
      <c r="C113" s="20"/>
      <c r="D113" s="20"/>
      <c r="E113" s="8" t="s">
        <v>193</v>
      </c>
    </row>
    <row r="114" spans="1:5" s="47" customFormat="1" x14ac:dyDescent="0.25">
      <c r="A114" s="25"/>
      <c r="B114" s="26"/>
      <c r="C114" s="26"/>
      <c r="D114" s="26"/>
      <c r="E114" s="9" t="s">
        <v>186</v>
      </c>
    </row>
    <row r="115" spans="1:5" ht="27.65" customHeight="1" x14ac:dyDescent="0.25">
      <c r="A115" s="2" t="s">
        <v>188</v>
      </c>
      <c r="B115" s="11"/>
      <c r="C115" s="11"/>
      <c r="D115" s="11"/>
      <c r="E115" s="12"/>
    </row>
    <row r="116" spans="1:5" ht="25" customHeight="1" thickBot="1" x14ac:dyDescent="0.3">
      <c r="A116" s="52" t="s">
        <v>194</v>
      </c>
      <c r="B116" s="13"/>
      <c r="C116" s="13"/>
      <c r="D116" s="13"/>
      <c r="E116" s="14" t="s">
        <v>147</v>
      </c>
    </row>
    <row r="117" spans="1:5" ht="49.5" customHeight="1" thickTop="1" x14ac:dyDescent="0.25">
      <c r="A117" s="15"/>
      <c r="B117" s="16" t="s">
        <v>12</v>
      </c>
      <c r="C117" s="16" t="s">
        <v>13</v>
      </c>
      <c r="D117" s="16" t="s">
        <v>14</v>
      </c>
      <c r="E117" s="17" t="s">
        <v>15</v>
      </c>
    </row>
    <row r="118" spans="1:5" ht="25.5" customHeight="1" x14ac:dyDescent="0.25">
      <c r="A118" s="3" t="s">
        <v>170</v>
      </c>
      <c r="B118" s="48">
        <v>172786</v>
      </c>
      <c r="C118" s="45">
        <v>55332</v>
      </c>
      <c r="D118" s="45">
        <v>117454</v>
      </c>
      <c r="E118" s="46">
        <v>473</v>
      </c>
    </row>
    <row r="119" spans="1:5" ht="25.5" customHeight="1" x14ac:dyDescent="0.25">
      <c r="A119" s="3" t="s">
        <v>171</v>
      </c>
      <c r="B119" s="48">
        <v>414706</v>
      </c>
      <c r="C119" s="45">
        <v>98989</v>
      </c>
      <c r="D119" s="45">
        <v>315717</v>
      </c>
      <c r="E119" s="46">
        <v>1136</v>
      </c>
    </row>
    <row r="120" spans="1:5" ht="25.5" customHeight="1" x14ac:dyDescent="0.25">
      <c r="A120" s="3" t="s">
        <v>172</v>
      </c>
      <c r="B120" s="48">
        <v>514761</v>
      </c>
      <c r="C120" s="45">
        <v>141615</v>
      </c>
      <c r="D120" s="45">
        <v>373146</v>
      </c>
      <c r="E120" s="46">
        <v>1410</v>
      </c>
    </row>
    <row r="121" spans="1:5" ht="25.5" customHeight="1" x14ac:dyDescent="0.25">
      <c r="A121" s="3" t="s">
        <v>173</v>
      </c>
      <c r="B121" s="48">
        <v>388204</v>
      </c>
      <c r="C121" s="45">
        <v>109733</v>
      </c>
      <c r="D121" s="45">
        <v>278471</v>
      </c>
      <c r="E121" s="46">
        <v>1064</v>
      </c>
    </row>
    <row r="122" spans="1:5" ht="18.75" customHeight="1" x14ac:dyDescent="0.25">
      <c r="A122" s="4"/>
      <c r="B122" s="43"/>
      <c r="C122" s="44"/>
      <c r="D122" s="44"/>
      <c r="E122" s="44"/>
    </row>
    <row r="123" spans="1:5" ht="25.5" customHeight="1" x14ac:dyDescent="0.25">
      <c r="A123" s="55" t="s">
        <v>106</v>
      </c>
      <c r="B123" s="40">
        <f>SUM(B125:B128)</f>
        <v>2021867</v>
      </c>
      <c r="C123" s="51">
        <f t="shared" ref="C123:D123" si="7">SUM(C125:C128)</f>
        <v>553902</v>
      </c>
      <c r="D123" s="51">
        <f t="shared" si="7"/>
        <v>1467965</v>
      </c>
      <c r="E123" s="56">
        <f>B123/365</f>
        <v>5539.3616438356166</v>
      </c>
    </row>
    <row r="124" spans="1:5" ht="12.75" customHeight="1" x14ac:dyDescent="0.25">
      <c r="A124" s="4"/>
      <c r="B124" s="43"/>
      <c r="C124" s="44"/>
      <c r="D124" s="44"/>
      <c r="E124" s="44"/>
    </row>
    <row r="125" spans="1:5" ht="25.5" customHeight="1" x14ac:dyDescent="0.25">
      <c r="A125" s="3" t="s">
        <v>6</v>
      </c>
      <c r="B125" s="48">
        <v>56743</v>
      </c>
      <c r="C125" s="45">
        <v>18240</v>
      </c>
      <c r="D125" s="45">
        <v>38503</v>
      </c>
      <c r="E125" s="46">
        <v>155</v>
      </c>
    </row>
    <row r="126" spans="1:5" ht="25.5" customHeight="1" x14ac:dyDescent="0.25">
      <c r="A126" s="3" t="s">
        <v>2</v>
      </c>
      <c r="B126" s="48">
        <v>622814</v>
      </c>
      <c r="C126" s="45">
        <v>166100</v>
      </c>
      <c r="D126" s="45">
        <v>456714</v>
      </c>
      <c r="E126" s="46">
        <v>1706</v>
      </c>
    </row>
    <row r="127" spans="1:5" ht="25.5" customHeight="1" x14ac:dyDescent="0.25">
      <c r="A127" s="3" t="s">
        <v>107</v>
      </c>
      <c r="B127" s="48">
        <v>253567</v>
      </c>
      <c r="C127" s="45">
        <v>84596</v>
      </c>
      <c r="D127" s="45">
        <v>168971</v>
      </c>
      <c r="E127" s="46">
        <v>695</v>
      </c>
    </row>
    <row r="128" spans="1:5" ht="25.5" customHeight="1" x14ac:dyDescent="0.25">
      <c r="A128" s="3" t="s">
        <v>108</v>
      </c>
      <c r="B128" s="48">
        <v>1088743</v>
      </c>
      <c r="C128" s="45">
        <v>284966</v>
      </c>
      <c r="D128" s="45">
        <v>803777</v>
      </c>
      <c r="E128" s="46">
        <v>2983</v>
      </c>
    </row>
    <row r="129" spans="1:5" ht="18.75" customHeight="1" x14ac:dyDescent="0.25">
      <c r="A129" s="4"/>
      <c r="B129" s="43"/>
      <c r="C129" s="44"/>
      <c r="D129" s="44"/>
      <c r="E129" s="44"/>
    </row>
    <row r="130" spans="1:5" ht="25.5" customHeight="1" x14ac:dyDescent="0.25">
      <c r="A130" s="55" t="s">
        <v>114</v>
      </c>
      <c r="B130" s="40">
        <f>SUM(B132:B135)</f>
        <v>1345523</v>
      </c>
      <c r="C130" s="51">
        <f t="shared" ref="C130:D130" si="8">SUM(C132:C135)</f>
        <v>789377</v>
      </c>
      <c r="D130" s="51">
        <f t="shared" si="8"/>
        <v>556146</v>
      </c>
      <c r="E130" s="56">
        <f>B130/365</f>
        <v>3686.364383561644</v>
      </c>
    </row>
    <row r="131" spans="1:5" ht="12.75" customHeight="1" x14ac:dyDescent="0.25">
      <c r="A131" s="4"/>
      <c r="B131" s="43"/>
      <c r="C131" s="44"/>
      <c r="D131" s="44"/>
      <c r="E131" s="44"/>
    </row>
    <row r="132" spans="1:5" ht="25.5" customHeight="1" x14ac:dyDescent="0.25">
      <c r="A132" s="3" t="s">
        <v>157</v>
      </c>
      <c r="B132" s="48">
        <v>541882</v>
      </c>
      <c r="C132" s="45">
        <v>425786</v>
      </c>
      <c r="D132" s="45">
        <v>116096</v>
      </c>
      <c r="E132" s="46">
        <v>1485</v>
      </c>
    </row>
    <row r="133" spans="1:5" ht="25.5" customHeight="1" x14ac:dyDescent="0.25">
      <c r="A133" s="3" t="s">
        <v>115</v>
      </c>
      <c r="B133" s="48">
        <v>161269</v>
      </c>
      <c r="C133" s="45">
        <v>22505</v>
      </c>
      <c r="D133" s="45">
        <v>138764</v>
      </c>
      <c r="E133" s="46">
        <v>442</v>
      </c>
    </row>
    <row r="134" spans="1:5" ht="25.5" customHeight="1" x14ac:dyDescent="0.25">
      <c r="A134" s="3" t="s">
        <v>116</v>
      </c>
      <c r="B134" s="48">
        <v>34253</v>
      </c>
      <c r="C134" s="45">
        <v>17029</v>
      </c>
      <c r="D134" s="45">
        <v>17224</v>
      </c>
      <c r="E134" s="46">
        <v>94</v>
      </c>
    </row>
    <row r="135" spans="1:5" ht="25.5" customHeight="1" x14ac:dyDescent="0.25">
      <c r="A135" s="24" t="s">
        <v>117</v>
      </c>
      <c r="B135" s="48">
        <v>608119</v>
      </c>
      <c r="C135" s="22">
        <v>324057</v>
      </c>
      <c r="D135" s="22">
        <v>284062</v>
      </c>
      <c r="E135" s="46">
        <v>1666</v>
      </c>
    </row>
    <row r="136" spans="1:5" ht="22.5" customHeight="1" x14ac:dyDescent="0.25">
      <c r="A136" s="24"/>
      <c r="B136" s="48"/>
      <c r="C136" s="22"/>
      <c r="D136" s="22"/>
      <c r="E136" s="46"/>
    </row>
    <row r="137" spans="1:5" ht="25.5" customHeight="1" x14ac:dyDescent="0.25">
      <c r="A137" s="60" t="s">
        <v>182</v>
      </c>
      <c r="B137" s="42">
        <f>B139+B150</f>
        <v>2719395</v>
      </c>
      <c r="C137" s="61">
        <f t="shared" ref="C137:D137" si="9">C139+C150</f>
        <v>876975</v>
      </c>
      <c r="D137" s="61">
        <f t="shared" si="9"/>
        <v>1842420</v>
      </c>
      <c r="E137" s="56">
        <f>B137/365</f>
        <v>7450.3972602739723</v>
      </c>
    </row>
    <row r="138" spans="1:5" ht="18.75" customHeight="1" x14ac:dyDescent="0.25">
      <c r="A138" s="27"/>
      <c r="B138" s="48"/>
      <c r="C138" s="22"/>
      <c r="D138" s="22"/>
      <c r="E138" s="23"/>
    </row>
    <row r="139" spans="1:5" ht="25.5" customHeight="1" x14ac:dyDescent="0.25">
      <c r="A139" s="55" t="s">
        <v>174</v>
      </c>
      <c r="B139" s="40">
        <f>SUM(B141:B148)</f>
        <v>2310193</v>
      </c>
      <c r="C139" s="51">
        <f t="shared" ref="C139:D139" si="10">SUM(C141:C148)</f>
        <v>796993</v>
      </c>
      <c r="D139" s="51">
        <f t="shared" si="10"/>
        <v>1513200</v>
      </c>
      <c r="E139" s="56">
        <f>B139/365</f>
        <v>6329.2958904109591</v>
      </c>
    </row>
    <row r="140" spans="1:5" ht="12.75" customHeight="1" x14ac:dyDescent="0.25">
      <c r="A140" s="4"/>
      <c r="B140" s="43"/>
      <c r="C140" s="44"/>
      <c r="D140" s="44"/>
      <c r="E140" s="44"/>
    </row>
    <row r="141" spans="1:5" ht="25.5" customHeight="1" x14ac:dyDescent="0.25">
      <c r="A141" s="3" t="s">
        <v>175</v>
      </c>
      <c r="B141" s="48">
        <v>1266395</v>
      </c>
      <c r="C141" s="45">
        <v>370625</v>
      </c>
      <c r="D141" s="45">
        <v>895770</v>
      </c>
      <c r="E141" s="46">
        <v>3470</v>
      </c>
    </row>
    <row r="142" spans="1:5" ht="25.5" customHeight="1" x14ac:dyDescent="0.25">
      <c r="A142" s="3" t="s">
        <v>176</v>
      </c>
      <c r="B142" s="48">
        <v>95381</v>
      </c>
      <c r="C142" s="45">
        <v>43721</v>
      </c>
      <c r="D142" s="45">
        <v>51660</v>
      </c>
      <c r="E142" s="46">
        <v>261</v>
      </c>
    </row>
    <row r="143" spans="1:5" ht="25.5" customHeight="1" x14ac:dyDescent="0.25">
      <c r="A143" s="3" t="s">
        <v>177</v>
      </c>
      <c r="B143" s="48">
        <v>156650</v>
      </c>
      <c r="C143" s="45">
        <v>67760</v>
      </c>
      <c r="D143" s="45">
        <v>88890</v>
      </c>
      <c r="E143" s="46">
        <v>429</v>
      </c>
    </row>
    <row r="144" spans="1:5" ht="25.5" customHeight="1" x14ac:dyDescent="0.25">
      <c r="A144" s="3" t="s">
        <v>178</v>
      </c>
      <c r="B144" s="48">
        <v>194203</v>
      </c>
      <c r="C144" s="45">
        <v>90403</v>
      </c>
      <c r="D144" s="45">
        <v>103800</v>
      </c>
      <c r="E144" s="46">
        <v>532</v>
      </c>
    </row>
    <row r="145" spans="1:5" ht="25.5" customHeight="1" x14ac:dyDescent="0.25">
      <c r="A145" s="3" t="s">
        <v>168</v>
      </c>
      <c r="B145" s="48">
        <v>186038</v>
      </c>
      <c r="C145" s="45">
        <v>76208</v>
      </c>
      <c r="D145" s="45">
        <v>109830</v>
      </c>
      <c r="E145" s="46">
        <v>510</v>
      </c>
    </row>
    <row r="146" spans="1:5" ht="25.5" customHeight="1" x14ac:dyDescent="0.25">
      <c r="A146" s="3" t="s">
        <v>179</v>
      </c>
      <c r="B146" s="48">
        <v>160903</v>
      </c>
      <c r="C146" s="45">
        <v>50803</v>
      </c>
      <c r="D146" s="45">
        <v>110100</v>
      </c>
      <c r="E146" s="46">
        <v>441</v>
      </c>
    </row>
    <row r="147" spans="1:5" ht="25.5" customHeight="1" x14ac:dyDescent="0.25">
      <c r="A147" s="3" t="s">
        <v>180</v>
      </c>
      <c r="B147" s="48">
        <v>61940</v>
      </c>
      <c r="C147" s="45">
        <v>22070</v>
      </c>
      <c r="D147" s="45">
        <v>39870</v>
      </c>
      <c r="E147" s="46">
        <v>170</v>
      </c>
    </row>
    <row r="148" spans="1:5" ht="25.5" customHeight="1" x14ac:dyDescent="0.25">
      <c r="A148" s="3" t="s">
        <v>181</v>
      </c>
      <c r="B148" s="48">
        <v>188683</v>
      </c>
      <c r="C148" s="45">
        <v>75403</v>
      </c>
      <c r="D148" s="45">
        <v>113280</v>
      </c>
      <c r="E148" s="46">
        <v>517</v>
      </c>
    </row>
    <row r="149" spans="1:5" ht="18.75" customHeight="1" x14ac:dyDescent="0.25">
      <c r="A149" s="3"/>
      <c r="B149" s="48"/>
      <c r="C149" s="45"/>
      <c r="D149" s="45"/>
      <c r="E149" s="46"/>
    </row>
    <row r="150" spans="1:5" ht="25.5" customHeight="1" x14ac:dyDescent="0.25">
      <c r="A150" s="55" t="s">
        <v>112</v>
      </c>
      <c r="B150" s="40">
        <f>B152</f>
        <v>409202</v>
      </c>
      <c r="C150" s="51">
        <f t="shared" ref="C150:D150" si="11">C152</f>
        <v>79982</v>
      </c>
      <c r="D150" s="51">
        <f t="shared" si="11"/>
        <v>329220</v>
      </c>
      <c r="E150" s="56">
        <f>B150/365</f>
        <v>1121.1013698630136</v>
      </c>
    </row>
    <row r="151" spans="1:5" ht="12.75" customHeight="1" x14ac:dyDescent="0.25">
      <c r="A151" s="4"/>
      <c r="B151" s="43"/>
      <c r="C151" s="44"/>
      <c r="D151" s="44"/>
      <c r="E151" s="44"/>
    </row>
    <row r="152" spans="1:5" ht="25.5" customHeight="1" x14ac:dyDescent="0.25">
      <c r="A152" s="3" t="s">
        <v>113</v>
      </c>
      <c r="B152" s="48">
        <v>409202</v>
      </c>
      <c r="C152" s="45">
        <v>79982</v>
      </c>
      <c r="D152" s="45">
        <v>329220</v>
      </c>
      <c r="E152" s="46">
        <v>1121</v>
      </c>
    </row>
    <row r="153" spans="1:5" ht="22.5" customHeight="1" x14ac:dyDescent="0.25">
      <c r="A153" s="24"/>
      <c r="B153" s="48"/>
      <c r="C153" s="22"/>
      <c r="D153" s="22"/>
      <c r="E153" s="21"/>
    </row>
    <row r="154" spans="1:5" ht="25.5" customHeight="1" x14ac:dyDescent="0.25">
      <c r="A154" s="55" t="s">
        <v>118</v>
      </c>
      <c r="B154" s="40">
        <f>SUM(B156:B165)</f>
        <v>1342609</v>
      </c>
      <c r="C154" s="51">
        <f t="shared" ref="C154:D154" si="12">SUM(C156:C165)</f>
        <v>914629</v>
      </c>
      <c r="D154" s="51">
        <f t="shared" si="12"/>
        <v>427980</v>
      </c>
      <c r="E154" s="56">
        <f>B154/365</f>
        <v>3678.3808219178081</v>
      </c>
    </row>
    <row r="155" spans="1:5" ht="12.75" customHeight="1" x14ac:dyDescent="0.25">
      <c r="A155" s="4"/>
      <c r="B155" s="43"/>
      <c r="C155" s="44"/>
      <c r="D155" s="44"/>
      <c r="E155" s="44"/>
    </row>
    <row r="156" spans="1:5" ht="25.5" customHeight="1" x14ac:dyDescent="0.25">
      <c r="A156" s="3" t="s">
        <v>9</v>
      </c>
      <c r="B156" s="48">
        <v>508492</v>
      </c>
      <c r="C156" s="45">
        <v>389932</v>
      </c>
      <c r="D156" s="28">
        <v>118560</v>
      </c>
      <c r="E156" s="62">
        <f>B156/365</f>
        <v>1393.1287671232876</v>
      </c>
    </row>
    <row r="157" spans="1:5" ht="25.5" customHeight="1" x14ac:dyDescent="0.25">
      <c r="A157" s="3" t="s">
        <v>119</v>
      </c>
      <c r="B157" s="48">
        <v>79012</v>
      </c>
      <c r="C157" s="45">
        <v>36802</v>
      </c>
      <c r="D157" s="45">
        <v>42210</v>
      </c>
      <c r="E157" s="62">
        <f t="shared" ref="E157:E165" si="13">B157/365</f>
        <v>216.47123287671232</v>
      </c>
    </row>
    <row r="158" spans="1:5" ht="25.5" customHeight="1" x14ac:dyDescent="0.25">
      <c r="A158" s="3" t="s">
        <v>120</v>
      </c>
      <c r="B158" s="48">
        <v>77454</v>
      </c>
      <c r="C158" s="45">
        <v>18724</v>
      </c>
      <c r="D158" s="45">
        <v>58730</v>
      </c>
      <c r="E158" s="62">
        <f t="shared" si="13"/>
        <v>212.2027397260274</v>
      </c>
    </row>
    <row r="159" spans="1:5" ht="25.5" customHeight="1" x14ac:dyDescent="0.25">
      <c r="A159" s="3" t="s">
        <v>121</v>
      </c>
      <c r="B159" s="48">
        <v>81584</v>
      </c>
      <c r="C159" s="45">
        <v>42854</v>
      </c>
      <c r="D159" s="45">
        <v>38730</v>
      </c>
      <c r="E159" s="62">
        <f t="shared" si="13"/>
        <v>223.51780821917808</v>
      </c>
    </row>
    <row r="160" spans="1:5" ht="25.5" customHeight="1" x14ac:dyDescent="0.25">
      <c r="A160" s="3" t="s">
        <v>122</v>
      </c>
      <c r="B160" s="48">
        <v>8083</v>
      </c>
      <c r="C160" s="45">
        <v>4643</v>
      </c>
      <c r="D160" s="28">
        <v>3440</v>
      </c>
      <c r="E160" s="62">
        <f t="shared" si="13"/>
        <v>22.145205479452056</v>
      </c>
    </row>
    <row r="161" spans="1:5" ht="25.5" customHeight="1" x14ac:dyDescent="0.25">
      <c r="A161" s="3" t="s">
        <v>123</v>
      </c>
      <c r="B161" s="48">
        <v>46547</v>
      </c>
      <c r="C161" s="45">
        <v>15597</v>
      </c>
      <c r="D161" s="45">
        <v>30950</v>
      </c>
      <c r="E161" s="62">
        <f t="shared" si="13"/>
        <v>127.52602739726028</v>
      </c>
    </row>
    <row r="162" spans="1:5" ht="25.5" customHeight="1" x14ac:dyDescent="0.25">
      <c r="A162" s="3" t="s">
        <v>124</v>
      </c>
      <c r="B162" s="48">
        <v>26456</v>
      </c>
      <c r="C162" s="45">
        <v>7666</v>
      </c>
      <c r="D162" s="45">
        <v>18790</v>
      </c>
      <c r="E162" s="62">
        <f t="shared" si="13"/>
        <v>72.482191780821921</v>
      </c>
    </row>
    <row r="163" spans="1:5" ht="25.5" customHeight="1" x14ac:dyDescent="0.25">
      <c r="A163" s="3" t="s">
        <v>125</v>
      </c>
      <c r="B163" s="48">
        <v>14817</v>
      </c>
      <c r="C163" s="45">
        <v>5767</v>
      </c>
      <c r="D163" s="45">
        <v>9050</v>
      </c>
      <c r="E163" s="62">
        <f t="shared" si="13"/>
        <v>40.594520547945208</v>
      </c>
    </row>
    <row r="164" spans="1:5" ht="25.5" customHeight="1" x14ac:dyDescent="0.25">
      <c r="A164" s="3" t="s">
        <v>126</v>
      </c>
      <c r="B164" s="48">
        <v>18694</v>
      </c>
      <c r="C164" s="45">
        <v>5924</v>
      </c>
      <c r="D164" s="45">
        <v>12770</v>
      </c>
      <c r="E164" s="62">
        <f t="shared" si="13"/>
        <v>51.216438356164382</v>
      </c>
    </row>
    <row r="165" spans="1:5" ht="25.5" customHeight="1" x14ac:dyDescent="0.25">
      <c r="A165" s="3" t="s">
        <v>3</v>
      </c>
      <c r="B165" s="48">
        <v>481470</v>
      </c>
      <c r="C165" s="45">
        <v>386720</v>
      </c>
      <c r="D165" s="45">
        <v>94750</v>
      </c>
      <c r="E165" s="62">
        <f t="shared" si="13"/>
        <v>1319.0958904109589</v>
      </c>
    </row>
    <row r="166" spans="1:5" ht="25.5" customHeight="1" x14ac:dyDescent="0.25">
      <c r="A166" s="4"/>
      <c r="B166" s="43"/>
      <c r="C166" s="44"/>
      <c r="D166" s="44"/>
      <c r="E166" s="44"/>
    </row>
    <row r="167" spans="1:5" ht="25.5" customHeight="1" x14ac:dyDescent="0.25">
      <c r="A167" s="39" t="s">
        <v>140</v>
      </c>
      <c r="B167" s="42">
        <f>B169+B192</f>
        <v>4525647</v>
      </c>
      <c r="C167" s="61">
        <f t="shared" ref="C167:D167" si="14">C169+C192</f>
        <v>1156279</v>
      </c>
      <c r="D167" s="61">
        <f t="shared" si="14"/>
        <v>3369368</v>
      </c>
      <c r="E167" s="56">
        <f>B167/365</f>
        <v>12399.032876712328</v>
      </c>
    </row>
    <row r="168" spans="1:5" ht="18.75" customHeight="1" x14ac:dyDescent="0.25">
      <c r="A168" s="4"/>
      <c r="B168" s="43"/>
      <c r="C168" s="44"/>
      <c r="D168" s="44"/>
      <c r="E168" s="46"/>
    </row>
    <row r="169" spans="1:5" ht="25.5" customHeight="1" x14ac:dyDescent="0.25">
      <c r="A169" s="55" t="s">
        <v>152</v>
      </c>
      <c r="B169" s="40">
        <f>SUM(B171:B173)+SUM(B179:B190)</f>
        <v>2441469</v>
      </c>
      <c r="C169" s="51">
        <f t="shared" ref="C169:D169" si="15">SUM(C171:C173)+SUM(C179:C190)</f>
        <v>519001</v>
      </c>
      <c r="D169" s="51">
        <f t="shared" si="15"/>
        <v>1922468</v>
      </c>
      <c r="E169" s="56">
        <f>B169/365</f>
        <v>6688.9561643835614</v>
      </c>
    </row>
    <row r="170" spans="1:5" ht="12.75" customHeight="1" x14ac:dyDescent="0.25">
      <c r="A170" s="4"/>
      <c r="B170" s="43"/>
      <c r="C170" s="44"/>
      <c r="D170" s="44"/>
      <c r="E170" s="44"/>
    </row>
    <row r="171" spans="1:5" ht="25.5" customHeight="1" x14ac:dyDescent="0.25">
      <c r="A171" s="3" t="s">
        <v>189</v>
      </c>
      <c r="B171" s="48">
        <v>1041160</v>
      </c>
      <c r="C171" s="63">
        <v>224492</v>
      </c>
      <c r="D171" s="63">
        <v>816668</v>
      </c>
      <c r="E171" s="62">
        <f>B171/365</f>
        <v>2852.4931506849316</v>
      </c>
    </row>
    <row r="172" spans="1:5" ht="25.5" customHeight="1" x14ac:dyDescent="0.25">
      <c r="A172" s="3" t="s">
        <v>127</v>
      </c>
      <c r="B172" s="48">
        <v>116224</v>
      </c>
      <c r="C172" s="63">
        <v>30604</v>
      </c>
      <c r="D172" s="63">
        <v>85620</v>
      </c>
      <c r="E172" s="62">
        <f t="shared" ref="E172:E173" si="16">B172/365</f>
        <v>318.42191780821918</v>
      </c>
    </row>
    <row r="173" spans="1:5" ht="25.5" customHeight="1" x14ac:dyDescent="0.25">
      <c r="A173" s="3" t="s">
        <v>128</v>
      </c>
      <c r="B173" s="64">
        <v>54070</v>
      </c>
      <c r="C173" s="65">
        <v>17786</v>
      </c>
      <c r="D173" s="65">
        <v>36284</v>
      </c>
      <c r="E173" s="62">
        <f t="shared" si="16"/>
        <v>148.13698630136986</v>
      </c>
    </row>
    <row r="174" spans="1:5" s="47" customFormat="1" x14ac:dyDescent="0.25">
      <c r="A174" s="6" t="s">
        <v>162</v>
      </c>
      <c r="B174" s="19"/>
      <c r="C174" s="20"/>
      <c r="D174" s="20"/>
      <c r="E174" s="8"/>
    </row>
    <row r="175" spans="1:5" s="47" customFormat="1" x14ac:dyDescent="0.25">
      <c r="A175" s="7" t="s">
        <v>185</v>
      </c>
      <c r="B175" s="29"/>
      <c r="C175" s="30"/>
      <c r="D175" s="30"/>
      <c r="E175" s="31"/>
    </row>
    <row r="176" spans="1:5" ht="27.65" customHeight="1" x14ac:dyDescent="0.25">
      <c r="A176" s="2" t="s">
        <v>188</v>
      </c>
      <c r="B176" s="32"/>
      <c r="C176" s="32"/>
      <c r="D176" s="32"/>
      <c r="E176" s="33"/>
    </row>
    <row r="177" spans="1:5" ht="25" customHeight="1" thickBot="1" x14ac:dyDescent="0.3">
      <c r="A177" s="52" t="s">
        <v>194</v>
      </c>
      <c r="B177" s="13"/>
      <c r="C177" s="13"/>
      <c r="D177" s="13"/>
      <c r="E177" s="14" t="s">
        <v>147</v>
      </c>
    </row>
    <row r="178" spans="1:5" ht="49.5" customHeight="1" thickTop="1" x14ac:dyDescent="0.25">
      <c r="A178" s="34"/>
      <c r="B178" s="35" t="s">
        <v>12</v>
      </c>
      <c r="C178" s="16" t="s">
        <v>13</v>
      </c>
      <c r="D178" s="16" t="s">
        <v>14</v>
      </c>
      <c r="E178" s="17" t="s">
        <v>15</v>
      </c>
    </row>
    <row r="179" spans="1:5" ht="24.75" customHeight="1" x14ac:dyDescent="0.25">
      <c r="A179" s="10" t="s">
        <v>129</v>
      </c>
      <c r="B179" s="66">
        <v>455424</v>
      </c>
      <c r="C179" s="67">
        <v>54294</v>
      </c>
      <c r="D179" s="67">
        <v>401130</v>
      </c>
      <c r="E179" s="62">
        <f>B179/365</f>
        <v>1247.7369863013698</v>
      </c>
    </row>
    <row r="180" spans="1:5" ht="24.75" customHeight="1" x14ac:dyDescent="0.25">
      <c r="A180" s="10" t="s">
        <v>130</v>
      </c>
      <c r="B180" s="48">
        <v>140946</v>
      </c>
      <c r="C180" s="68">
        <v>39242</v>
      </c>
      <c r="D180" s="68">
        <v>101704</v>
      </c>
      <c r="E180" s="62">
        <f t="shared" ref="E180:E190" si="17">B180/365</f>
        <v>386.15342465753423</v>
      </c>
    </row>
    <row r="181" spans="1:5" ht="24.75" customHeight="1" x14ac:dyDescent="0.25">
      <c r="A181" s="10" t="s">
        <v>131</v>
      </c>
      <c r="B181" s="48">
        <v>165889</v>
      </c>
      <c r="C181" s="68">
        <v>29731</v>
      </c>
      <c r="D181" s="68">
        <v>136158</v>
      </c>
      <c r="E181" s="62">
        <f t="shared" si="17"/>
        <v>454.49041095890414</v>
      </c>
    </row>
    <row r="182" spans="1:5" ht="24.75" customHeight="1" x14ac:dyDescent="0.25">
      <c r="A182" s="10" t="s">
        <v>7</v>
      </c>
      <c r="B182" s="48">
        <v>85764</v>
      </c>
      <c r="C182" s="68">
        <v>21380</v>
      </c>
      <c r="D182" s="68">
        <v>64384</v>
      </c>
      <c r="E182" s="62">
        <f t="shared" si="17"/>
        <v>234.96986301369864</v>
      </c>
    </row>
    <row r="183" spans="1:5" ht="24.75" customHeight="1" x14ac:dyDescent="0.25">
      <c r="A183" s="10" t="s">
        <v>132</v>
      </c>
      <c r="B183" s="48">
        <v>41415</v>
      </c>
      <c r="C183" s="68">
        <v>11107</v>
      </c>
      <c r="D183" s="68">
        <v>30308</v>
      </c>
      <c r="E183" s="62">
        <f t="shared" si="17"/>
        <v>113.46575342465754</v>
      </c>
    </row>
    <row r="184" spans="1:5" ht="24.75" customHeight="1" x14ac:dyDescent="0.25">
      <c r="A184" s="10" t="s">
        <v>133</v>
      </c>
      <c r="B184" s="48">
        <v>110386</v>
      </c>
      <c r="C184" s="68">
        <v>38320</v>
      </c>
      <c r="D184" s="68">
        <v>72066</v>
      </c>
      <c r="E184" s="62">
        <f t="shared" si="17"/>
        <v>302.42739726027395</v>
      </c>
    </row>
    <row r="185" spans="1:5" ht="24.75" customHeight="1" x14ac:dyDescent="0.25">
      <c r="A185" s="10" t="s">
        <v>134</v>
      </c>
      <c r="B185" s="48">
        <v>100907</v>
      </c>
      <c r="C185" s="68">
        <v>16031</v>
      </c>
      <c r="D185" s="68">
        <v>84876</v>
      </c>
      <c r="E185" s="62">
        <f t="shared" si="17"/>
        <v>276.45753424657534</v>
      </c>
    </row>
    <row r="186" spans="1:5" ht="24.75" customHeight="1" x14ac:dyDescent="0.25">
      <c r="A186" s="10" t="s">
        <v>135</v>
      </c>
      <c r="B186" s="48">
        <v>36381</v>
      </c>
      <c r="C186" s="68">
        <v>8251</v>
      </c>
      <c r="D186" s="68">
        <v>28130</v>
      </c>
      <c r="E186" s="62">
        <f t="shared" si="17"/>
        <v>99.673972602739724</v>
      </c>
    </row>
    <row r="187" spans="1:5" ht="24.75" customHeight="1" x14ac:dyDescent="0.25">
      <c r="A187" s="10" t="s">
        <v>136</v>
      </c>
      <c r="B187" s="48">
        <v>48487</v>
      </c>
      <c r="C187" s="68">
        <v>11765</v>
      </c>
      <c r="D187" s="68">
        <v>36722</v>
      </c>
      <c r="E187" s="62">
        <f t="shared" si="17"/>
        <v>132.84109589041097</v>
      </c>
    </row>
    <row r="188" spans="1:5" ht="24.75" customHeight="1" x14ac:dyDescent="0.25">
      <c r="A188" s="10" t="s">
        <v>137</v>
      </c>
      <c r="B188" s="48">
        <v>12332</v>
      </c>
      <c r="C188" s="68">
        <v>3878</v>
      </c>
      <c r="D188" s="68">
        <v>8454</v>
      </c>
      <c r="E188" s="62">
        <f t="shared" si="17"/>
        <v>33.786301369863011</v>
      </c>
    </row>
    <row r="189" spans="1:5" ht="24.75" customHeight="1" x14ac:dyDescent="0.25">
      <c r="A189" s="10" t="s">
        <v>138</v>
      </c>
      <c r="B189" s="48">
        <v>3361</v>
      </c>
      <c r="C189" s="68">
        <v>353</v>
      </c>
      <c r="D189" s="68">
        <v>3008</v>
      </c>
      <c r="E189" s="62">
        <f t="shared" si="17"/>
        <v>9.2082191780821923</v>
      </c>
    </row>
    <row r="190" spans="1:5" ht="24.75" customHeight="1" x14ac:dyDescent="0.25">
      <c r="A190" s="10" t="s">
        <v>139</v>
      </c>
      <c r="B190" s="48">
        <v>28723</v>
      </c>
      <c r="C190" s="68">
        <v>11767</v>
      </c>
      <c r="D190" s="68">
        <v>16956</v>
      </c>
      <c r="E190" s="62">
        <f t="shared" si="17"/>
        <v>78.69315068493151</v>
      </c>
    </row>
    <row r="191" spans="1:5" ht="18.75" customHeight="1" x14ac:dyDescent="0.25">
      <c r="A191" s="10"/>
      <c r="B191" s="21"/>
      <c r="C191" s="22"/>
      <c r="D191" s="22"/>
      <c r="E191" s="46"/>
    </row>
    <row r="192" spans="1:5" ht="24.75" customHeight="1" x14ac:dyDescent="0.25">
      <c r="A192" s="38" t="s">
        <v>84</v>
      </c>
      <c r="B192" s="51">
        <f>SUM(B194:B206)</f>
        <v>2084178</v>
      </c>
      <c r="C192" s="51">
        <f t="shared" ref="C192:D192" si="18">SUM(C194:C206)</f>
        <v>637278</v>
      </c>
      <c r="D192" s="51">
        <f t="shared" si="18"/>
        <v>1446900</v>
      </c>
      <c r="E192" s="56">
        <f>B192/365</f>
        <v>5710.0767123287669</v>
      </c>
    </row>
    <row r="193" spans="1:5" ht="12.75" customHeight="1" x14ac:dyDescent="0.25">
      <c r="A193" s="36"/>
      <c r="B193" s="49"/>
      <c r="C193" s="44"/>
      <c r="D193" s="44"/>
      <c r="E193" s="46"/>
    </row>
    <row r="194" spans="1:5" ht="24.75" customHeight="1" x14ac:dyDescent="0.25">
      <c r="A194" s="10" t="s">
        <v>85</v>
      </c>
      <c r="B194" s="48">
        <v>814373</v>
      </c>
      <c r="C194" s="68">
        <v>241919</v>
      </c>
      <c r="D194" s="68">
        <v>572454</v>
      </c>
      <c r="E194" s="62">
        <f>B194/365</f>
        <v>2231.158904109589</v>
      </c>
    </row>
    <row r="195" spans="1:5" ht="24.75" customHeight="1" x14ac:dyDescent="0.25">
      <c r="A195" s="10" t="s">
        <v>86</v>
      </c>
      <c r="B195" s="48">
        <v>43220</v>
      </c>
      <c r="C195" s="68">
        <v>17023</v>
      </c>
      <c r="D195" s="68">
        <v>26197</v>
      </c>
      <c r="E195" s="62">
        <f t="shared" ref="E195:E206" si="19">B195/365</f>
        <v>118.41095890410959</v>
      </c>
    </row>
    <row r="196" spans="1:5" ht="24.75" customHeight="1" x14ac:dyDescent="0.25">
      <c r="A196" s="10" t="s">
        <v>87</v>
      </c>
      <c r="B196" s="48">
        <v>47388</v>
      </c>
      <c r="C196" s="68">
        <v>20559</v>
      </c>
      <c r="D196" s="68">
        <v>26829</v>
      </c>
      <c r="E196" s="62">
        <f t="shared" si="19"/>
        <v>129.83013698630137</v>
      </c>
    </row>
    <row r="197" spans="1:5" ht="24.75" customHeight="1" x14ac:dyDescent="0.25">
      <c r="A197" s="10" t="s">
        <v>88</v>
      </c>
      <c r="B197" s="48">
        <v>116292</v>
      </c>
      <c r="C197" s="68">
        <v>39800</v>
      </c>
      <c r="D197" s="68">
        <v>76492</v>
      </c>
      <c r="E197" s="62">
        <f t="shared" si="19"/>
        <v>318.60821917808221</v>
      </c>
    </row>
    <row r="198" spans="1:5" ht="24.75" customHeight="1" x14ac:dyDescent="0.25">
      <c r="A198" s="10" t="s">
        <v>89</v>
      </c>
      <c r="B198" s="48">
        <v>47726</v>
      </c>
      <c r="C198" s="68">
        <v>14838</v>
      </c>
      <c r="D198" s="68">
        <v>32888</v>
      </c>
      <c r="E198" s="62">
        <f t="shared" si="19"/>
        <v>130.75616438356164</v>
      </c>
    </row>
    <row r="199" spans="1:5" ht="24.75" customHeight="1" x14ac:dyDescent="0.25">
      <c r="A199" s="10" t="s">
        <v>142</v>
      </c>
      <c r="B199" s="48">
        <v>215195</v>
      </c>
      <c r="C199" s="68">
        <v>75697</v>
      </c>
      <c r="D199" s="68">
        <v>139498</v>
      </c>
      <c r="E199" s="62">
        <f t="shared" si="19"/>
        <v>589.57534246575347</v>
      </c>
    </row>
    <row r="200" spans="1:5" ht="24.75" customHeight="1" x14ac:dyDescent="0.25">
      <c r="A200" s="10" t="s">
        <v>90</v>
      </c>
      <c r="B200" s="48">
        <v>104951</v>
      </c>
      <c r="C200" s="68">
        <v>24435</v>
      </c>
      <c r="D200" s="68">
        <v>80516</v>
      </c>
      <c r="E200" s="62">
        <f t="shared" si="19"/>
        <v>287.53698630136984</v>
      </c>
    </row>
    <row r="201" spans="1:5" ht="24.75" customHeight="1" x14ac:dyDescent="0.25">
      <c r="A201" s="10" t="s">
        <v>91</v>
      </c>
      <c r="B201" s="48">
        <v>107602</v>
      </c>
      <c r="C201" s="68">
        <v>35766</v>
      </c>
      <c r="D201" s="68">
        <v>71836</v>
      </c>
      <c r="E201" s="62">
        <f t="shared" si="19"/>
        <v>294.8</v>
      </c>
    </row>
    <row r="202" spans="1:5" ht="24.75" customHeight="1" x14ac:dyDescent="0.25">
      <c r="A202" s="10" t="s">
        <v>143</v>
      </c>
      <c r="B202" s="48">
        <v>155584</v>
      </c>
      <c r="C202" s="68">
        <v>51980</v>
      </c>
      <c r="D202" s="68">
        <v>103604</v>
      </c>
      <c r="E202" s="62">
        <f t="shared" si="19"/>
        <v>426.25753424657535</v>
      </c>
    </row>
    <row r="203" spans="1:5" ht="24.75" customHeight="1" x14ac:dyDescent="0.25">
      <c r="A203" s="10" t="s">
        <v>141</v>
      </c>
      <c r="B203" s="48">
        <v>84319</v>
      </c>
      <c r="C203" s="68">
        <v>24973</v>
      </c>
      <c r="D203" s="68">
        <v>59346</v>
      </c>
      <c r="E203" s="62">
        <f t="shared" si="19"/>
        <v>231.0109589041096</v>
      </c>
    </row>
    <row r="204" spans="1:5" ht="24.75" customHeight="1" x14ac:dyDescent="0.25">
      <c r="A204" s="10" t="s">
        <v>92</v>
      </c>
      <c r="B204" s="48">
        <v>195078</v>
      </c>
      <c r="C204" s="68">
        <v>38401</v>
      </c>
      <c r="D204" s="68">
        <v>156677</v>
      </c>
      <c r="E204" s="62">
        <f t="shared" si="19"/>
        <v>534.46027397260275</v>
      </c>
    </row>
    <row r="205" spans="1:5" ht="24.75" customHeight="1" x14ac:dyDescent="0.25">
      <c r="A205" s="10" t="s">
        <v>93</v>
      </c>
      <c r="B205" s="48">
        <v>52431</v>
      </c>
      <c r="C205" s="68">
        <v>16601</v>
      </c>
      <c r="D205" s="68">
        <v>35830</v>
      </c>
      <c r="E205" s="62">
        <f t="shared" si="19"/>
        <v>143.64657534246575</v>
      </c>
    </row>
    <row r="206" spans="1:5" ht="24.75" customHeight="1" x14ac:dyDescent="0.25">
      <c r="A206" s="10" t="s">
        <v>94</v>
      </c>
      <c r="B206" s="48">
        <v>100019</v>
      </c>
      <c r="C206" s="68">
        <v>35286</v>
      </c>
      <c r="D206" s="68">
        <v>64733</v>
      </c>
      <c r="E206" s="62">
        <f t="shared" si="19"/>
        <v>274.02465753424656</v>
      </c>
    </row>
    <row r="207" spans="1:5" ht="24.75" customHeight="1" x14ac:dyDescent="0.25">
      <c r="A207" s="10"/>
      <c r="B207" s="21"/>
      <c r="C207" s="45"/>
      <c r="D207" s="45"/>
      <c r="E207" s="46"/>
    </row>
    <row r="208" spans="1:5" ht="24.75" customHeight="1" x14ac:dyDescent="0.25">
      <c r="A208" s="69" t="s">
        <v>145</v>
      </c>
      <c r="B208" s="51">
        <f>SUM(B210:B224)</f>
        <v>1161497</v>
      </c>
      <c r="C208" s="51">
        <f t="shared" ref="C208:D208" si="20">SUM(C210:C224)</f>
        <v>295877</v>
      </c>
      <c r="D208" s="51">
        <f t="shared" si="20"/>
        <v>865620</v>
      </c>
      <c r="E208" s="56">
        <f>B208/365</f>
        <v>3182.1835616438357</v>
      </c>
    </row>
    <row r="209" spans="1:5" ht="12.75" customHeight="1" x14ac:dyDescent="0.25">
      <c r="A209" s="36"/>
      <c r="B209" s="49"/>
      <c r="C209" s="44"/>
      <c r="D209" s="44"/>
      <c r="E209" s="44"/>
    </row>
    <row r="210" spans="1:5" ht="24.75" customHeight="1" x14ac:dyDescent="0.25">
      <c r="A210" s="10" t="s">
        <v>156</v>
      </c>
      <c r="B210" s="48">
        <v>451598</v>
      </c>
      <c r="C210" s="45">
        <v>102818</v>
      </c>
      <c r="D210" s="45">
        <v>348780</v>
      </c>
      <c r="E210" s="46">
        <v>1237.2547945205479</v>
      </c>
    </row>
    <row r="211" spans="1:5" ht="24.75" customHeight="1" x14ac:dyDescent="0.25">
      <c r="A211" s="10" t="s">
        <v>95</v>
      </c>
      <c r="B211" s="48">
        <v>1999</v>
      </c>
      <c r="C211" s="45">
        <v>1579</v>
      </c>
      <c r="D211" s="45">
        <v>420</v>
      </c>
      <c r="E211" s="46">
        <v>5.4767123287671229</v>
      </c>
    </row>
    <row r="212" spans="1:5" ht="24.75" customHeight="1" x14ac:dyDescent="0.25">
      <c r="A212" s="10" t="s">
        <v>96</v>
      </c>
      <c r="B212" s="48">
        <v>3790</v>
      </c>
      <c r="C212" s="45">
        <v>1990</v>
      </c>
      <c r="D212" s="45">
        <v>1800</v>
      </c>
      <c r="E212" s="46">
        <v>10.383561643835616</v>
      </c>
    </row>
    <row r="213" spans="1:5" ht="24.75" customHeight="1" x14ac:dyDescent="0.25">
      <c r="A213" s="10" t="s">
        <v>97</v>
      </c>
      <c r="B213" s="48">
        <v>10955</v>
      </c>
      <c r="C213" s="45">
        <v>2705</v>
      </c>
      <c r="D213" s="45">
        <v>8250</v>
      </c>
      <c r="E213" s="46">
        <v>30.013698630136986</v>
      </c>
    </row>
    <row r="214" spans="1:5" ht="24.75" customHeight="1" x14ac:dyDescent="0.25">
      <c r="A214" s="10" t="s">
        <v>98</v>
      </c>
      <c r="B214" s="48">
        <v>17134</v>
      </c>
      <c r="C214" s="45">
        <v>4924</v>
      </c>
      <c r="D214" s="45">
        <v>12210</v>
      </c>
      <c r="E214" s="46">
        <v>46.942465753424656</v>
      </c>
    </row>
    <row r="215" spans="1:5" ht="24.75" customHeight="1" x14ac:dyDescent="0.25">
      <c r="A215" s="10" t="s">
        <v>99</v>
      </c>
      <c r="B215" s="48">
        <v>40548</v>
      </c>
      <c r="C215" s="45">
        <v>8658</v>
      </c>
      <c r="D215" s="45">
        <v>31890</v>
      </c>
      <c r="E215" s="46">
        <v>111.09041095890412</v>
      </c>
    </row>
    <row r="216" spans="1:5" ht="24.75" customHeight="1" x14ac:dyDescent="0.25">
      <c r="A216" s="10" t="s">
        <v>100</v>
      </c>
      <c r="B216" s="48">
        <v>13749</v>
      </c>
      <c r="C216" s="45">
        <v>4389</v>
      </c>
      <c r="D216" s="45">
        <v>9360</v>
      </c>
      <c r="E216" s="46">
        <v>37.668493150684931</v>
      </c>
    </row>
    <row r="217" spans="1:5" ht="24.75" customHeight="1" x14ac:dyDescent="0.25">
      <c r="A217" s="10" t="s">
        <v>190</v>
      </c>
      <c r="B217" s="48">
        <v>34443</v>
      </c>
      <c r="C217" s="45">
        <v>8973</v>
      </c>
      <c r="D217" s="45">
        <v>25470</v>
      </c>
      <c r="E217" s="46">
        <v>94.364383561643834</v>
      </c>
    </row>
    <row r="218" spans="1:5" ht="24.75" customHeight="1" x14ac:dyDescent="0.25">
      <c r="A218" s="10" t="s">
        <v>101</v>
      </c>
      <c r="B218" s="48">
        <v>32640</v>
      </c>
      <c r="C218" s="45">
        <v>15330</v>
      </c>
      <c r="D218" s="45">
        <v>17310</v>
      </c>
      <c r="E218" s="46">
        <v>89.424657534246577</v>
      </c>
    </row>
    <row r="219" spans="1:5" ht="24.75" customHeight="1" x14ac:dyDescent="0.25">
      <c r="A219" s="10" t="s">
        <v>102</v>
      </c>
      <c r="B219" s="48">
        <v>128589</v>
      </c>
      <c r="C219" s="45">
        <v>30639</v>
      </c>
      <c r="D219" s="45">
        <v>97950</v>
      </c>
      <c r="E219" s="46">
        <v>352.29863013698628</v>
      </c>
    </row>
    <row r="220" spans="1:5" ht="24.75" customHeight="1" x14ac:dyDescent="0.25">
      <c r="A220" s="10" t="s">
        <v>103</v>
      </c>
      <c r="B220" s="48">
        <v>18856</v>
      </c>
      <c r="C220" s="45">
        <v>9406</v>
      </c>
      <c r="D220" s="45">
        <v>9450</v>
      </c>
      <c r="E220" s="46">
        <v>51.660273972602738</v>
      </c>
    </row>
    <row r="221" spans="1:5" ht="24.75" customHeight="1" x14ac:dyDescent="0.25">
      <c r="A221" s="10" t="s">
        <v>1</v>
      </c>
      <c r="B221" s="48">
        <v>260739</v>
      </c>
      <c r="C221" s="45">
        <v>59289</v>
      </c>
      <c r="D221" s="45">
        <v>201450</v>
      </c>
      <c r="E221" s="46">
        <v>714.35342465753422</v>
      </c>
    </row>
    <row r="222" spans="1:5" ht="24.75" customHeight="1" x14ac:dyDescent="0.25">
      <c r="A222" s="10" t="s">
        <v>104</v>
      </c>
      <c r="B222" s="48">
        <v>33193</v>
      </c>
      <c r="C222" s="45">
        <v>7963</v>
      </c>
      <c r="D222" s="45">
        <v>25230</v>
      </c>
      <c r="E222" s="46">
        <v>90.939726027397256</v>
      </c>
    </row>
    <row r="223" spans="1:5" ht="24.75" customHeight="1" x14ac:dyDescent="0.25">
      <c r="A223" s="10" t="s">
        <v>105</v>
      </c>
      <c r="B223" s="48">
        <v>22179</v>
      </c>
      <c r="C223" s="45">
        <v>2679</v>
      </c>
      <c r="D223" s="45">
        <v>19500</v>
      </c>
      <c r="E223" s="46">
        <v>60.764383561643832</v>
      </c>
    </row>
    <row r="224" spans="1:5" ht="24.75" customHeight="1" x14ac:dyDescent="0.25">
      <c r="A224" s="10" t="s">
        <v>155</v>
      </c>
      <c r="B224" s="48">
        <v>91085</v>
      </c>
      <c r="C224" s="45">
        <v>34535</v>
      </c>
      <c r="D224" s="45">
        <v>56550</v>
      </c>
      <c r="E224" s="46">
        <v>249.54794520547946</v>
      </c>
    </row>
    <row r="225" spans="1:5" ht="24.75" customHeight="1" x14ac:dyDescent="0.25">
      <c r="A225" s="10"/>
      <c r="B225" s="21"/>
      <c r="C225" s="22"/>
      <c r="D225" s="22"/>
      <c r="E225" s="21"/>
    </row>
    <row r="226" spans="1:5" ht="24.75" customHeight="1" x14ac:dyDescent="0.25">
      <c r="A226" s="69" t="s">
        <v>144</v>
      </c>
      <c r="B226" s="51">
        <f>SUM(B228:B232)</f>
        <v>1259210</v>
      </c>
      <c r="C226" s="51">
        <f t="shared" ref="C226:D226" si="21">SUM(C228:C232)</f>
        <v>318950</v>
      </c>
      <c r="D226" s="51">
        <f t="shared" si="21"/>
        <v>940260</v>
      </c>
      <c r="E226" s="56">
        <f>B226/365</f>
        <v>3449.8904109589039</v>
      </c>
    </row>
    <row r="227" spans="1:5" ht="12.75" customHeight="1" x14ac:dyDescent="0.25">
      <c r="A227" s="36"/>
      <c r="B227" s="49"/>
      <c r="C227" s="49"/>
      <c r="D227" s="49"/>
      <c r="E227" s="46"/>
    </row>
    <row r="228" spans="1:5" ht="24.75" customHeight="1" x14ac:dyDescent="0.25">
      <c r="A228" s="10" t="s">
        <v>158</v>
      </c>
      <c r="B228" s="48">
        <v>699643</v>
      </c>
      <c r="C228" s="22">
        <v>177463</v>
      </c>
      <c r="D228" s="22">
        <v>522180</v>
      </c>
      <c r="E228" s="46">
        <v>1917</v>
      </c>
    </row>
    <row r="229" spans="1:5" ht="24.75" customHeight="1" x14ac:dyDescent="0.25">
      <c r="A229" s="10" t="s">
        <v>111</v>
      </c>
      <c r="B229" s="48">
        <v>83434</v>
      </c>
      <c r="C229" s="22">
        <v>39304</v>
      </c>
      <c r="D229" s="22">
        <v>44130</v>
      </c>
      <c r="E229" s="46">
        <v>229</v>
      </c>
    </row>
    <row r="230" spans="1:5" ht="24.75" customHeight="1" x14ac:dyDescent="0.25">
      <c r="A230" s="10" t="s">
        <v>153</v>
      </c>
      <c r="B230" s="48">
        <v>183333</v>
      </c>
      <c r="C230" s="22">
        <v>29613</v>
      </c>
      <c r="D230" s="22">
        <v>153720</v>
      </c>
      <c r="E230" s="46">
        <v>502</v>
      </c>
    </row>
    <row r="231" spans="1:5" ht="24.75" customHeight="1" x14ac:dyDescent="0.25">
      <c r="A231" s="10" t="s">
        <v>110</v>
      </c>
      <c r="B231" s="48">
        <v>53366</v>
      </c>
      <c r="C231" s="22">
        <v>15266</v>
      </c>
      <c r="D231" s="22">
        <v>38100</v>
      </c>
      <c r="E231" s="46">
        <v>146</v>
      </c>
    </row>
    <row r="232" spans="1:5" ht="24.75" customHeight="1" x14ac:dyDescent="0.25">
      <c r="A232" s="37" t="s">
        <v>109</v>
      </c>
      <c r="B232" s="48">
        <v>239434</v>
      </c>
      <c r="C232" s="22">
        <v>57304</v>
      </c>
      <c r="D232" s="22">
        <v>182130</v>
      </c>
      <c r="E232" s="46">
        <v>656</v>
      </c>
    </row>
    <row r="233" spans="1:5" s="47" customFormat="1" x14ac:dyDescent="0.25">
      <c r="A233" s="6"/>
      <c r="B233" s="19"/>
      <c r="C233" s="20"/>
      <c r="D233" s="20"/>
      <c r="E233" s="8" t="s">
        <v>193</v>
      </c>
    </row>
    <row r="234" spans="1:5" s="47" customFormat="1" x14ac:dyDescent="0.25">
      <c r="A234" s="25"/>
      <c r="B234" s="26"/>
      <c r="C234" s="26"/>
      <c r="D234" s="26"/>
      <c r="E234" s="9" t="s">
        <v>186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43" orientation="portrait" useFirstPageNumber="1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rowBreaks count="3" manualBreakCount="3">
    <brk id="58" max="16383" man="1"/>
    <brk id="114" max="16383" man="1"/>
    <brk id="1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113私鉄各駅別乗車人員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