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120" yWindow="-120" windowWidth="29040" windowHeight="15840" tabRatio="830"/>
  </bookViews>
  <sheets>
    <sheet name="入力順1　参考表" sheetId="61" r:id="rId1"/>
    <sheet name="入力順2　別添参考様式（人員配置体制確認表）" sheetId="71" r:id="rId2"/>
    <sheet name="別添参考様式（人員配置体制確認表 （記載例））" sheetId="72" r:id="rId3"/>
    <sheet name="入力順3　人員配置体制加算（共同生活援助）" sheetId="69" r:id="rId4"/>
  </sheets>
  <definedNames>
    <definedName name="___kk06" localSheetId="1">#REF!</definedName>
    <definedName name="___kk06" localSheetId="2">#REF!</definedName>
    <definedName name="___kk06">#REF!</definedName>
    <definedName name="___kk29" localSheetId="1">#REF!</definedName>
    <definedName name="___kk29" localSheetId="2">#REF!</definedName>
    <definedName name="___kk29">#REF!</definedName>
    <definedName name="__kk06" localSheetId="1">#REF!</definedName>
    <definedName name="__kk06" localSheetId="2">#REF!</definedName>
    <definedName name="__kk06">#REF!</definedName>
    <definedName name="__kk29" localSheetId="1">#REF!</definedName>
    <definedName name="__kk29" localSheetId="2">#REF!</definedName>
    <definedName name="__kk29">#REF!</definedName>
    <definedName name="_kk06" localSheetId="1">#REF!</definedName>
    <definedName name="_kk06" localSheetId="2">#REF!</definedName>
    <definedName name="_kk06">#REF!</definedName>
    <definedName name="_kk29" localSheetId="1">#REF!</definedName>
    <definedName name="_kk29" localSheetId="2">#REF!</definedName>
    <definedName name="_kk29">#REF!</definedName>
    <definedName name="Avrg" localSheetId="1">#REF!</definedName>
    <definedName name="Avrg" localSheetId="2">#REF!</definedName>
    <definedName name="Avrg">#REF!</definedName>
    <definedName name="avrg1" localSheetId="1">#REF!</definedName>
    <definedName name="avrg1" localSheetId="2">#REF!</definedName>
    <definedName name="avrg1">#REF!</definedName>
    <definedName name="jiritu" localSheetId="1">#REF!</definedName>
    <definedName name="jiritu" localSheetId="2">#REF!</definedName>
    <definedName name="jiritu">#REF!</definedName>
    <definedName name="KK_03" localSheetId="1">#REF!</definedName>
    <definedName name="KK_03" localSheetId="2">#REF!</definedName>
    <definedName name="KK_03">#REF!</definedName>
    <definedName name="kk_04" localSheetId="1">#REF!</definedName>
    <definedName name="kk_04" localSheetId="2">#REF!</definedName>
    <definedName name="kk_04">#REF!</definedName>
    <definedName name="KK_06" localSheetId="1">#REF!</definedName>
    <definedName name="KK_06" localSheetId="2">#REF!</definedName>
    <definedName name="KK_06">#REF!</definedName>
    <definedName name="kk_07" localSheetId="1">#REF!</definedName>
    <definedName name="kk_07" localSheetId="2">#REF!</definedName>
    <definedName name="kk_07">#REF!</definedName>
    <definedName name="KK2_3" localSheetId="1">#REF!</definedName>
    <definedName name="KK2_3" localSheetId="2">#REF!</definedName>
    <definedName name="KK2_3">#REF!</definedName>
    <definedName name="_xlnm.Print_Area" localSheetId="0">'入力順1　参考表'!$A$1:$CC$39</definedName>
    <definedName name="_xlnm.Print_Area" localSheetId="1">'入力順2　別添参考様式（人員配置体制確認表）'!$A$1:$BT$89</definedName>
    <definedName name="_xlnm.Print_Area" localSheetId="3">'入力順3　人員配置体制加算（共同生活援助）'!$A$1:$L$44</definedName>
    <definedName name="_xlnm.Print_Area" localSheetId="2">'別添参考様式（人員配置体制確認表 （記載例））'!$A$1:$BT$89</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 localSheetId="1">#REF!</definedName>
    <definedName name="Roman_06" localSheetId="2">#REF!</definedName>
    <definedName name="Roman_06">#REF!</definedName>
    <definedName name="roman_09" localSheetId="1">#REF!</definedName>
    <definedName name="roman_09" localSheetId="2">#REF!</definedName>
    <definedName name="roman_09">#REF!</definedName>
    <definedName name="roman_11" localSheetId="1">#REF!</definedName>
    <definedName name="roman_11" localSheetId="2">#REF!</definedName>
    <definedName name="roman_11">#REF!</definedName>
    <definedName name="roman11" localSheetId="1">#REF!</definedName>
    <definedName name="roman11" localSheetId="2">#REF!</definedName>
    <definedName name="roman11">#REF!</definedName>
    <definedName name="Roman2_1" localSheetId="1">#REF!</definedName>
    <definedName name="Roman2_1" localSheetId="2">#REF!</definedName>
    <definedName name="Roman2_1">#REF!</definedName>
    <definedName name="Roman2_3" localSheetId="1">#REF!</definedName>
    <definedName name="Roman2_3" localSheetId="2">#REF!</definedName>
    <definedName name="Roman2_3">#REF!</definedName>
    <definedName name="roman31" localSheetId="1">#REF!</definedName>
    <definedName name="roman31" localSheetId="2">#REF!</definedName>
    <definedName name="roman31">#REF!</definedName>
    <definedName name="roman33" localSheetId="1">#REF!</definedName>
    <definedName name="roman33" localSheetId="2">#REF!</definedName>
    <definedName name="roman33">#REF!</definedName>
    <definedName name="roman4_3" localSheetId="1">#REF!</definedName>
    <definedName name="roman4_3" localSheetId="2">#REF!</definedName>
    <definedName name="roman4_3">#REF!</definedName>
    <definedName name="roman7_1" localSheetId="1">#REF!</definedName>
    <definedName name="roman7_1" localSheetId="2">#REF!</definedName>
    <definedName name="roman7_1">#REF!</definedName>
    <definedName name="roman77" localSheetId="1">#REF!</definedName>
    <definedName name="roman77" localSheetId="2">#REF!</definedName>
    <definedName name="roman77">#REF!</definedName>
    <definedName name="romann_12" localSheetId="1">#REF!</definedName>
    <definedName name="romann_12" localSheetId="2">#REF!</definedName>
    <definedName name="romann_12">#REF!</definedName>
    <definedName name="romann_66" localSheetId="1">#REF!</definedName>
    <definedName name="romann_66" localSheetId="2">#REF!</definedName>
    <definedName name="romann_66">#REF!</definedName>
    <definedName name="romann33" localSheetId="1">#REF!</definedName>
    <definedName name="romann33" localSheetId="2">#REF!</definedName>
    <definedName name="romann33">#REF!</definedName>
    <definedName name="serv" localSheetId="1">#REF!</definedName>
    <definedName name="serv" localSheetId="2">#REF!</definedName>
    <definedName name="serv">#REF!</definedName>
    <definedName name="serv_" localSheetId="1">#REF!</definedName>
    <definedName name="serv_" localSheetId="2">#REF!</definedName>
    <definedName name="serv_">#REF!</definedName>
    <definedName name="Serv_LIST" localSheetId="1">#REF!</definedName>
    <definedName name="Serv_LIST" localSheetId="2">#REF!</definedName>
    <definedName name="Serv_LIST">#REF!</definedName>
    <definedName name="servo1" localSheetId="1">#REF!</definedName>
    <definedName name="servo1" localSheetId="2">#REF!</definedName>
    <definedName name="servo1">#REF!</definedName>
    <definedName name="ｔａｂｉｅ＿04" localSheetId="1">#REF!</definedName>
    <definedName name="ｔａｂｉｅ＿04" localSheetId="2">#REF!</definedName>
    <definedName name="ｔａｂｉｅ＿04">#REF!</definedName>
    <definedName name="table_03" localSheetId="1">#REF!</definedName>
    <definedName name="table_03" localSheetId="2">#REF!</definedName>
    <definedName name="table_03">#REF!</definedName>
    <definedName name="table_06" localSheetId="1">#REF!</definedName>
    <definedName name="table_06" localSheetId="2">#REF!</definedName>
    <definedName name="table_06">#REF!</definedName>
    <definedName name="table2_3" localSheetId="1">#REF!</definedName>
    <definedName name="table2_3" localSheetId="2">#REF!</definedName>
    <definedName name="table2_3">#REF!</definedName>
    <definedName name="tapi2" localSheetId="1">#REF!</definedName>
    <definedName name="tapi2" localSheetId="2">#REF!</definedName>
    <definedName name="tapi2">#REF!</definedName>
    <definedName name="tebie_o7" localSheetId="1">#REF!</definedName>
    <definedName name="tebie_o7" localSheetId="2">#REF!</definedName>
    <definedName name="tebie_o7">#REF!</definedName>
    <definedName name="tebie08" localSheetId="1">#REF!</definedName>
    <definedName name="tebie08" localSheetId="2">#REF!</definedName>
    <definedName name="tebie08">#REF!</definedName>
    <definedName name="tebie33" localSheetId="1">#REF!</definedName>
    <definedName name="tebie33" localSheetId="2">#REF!</definedName>
    <definedName name="tebie33">#REF!</definedName>
    <definedName name="tebiroo" localSheetId="1">#REF!</definedName>
    <definedName name="tebiroo" localSheetId="2">#REF!</definedName>
    <definedName name="tebiroo">#REF!</definedName>
    <definedName name="teble" localSheetId="1">#REF!</definedName>
    <definedName name="teble" localSheetId="2">#REF!</definedName>
    <definedName name="teble">#REF!</definedName>
    <definedName name="teble_09" localSheetId="1">#REF!</definedName>
    <definedName name="teble_09" localSheetId="2">#REF!</definedName>
    <definedName name="teble_09">#REF!</definedName>
    <definedName name="teble77" localSheetId="1">#REF!</definedName>
    <definedName name="teble77" localSheetId="2">#REF!</definedName>
    <definedName name="teble77">#REF!</definedName>
    <definedName name="食事" localSheetId="1">#REF!</definedName>
    <definedName name="食事" localSheetId="2">#REF!</definedName>
    <definedName name="食事">#REF!</definedName>
    <definedName name="町っ油" localSheetId="1">#REF!</definedName>
    <definedName name="町っ油" localSheetId="2">#REF!</definedName>
    <definedName name="町っ油">#REF!</definedName>
    <definedName name="利用日数記入例" localSheetId="1">#REF!</definedName>
    <definedName name="利用日数記入例" localSheetId="2">#REF!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9" l="1"/>
  <c r="AX74" i="72" l="1"/>
  <c r="AW74" i="72"/>
  <c r="AV74" i="72"/>
  <c r="AU74" i="72"/>
  <c r="AT74" i="72"/>
  <c r="AS74" i="72"/>
  <c r="AR74" i="72"/>
  <c r="AQ74" i="72"/>
  <c r="AP74" i="72"/>
  <c r="AO74" i="72"/>
  <c r="AN74" i="72"/>
  <c r="AM74" i="72"/>
  <c r="AL74" i="72"/>
  <c r="AK74" i="72"/>
  <c r="AJ74" i="72"/>
  <c r="AI74" i="72"/>
  <c r="AH74" i="72"/>
  <c r="AG74" i="72"/>
  <c r="AF74" i="72"/>
  <c r="AE74" i="72"/>
  <c r="AD74" i="72"/>
  <c r="AC74" i="72"/>
  <c r="AB74" i="72"/>
  <c r="AA74" i="72"/>
  <c r="Z74" i="72"/>
  <c r="Y74" i="72"/>
  <c r="X74" i="72"/>
  <c r="W74" i="72"/>
  <c r="BB73" i="72"/>
  <c r="AY73" i="72"/>
  <c r="AY72" i="72"/>
  <c r="BB72" i="72" s="1"/>
  <c r="AY71" i="72"/>
  <c r="BB71" i="72" s="1"/>
  <c r="AY70" i="72"/>
  <c r="BB70" i="72" s="1"/>
  <c r="BB69" i="72"/>
  <c r="AY69" i="72"/>
  <c r="AY68" i="72"/>
  <c r="BB68" i="72" s="1"/>
  <c r="BB67" i="72"/>
  <c r="AY67" i="72"/>
  <c r="AY66" i="72"/>
  <c r="AY74" i="72" s="1"/>
  <c r="AX60" i="72"/>
  <c r="AW60" i="72"/>
  <c r="AV60" i="72"/>
  <c r="AU60" i="72"/>
  <c r="AT60" i="72"/>
  <c r="AS60" i="72"/>
  <c r="AR60" i="72"/>
  <c r="AQ60" i="72"/>
  <c r="AP60" i="72"/>
  <c r="AO60" i="72"/>
  <c r="AN60" i="72"/>
  <c r="AM60" i="72"/>
  <c r="AL60" i="72"/>
  <c r="AK60" i="72"/>
  <c r="AJ60" i="72"/>
  <c r="AI60" i="72"/>
  <c r="AH60" i="72"/>
  <c r="AG60" i="72"/>
  <c r="AF60" i="72"/>
  <c r="AE60" i="72"/>
  <c r="AD60" i="72"/>
  <c r="AC60" i="72"/>
  <c r="AB60" i="72"/>
  <c r="AA60" i="72"/>
  <c r="Z60" i="72"/>
  <c r="Y60" i="72"/>
  <c r="X60" i="72"/>
  <c r="W60" i="72"/>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BB58" i="72"/>
  <c r="AY58" i="72"/>
  <c r="AY57" i="72"/>
  <c r="BB57" i="72" s="1"/>
  <c r="BB56" i="72"/>
  <c r="AY56" i="72"/>
  <c r="AY55" i="72"/>
  <c r="BB55" i="72" s="1"/>
  <c r="BB54" i="72"/>
  <c r="AY54" i="72"/>
  <c r="AY53" i="72"/>
  <c r="BB53" i="72" s="1"/>
  <c r="AY52" i="72"/>
  <c r="BB52" i="72" s="1"/>
  <c r="BB51" i="72"/>
  <c r="AY51" i="72"/>
  <c r="AY50" i="72"/>
  <c r="BB50" i="72" s="1"/>
  <c r="BB49" i="72"/>
  <c r="AY49" i="72"/>
  <c r="AY48" i="72"/>
  <c r="BB48" i="72" s="1"/>
  <c r="AY47" i="72"/>
  <c r="BB47" i="72" s="1"/>
  <c r="AY46" i="72"/>
  <c r="BB46" i="72" s="1"/>
  <c r="BB45" i="72"/>
  <c r="AY45" i="72"/>
  <c r="AY44" i="72"/>
  <c r="BB44" i="72" s="1"/>
  <c r="AY43" i="72"/>
  <c r="BB43" i="72" s="1"/>
  <c r="BB42" i="72"/>
  <c r="AY42" i="72"/>
  <c r="AY41" i="72"/>
  <c r="BB41" i="72" s="1"/>
  <c r="AY40" i="72"/>
  <c r="BB40" i="72" s="1"/>
  <c r="AY39" i="72"/>
  <c r="BB39" i="72" s="1"/>
  <c r="BB38" i="72"/>
  <c r="AY38" i="72"/>
  <c r="AE17" i="72"/>
  <c r="AI17" i="72" s="1"/>
  <c r="AV16" i="72"/>
  <c r="BC16" i="72" s="1"/>
  <c r="AE16" i="72"/>
  <c r="AL16" i="72" s="1"/>
  <c r="L16" i="72"/>
  <c r="AE15" i="72"/>
  <c r="AE18" i="72" s="1"/>
  <c r="BA10" i="72"/>
  <c r="AW10" i="72"/>
  <c r="AS10" i="72"/>
  <c r="AO10" i="72"/>
  <c r="AK10" i="72"/>
  <c r="AG10" i="72"/>
  <c r="BE9" i="72"/>
  <c r="L9" i="72"/>
  <c r="BE8" i="72"/>
  <c r="BE7" i="72"/>
  <c r="BE10" i="72" s="1"/>
  <c r="AX74" i="71"/>
  <c r="AW74" i="71"/>
  <c r="AV74" i="71"/>
  <c r="AU74" i="71"/>
  <c r="AT74" i="71"/>
  <c r="AS74" i="71"/>
  <c r="AR74" i="71"/>
  <c r="AQ74" i="71"/>
  <c r="AP74" i="71"/>
  <c r="AO74" i="71"/>
  <c r="AN74" i="71"/>
  <c r="AM74" i="71"/>
  <c r="AL74" i="71"/>
  <c r="AK74" i="71"/>
  <c r="AJ74" i="71"/>
  <c r="AI74" i="71"/>
  <c r="AH74" i="71"/>
  <c r="AG74" i="71"/>
  <c r="AF74" i="71"/>
  <c r="AE74" i="71"/>
  <c r="AD74" i="71"/>
  <c r="AC74" i="71"/>
  <c r="AB74" i="71"/>
  <c r="AA74" i="71"/>
  <c r="Z74" i="71"/>
  <c r="Y74" i="71"/>
  <c r="X74" i="71"/>
  <c r="W74" i="71"/>
  <c r="AY73" i="71"/>
  <c r="BB73" i="71" s="1"/>
  <c r="AY72" i="71"/>
  <c r="BB72" i="71" s="1"/>
  <c r="BB71" i="71"/>
  <c r="AY71" i="71"/>
  <c r="AY70" i="71"/>
  <c r="BB70" i="71" s="1"/>
  <c r="AY69" i="71"/>
  <c r="BB69" i="71" s="1"/>
  <c r="AY68" i="71"/>
  <c r="BB68" i="71" s="1"/>
  <c r="AY67" i="71"/>
  <c r="BB67" i="71" s="1"/>
  <c r="AY66" i="71"/>
  <c r="BB66" i="71" s="1"/>
  <c r="BE66" i="71" s="1"/>
  <c r="BE74" i="71" s="1"/>
  <c r="AX60" i="71"/>
  <c r="AW60" i="71"/>
  <c r="AV60" i="7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Y58" i="71"/>
  <c r="BB58" i="71" s="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AE17" i="71"/>
  <c r="AL17" i="71" s="1"/>
  <c r="AV16" i="71"/>
  <c r="BC16" i="71" s="1"/>
  <c r="AE16" i="71"/>
  <c r="AL16" i="71" s="1"/>
  <c r="L16" i="71"/>
  <c r="BA10" i="71"/>
  <c r="AW10" i="71"/>
  <c r="AS10" i="71"/>
  <c r="AO10" i="71"/>
  <c r="AK10" i="71"/>
  <c r="AG10" i="71"/>
  <c r="BE9" i="71"/>
  <c r="L9" i="71"/>
  <c r="BE8" i="71"/>
  <c r="BE7" i="71"/>
  <c r="BE10" i="71" s="1"/>
  <c r="M27" i="71" s="1"/>
  <c r="I32" i="69"/>
  <c r="I31" i="69"/>
  <c r="I19" i="69"/>
  <c r="I27" i="69" s="1"/>
  <c r="I18" i="69"/>
  <c r="I26" i="69" s="1"/>
  <c r="AY74" i="71" l="1"/>
  <c r="BB74" i="71"/>
  <c r="AY59" i="71"/>
  <c r="BB60" i="72"/>
  <c r="BB59" i="72"/>
  <c r="BH44" i="72"/>
  <c r="BE44" i="72"/>
  <c r="BI27" i="72"/>
  <c r="AC27" i="72"/>
  <c r="BG11" i="72"/>
  <c r="M27" i="72"/>
  <c r="AS27" i="72"/>
  <c r="BH52" i="72"/>
  <c r="BE52" i="72"/>
  <c r="AV17" i="72" s="1"/>
  <c r="AI15" i="72"/>
  <c r="AI18" i="72" s="1"/>
  <c r="AI16" i="72"/>
  <c r="AL17" i="72"/>
  <c r="AZ16" i="72"/>
  <c r="BB66" i="72"/>
  <c r="AL15" i="72"/>
  <c r="AL18" i="72" s="1"/>
  <c r="AY59" i="72"/>
  <c r="AY60" i="72"/>
  <c r="AE15" i="71"/>
  <c r="AE18" i="71" s="1"/>
  <c r="AC27" i="71"/>
  <c r="BH52" i="71"/>
  <c r="BE52" i="71"/>
  <c r="AV17" i="71" s="1"/>
  <c r="BI27" i="71"/>
  <c r="AS27" i="71"/>
  <c r="BG11" i="71"/>
  <c r="BE44" i="71"/>
  <c r="BB59" i="71"/>
  <c r="BH44" i="71"/>
  <c r="AI16" i="71"/>
  <c r="AI17" i="71"/>
  <c r="BB38" i="71"/>
  <c r="BB60" i="71" s="1"/>
  <c r="AY60" i="71"/>
  <c r="AZ16" i="71"/>
  <c r="I34" i="69"/>
  <c r="BR29" i="61"/>
  <c r="BO29" i="61"/>
  <c r="BL29" i="61"/>
  <c r="BI29" i="61"/>
  <c r="BF29" i="61"/>
  <c r="BC29" i="61"/>
  <c r="AZ29" i="61"/>
  <c r="AW29" i="61"/>
  <c r="AT29" i="61"/>
  <c r="AQ29" i="61"/>
  <c r="AK29" i="61"/>
  <c r="AH29" i="61"/>
  <c r="AB29" i="61"/>
  <c r="Y29" i="61"/>
  <c r="S29" i="61"/>
  <c r="M29" i="61"/>
  <c r="BU28" i="61"/>
  <c r="BU27" i="61"/>
  <c r="BU26" i="61"/>
  <c r="BU25" i="61"/>
  <c r="BU24" i="61"/>
  <c r="BU23" i="61"/>
  <c r="BU22" i="61"/>
  <c r="BU21" i="61"/>
  <c r="BU20" i="61"/>
  <c r="BU19" i="61"/>
  <c r="BU18" i="61"/>
  <c r="BU17" i="61"/>
  <c r="BY6" i="61"/>
  <c r="M29" i="71" l="1"/>
  <c r="I29" i="71" s="1"/>
  <c r="AC29" i="71"/>
  <c r="Y29" i="71" s="1"/>
  <c r="BQ15" i="71"/>
  <c r="BM15" i="71" s="1"/>
  <c r="Y27" i="72"/>
  <c r="BC17" i="72"/>
  <c r="AZ17" i="72"/>
  <c r="AO27" i="72"/>
  <c r="BE27" i="72"/>
  <c r="BE59" i="72"/>
  <c r="AV15" i="72"/>
  <c r="BI28" i="72"/>
  <c r="BE28" i="72" s="1"/>
  <c r="AC28" i="72"/>
  <c r="Y28" i="72" s="1"/>
  <c r="AS28" i="72"/>
  <c r="AO28" i="72" s="1"/>
  <c r="M28" i="72"/>
  <c r="I28" i="72" s="1"/>
  <c r="BB74" i="72"/>
  <c r="BE66" i="72"/>
  <c r="BE74" i="72" s="1"/>
  <c r="I27" i="72"/>
  <c r="BH59" i="72"/>
  <c r="AI15" i="71"/>
  <c r="AI18" i="71" s="1"/>
  <c r="AL15" i="71"/>
  <c r="AL18" i="71" s="1"/>
  <c r="Y27" i="71"/>
  <c r="AO27" i="71"/>
  <c r="BH59" i="71"/>
  <c r="BE27" i="71"/>
  <c r="BE59" i="71"/>
  <c r="AV15" i="71"/>
  <c r="I27" i="71"/>
  <c r="BC17" i="71"/>
  <c r="AZ17" i="71"/>
  <c r="BI29" i="71"/>
  <c r="BE29" i="71" s="1"/>
  <c r="AS29" i="71"/>
  <c r="AO29" i="71" s="1"/>
  <c r="AT30" i="61"/>
  <c r="BR30" i="61"/>
  <c r="Y30" i="61"/>
  <c r="AB30" i="61"/>
  <c r="BF30" i="61"/>
  <c r="AZ30" i="61"/>
  <c r="BI30" i="61"/>
  <c r="BC30" i="61"/>
  <c r="AH30" i="61"/>
  <c r="BU29" i="61"/>
  <c r="AK30" i="61"/>
  <c r="BL30" i="61"/>
  <c r="AW30" i="61"/>
  <c r="S30" i="61"/>
  <c r="AQ30" i="61"/>
  <c r="BO30" i="61"/>
  <c r="M28" i="71" l="1"/>
  <c r="I28" i="71" s="1"/>
  <c r="I30" i="71" s="1"/>
  <c r="N32" i="71" s="1"/>
  <c r="BI29" i="72"/>
  <c r="AC29" i="72"/>
  <c r="Y29" i="72" s="1"/>
  <c r="Y30" i="72" s="1"/>
  <c r="AD32" i="72" s="1"/>
  <c r="BQ15" i="72"/>
  <c r="M29" i="72"/>
  <c r="I29" i="72" s="1"/>
  <c r="I30" i="72" s="1"/>
  <c r="N32" i="72" s="1"/>
  <c r="AS29" i="72"/>
  <c r="AV18" i="72"/>
  <c r="BC15" i="72"/>
  <c r="BC18" i="72" s="1"/>
  <c r="AZ15" i="72"/>
  <c r="AZ18" i="72" s="1"/>
  <c r="AC30" i="72"/>
  <c r="AC28" i="71"/>
  <c r="Y28" i="71" s="1"/>
  <c r="Y30" i="71" s="1"/>
  <c r="AD32" i="71" s="1"/>
  <c r="AS28" i="71"/>
  <c r="AO28" i="71" s="1"/>
  <c r="AO30" i="71" s="1"/>
  <c r="AT32" i="71" s="1"/>
  <c r="BI28" i="71"/>
  <c r="BE28" i="71" s="1"/>
  <c r="BE30" i="71" s="1"/>
  <c r="BJ32" i="71" s="1"/>
  <c r="BC15" i="71"/>
  <c r="BC18" i="71" s="1"/>
  <c r="AZ15" i="71"/>
  <c r="AZ18" i="71" s="1"/>
  <c r="AV18" i="71"/>
  <c r="BM16" i="71"/>
  <c r="BQ16" i="71"/>
  <c r="S31" i="61"/>
  <c r="AT31" i="61"/>
  <c r="BL31" i="61"/>
  <c r="AB31" i="61"/>
  <c r="AK31" i="61"/>
  <c r="BU30" i="61"/>
  <c r="BC31" i="61"/>
  <c r="BI30" i="71" l="1"/>
  <c r="M30" i="71"/>
  <c r="AS30" i="71"/>
  <c r="AC30" i="71"/>
  <c r="AO29" i="72"/>
  <c r="AO30" i="72" s="1"/>
  <c r="AT32" i="72" s="1"/>
  <c r="AS30" i="72"/>
  <c r="BQ16" i="72"/>
  <c r="BM15" i="72"/>
  <c r="BM16" i="72" s="1"/>
  <c r="BE29" i="72"/>
  <c r="BE30" i="72" s="1"/>
  <c r="BJ32" i="72" s="1"/>
  <c r="BI30" i="72"/>
  <c r="M30" i="72"/>
  <c r="BY33" i="61"/>
</calcChain>
</file>

<file path=xl/comments1.xml><?xml version="1.0" encoding="utf-8"?>
<comments xmlns="http://schemas.openxmlformats.org/spreadsheetml/2006/main">
  <authors>
    <author>鈴木 奨(suzuki-shou.c71)</author>
    <author>Setup</author>
  </authors>
  <commentList>
    <comment ref="AA8"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 ref="D42" authorId="1" shapeId="0">
      <text>
        <r>
          <rPr>
            <b/>
            <sz val="20"/>
            <color indexed="81"/>
            <rFont val="MS P ゴシック"/>
            <family val="3"/>
            <charset val="128"/>
          </rPr>
          <t>行を追加する場合は、この行から挿入してください。</t>
        </r>
      </text>
    </comment>
    <comment ref="D50" authorId="1" shapeId="0">
      <text>
        <r>
          <rPr>
            <b/>
            <sz val="20"/>
            <color indexed="81"/>
            <rFont val="MS P ゴシック"/>
            <family val="3"/>
            <charset val="128"/>
          </rPr>
          <t>行を追加する場合は、この行から挿入してください。</t>
        </r>
      </text>
    </comment>
    <comment ref="D57" authorId="1" shapeId="0">
      <text>
        <r>
          <rPr>
            <b/>
            <sz val="20"/>
            <color indexed="81"/>
            <rFont val="MS P ゴシック"/>
            <family val="3"/>
            <charset val="128"/>
          </rPr>
          <t>行を追加する場合は、この行から挿入してください。</t>
        </r>
      </text>
    </comment>
  </commentList>
</comments>
</file>

<file path=xl/comments2.xml><?xml version="1.0" encoding="utf-8"?>
<comments xmlns="http://schemas.openxmlformats.org/spreadsheetml/2006/main">
  <authors>
    <author>鈴木 奨(suzuki-shou.c71)</author>
  </authors>
  <commentList>
    <comment ref="AA8"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<sst xmlns="http://schemas.openxmlformats.org/spreadsheetml/2006/main" count="531" uniqueCount="179">
  <si>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</si>
  <si>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</si>
  <si>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</si>
  <si>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</si>
  <si>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</si>
  <si>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</si>
  <si>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</si>
  <si>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</si>
  <si>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</si>
  <si>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</si>
  <si>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</si>
  <si>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</si>
  <si>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</si>
  <si>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</si>
  <si>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</si>
  <si>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</si>
  <si>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</si>
  <si>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</si>
  <si>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</si>
  <si>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</si>
  <si>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</si>
  <si>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</si>
  <si>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</si>
  <si>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</si>
  <si>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</si>
  <si>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</si>
  <si>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</si>
  <si>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</si>
  <si>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</si>
  <si>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</si>
  <si>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</si>
  <si>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</si>
  <si>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</si>
  <si>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</si>
  <si>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</si>
  <si>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</si>
  <si>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</si>
  <si>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</si>
  <si>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</si>
  <si>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</si>
  <si>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</si>
  <si>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</si>
  <si>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</si>
  <si>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</si>
  <si>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</si>
  <si>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</si>
  <si>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</si>
  <si>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</si>
  <si>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</si>
  <si>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</si>
  <si>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</si>
  <si>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</si>
  <si>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</si>
  <si>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</si>
  <si>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</si>
  <si>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</si>
  <si>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</si>
  <si>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</si>
  <si>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</si>
  <si>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</si>
  <si>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</si>
  <si>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</si>
  <si>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</si>
  <si>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</si>
  <si>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</si>
  <si>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</si>
  <si>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</si>
  <si>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</si>
  <si>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</si>
  <si>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</si>
  <si>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</si>
  <si>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</si>
  <si>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</si>
  <si>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</si>
  <si>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</si>
  <si>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</si>
  <si>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</si>
  <si>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</si>
  <si>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</si>
  <si>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</si>
  <si>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</si>
  <si>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</si>
  <si>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</si>
  <si>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</si>
  <si>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</si>
  <si>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</si>
  <si>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</si>
  <si>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</si>
  <si>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</si>
  <si>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</si>
  <si>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</si>
  <si>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</si>
  <si>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</si>
  <si>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</si>
  <si>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</si>
  <si>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</si>
  <si>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</si>
  <si>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</si>
  <si>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</si>
  <si>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</si>
  <si>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</si>
  <si>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</si>
  <si>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</si>
  <si>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</si>
  <si>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</si>
  <si>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</si>
  <si>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</si>
  <si>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</si>
  <si>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</si>
  <si>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</si>
  <si>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</si>
  <si>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</si>
  <si>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</si>
  <si>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</si>
  <si>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</si>
  <si>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</si>
  <si>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</si>
  <si>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</si>
  <si>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</si>
  <si>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</si>
  <si>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</si>
  <si>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</si>
  <si>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</si>
  <si>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</si>
  <si>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</si>
  <si>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</si>
  <si>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</si>
  <si>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</si>
  <si>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</si>
  <si>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</si>
  <si>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</si>
  <si>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</si>
  <si>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</si>
  <si>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</si>
  <si>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</si>
  <si>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</si>
  <si>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</si>
  <si>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</si>
  <si>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</si>
  <si>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</si>
  <si>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</si>
  <si>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</si>
  <si>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</si>
  <si>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</si>
  <si>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</si>
  <si>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</si>
  <si>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</si>
  <si>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</si>
  <si>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</si>
  <si>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</si>
  <si>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</si>
  <si>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</si>
  <si>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</si>
  <si>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</si>
  <si>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</si>
  <si>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</si>
  <si>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</si>
  <si>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</si>
  <si>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</si>
  <si>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</si>
  <si>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</si>
  <si>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</si>
  <si>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</si>
  <si>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</si>
  <si>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</si>
  <si>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</si>
  <si>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</si>
  <si>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</si>
  <si>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</si>
  <si>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</si>
  <si>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</si>
  <si>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</si>
  <si>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別紙１６－１</t>
    <rPh sb="0" eb="2">
      <t>ベッシ</t>
    </rPh>
    <phoneticPr fontId="5"/>
  </si>
  <si>
    <t>Ｒ６．４ 改訂 三重県</t>
    <rPh sb="5" eb="7">
      <t>カイテイ</t>
    </rPh>
    <rPh sb="8" eb="11">
      <t>ミエケン</t>
    </rPh>
    <phoneticPr fontId="5"/>
  </si>
  <si>
    <t>共同生活援助</t>
    <rPh sb="0" eb="2">
      <t>キョウドウ</t>
    </rPh>
    <rPh sb="2" eb="4">
      <t>セイカツ</t>
    </rPh>
    <rPh sb="4" eb="6">
      <t>エンジョ</t>
    </rPh>
    <phoneticPr fontId="5"/>
  </si>
  <si>
    <t>提出書類一覧</t>
    <rPh sb="0" eb="2">
      <t>テイシュツ</t>
    </rPh>
    <rPh sb="2" eb="4">
      <t>ショルイ</t>
    </rPh>
    <rPh sb="4" eb="6">
      <t>イチラン</t>
    </rPh>
    <phoneticPr fontId="5"/>
  </si>
  <si>
    <r>
      <t>　　　</t>
    </r>
    <r>
      <rPr>
        <sz val="11"/>
        <rFont val="HGｺﾞｼｯｸM"/>
        <family val="3"/>
        <charset val="128"/>
      </rPr>
      <t>別紙１６－２　人員配置体制確認表</t>
    </r>
    <rPh sb="3" eb="5">
      <t>ベッシ</t>
    </rPh>
    <rPh sb="10" eb="12">
      <t>ジンイン</t>
    </rPh>
    <rPh sb="12" eb="14">
      <t>ハイチ</t>
    </rPh>
    <rPh sb="14" eb="16">
      <t>タイセイ</t>
    </rPh>
    <rPh sb="16" eb="18">
      <t>カクニン</t>
    </rPh>
    <rPh sb="18" eb="19">
      <t>ヒョウ</t>
    </rPh>
    <phoneticPr fontId="5"/>
  </si>
  <si>
    <r>
      <t>　　　</t>
    </r>
    <r>
      <rPr>
        <sz val="11"/>
        <rFont val="HGｺﾞｼｯｸM"/>
        <family val="3"/>
        <charset val="128"/>
      </rPr>
      <t>別紙１６－３　参考表</t>
    </r>
    <rPh sb="3" eb="5">
      <t>ベッシ</t>
    </rPh>
    <rPh sb="10" eb="12">
      <t>サンコウ</t>
    </rPh>
    <rPh sb="12" eb="13">
      <t>ヒョウ</t>
    </rPh>
    <phoneticPr fontId="5"/>
  </si>
  <si>
    <t>記載例</t>
    <rPh sb="0" eb="2">
      <t>キサイ</t>
    </rPh>
    <rPh sb="2" eb="3">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</si>
</sst>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6">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b/>
      <sz val="20"/>
      <color indexed="81"/>
      <name val="MS P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2">
    <xf numFmtId="0" fontId="0" fillId="0" borderId="0" xfId="0">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2" fillId="3" borderId="75" xfId="3" applyFont="1" applyFill="1" applyBorder="1" applyAlignment="1">
      <alignment horizontal="center" vertical="center" wrapText="1"/>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0" fillId="4" borderId="18" xfId="3" applyFont="1" applyFill="1" applyBorder="1" applyAlignment="1" applyProtection="1">
      <alignment horizontal="right" vertical="center" indent="1"/>
      <protection locked="0"/>
    </xf>
    <xf numFmtId="0" fontId="40" fillId="4" borderId="18" xfId="3" applyFont="1" applyFill="1" applyBorder="1" applyAlignment="1" applyProtection="1">
      <alignment horizontal="center" vertical="center"/>
      <protection locked="0"/>
    </xf>
    <xf numFmtId="0" fontId="40" fillId="4" borderId="47" xfId="3" applyFont="1" applyFill="1" applyBorder="1" applyAlignment="1" applyProtection="1">
      <alignment horizontal="center" vertical="center"/>
      <protection locked="0"/>
    </xf>
    <xf numFmtId="0" fontId="40" fillId="0" borderId="18" xfId="3" applyFont="1" applyBorder="1" applyAlignment="1" applyProtection="1">
      <alignment horizontal="center" vertical="center"/>
    </xf>
    <xf numFmtId="0" fontId="40" fillId="4" borderId="16" xfId="3" applyFont="1" applyFill="1" applyBorder="1" applyAlignment="1" applyProtection="1">
      <alignment horizontal="right" vertical="center" indent="1"/>
      <protection locked="0"/>
    </xf>
    <xf numFmtId="0" fontId="40" fillId="4" borderId="23" xfId="3" applyFont="1" applyFill="1" applyBorder="1" applyAlignment="1" applyProtection="1">
      <alignment horizontal="right" vertical="center" indent="1"/>
      <protection locked="0"/>
    </xf>
    <xf numFmtId="0" fontId="3" fillId="0" borderId="0" xfId="1" applyFont="1" applyAlignment="1" applyProtection="1">
      <alignment vertical="center" textRotation="255" shrinkToFit="1"/>
    </xf>
    <xf numFmtId="0" fontId="3" fillId="0" borderId="0" xfId="1" applyFont="1" applyProtection="1">
      <alignment vertical="center"/>
    </xf>
    <xf numFmtId="0" fontId="12" fillId="0" borderId="0" xfId="4" applyFont="1" applyProtection="1">
      <alignment vertical="center"/>
    </xf>
    <xf numFmtId="0" fontId="26" fillId="0" borderId="0" xfId="4" applyFont="1" applyProtection="1">
      <alignment vertical="center"/>
    </xf>
    <xf numFmtId="0" fontId="15" fillId="0" borderId="0" xfId="4" applyFont="1" applyAlignment="1" applyProtection="1">
      <alignment vertical="center" shrinkToFit="1"/>
    </xf>
    <xf numFmtId="0" fontId="3" fillId="5" borderId="101" xfId="1" applyFont="1" applyFill="1" applyBorder="1" applyAlignment="1" applyProtection="1">
      <alignment vertical="center" textRotation="255" shrinkToFit="1"/>
    </xf>
    <xf numFmtId="0" fontId="3" fillId="5" borderId="0" xfId="1" applyFont="1" applyFill="1" applyAlignment="1" applyProtection="1">
      <alignment horizontal="centerContinuous" vertical="center"/>
    </xf>
    <xf numFmtId="0" fontId="3" fillId="5" borderId="0" xfId="1" applyFont="1" applyFill="1" applyAlignment="1" applyProtection="1">
      <alignment horizontal="center" vertical="center"/>
    </xf>
    <xf numFmtId="0" fontId="3" fillId="5" borderId="0" xfId="1" applyFont="1" applyFill="1" applyProtection="1">
      <alignment vertical="center"/>
    </xf>
    <xf numFmtId="0" fontId="0" fillId="5" borderId="0" xfId="0" applyFill="1" applyProtection="1">
      <alignment vertical="center"/>
    </xf>
    <xf numFmtId="0" fontId="3" fillId="5" borderId="102" xfId="1" applyFont="1" applyFill="1" applyBorder="1" applyAlignment="1" applyProtection="1">
      <alignment vertical="center" shrinkToFit="1"/>
    </xf>
    <xf numFmtId="0" fontId="3" fillId="0" borderId="0" xfId="1" applyFont="1" applyAlignment="1" applyProtection="1">
      <alignment vertical="center" shrinkToFit="1"/>
    </xf>
    <xf numFmtId="0" fontId="32" fillId="0" borderId="0" xfId="0" applyFont="1" applyProtection="1">
      <alignment vertical="center"/>
    </xf>
    <xf numFmtId="0" fontId="10" fillId="0" borderId="0" xfId="1" applyFont="1" applyProtection="1">
      <alignment vertical="center"/>
    </xf>
    <xf numFmtId="0" fontId="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1" applyFont="1" applyAlignment="1" applyProtection="1">
      <alignment horizontal="center" vertical="center" wrapText="1"/>
    </xf>
    <xf numFmtId="0" fontId="24" fillId="0" borderId="0" xfId="1" applyFont="1" applyAlignment="1" applyProtection="1">
      <alignment horizontal="center" vertical="center" wrapText="1"/>
    </xf>
    <xf numFmtId="178" fontId="3" fillId="0" borderId="0" xfId="1" applyNumberFormat="1" applyFont="1" applyProtection="1">
      <alignment vertical="center"/>
    </xf>
    <xf numFmtId="0" fontId="23" fillId="0" borderId="0" xfId="1" applyFont="1" applyProtection="1">
      <alignment vertical="center"/>
    </xf>
    <xf numFmtId="0" fontId="3" fillId="5" borderId="0" xfId="1" applyFont="1" applyFill="1" applyAlignment="1" applyProtection="1">
      <alignment horizontal="left" vertical="center"/>
    </xf>
    <xf numFmtId="0" fontId="3" fillId="0" borderId="24" xfId="1" applyFont="1" applyBorder="1" applyAlignment="1" applyProtection="1">
      <alignment vertical="center" shrinkToFit="1"/>
    </xf>
    <xf numFmtId="0" fontId="3" fillId="5" borderId="101" xfId="1" applyFont="1" applyFill="1" applyBorder="1" applyAlignment="1" applyProtection="1">
      <alignment vertical="center" shrinkToFit="1"/>
    </xf>
    <xf numFmtId="0" fontId="22" fillId="5" borderId="0" xfId="1" applyFont="1" applyFill="1" applyAlignment="1" applyProtection="1">
      <alignment horizontal="center" vertical="center"/>
    </xf>
    <xf numFmtId="0" fontId="3" fillId="5" borderId="0" xfId="1" applyFont="1" applyFill="1" applyAlignment="1" applyProtection="1">
      <alignment vertical="center" shrinkToFit="1"/>
    </xf>
    <xf numFmtId="0" fontId="3" fillId="5" borderId="102" xfId="1" applyFont="1" applyFill="1" applyBorder="1" applyProtection="1">
      <alignment vertical="center"/>
    </xf>
    <xf numFmtId="0" fontId="28" fillId="0" borderId="42" xfId="4" applyFont="1" applyBorder="1" applyAlignment="1" applyProtection="1">
      <alignment horizontal="right" vertical="center"/>
    </xf>
    <xf numFmtId="0" fontId="33" fillId="5" borderId="0" xfId="4" applyFont="1" applyFill="1" applyProtection="1">
      <alignment vertical="center"/>
    </xf>
    <xf numFmtId="0" fontId="12" fillId="5" borderId="0" xfId="4" applyFont="1" applyFill="1" applyProtection="1">
      <alignment vertical="center"/>
    </xf>
    <xf numFmtId="0" fontId="23" fillId="5" borderId="102" xfId="1" applyFont="1" applyFill="1" applyBorder="1" applyProtection="1">
      <alignment vertical="center"/>
    </xf>
    <xf numFmtId="184" fontId="11" fillId="0" borderId="0" xfId="1" applyNumberFormat="1" applyFont="1" applyProtection="1">
      <alignment vertical="center"/>
    </xf>
    <xf numFmtId="0" fontId="11" fillId="0" borderId="0" xfId="1" applyFont="1" applyAlignment="1" applyProtection="1">
      <alignment vertical="center" wrapText="1"/>
    </xf>
    <xf numFmtId="0" fontId="3" fillId="5" borderId="102" xfId="1" applyFont="1" applyFill="1" applyBorder="1" applyAlignment="1" applyProtection="1">
      <alignment horizontal="left" vertical="center"/>
    </xf>
    <xf numFmtId="184" fontId="3" fillId="0" borderId="0" xfId="1" applyNumberFormat="1" applyFont="1" applyProtection="1">
      <alignment vertical="center"/>
    </xf>
    <xf numFmtId="183" fontId="3" fillId="0" borderId="0" xfId="1" applyNumberFormat="1" applyFont="1" applyProtection="1">
      <alignment vertical="center"/>
    </xf>
    <xf numFmtId="0" fontId="3" fillId="5" borderId="103" xfId="1" applyFont="1" applyFill="1" applyBorder="1" applyAlignment="1" applyProtection="1">
      <alignment vertical="center" shrinkToFit="1"/>
    </xf>
    <xf numFmtId="0" fontId="3" fillId="5" borderId="104" xfId="1" applyFont="1" applyFill="1" applyBorder="1" applyAlignment="1" applyProtection="1">
      <alignment horizontal="center" vertical="center"/>
    </xf>
    <xf numFmtId="0" fontId="22" fillId="5" borderId="104" xfId="1" applyFont="1" applyFill="1" applyBorder="1" applyAlignment="1" applyProtection="1">
      <alignment horizontal="center" vertical="center"/>
    </xf>
    <xf numFmtId="0" fontId="3" fillId="5" borderId="104" xfId="1" applyFont="1" applyFill="1" applyBorder="1" applyAlignment="1" applyProtection="1">
      <alignment vertical="center" shrinkToFit="1"/>
    </xf>
    <xf numFmtId="0" fontId="3" fillId="5" borderId="105" xfId="1" applyFont="1" applyFill="1" applyBorder="1" applyProtection="1">
      <alignment vertical="center"/>
    </xf>
    <xf numFmtId="0" fontId="10" fillId="0" borderId="0" xfId="1" applyFont="1" applyAlignment="1" applyProtection="1">
      <alignment horizontal="centerContinuous" vertical="center" wrapText="1"/>
    </xf>
    <xf numFmtId="0" fontId="24" fillId="0" borderId="0" xfId="1" applyFont="1" applyAlignment="1" applyProtection="1">
      <alignment vertical="center" wrapText="1"/>
    </xf>
    <xf numFmtId="178" fontId="23" fillId="0" borderId="0" xfId="1" applyNumberFormat="1" applyFont="1" applyProtection="1">
      <alignment vertical="center"/>
    </xf>
    <xf numFmtId="1" fontId="23" fillId="0" borderId="0" xfId="1" applyNumberFormat="1" applyFont="1" applyProtection="1">
      <alignment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Continuous" vertical="center"/>
    </xf>
    <xf numFmtId="0" fontId="23" fillId="0" borderId="0" xfId="1" applyFont="1" applyAlignment="1" applyProtection="1">
      <alignment horizontal="center" vertical="center"/>
    </xf>
    <xf numFmtId="178" fontId="23" fillId="0" borderId="0" xfId="1" applyNumberFormat="1" applyFont="1" applyAlignment="1" applyProtection="1">
      <alignment horizontal="right" vertical="center"/>
    </xf>
    <xf numFmtId="1" fontId="3" fillId="0" borderId="0" xfId="1" applyNumberFormat="1" applyFont="1" applyAlignment="1" applyProtection="1">
      <alignment horizontal="center" vertical="center"/>
    </xf>
    <xf numFmtId="185" fontId="3" fillId="0" borderId="0" xfId="1" applyNumberFormat="1" applyFont="1" applyProtection="1">
      <alignment vertical="center"/>
    </xf>
    <xf numFmtId="186" fontId="3" fillId="0" borderId="0" xfId="1" applyNumberFormat="1" applyFont="1" applyProtection="1">
      <alignment vertical="center"/>
    </xf>
    <xf numFmtId="0" fontId="3" fillId="0" borderId="41" xfId="1" applyFont="1" applyBorder="1" applyAlignment="1" applyProtection="1">
      <alignment vertical="center" shrinkToFit="1"/>
    </xf>
    <xf numFmtId="0" fontId="3" fillId="0" borderId="38" xfId="1" applyFont="1" applyBorder="1" applyAlignment="1" applyProtection="1">
      <alignment vertical="center" shrinkToFit="1"/>
    </xf>
    <xf numFmtId="0" fontId="3" fillId="0" borderId="38" xfId="1" applyFont="1" applyBorder="1" applyAlignment="1" applyProtection="1">
      <alignment horizontal="center" vertical="center"/>
    </xf>
    <xf numFmtId="0" fontId="23" fillId="0" borderId="38" xfId="1" applyFont="1" applyBorder="1" applyAlignment="1" applyProtection="1">
      <alignment horizontal="center" vertical="center"/>
    </xf>
    <xf numFmtId="178" fontId="23" fillId="0" borderId="38" xfId="1" applyNumberFormat="1" applyFont="1" applyBorder="1" applyAlignment="1" applyProtection="1">
      <alignment horizontal="right" vertical="center"/>
    </xf>
    <xf numFmtId="0" fontId="3" fillId="0" borderId="38" xfId="1" applyFont="1" applyBorder="1" applyProtection="1">
      <alignment vertical="center"/>
    </xf>
    <xf numFmtId="1" fontId="3" fillId="0" borderId="38" xfId="1" applyNumberFormat="1" applyFont="1" applyBorder="1" applyAlignment="1" applyProtection="1">
      <alignment horizontal="center" vertical="center"/>
    </xf>
    <xf numFmtId="0" fontId="24" fillId="0" borderId="38" xfId="1" applyFont="1" applyBorder="1" applyAlignment="1" applyProtection="1">
      <alignment vertical="center" wrapText="1"/>
    </xf>
    <xf numFmtId="185" fontId="3" fillId="0" borderId="38" xfId="1" applyNumberFormat="1" applyFont="1" applyBorder="1" applyProtection="1">
      <alignment vertical="center"/>
    </xf>
    <xf numFmtId="186" fontId="3" fillId="0" borderId="38" xfId="1" applyNumberFormat="1" applyFont="1" applyBorder="1" applyProtection="1">
      <alignment vertical="center"/>
    </xf>
    <xf numFmtId="186" fontId="3" fillId="0" borderId="37" xfId="1" applyNumberFormat="1" applyFont="1" applyBorder="1" applyProtection="1">
      <alignment vertical="center"/>
    </xf>
    <xf numFmtId="0" fontId="3" fillId="0" borderId="76" xfId="1" applyFont="1" applyBorder="1" applyAlignment="1" applyProtection="1">
      <alignment vertical="center" shrinkToFit="1"/>
    </xf>
    <xf numFmtId="0" fontId="10" fillId="0" borderId="0" xfId="1" applyFont="1" applyAlignment="1" applyProtection="1">
      <alignment vertical="center" wrapText="1"/>
    </xf>
    <xf numFmtId="0" fontId="11" fillId="0" borderId="0" xfId="1" applyFont="1" applyProtection="1">
      <alignment vertical="center"/>
    </xf>
    <xf numFmtId="0" fontId="7" fillId="0" borderId="46" xfId="1" applyFont="1" applyBorder="1" applyProtection="1">
      <alignment vertical="center"/>
    </xf>
    <xf numFmtId="0" fontId="7" fillId="0" borderId="42" xfId="1" applyFont="1" applyBorder="1" applyAlignment="1" applyProtection="1">
      <alignment vertical="center" wrapText="1"/>
    </xf>
    <xf numFmtId="0" fontId="10" fillId="0" borderId="67" xfId="1" applyFont="1" applyBorder="1" applyAlignment="1" applyProtection="1">
      <alignment horizontal="center" vertical="center" wrapText="1"/>
    </xf>
    <xf numFmtId="0" fontId="3" fillId="0" borderId="66" xfId="1" applyFont="1" applyBorder="1" applyProtection="1">
      <alignment vertical="center"/>
    </xf>
    <xf numFmtId="0" fontId="7" fillId="0" borderId="66" xfId="1" applyFont="1" applyBorder="1" applyProtection="1">
      <alignment vertical="center"/>
    </xf>
    <xf numFmtId="0" fontId="7" fillId="0" borderId="0" xfId="1" applyFont="1" applyAlignment="1" applyProtection="1">
      <alignment vertical="center" wrapText="1"/>
    </xf>
    <xf numFmtId="49" fontId="3" fillId="0" borderId="0" xfId="1" applyNumberFormat="1" applyFont="1" applyProtection="1">
      <alignment vertical="center"/>
    </xf>
    <xf numFmtId="0" fontId="7" fillId="0" borderId="31" xfId="1" applyFont="1" applyBorder="1" applyProtection="1">
      <alignment vertical="center"/>
    </xf>
    <xf numFmtId="186" fontId="7" fillId="0" borderId="30" xfId="1" applyNumberFormat="1" applyFont="1" applyBorder="1" applyProtection="1">
      <alignment vertical="center"/>
    </xf>
    <xf numFmtId="0" fontId="9" fillId="0" borderId="0" xfId="1" applyFont="1" applyProtection="1">
      <alignment vertical="center"/>
    </xf>
    <xf numFmtId="186" fontId="9" fillId="0" borderId="0" xfId="1" applyNumberFormat="1" applyFont="1" applyProtection="1">
      <alignment vertical="center"/>
    </xf>
    <xf numFmtId="0" fontId="9" fillId="0" borderId="0" xfId="1" applyFont="1" applyAlignment="1" applyProtection="1">
      <alignment horizontal="center" vertical="center"/>
    </xf>
    <xf numFmtId="0" fontId="9" fillId="0" borderId="0" xfId="1" applyFont="1" applyAlignment="1" applyProtection="1">
      <alignment horizontal="left" vertical="top" wrapText="1"/>
    </xf>
    <xf numFmtId="0" fontId="15" fillId="0" borderId="0" xfId="4" applyFont="1" applyBorder="1" applyAlignment="1" applyProtection="1">
      <alignment vertical="center" shrinkToFit="1"/>
    </xf>
    <xf numFmtId="0" fontId="3" fillId="0" borderId="0" xfId="1" applyFont="1" applyBorder="1" applyProtection="1">
      <alignment vertical="center"/>
    </xf>
    <xf numFmtId="186" fontId="3" fillId="0" borderId="0" xfId="1" applyNumberFormat="1" applyFont="1" applyBorder="1" applyProtection="1">
      <alignment vertical="center"/>
    </xf>
    <xf numFmtId="0" fontId="3" fillId="7" borderId="46" xfId="1" applyFont="1" applyFill="1" applyBorder="1" applyAlignment="1" applyProtection="1">
      <alignment vertical="center" shrinkToFit="1"/>
    </xf>
    <xf numFmtId="186" fontId="3" fillId="7" borderId="45" xfId="1" applyNumberFormat="1" applyFont="1" applyFill="1" applyBorder="1" applyProtection="1">
      <alignment vertical="center"/>
    </xf>
    <xf numFmtId="186" fontId="3" fillId="8" borderId="46" xfId="1" applyNumberFormat="1" applyFont="1" applyFill="1" applyBorder="1" applyProtection="1">
      <alignment vertical="center"/>
    </xf>
    <xf numFmtId="0" fontId="10" fillId="8" borderId="45" xfId="1" applyFont="1" applyFill="1" applyBorder="1" applyAlignment="1" applyProtection="1">
      <alignment horizontal="center" vertical="center" wrapText="1"/>
    </xf>
    <xf numFmtId="0" fontId="3" fillId="0" borderId="66" xfId="1" applyFont="1" applyBorder="1" applyAlignment="1" applyProtection="1">
      <alignment vertical="center" shrinkToFit="1"/>
    </xf>
    <xf numFmtId="0" fontId="7" fillId="0" borderId="18" xfId="1" applyFont="1" applyBorder="1" applyAlignment="1" applyProtection="1">
      <alignment horizontal="centerContinuous" vertical="center" wrapText="1"/>
    </xf>
    <xf numFmtId="0" fontId="7" fillId="0" borderId="0" xfId="1" applyFont="1" applyProtection="1">
      <alignment vertical="center"/>
    </xf>
    <xf numFmtId="0" fontId="7" fillId="0" borderId="0" xfId="1" applyFont="1" applyAlignment="1" applyProtection="1">
      <alignment horizontal="center" vertical="center"/>
    </xf>
    <xf numFmtId="0" fontId="7" fillId="0" borderId="43" xfId="1" applyFont="1" applyBorder="1" applyAlignment="1" applyProtection="1">
      <alignment horizontal="center" vertical="center"/>
    </xf>
    <xf numFmtId="0" fontId="7" fillId="0" borderId="66"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184" fontId="7" fillId="0" borderId="0" xfId="1" applyNumberFormat="1" applyFont="1" applyBorder="1" applyProtection="1">
      <alignment vertical="center"/>
    </xf>
    <xf numFmtId="186" fontId="3" fillId="0" borderId="43" xfId="1" applyNumberFormat="1" applyFont="1" applyBorder="1" applyProtection="1">
      <alignment vertical="center"/>
    </xf>
    <xf numFmtId="186" fontId="3" fillId="0" borderId="67" xfId="1" applyNumberFormat="1" applyFont="1" applyBorder="1" applyProtection="1">
      <alignment vertical="center"/>
    </xf>
    <xf numFmtId="185" fontId="7" fillId="0" borderId="0" xfId="1" applyNumberFormat="1" applyFont="1" applyBorder="1" applyProtection="1">
      <alignment vertical="center"/>
    </xf>
    <xf numFmtId="187" fontId="7" fillId="0" borderId="0" xfId="1" applyNumberFormat="1" applyFont="1" applyBorder="1" applyAlignment="1" applyProtection="1">
      <alignment vertical="center"/>
    </xf>
    <xf numFmtId="185" fontId="7" fillId="0" borderId="0" xfId="1" applyNumberFormat="1" applyFont="1" applyBorder="1" applyAlignment="1" applyProtection="1">
      <alignment vertical="center"/>
    </xf>
    <xf numFmtId="188" fontId="7" fillId="0" borderId="0" xfId="1" applyNumberFormat="1" applyFont="1" applyBorder="1" applyAlignment="1" applyProtection="1">
      <alignment vertical="center"/>
    </xf>
    <xf numFmtId="184" fontId="11" fillId="0" borderId="0" xfId="1" applyNumberFormat="1" applyFont="1" applyAlignment="1" applyProtection="1">
      <alignment horizontal="center" vertical="center"/>
    </xf>
    <xf numFmtId="185" fontId="3" fillId="0" borderId="0" xfId="1" applyNumberFormat="1" applyFont="1" applyAlignment="1" applyProtection="1">
      <alignment horizontal="center" vertical="center"/>
    </xf>
    <xf numFmtId="0" fontId="3" fillId="0" borderId="43" xfId="1" applyFont="1" applyBorder="1" applyAlignment="1" applyProtection="1">
      <alignment horizontal="center" vertical="center"/>
    </xf>
    <xf numFmtId="0" fontId="3" fillId="0" borderId="66" xfId="1" applyFont="1" applyBorder="1" applyAlignment="1" applyProtection="1">
      <alignment horizontal="center" vertical="center"/>
    </xf>
    <xf numFmtId="184" fontId="11" fillId="0" borderId="0" xfId="1" applyNumberFormat="1" applyFont="1" applyBorder="1" applyAlignment="1" applyProtection="1">
      <alignment horizontal="center" vertical="center"/>
    </xf>
    <xf numFmtId="185" fontId="3" fillId="0" borderId="0" xfId="1" applyNumberFormat="1" applyFont="1" applyBorder="1" applyAlignment="1" applyProtection="1">
      <alignment horizontal="center" vertical="center"/>
    </xf>
    <xf numFmtId="185" fontId="3" fillId="0" borderId="0" xfId="1" applyNumberFormat="1" applyFont="1" applyBorder="1" applyProtection="1">
      <alignment vertical="center"/>
    </xf>
    <xf numFmtId="0" fontId="3" fillId="0" borderId="0" xfId="1" applyFont="1" applyBorder="1" applyAlignment="1" applyProtection="1">
      <alignment horizontal="center" vertical="center"/>
    </xf>
    <xf numFmtId="184" fontId="11" fillId="0" borderId="0" xfId="1" applyNumberFormat="1" applyFont="1" applyBorder="1" applyProtection="1">
      <alignment vertical="center"/>
    </xf>
    <xf numFmtId="0" fontId="3" fillId="0" borderId="31" xfId="1" applyFont="1" applyBorder="1" applyAlignment="1" applyProtection="1">
      <alignment vertical="center" shrinkToFit="1"/>
    </xf>
    <xf numFmtId="184" fontId="11" fillId="0" borderId="30" xfId="1" applyNumberFormat="1" applyFont="1" applyBorder="1" applyAlignment="1" applyProtection="1">
      <alignment horizontal="center" vertical="center"/>
    </xf>
    <xf numFmtId="185" fontId="3" fillId="0" borderId="30" xfId="1" applyNumberFormat="1" applyFont="1" applyBorder="1" applyAlignment="1" applyProtection="1">
      <alignment horizontal="center" vertical="center"/>
    </xf>
    <xf numFmtId="0" fontId="3" fillId="0" borderId="30" xfId="1" applyFont="1" applyBorder="1" applyAlignment="1" applyProtection="1">
      <alignment horizontal="center" vertical="center"/>
    </xf>
    <xf numFmtId="0" fontId="3" fillId="0" borderId="32" xfId="1" applyFont="1" applyBorder="1" applyAlignment="1" applyProtection="1">
      <alignment horizontal="center" vertical="center"/>
    </xf>
    <xf numFmtId="0" fontId="3" fillId="0" borderId="31" xfId="1" applyFont="1" applyBorder="1" applyAlignment="1" applyProtection="1">
      <alignment horizontal="center" vertical="center"/>
    </xf>
    <xf numFmtId="185" fontId="3" fillId="0" borderId="30" xfId="1" applyNumberFormat="1" applyFont="1" applyBorder="1" applyProtection="1">
      <alignment vertical="center"/>
    </xf>
    <xf numFmtId="184" fontId="11" fillId="0" borderId="30" xfId="1" applyNumberFormat="1" applyFont="1" applyBorder="1" applyProtection="1">
      <alignment vertical="center"/>
    </xf>
    <xf numFmtId="186" fontId="3" fillId="0" borderId="32" xfId="1" applyNumberFormat="1" applyFont="1" applyBorder="1" applyProtection="1">
      <alignment vertical="center"/>
    </xf>
    <xf numFmtId="0" fontId="3" fillId="0" borderId="59" xfId="1" applyFont="1" applyBorder="1" applyAlignment="1" applyProtection="1">
      <alignment vertical="center" shrinkToFit="1"/>
    </xf>
    <xf numFmtId="0" fontId="3" fillId="0" borderId="5" xfId="1" applyFont="1" applyBorder="1" applyAlignment="1" applyProtection="1">
      <alignment vertical="center" shrinkToFit="1"/>
    </xf>
    <xf numFmtId="184" fontId="11" fillId="0" borderId="5" xfId="1" applyNumberFormat="1" applyFont="1" applyBorder="1" applyAlignment="1" applyProtection="1">
      <alignment horizontal="center" vertical="center"/>
    </xf>
    <xf numFmtId="185"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3" fillId="0" borderId="5" xfId="1" applyNumberFormat="1" applyFont="1" applyBorder="1" applyProtection="1">
      <alignment vertical="center"/>
    </xf>
    <xf numFmtId="184" fontId="11" fillId="0" borderId="5" xfId="1" applyNumberFormat="1" applyFont="1" applyBorder="1" applyProtection="1">
      <alignment vertical="center"/>
    </xf>
    <xf numFmtId="186" fontId="3" fillId="0" borderId="5" xfId="1" applyNumberFormat="1" applyFont="1" applyBorder="1" applyProtection="1">
      <alignment vertical="center"/>
    </xf>
    <xf numFmtId="186" fontId="3" fillId="0" borderId="4" xfId="1" applyNumberFormat="1" applyFont="1" applyBorder="1" applyProtection="1">
      <alignment vertical="center"/>
    </xf>
    <xf numFmtId="0" fontId="3" fillId="0" borderId="64" xfId="1" applyFont="1" applyBorder="1" applyAlignment="1" applyProtection="1">
      <alignment horizontal="center" vertical="center"/>
    </xf>
    <xf numFmtId="0" fontId="3" fillId="0" borderId="65" xfId="1" applyFont="1" applyBorder="1" applyAlignment="1" applyProtection="1">
      <alignment horizontal="center" vertical="center"/>
    </xf>
    <xf numFmtId="0" fontId="3" fillId="0" borderId="68" xfId="1" applyFont="1" applyBorder="1" applyAlignment="1" applyProtection="1">
      <alignment horizontal="center" vertical="center" shrinkToFit="1"/>
    </xf>
    <xf numFmtId="0" fontId="3" fillId="0" borderId="44" xfId="1" applyFont="1" applyBorder="1" applyAlignment="1" applyProtection="1">
      <alignment vertical="center" shrinkToFit="1"/>
    </xf>
    <xf numFmtId="0" fontId="3" fillId="0" borderId="48" xfId="1" applyFont="1" applyBorder="1" applyAlignment="1" applyProtection="1">
      <alignment vertical="center" shrinkToFit="1"/>
    </xf>
    <xf numFmtId="0" fontId="3" fillId="0" borderId="85" xfId="1" applyFont="1" applyBorder="1" applyAlignment="1" applyProtection="1">
      <alignment horizontal="center" vertical="center" shrinkToFit="1"/>
    </xf>
    <xf numFmtId="0" fontId="3" fillId="0" borderId="86" xfId="1" applyFont="1" applyBorder="1" applyAlignment="1" applyProtection="1">
      <alignment vertical="center" shrinkToFit="1"/>
    </xf>
    <xf numFmtId="0" fontId="3" fillId="0" borderId="87" xfId="1" applyFont="1" applyBorder="1" applyAlignment="1" applyProtection="1">
      <alignment vertical="center" shrinkToFit="1"/>
    </xf>
    <xf numFmtId="0" fontId="7" fillId="0" borderId="83" xfId="1" applyFont="1" applyBorder="1" applyAlignment="1" applyProtection="1">
      <alignment horizontal="center" vertical="center" textRotation="255"/>
    </xf>
    <xf numFmtId="0" fontId="3" fillId="0" borderId="0" xfId="1" applyFont="1" applyAlignment="1" applyProtection="1">
      <alignment vertical="center" wrapText="1"/>
    </xf>
    <xf numFmtId="0" fontId="21" fillId="0" borderId="0" xfId="4" applyFont="1" applyProtection="1">
      <alignment vertical="center"/>
    </xf>
    <xf numFmtId="176" fontId="3" fillId="0" borderId="0" xfId="1" applyNumberFormat="1" applyFont="1" applyProtection="1">
      <alignment vertical="center"/>
    </xf>
    <xf numFmtId="0" fontId="14" fillId="0" borderId="0" xfId="4" applyFont="1" applyProtection="1">
      <alignment vertical="center"/>
    </xf>
    <xf numFmtId="0" fontId="8" fillId="0" borderId="12" xfId="1" applyFont="1" applyBorder="1" applyProtection="1">
      <alignment vertical="center"/>
    </xf>
    <xf numFmtId="0" fontId="8" fillId="0" borderId="8" xfId="1" applyFont="1" applyBorder="1" applyProtection="1">
      <alignment vertical="center"/>
    </xf>
    <xf numFmtId="0" fontId="8" fillId="0" borderId="1" xfId="1" applyFont="1" applyBorder="1" applyProtection="1">
      <alignment vertical="center"/>
    </xf>
    <xf numFmtId="0" fontId="6" fillId="0" borderId="12"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0" xfId="1" applyFont="1" applyBorder="1" applyAlignment="1" applyProtection="1">
      <alignment vertical="center" shrinkToFit="1"/>
    </xf>
    <xf numFmtId="0" fontId="3" fillId="0" borderId="59" xfId="1" applyFont="1" applyBorder="1" applyProtection="1">
      <alignment vertical="center"/>
    </xf>
    <xf numFmtId="0" fontId="3" fillId="0" borderId="5" xfId="1" applyFont="1" applyBorder="1" applyProtection="1">
      <alignment vertical="center"/>
    </xf>
    <xf numFmtId="0" fontId="3" fillId="0" borderId="2" xfId="1" applyFont="1" applyBorder="1" applyProtection="1">
      <alignment vertical="center"/>
    </xf>
    <xf numFmtId="0" fontId="3" fillId="0" borderId="2"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0" borderId="39" xfId="1" applyFont="1" applyBorder="1" applyAlignment="1" applyProtection="1">
      <alignment vertical="center" shrinkToFit="1"/>
    </xf>
    <xf numFmtId="0" fontId="6" fillId="4" borderId="12" xfId="1" applyFont="1" applyFill="1" applyBorder="1" applyProtection="1">
      <alignment vertical="center"/>
      <protection locked="0"/>
    </xf>
    <xf numFmtId="0" fontId="6" fillId="4" borderId="11" xfId="1" applyFont="1" applyFill="1" applyBorder="1" applyProtection="1">
      <alignment vertical="center"/>
      <protection locked="0"/>
    </xf>
    <xf numFmtId="0" fontId="6" fillId="4" borderId="10" xfId="1" applyFont="1" applyFill="1" applyBorder="1" applyProtection="1">
      <alignment vertical="center"/>
      <protection locked="0"/>
    </xf>
    <xf numFmtId="0" fontId="6" fillId="4" borderId="36" xfId="1" applyFont="1" applyFill="1" applyBorder="1" applyProtection="1">
      <alignment vertical="center"/>
      <protection locked="0"/>
    </xf>
    <xf numFmtId="0" fontId="6" fillId="4" borderId="35" xfId="1" applyFont="1" applyFill="1" applyBorder="1" applyProtection="1">
      <alignment vertical="center"/>
      <protection locked="0"/>
    </xf>
    <xf numFmtId="0" fontId="6" fillId="4" borderId="34" xfId="1" applyFont="1" applyFill="1" applyBorder="1" applyProtection="1">
      <alignment vertical="center"/>
      <protection locked="0"/>
    </xf>
    <xf numFmtId="0" fontId="6" fillId="4" borderId="19" xfId="1" applyFont="1" applyFill="1" applyBorder="1" applyProtection="1">
      <alignment vertical="center"/>
      <protection locked="0"/>
    </xf>
    <xf numFmtId="0" fontId="6" fillId="4" borderId="18" xfId="1" applyFont="1" applyFill="1" applyBorder="1" applyProtection="1">
      <alignment vertical="center"/>
      <protection locked="0"/>
    </xf>
    <xf numFmtId="0" fontId="6" fillId="4" borderId="17" xfId="1" applyFont="1" applyFill="1" applyBorder="1" applyProtection="1">
      <alignment vertical="center"/>
      <protection locked="0"/>
    </xf>
    <xf numFmtId="0" fontId="6" fillId="4" borderId="68" xfId="1" applyFont="1" applyFill="1" applyBorder="1" applyProtection="1">
      <alignment vertical="center"/>
      <protection locked="0"/>
    </xf>
    <xf numFmtId="0" fontId="6" fillId="4" borderId="44" xfId="1" applyFont="1" applyFill="1" applyBorder="1" applyProtection="1">
      <alignment vertical="center"/>
      <protection locked="0"/>
    </xf>
    <xf numFmtId="0" fontId="6" fillId="4" borderId="48" xfId="1" applyFont="1" applyFill="1" applyBorder="1" applyProtection="1">
      <alignment vertical="center"/>
      <protection locked="0"/>
    </xf>
    <xf numFmtId="0" fontId="6" fillId="4" borderId="58" xfId="1" applyFont="1" applyFill="1" applyBorder="1" applyProtection="1">
      <alignment vertical="center"/>
      <protection locked="0"/>
    </xf>
    <xf numFmtId="0" fontId="6" fillId="4" borderId="16" xfId="1" applyFont="1" applyFill="1" applyBorder="1" applyProtection="1">
      <alignment vertical="center"/>
      <protection locked="0"/>
    </xf>
    <xf numFmtId="0" fontId="6" fillId="4" borderId="75" xfId="1" applyFont="1" applyFill="1" applyBorder="1" applyProtection="1">
      <alignment vertical="center"/>
      <protection locked="0"/>
    </xf>
    <xf numFmtId="0" fontId="6" fillId="4" borderId="47" xfId="1" applyFont="1" applyFill="1" applyBorder="1" applyProtection="1">
      <alignment vertical="center"/>
      <protection locked="0"/>
    </xf>
    <xf numFmtId="0" fontId="6" fillId="4" borderId="54" xfId="1" applyFont="1" applyFill="1" applyBorder="1" applyProtection="1">
      <alignment vertical="center"/>
      <protection locked="0"/>
    </xf>
    <xf numFmtId="0" fontId="6" fillId="4" borderId="23" xfId="1" applyFont="1" applyFill="1" applyBorder="1" applyProtection="1">
      <alignment vertical="center"/>
      <protection locked="0"/>
    </xf>
    <xf numFmtId="0" fontId="6" fillId="4" borderId="78" xfId="1" applyFont="1" applyFill="1" applyBorder="1" applyProtection="1">
      <alignment vertical="center"/>
      <protection locked="0"/>
    </xf>
    <xf numFmtId="0" fontId="6" fillId="4" borderId="24" xfId="1" applyFont="1" applyFill="1" applyBorder="1" applyProtection="1">
      <alignment vertical="center"/>
      <protection locked="0"/>
    </xf>
    <xf numFmtId="0" fontId="6" fillId="4" borderId="79" xfId="1" applyFont="1" applyFill="1" applyBorder="1" applyProtection="1">
      <alignment vertical="center"/>
      <protection locked="0"/>
    </xf>
    <xf numFmtId="0" fontId="6" fillId="4" borderId="32" xfId="1" applyFont="1" applyFill="1" applyBorder="1" applyProtection="1">
      <alignment vertical="center"/>
      <protection locked="0"/>
    </xf>
    <xf numFmtId="0" fontId="3" fillId="4" borderId="17" xfId="1" applyFont="1" applyFill="1" applyBorder="1" applyProtection="1">
      <alignment vertical="center"/>
      <protection locked="0"/>
    </xf>
    <xf numFmtId="0" fontId="15" fillId="0" borderId="0" xfId="4" applyFont="1" applyProtection="1">
      <alignment vertical="center"/>
    </xf>
    <xf numFmtId="0" fontId="20" fillId="0" borderId="0" xfId="4" applyFont="1" applyAlignment="1" applyProtection="1">
      <alignment horizontal="left" vertical="center"/>
    </xf>
    <xf numFmtId="0" fontId="18" fillId="0" borderId="0" xfId="4" applyFont="1" applyProtection="1">
      <alignment vertical="center"/>
    </xf>
    <xf numFmtId="0" fontId="12" fillId="0" borderId="0" xfId="4" applyFont="1" applyAlignment="1" applyProtection="1">
      <alignment horizontal="center" vertical="center"/>
    </xf>
    <xf numFmtId="0" fontId="17" fillId="0" borderId="0" xfId="4" applyFont="1" applyProtection="1">
      <alignment vertical="center"/>
    </xf>
    <xf numFmtId="182" fontId="17" fillId="0" borderId="0" xfId="4" applyNumberFormat="1" applyFont="1" applyProtection="1">
      <alignment vertical="center"/>
    </xf>
    <xf numFmtId="0" fontId="34" fillId="0" borderId="0" xfId="4" applyFont="1" applyAlignment="1" applyProtection="1">
      <alignment horizontal="left" vertical="center"/>
    </xf>
    <xf numFmtId="0" fontId="12" fillId="0" borderId="0" xfId="4" applyFont="1" applyAlignment="1" applyProtection="1">
      <alignment vertical="center" shrinkToFit="1"/>
    </xf>
    <xf numFmtId="181" fontId="17" fillId="0" borderId="0" xfId="4" applyNumberFormat="1" applyFont="1" applyAlignment="1" applyProtection="1">
      <alignment horizontal="right" vertical="center" shrinkToFit="1"/>
    </xf>
    <xf numFmtId="0" fontId="15" fillId="0" borderId="0" xfId="4" applyFont="1" applyAlignment="1" applyProtection="1">
      <alignment horizontal="center" vertical="center"/>
    </xf>
    <xf numFmtId="0" fontId="15" fillId="0" borderId="0" xfId="4" applyFont="1" applyAlignment="1" applyProtection="1">
      <alignment horizontal="center" vertical="center" shrinkToFit="1"/>
    </xf>
    <xf numFmtId="0" fontId="34" fillId="0" borderId="0" xfId="4" applyFont="1" applyProtection="1">
      <alignment vertical="center"/>
    </xf>
    <xf numFmtId="0" fontId="25" fillId="0" borderId="0" xfId="4" applyFont="1" applyProtection="1">
      <alignment vertical="center"/>
    </xf>
    <xf numFmtId="0" fontId="19" fillId="0" borderId="0" xfId="4" applyFont="1" applyAlignment="1" applyProtection="1">
      <alignment horizontal="right" vertical="center"/>
    </xf>
    <xf numFmtId="0" fontId="40" fillId="0" borderId="0" xfId="3" applyFont="1" applyAlignment="1">
      <alignment horizontal="right" vertical="center"/>
    </xf>
    <xf numFmtId="0" fontId="0" fillId="0" borderId="0" xfId="3" applyFont="1">
      <alignment vertical="center"/>
    </xf>
    <xf numFmtId="0" fontId="3" fillId="0" borderId="0" xfId="1" applyFont="1" applyAlignment="1" applyProtection="1">
      <alignment vertical="center"/>
    </xf>
    <xf numFmtId="0" fontId="12" fillId="0" borderId="0" xfId="4" applyFont="1" applyAlignment="1" applyProtection="1">
      <alignment vertical="center"/>
    </xf>
    <xf numFmtId="0" fontId="36" fillId="0" borderId="0" xfId="1" applyFont="1" applyProtection="1">
      <alignment vertical="center"/>
    </xf>
    <xf numFmtId="0" fontId="40" fillId="0" borderId="0" xfId="3" applyFont="1" applyAlignment="1">
      <alignment horizontal="right" vertical="center"/>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pplyProtection="1">
      <alignment horizontal="right" vertical="center"/>
      <protection locked="0"/>
    </xf>
    <xf numFmtId="0" fontId="41" fillId="0" borderId="0" xfId="3" applyFont="1" applyAlignment="1">
      <alignment horizontal="center" vertical="center"/>
    </xf>
    <xf numFmtId="0" fontId="40" fillId="0" borderId="42" xfId="3" applyFont="1" applyBorder="1" applyAlignment="1" applyProtection="1">
      <alignment horizontal="center" vertical="center"/>
      <protection locked="0"/>
    </xf>
    <xf numFmtId="0" fontId="40" fillId="0" borderId="45" xfId="3" applyFont="1" applyBorder="1" applyAlignment="1" applyProtection="1">
      <alignment horizontal="center" vertical="center"/>
      <protection locked="0"/>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pplyProtection="1">
      <alignment horizontal="center" vertical="center"/>
      <protection locked="0"/>
    </xf>
    <xf numFmtId="0" fontId="40" fillId="0" borderId="14" xfId="3" applyFont="1" applyBorder="1" applyAlignment="1" applyProtection="1">
      <alignment horizontal="center" vertical="center"/>
      <protection locked="0"/>
    </xf>
    <xf numFmtId="0" fontId="40" fillId="0" borderId="16" xfId="3" applyFont="1" applyBorder="1" applyAlignment="1" applyProtection="1">
      <alignment horizontal="center" vertical="center"/>
      <protection locked="0"/>
    </xf>
    <xf numFmtId="183" fontId="3" fillId="0" borderId="39" xfId="1" applyNumberFormat="1" applyFont="1" applyBorder="1" applyAlignment="1" applyProtection="1">
      <alignment horizontal="center" vertical="center"/>
    </xf>
    <xf numFmtId="183" fontId="3" fillId="0" borderId="38" xfId="1" applyNumberFormat="1" applyFont="1" applyBorder="1" applyAlignment="1" applyProtection="1">
      <alignment horizontal="center" vertical="center"/>
    </xf>
    <xf numFmtId="183" fontId="3" fillId="0" borderId="40" xfId="1" applyNumberFormat="1" applyFont="1" applyBorder="1" applyAlignment="1" applyProtection="1">
      <alignment horizontal="center" vertical="center"/>
    </xf>
    <xf numFmtId="183" fontId="3" fillId="0" borderId="24" xfId="1" applyNumberFormat="1" applyFont="1" applyBorder="1" applyAlignment="1" applyProtection="1">
      <alignment horizontal="center" vertical="center" shrinkToFit="1"/>
    </xf>
    <xf numFmtId="183" fontId="3" fillId="0" borderId="18" xfId="1" applyNumberFormat="1" applyFont="1" applyBorder="1" applyAlignment="1" applyProtection="1">
      <alignment horizontal="center" vertical="center" shrinkToFit="1"/>
    </xf>
    <xf numFmtId="183" fontId="3" fillId="0" borderId="44" xfId="1" applyNumberFormat="1" applyFont="1" applyBorder="1" applyAlignment="1" applyProtection="1">
      <alignment horizontal="center" vertical="center" shrinkToFit="1"/>
    </xf>
    <xf numFmtId="0" fontId="6" fillId="0" borderId="3"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3" fillId="0" borderId="44" xfId="1" applyFont="1" applyBorder="1" applyAlignment="1" applyProtection="1">
      <alignment horizontal="center" vertical="center" shrinkToFit="1"/>
    </xf>
    <xf numFmtId="0" fontId="3" fillId="0" borderId="48" xfId="1" applyFont="1" applyBorder="1" applyAlignment="1" applyProtection="1">
      <alignment horizontal="center" vertical="center" shrinkToFit="1"/>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Border="1" applyAlignment="1" applyProtection="1">
      <alignment horizontal="center" vertical="center"/>
    </xf>
    <xf numFmtId="0" fontId="6" fillId="0" borderId="85" xfId="1" applyFont="1" applyBorder="1" applyAlignment="1" applyProtection="1">
      <alignment horizontal="center" vertical="center"/>
    </xf>
    <xf numFmtId="0" fontId="6" fillId="0" borderId="86" xfId="1" applyFont="1" applyBorder="1" applyAlignment="1" applyProtection="1">
      <alignment horizontal="center" vertical="center"/>
    </xf>
    <xf numFmtId="176" fontId="6" fillId="0" borderId="86" xfId="1" applyNumberFormat="1" applyFont="1" applyBorder="1" applyAlignment="1" applyProtection="1">
      <alignment horizontal="center" vertical="center" shrinkToFit="1"/>
    </xf>
    <xf numFmtId="176" fontId="6" fillId="0" borderId="39" xfId="1" applyNumberFormat="1" applyFont="1" applyBorder="1" applyAlignment="1" applyProtection="1">
      <alignment horizontal="center" vertical="center" shrinkToFit="1"/>
    </xf>
    <xf numFmtId="0" fontId="3" fillId="0" borderId="109" xfId="1" applyFont="1" applyBorder="1" applyAlignment="1" applyProtection="1">
      <alignment horizontal="center" vertical="center"/>
    </xf>
    <xf numFmtId="0" fontId="3" fillId="0" borderId="110" xfId="1" applyFont="1" applyBorder="1" applyAlignment="1" applyProtection="1">
      <alignment horizontal="center" vertical="center"/>
    </xf>
    <xf numFmtId="0" fontId="6" fillId="4" borderId="75" xfId="1" applyFont="1" applyFill="1" applyBorder="1" applyAlignment="1" applyProtection="1">
      <alignment horizontal="center" vertical="center" shrinkToFit="1"/>
      <protection locked="0"/>
    </xf>
    <xf numFmtId="0" fontId="6" fillId="4" borderId="47" xfId="1" applyFont="1" applyFill="1" applyBorder="1" applyAlignment="1" applyProtection="1">
      <alignment horizontal="center" vertical="center" shrinkToFit="1"/>
      <protection locked="0"/>
    </xf>
    <xf numFmtId="0" fontId="6" fillId="4" borderId="22" xfId="1" applyFont="1" applyFill="1" applyBorder="1" applyAlignment="1" applyProtection="1">
      <alignment horizontal="center" vertical="center"/>
      <protection locked="0"/>
    </xf>
    <xf numFmtId="0" fontId="6" fillId="4" borderId="21" xfId="1" applyFont="1" applyFill="1" applyBorder="1" applyAlignment="1" applyProtection="1">
      <alignment horizontal="center" vertical="center"/>
      <protection locked="0"/>
    </xf>
    <xf numFmtId="0" fontId="6" fillId="4" borderId="20" xfId="1" applyFont="1" applyFill="1" applyBorder="1" applyAlignment="1" applyProtection="1">
      <alignment horizontal="center" vertical="center"/>
      <protection locked="0"/>
    </xf>
    <xf numFmtId="0" fontId="6" fillId="0" borderId="68" xfId="1" applyFont="1" applyBorder="1" applyAlignment="1" applyProtection="1">
      <alignment horizontal="center" vertical="center"/>
    </xf>
    <xf numFmtId="0" fontId="6" fillId="0" borderId="44" xfId="1" applyFont="1" applyBorder="1" applyAlignment="1" applyProtection="1">
      <alignment horizontal="center" vertical="center"/>
    </xf>
    <xf numFmtId="176" fontId="6" fillId="0" borderId="44" xfId="1" applyNumberFormat="1" applyFont="1" applyBorder="1" applyAlignment="1" applyProtection="1">
      <alignment horizontal="center" vertical="center"/>
    </xf>
    <xf numFmtId="176" fontId="6" fillId="0" borderId="46" xfId="1" applyNumberFormat="1" applyFont="1" applyBorder="1" applyAlignment="1" applyProtection="1">
      <alignment horizontal="center" vertical="center"/>
    </xf>
    <xf numFmtId="0" fontId="3" fillId="0" borderId="18" xfId="1" applyFont="1" applyBorder="1" applyAlignment="1" applyProtection="1">
      <alignment horizontal="center" vertical="center" shrinkToFit="1"/>
    </xf>
    <xf numFmtId="0" fontId="3" fillId="0" borderId="17" xfId="1" applyFont="1" applyBorder="1" applyAlignment="1" applyProtection="1">
      <alignment horizontal="center" vertical="center" shrinkToFit="1"/>
    </xf>
    <xf numFmtId="0" fontId="6" fillId="4" borderId="19" xfId="1" applyFont="1" applyFill="1" applyBorder="1" applyAlignment="1" applyProtection="1">
      <alignment horizontal="center" vertical="center" shrinkToFit="1"/>
      <protection locked="0"/>
    </xf>
    <xf numFmtId="0" fontId="6" fillId="4" borderId="18" xfId="1" applyFont="1" applyFill="1" applyBorder="1" applyAlignment="1" applyProtection="1">
      <alignment horizontal="center" vertical="center" shrinkToFit="1"/>
      <protection locked="0"/>
    </xf>
    <xf numFmtId="0" fontId="6" fillId="4" borderId="15"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vertical="center"/>
      <protection locked="0"/>
    </xf>
    <xf numFmtId="0" fontId="6" fillId="4" borderId="13" xfId="1" applyFont="1" applyFill="1" applyBorder="1" applyAlignment="1" applyProtection="1">
      <alignment horizontal="center" vertical="center"/>
      <protection locked="0"/>
    </xf>
    <xf numFmtId="0" fontId="6" fillId="0" borderId="19" xfId="1" applyFont="1" applyBorder="1" applyAlignment="1" applyProtection="1">
      <alignment horizontal="center" vertical="center"/>
    </xf>
    <xf numFmtId="0" fontId="6" fillId="0" borderId="18" xfId="1" applyFont="1" applyBorder="1" applyAlignment="1" applyProtection="1">
      <alignment horizontal="center" vertical="center"/>
    </xf>
    <xf numFmtId="176" fontId="6" fillId="0" borderId="18" xfId="1" applyNumberFormat="1" applyFont="1" applyBorder="1" applyAlignment="1" applyProtection="1">
      <alignment horizontal="center" vertical="center"/>
    </xf>
    <xf numFmtId="176" fontId="6" fillId="0" borderId="15" xfId="1" applyNumberFormat="1" applyFont="1" applyBorder="1" applyAlignment="1" applyProtection="1">
      <alignment horizontal="center" vertical="center"/>
    </xf>
    <xf numFmtId="0" fontId="6" fillId="4" borderId="18" xfId="1" applyFont="1" applyFill="1" applyBorder="1" applyAlignment="1" applyProtection="1">
      <alignment horizontal="center" vertical="center"/>
      <protection locked="0"/>
    </xf>
    <xf numFmtId="0" fontId="6" fillId="4" borderId="17" xfId="1" applyFont="1" applyFill="1" applyBorder="1" applyAlignment="1" applyProtection="1">
      <alignment horizontal="center" vertical="center"/>
      <protection locked="0"/>
    </xf>
    <xf numFmtId="0" fontId="3" fillId="0" borderId="35" xfId="1" applyFont="1" applyBorder="1" applyAlignment="1" applyProtection="1">
      <alignment horizontal="center" vertical="center" wrapText="1"/>
    </xf>
    <xf numFmtId="0" fontId="3" fillId="0" borderId="47"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47" xfId="1" applyFont="1" applyBorder="1" applyAlignment="1" applyProtection="1">
      <alignment horizontal="center" vertical="center"/>
    </xf>
    <xf numFmtId="0" fontId="3" fillId="0" borderId="54" xfId="1" applyFont="1" applyBorder="1" applyAlignment="1" applyProtection="1">
      <alignment horizontal="center" vertical="center"/>
    </xf>
    <xf numFmtId="0" fontId="7" fillId="0" borderId="76" xfId="1" applyFont="1" applyBorder="1" applyAlignment="1" applyProtection="1">
      <alignment horizontal="center" vertical="center" textRotation="255"/>
    </xf>
    <xf numFmtId="0" fontId="7" fillId="0" borderId="41" xfId="1" applyFont="1" applyBorder="1" applyAlignment="1" applyProtection="1">
      <alignment horizontal="center" vertical="center" textRotation="255"/>
    </xf>
    <xf numFmtId="0" fontId="6" fillId="4" borderId="36" xfId="1" applyFont="1" applyFill="1" applyBorder="1" applyAlignment="1" applyProtection="1">
      <alignment horizontal="center" vertical="center" shrinkToFit="1"/>
      <protection locked="0"/>
    </xf>
    <xf numFmtId="0" fontId="6" fillId="4" borderId="35" xfId="1" applyFont="1" applyFill="1" applyBorder="1" applyAlignment="1" applyProtection="1">
      <alignment horizontal="center" vertical="center" shrinkToFit="1"/>
      <protection locked="0"/>
    </xf>
    <xf numFmtId="0" fontId="6" fillId="4" borderId="35" xfId="1" applyFont="1" applyFill="1" applyBorder="1" applyAlignment="1" applyProtection="1">
      <alignment horizontal="center" vertical="center"/>
      <protection locked="0"/>
    </xf>
    <xf numFmtId="0" fontId="6" fillId="4" borderId="34" xfId="1" applyFont="1" applyFill="1" applyBorder="1" applyAlignment="1" applyProtection="1">
      <alignment horizontal="center" vertical="center"/>
      <protection locked="0"/>
    </xf>
    <xf numFmtId="0" fontId="6" fillId="4" borderId="3" xfId="1" applyFont="1" applyFill="1" applyBorder="1" applyAlignment="1" applyProtection="1">
      <alignment horizontal="center" vertical="center"/>
      <protection locked="0"/>
    </xf>
    <xf numFmtId="0" fontId="6" fillId="4" borderId="2" xfId="1" applyFont="1" applyFill="1" applyBorder="1" applyAlignment="1" applyProtection="1">
      <alignment horizontal="center" vertical="center"/>
      <protection locked="0"/>
    </xf>
    <xf numFmtId="0" fontId="6" fillId="4" borderId="1" xfId="1" applyFont="1" applyFill="1" applyBorder="1" applyAlignment="1" applyProtection="1">
      <alignment horizontal="center" vertical="center"/>
      <protection locked="0"/>
    </xf>
    <xf numFmtId="0" fontId="3" fillId="0" borderId="41"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43" xfId="1" applyFont="1" applyBorder="1" applyAlignment="1" applyProtection="1">
      <alignment horizontal="center" vertical="center"/>
    </xf>
    <xf numFmtId="0" fontId="3" fillId="0" borderId="39" xfId="1" applyFont="1" applyBorder="1" applyAlignment="1" applyProtection="1">
      <alignment horizontal="center" vertical="center" wrapText="1"/>
    </xf>
    <xf numFmtId="0" fontId="3" fillId="0" borderId="38"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66"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43" xfId="1" applyFont="1" applyBorder="1" applyAlignment="1" applyProtection="1">
      <alignment horizontal="center" vertical="center" wrapText="1"/>
    </xf>
    <xf numFmtId="0" fontId="3" fillId="0" borderId="39"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0" borderId="66" xfId="1" applyFont="1" applyBorder="1" applyAlignment="1" applyProtection="1">
      <alignment horizontal="center" vertical="center"/>
    </xf>
    <xf numFmtId="0" fontId="3" fillId="0" borderId="67" xfId="1" applyFont="1" applyBorder="1" applyAlignment="1" applyProtection="1">
      <alignment horizontal="center" vertical="center"/>
    </xf>
    <xf numFmtId="0" fontId="3" fillId="0" borderId="36" xfId="1" applyFont="1" applyBorder="1" applyAlignment="1" applyProtection="1">
      <alignment horizontal="center" vertical="center"/>
    </xf>
    <xf numFmtId="0" fontId="3" fillId="0" borderId="36"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6" fillId="0" borderId="78" xfId="1" applyFont="1" applyBorder="1" applyAlignment="1" applyProtection="1">
      <alignment horizontal="center" vertical="center"/>
    </xf>
    <xf numFmtId="0" fontId="6" fillId="0" borderId="24" xfId="1" applyFont="1" applyBorder="1" applyAlignment="1" applyProtection="1">
      <alignment horizontal="center" vertical="center"/>
    </xf>
    <xf numFmtId="176" fontId="6" fillId="0" borderId="24" xfId="1" applyNumberFormat="1" applyFont="1" applyBorder="1" applyAlignment="1" applyProtection="1">
      <alignment horizontal="center" vertical="center"/>
    </xf>
    <xf numFmtId="176" fontId="6" fillId="0" borderId="31" xfId="1" applyNumberFormat="1" applyFont="1" applyBorder="1" applyAlignment="1" applyProtection="1">
      <alignment horizontal="center" vertical="center"/>
    </xf>
    <xf numFmtId="0" fontId="3" fillId="0" borderId="24" xfId="1" applyFont="1" applyBorder="1" applyAlignment="1" applyProtection="1">
      <alignment horizontal="center" vertical="center" shrinkToFit="1"/>
    </xf>
    <xf numFmtId="0" fontId="3" fillId="0" borderId="79" xfId="1" applyFont="1" applyBorder="1" applyAlignment="1" applyProtection="1">
      <alignment horizontal="center" vertical="center" shrinkToFit="1"/>
    </xf>
    <xf numFmtId="0" fontId="6" fillId="0" borderId="8" xfId="1" applyFont="1" applyBorder="1" applyAlignment="1" applyProtection="1">
      <alignment horizontal="center" vertical="center"/>
    </xf>
    <xf numFmtId="0" fontId="6" fillId="0" borderId="11" xfId="1" applyFont="1" applyBorder="1" applyAlignment="1" applyProtection="1">
      <alignment horizontal="center" vertical="center"/>
    </xf>
    <xf numFmtId="176" fontId="6" fillId="0" borderId="11" xfId="1" applyNumberFormat="1" applyFont="1" applyBorder="1" applyAlignment="1" applyProtection="1">
      <alignment horizontal="center" vertical="center" shrinkToFit="1"/>
    </xf>
    <xf numFmtId="176" fontId="6" fillId="0" borderId="88" xfId="1" applyNumberFormat="1" applyFont="1" applyBorder="1" applyAlignment="1" applyProtection="1">
      <alignment horizontal="center" vertical="center"/>
    </xf>
    <xf numFmtId="176" fontId="6" fillId="0" borderId="89" xfId="1" applyNumberFormat="1" applyFont="1" applyBorder="1" applyAlignment="1" applyProtection="1">
      <alignment horizontal="center" vertical="center"/>
    </xf>
    <xf numFmtId="176" fontId="6" fillId="0" borderId="90" xfId="1" applyNumberFormat="1" applyFont="1" applyBorder="1" applyAlignment="1" applyProtection="1">
      <alignment horizontal="center" vertical="center"/>
    </xf>
    <xf numFmtId="177" fontId="3" fillId="0" borderId="88" xfId="1" applyNumberFormat="1" applyFont="1" applyBorder="1" applyAlignment="1" applyProtection="1">
      <alignment horizontal="center" vertical="center"/>
    </xf>
    <xf numFmtId="177" fontId="3" fillId="0" borderId="89" xfId="1" applyNumberFormat="1" applyFont="1" applyBorder="1" applyAlignment="1" applyProtection="1">
      <alignment horizontal="center" vertical="center"/>
    </xf>
    <xf numFmtId="0" fontId="3" fillId="0" borderId="53" xfId="1" applyFont="1" applyBorder="1" applyAlignment="1" applyProtection="1">
      <alignment horizontal="center" vertical="center"/>
    </xf>
    <xf numFmtId="0" fontId="3" fillId="0" borderId="52" xfId="1" applyFont="1" applyBorder="1" applyAlignment="1" applyProtection="1">
      <alignment horizontal="center" vertical="center"/>
    </xf>
    <xf numFmtId="179" fontId="6" fillId="0" borderId="11" xfId="1" applyNumberFormat="1" applyFont="1" applyBorder="1" applyAlignment="1" applyProtection="1">
      <alignment horizontal="center" vertical="center"/>
    </xf>
    <xf numFmtId="183" fontId="3" fillId="0" borderId="11" xfId="1" applyNumberFormat="1" applyFont="1" applyBorder="1" applyAlignment="1" applyProtection="1">
      <alignment horizontal="center" vertical="center"/>
    </xf>
    <xf numFmtId="0" fontId="3" fillId="0" borderId="11" xfId="1" applyFont="1" applyBorder="1" applyAlignment="1" applyProtection="1">
      <alignment horizontal="center" vertical="center"/>
    </xf>
    <xf numFmtId="0" fontId="3" fillId="4" borderId="23" xfId="1" applyFont="1" applyFill="1" applyBorder="1" applyAlignment="1" applyProtection="1">
      <alignment horizontal="center" vertical="center" shrinkToFit="1"/>
      <protection locked="0"/>
    </xf>
    <xf numFmtId="0" fontId="3" fillId="4" borderId="47" xfId="1" applyFont="1" applyFill="1" applyBorder="1" applyAlignment="1" applyProtection="1">
      <alignment horizontal="center" vertical="center" shrinkToFit="1"/>
      <protection locked="0"/>
    </xf>
    <xf numFmtId="0" fontId="6" fillId="0" borderId="45" xfId="1" applyFont="1" applyBorder="1" applyAlignment="1" applyProtection="1">
      <alignment horizontal="center" vertical="center"/>
    </xf>
    <xf numFmtId="0" fontId="7" fillId="0" borderId="98" xfId="1" applyFont="1" applyBorder="1" applyAlignment="1" applyProtection="1">
      <alignment horizontal="center" vertical="center" textRotation="255"/>
    </xf>
    <xf numFmtId="0" fontId="7" fillId="0" borderId="84" xfId="1" applyFont="1" applyBorder="1" applyAlignment="1" applyProtection="1">
      <alignment horizontal="center" vertical="center" textRotation="255"/>
    </xf>
    <xf numFmtId="0" fontId="7" fillId="0" borderId="99" xfId="1" applyFont="1" applyBorder="1" applyAlignment="1" applyProtection="1">
      <alignment horizontal="center" vertical="center" textRotation="255"/>
    </xf>
    <xf numFmtId="0" fontId="6" fillId="4" borderId="16" xfId="1" applyFont="1" applyFill="1" applyBorder="1" applyAlignment="1" applyProtection="1">
      <alignment horizontal="center" vertical="center" shrinkToFit="1"/>
      <protection locked="0"/>
    </xf>
    <xf numFmtId="0" fontId="6" fillId="0" borderId="16" xfId="1" applyFont="1" applyBorder="1" applyAlignment="1" applyProtection="1">
      <alignment horizontal="center" vertical="center"/>
    </xf>
    <xf numFmtId="0" fontId="3" fillId="0" borderId="31" xfId="1" applyFont="1" applyBorder="1" applyAlignment="1" applyProtection="1">
      <alignment horizontal="center" vertical="center" shrinkToFit="1"/>
    </xf>
    <xf numFmtId="0" fontId="3" fillId="0" borderId="30" xfId="1" applyFont="1" applyBorder="1" applyAlignment="1" applyProtection="1">
      <alignment horizontal="center" vertical="center" shrinkToFit="1"/>
    </xf>
    <xf numFmtId="0" fontId="3" fillId="0" borderId="29" xfId="1" applyFont="1" applyBorder="1" applyAlignment="1" applyProtection="1">
      <alignment horizontal="center" vertical="center" shrinkToFit="1"/>
    </xf>
    <xf numFmtId="0" fontId="3" fillId="0" borderId="22" xfId="1" applyFont="1" applyBorder="1" applyAlignment="1" applyProtection="1">
      <alignment horizontal="center" vertical="center" shrinkToFit="1"/>
    </xf>
    <xf numFmtId="0" fontId="3" fillId="0" borderId="21" xfId="1" applyFont="1" applyBorder="1" applyAlignment="1" applyProtection="1">
      <alignment horizontal="center" vertical="center" shrinkToFit="1"/>
    </xf>
    <xf numFmtId="0" fontId="3" fillId="0" borderId="20" xfId="1" applyFont="1" applyBorder="1" applyAlignment="1" applyProtection="1">
      <alignment horizontal="center" vertical="center" shrinkToFit="1"/>
    </xf>
    <xf numFmtId="0" fontId="6" fillId="4" borderId="58" xfId="1" applyFont="1" applyFill="1" applyBorder="1" applyAlignment="1" applyProtection="1">
      <alignment horizontal="center" vertical="center" shrinkToFit="1"/>
      <protection locked="0"/>
    </xf>
    <xf numFmtId="0" fontId="6" fillId="4" borderId="57" xfId="1" applyFont="1" applyFill="1" applyBorder="1" applyAlignment="1" applyProtection="1">
      <alignment horizontal="center" vertical="center"/>
      <protection locked="0"/>
    </xf>
    <xf numFmtId="0" fontId="6" fillId="4" borderId="50" xfId="1" applyFont="1" applyFill="1" applyBorder="1" applyAlignment="1" applyProtection="1">
      <alignment horizontal="center" vertical="center"/>
      <protection locked="0"/>
    </xf>
    <xf numFmtId="0" fontId="6" fillId="4" borderId="51" xfId="1" applyFont="1" applyFill="1" applyBorder="1" applyAlignment="1" applyProtection="1">
      <alignment horizontal="center" vertical="center"/>
      <protection locked="0"/>
    </xf>
    <xf numFmtId="0" fontId="6" fillId="0" borderId="32" xfId="1" applyFont="1" applyBorder="1" applyAlignment="1" applyProtection="1">
      <alignment horizontal="center" vertical="center"/>
    </xf>
    <xf numFmtId="179" fontId="6" fillId="0" borderId="66" xfId="1" applyNumberFormat="1" applyFont="1" applyBorder="1" applyAlignment="1" applyProtection="1">
      <alignment horizontal="center" vertical="center" shrinkToFit="1"/>
    </xf>
    <xf numFmtId="179" fontId="6" fillId="0" borderId="0" xfId="1" applyNumberFormat="1" applyFont="1" applyAlignment="1" applyProtection="1">
      <alignment horizontal="center" vertical="center" shrinkToFit="1"/>
    </xf>
    <xf numFmtId="179" fontId="6" fillId="0" borderId="43" xfId="1" applyNumberFormat="1" applyFont="1" applyBorder="1" applyAlignment="1" applyProtection="1">
      <alignment horizontal="center" vertical="center" shrinkToFit="1"/>
    </xf>
    <xf numFmtId="177" fontId="3" fillId="0" borderId="66" xfId="1" applyNumberFormat="1" applyFont="1" applyBorder="1" applyAlignment="1" applyProtection="1">
      <alignment horizontal="center" vertical="center" shrinkToFit="1"/>
    </xf>
    <xf numFmtId="177" fontId="3" fillId="0" borderId="0" xfId="1" applyNumberFormat="1" applyFont="1" applyAlignment="1" applyProtection="1">
      <alignment horizontal="center" vertical="center" shrinkToFit="1"/>
    </xf>
    <xf numFmtId="177" fontId="3" fillId="0" borderId="43" xfId="1" applyNumberFormat="1" applyFont="1" applyBorder="1" applyAlignment="1" applyProtection="1">
      <alignment horizontal="center" vertical="center" shrinkToFit="1"/>
    </xf>
    <xf numFmtId="0" fontId="6" fillId="4" borderId="68" xfId="1" applyFont="1" applyFill="1" applyBorder="1" applyAlignment="1" applyProtection="1">
      <alignment horizontal="center" vertical="center" shrinkToFit="1"/>
      <protection locked="0"/>
    </xf>
    <xf numFmtId="0" fontId="6" fillId="4" borderId="44" xfId="1" applyFont="1" applyFill="1" applyBorder="1" applyAlignment="1" applyProtection="1">
      <alignment horizontal="center" vertical="center" shrinkToFit="1"/>
      <protection locked="0"/>
    </xf>
    <xf numFmtId="0" fontId="6" fillId="4" borderId="46"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6" fillId="4" borderId="56" xfId="1" applyFont="1" applyFill="1" applyBorder="1" applyAlignment="1" applyProtection="1">
      <alignment horizontal="center" vertical="center"/>
      <protection locked="0"/>
    </xf>
    <xf numFmtId="0" fontId="6" fillId="0" borderId="23" xfId="1" applyFont="1" applyBorder="1" applyAlignment="1" applyProtection="1">
      <alignment horizontal="center" vertical="center"/>
    </xf>
    <xf numFmtId="0" fontId="6" fillId="0" borderId="47" xfId="1" applyFont="1" applyBorder="1" applyAlignment="1" applyProtection="1">
      <alignment horizontal="center" vertical="center"/>
    </xf>
    <xf numFmtId="176" fontId="6" fillId="0" borderId="47" xfId="1" applyNumberFormat="1" applyFont="1" applyBorder="1" applyAlignment="1" applyProtection="1">
      <alignment horizontal="center" vertical="center"/>
    </xf>
    <xf numFmtId="0" fontId="3" fillId="0" borderId="15" xfId="1" applyFont="1" applyBorder="1" applyAlignment="1" applyProtection="1">
      <alignment horizontal="center" vertical="center" shrinkToFit="1"/>
    </xf>
    <xf numFmtId="0" fontId="3" fillId="0" borderId="14" xfId="1" applyFont="1" applyBorder="1" applyAlignment="1" applyProtection="1">
      <alignment horizontal="center" vertical="center" shrinkToFit="1"/>
    </xf>
    <xf numFmtId="0" fontId="3" fillId="0" borderId="13" xfId="1" applyFont="1" applyBorder="1" applyAlignment="1" applyProtection="1">
      <alignment horizontal="center" vertical="center" shrinkToFit="1"/>
    </xf>
    <xf numFmtId="0" fontId="3" fillId="0" borderId="46" xfId="1" applyFont="1" applyBorder="1" applyAlignment="1" applyProtection="1">
      <alignment horizontal="center" vertical="center" shrinkToFit="1"/>
    </xf>
    <xf numFmtId="0" fontId="3" fillId="0" borderId="42" xfId="1" applyFont="1" applyBorder="1" applyAlignment="1" applyProtection="1">
      <alignment horizontal="center" vertical="center" shrinkToFit="1"/>
    </xf>
    <xf numFmtId="0" fontId="3" fillId="0" borderId="56" xfId="1" applyFont="1" applyBorder="1" applyAlignment="1" applyProtection="1">
      <alignment horizontal="center" vertical="center" shrinkToFit="1"/>
    </xf>
    <xf numFmtId="0" fontId="15" fillId="0" borderId="0" xfId="4" applyFont="1" applyAlignment="1" applyProtection="1">
      <alignment horizontal="center" vertical="center"/>
    </xf>
    <xf numFmtId="49" fontId="15" fillId="0" borderId="0" xfId="4" applyNumberFormat="1" applyFont="1" applyAlignment="1" applyProtection="1">
      <alignment horizontal="center" vertical="center"/>
    </xf>
    <xf numFmtId="0" fontId="6" fillId="0" borderId="58" xfId="1" applyFont="1" applyBorder="1" applyAlignment="1" applyProtection="1">
      <alignment horizontal="center" vertical="center"/>
    </xf>
    <xf numFmtId="0" fontId="6" fillId="0" borderId="35" xfId="1" applyFont="1" applyBorder="1" applyAlignment="1" applyProtection="1">
      <alignment horizontal="center" vertical="center"/>
    </xf>
    <xf numFmtId="176" fontId="6" fillId="0" borderId="35" xfId="1" applyNumberFormat="1" applyFont="1" applyBorder="1" applyAlignment="1" applyProtection="1">
      <alignment horizontal="center" vertical="center"/>
    </xf>
    <xf numFmtId="179" fontId="6" fillId="0" borderId="39" xfId="1" applyNumberFormat="1" applyFont="1" applyBorder="1" applyAlignment="1" applyProtection="1">
      <alignment horizontal="center" vertical="center" shrinkToFit="1"/>
    </xf>
    <xf numFmtId="179" fontId="6" fillId="0" borderId="38" xfId="1" applyNumberFormat="1" applyFont="1" applyBorder="1" applyAlignment="1" applyProtection="1">
      <alignment horizontal="center" vertical="center" shrinkToFit="1"/>
    </xf>
    <xf numFmtId="179" fontId="6" fillId="0" borderId="40" xfId="1" applyNumberFormat="1" applyFont="1" applyBorder="1" applyAlignment="1" applyProtection="1">
      <alignment horizontal="center" vertical="center" shrinkToFit="1"/>
    </xf>
    <xf numFmtId="179" fontId="6" fillId="0" borderId="77" xfId="1" applyNumberFormat="1" applyFont="1" applyBorder="1" applyAlignment="1" applyProtection="1">
      <alignment horizontal="center" vertical="center" shrinkToFit="1"/>
    </xf>
    <xf numFmtId="179" fontId="6" fillId="0" borderId="5" xfId="1" applyNumberFormat="1" applyFont="1" applyBorder="1" applyAlignment="1" applyProtection="1">
      <alignment horizontal="center" vertical="center" shrinkToFit="1"/>
    </xf>
    <xf numFmtId="179" fontId="6" fillId="0" borderId="60" xfId="1" applyNumberFormat="1" applyFont="1" applyBorder="1" applyAlignment="1" applyProtection="1">
      <alignment horizontal="center" vertical="center" shrinkToFit="1"/>
    </xf>
    <xf numFmtId="183" fontId="3" fillId="0" borderId="39" xfId="1" applyNumberFormat="1" applyFont="1" applyBorder="1" applyAlignment="1" applyProtection="1">
      <alignment horizontal="center" vertical="center" shrinkToFit="1"/>
    </xf>
    <xf numFmtId="183" fontId="3" fillId="0" borderId="38" xfId="1" applyNumberFormat="1" applyFont="1" applyBorder="1" applyAlignment="1" applyProtection="1">
      <alignment horizontal="center" vertical="center" shrinkToFit="1"/>
    </xf>
    <xf numFmtId="183" fontId="3" fillId="0" borderId="40" xfId="1" applyNumberFormat="1" applyFont="1" applyBorder="1" applyAlignment="1" applyProtection="1">
      <alignment horizontal="center" vertical="center" shrinkToFit="1"/>
    </xf>
    <xf numFmtId="183" fontId="3" fillId="0" borderId="66" xfId="1" applyNumberFormat="1" applyFont="1" applyBorder="1" applyAlignment="1" applyProtection="1">
      <alignment horizontal="center" vertical="center" shrinkToFit="1"/>
    </xf>
    <xf numFmtId="183" fontId="3" fillId="0" borderId="0" xfId="1" applyNumberFormat="1" applyFont="1" applyAlignment="1" applyProtection="1">
      <alignment horizontal="center" vertical="center" shrinkToFit="1"/>
    </xf>
    <xf numFmtId="183" fontId="3" fillId="0" borderId="43" xfId="1" applyNumberFormat="1" applyFont="1" applyBorder="1" applyAlignment="1" applyProtection="1">
      <alignment horizontal="center" vertical="center" shrinkToFit="1"/>
    </xf>
    <xf numFmtId="183" fontId="3" fillId="0" borderId="77" xfId="1" applyNumberFormat="1" applyFont="1" applyBorder="1" applyAlignment="1" applyProtection="1">
      <alignment horizontal="center" vertical="center" shrinkToFit="1"/>
    </xf>
    <xf numFmtId="183" fontId="3" fillId="0" borderId="5" xfId="1" applyNumberFormat="1" applyFont="1" applyBorder="1" applyAlignment="1" applyProtection="1">
      <alignment horizontal="center" vertical="center" shrinkToFit="1"/>
    </xf>
    <xf numFmtId="183" fontId="3" fillId="0" borderId="60" xfId="1" applyNumberFormat="1" applyFont="1" applyBorder="1" applyAlignment="1" applyProtection="1">
      <alignment horizontal="center" vertical="center" shrinkToFit="1"/>
    </xf>
    <xf numFmtId="0" fontId="3" fillId="0" borderId="57" xfId="1" applyFont="1" applyBorder="1" applyAlignment="1" applyProtection="1">
      <alignment horizontal="center" vertical="center" shrinkToFit="1"/>
    </xf>
    <xf numFmtId="0" fontId="3" fillId="0" borderId="50" xfId="1" applyFont="1" applyBorder="1" applyAlignment="1" applyProtection="1">
      <alignment horizontal="center" vertical="center" shrinkToFit="1"/>
    </xf>
    <xf numFmtId="0" fontId="3" fillId="0" borderId="51" xfId="1" applyFont="1" applyBorder="1" applyAlignment="1" applyProtection="1">
      <alignment horizontal="center" vertical="center" shrinkToFit="1"/>
    </xf>
    <xf numFmtId="0" fontId="6" fillId="4" borderId="14" xfId="1" applyFont="1" applyFill="1" applyBorder="1" applyAlignment="1" applyProtection="1">
      <alignment horizontal="center" vertical="center" shrinkToFit="1"/>
      <protection locked="0"/>
    </xf>
    <xf numFmtId="0" fontId="6" fillId="4" borderId="15" xfId="1" applyFont="1" applyFill="1" applyBorder="1" applyAlignment="1" applyProtection="1">
      <alignment horizontal="center" vertical="center" shrinkToFit="1"/>
      <protection locked="0"/>
    </xf>
    <xf numFmtId="0" fontId="6" fillId="0" borderId="14" xfId="1" applyFont="1" applyBorder="1" applyAlignment="1" applyProtection="1">
      <alignment horizontal="center" vertical="center"/>
    </xf>
    <xf numFmtId="176" fontId="6" fillId="0" borderId="14" xfId="1" applyNumberFormat="1" applyFont="1" applyBorder="1" applyAlignment="1" applyProtection="1">
      <alignment horizontal="center" vertical="center"/>
    </xf>
    <xf numFmtId="176" fontId="6" fillId="0" borderId="16" xfId="1" applyNumberFormat="1" applyFont="1" applyBorder="1" applyAlignment="1" applyProtection="1">
      <alignment horizontal="center" vertical="center"/>
    </xf>
    <xf numFmtId="176" fontId="6" fillId="0" borderId="27" xfId="1" applyNumberFormat="1" applyFont="1" applyBorder="1" applyAlignment="1" applyProtection="1">
      <alignment horizontal="center" vertical="center" shrinkToFit="1"/>
    </xf>
    <xf numFmtId="176" fontId="6" fillId="0" borderId="26" xfId="1" applyNumberFormat="1" applyFont="1" applyBorder="1" applyAlignment="1" applyProtection="1">
      <alignment horizontal="center" vertical="center" shrinkToFit="1"/>
    </xf>
    <xf numFmtId="176" fontId="6" fillId="0" borderId="28" xfId="1" applyNumberFormat="1" applyFont="1" applyBorder="1" applyAlignment="1" applyProtection="1">
      <alignment horizontal="center" vertical="center" shrinkToFit="1"/>
    </xf>
    <xf numFmtId="0" fontId="3" fillId="0" borderId="9" xfId="1" applyFont="1" applyBorder="1" applyAlignment="1" applyProtection="1">
      <alignment horizontal="center" vertical="center" shrinkToFit="1"/>
    </xf>
    <xf numFmtId="0" fontId="3" fillId="0" borderId="2" xfId="1" applyFont="1" applyBorder="1" applyAlignment="1" applyProtection="1">
      <alignment horizontal="center" vertical="center" shrinkToFit="1"/>
    </xf>
    <xf numFmtId="0" fontId="3" fillId="0" borderId="1" xfId="1" applyFont="1" applyBorder="1" applyAlignment="1" applyProtection="1">
      <alignment horizontal="center" vertical="center" shrinkToFit="1"/>
    </xf>
    <xf numFmtId="0" fontId="11" fillId="0" borderId="64" xfId="1" applyFont="1" applyBorder="1" applyAlignment="1" applyProtection="1">
      <alignment horizontal="center" vertical="center" textRotation="255" wrapText="1"/>
    </xf>
    <xf numFmtId="0" fontId="11" fillId="0" borderId="65" xfId="1" applyFont="1" applyBorder="1" applyAlignment="1" applyProtection="1">
      <alignment horizontal="center" vertical="center" textRotation="255"/>
    </xf>
    <xf numFmtId="0" fontId="6" fillId="4" borderId="50" xfId="1" applyFont="1" applyFill="1" applyBorder="1" applyAlignment="1" applyProtection="1">
      <alignment horizontal="center" vertical="center" shrinkToFit="1"/>
      <protection locked="0"/>
    </xf>
    <xf numFmtId="0" fontId="6" fillId="4" borderId="57" xfId="1" applyFont="1" applyFill="1" applyBorder="1" applyAlignment="1" applyProtection="1">
      <alignment horizontal="center" vertical="center" shrinkToFit="1"/>
      <protection locked="0"/>
    </xf>
    <xf numFmtId="0" fontId="6" fillId="0" borderId="50" xfId="1" applyFont="1" applyBorder="1" applyAlignment="1" applyProtection="1">
      <alignment horizontal="center" vertical="center"/>
    </xf>
    <xf numFmtId="176" fontId="6" fillId="0" borderId="57" xfId="1" applyNumberFormat="1" applyFont="1" applyBorder="1" applyAlignment="1" applyProtection="1">
      <alignment horizontal="center" vertical="center"/>
    </xf>
    <xf numFmtId="176" fontId="6" fillId="0" borderId="50" xfId="1" applyNumberFormat="1" applyFont="1" applyBorder="1" applyAlignment="1" applyProtection="1">
      <alignment horizontal="center" vertical="center"/>
    </xf>
    <xf numFmtId="176" fontId="6" fillId="0" borderId="58" xfId="1" applyNumberFormat="1" applyFont="1" applyBorder="1" applyAlignment="1" applyProtection="1">
      <alignment horizontal="center" vertical="center"/>
    </xf>
    <xf numFmtId="176" fontId="6" fillId="0" borderId="74" xfId="1" applyNumberFormat="1" applyFont="1" applyBorder="1" applyAlignment="1" applyProtection="1">
      <alignment horizontal="center" vertical="center" shrinkToFit="1"/>
    </xf>
    <xf numFmtId="176" fontId="6" fillId="0" borderId="72" xfId="1" applyNumberFormat="1" applyFont="1" applyBorder="1" applyAlignment="1" applyProtection="1">
      <alignment horizontal="center" vertical="center" shrinkToFit="1"/>
    </xf>
    <xf numFmtId="176" fontId="6" fillId="0" borderId="73" xfId="1" applyNumberFormat="1" applyFont="1" applyBorder="1" applyAlignment="1" applyProtection="1">
      <alignment horizontal="center" vertical="center" shrinkToFit="1"/>
    </xf>
    <xf numFmtId="0" fontId="7" fillId="0" borderId="55" xfId="1" applyFont="1" applyBorder="1" applyAlignment="1" applyProtection="1">
      <alignment horizontal="center" vertical="center" textRotation="255"/>
    </xf>
    <xf numFmtId="0" fontId="7" fillId="0" borderId="59" xfId="1" applyFont="1" applyBorder="1" applyAlignment="1" applyProtection="1">
      <alignment horizontal="center" vertical="center" textRotation="255"/>
    </xf>
    <xf numFmtId="0" fontId="6" fillId="4" borderId="2" xfId="1" applyFont="1" applyFill="1" applyBorder="1" applyAlignment="1" applyProtection="1">
      <alignment horizontal="center" vertical="center" shrinkToFit="1"/>
      <protection locked="0"/>
    </xf>
    <xf numFmtId="0" fontId="6" fillId="4" borderId="8"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protection locked="0"/>
    </xf>
    <xf numFmtId="0" fontId="6" fillId="0" borderId="2" xfId="1" applyFont="1" applyBorder="1" applyAlignment="1" applyProtection="1">
      <alignment horizontal="center" vertical="center"/>
    </xf>
    <xf numFmtId="176" fontId="6" fillId="0" borderId="9" xfId="1" applyNumberFormat="1" applyFont="1" applyBorder="1" applyAlignment="1" applyProtection="1">
      <alignment horizontal="center" vertical="center"/>
    </xf>
    <xf numFmtId="176" fontId="6" fillId="0" borderId="2" xfId="1" applyNumberFormat="1" applyFont="1" applyBorder="1" applyAlignment="1" applyProtection="1">
      <alignment horizontal="center" vertical="center"/>
    </xf>
    <xf numFmtId="176" fontId="6" fillId="0" borderId="8" xfId="1" applyNumberFormat="1" applyFont="1" applyBorder="1" applyAlignment="1" applyProtection="1">
      <alignment horizontal="center" vertical="center"/>
    </xf>
    <xf numFmtId="177" fontId="3" fillId="0" borderId="7" xfId="1" applyNumberFormat="1" applyFont="1" applyBorder="1" applyAlignment="1" applyProtection="1">
      <alignment horizontal="center" vertical="center"/>
    </xf>
    <xf numFmtId="177" fontId="3" fillId="0" borderId="6" xfId="1" applyNumberFormat="1" applyFont="1" applyBorder="1" applyAlignment="1" applyProtection="1">
      <alignment horizontal="center" vertical="center"/>
    </xf>
    <xf numFmtId="0" fontId="6" fillId="4" borderId="42" xfId="1" applyFont="1" applyFill="1" applyBorder="1" applyAlignment="1" applyProtection="1">
      <alignment horizontal="center" vertical="center" shrinkToFit="1"/>
      <protection locked="0"/>
    </xf>
    <xf numFmtId="0" fontId="6" fillId="4" borderId="45" xfId="1" applyFont="1" applyFill="1" applyBorder="1" applyAlignment="1" applyProtection="1">
      <alignment horizontal="center" vertical="center" shrinkToFit="1"/>
      <protection locked="0"/>
    </xf>
    <xf numFmtId="0" fontId="6" fillId="4" borderId="46" xfId="1" applyFont="1" applyFill="1" applyBorder="1" applyAlignment="1" applyProtection="1">
      <alignment horizontal="center" vertical="center" shrinkToFit="1"/>
      <protection locked="0"/>
    </xf>
    <xf numFmtId="0" fontId="6" fillId="0" borderId="42" xfId="1" applyFont="1" applyBorder="1" applyAlignment="1" applyProtection="1">
      <alignment horizontal="center" vertical="center"/>
    </xf>
    <xf numFmtId="176" fontId="6" fillId="0" borderId="42" xfId="1" applyNumberFormat="1" applyFont="1" applyBorder="1" applyAlignment="1" applyProtection="1">
      <alignment horizontal="center" vertical="center"/>
    </xf>
    <xf numFmtId="176" fontId="6" fillId="0" borderId="45" xfId="1" applyNumberFormat="1" applyFont="1" applyBorder="1" applyAlignment="1" applyProtection="1">
      <alignment horizontal="center" vertical="center"/>
    </xf>
    <xf numFmtId="176" fontId="6" fillId="0" borderId="71" xfId="1" applyNumberFormat="1" applyFont="1" applyBorder="1" applyAlignment="1" applyProtection="1">
      <alignment horizontal="center" vertical="center" shrinkToFit="1"/>
    </xf>
    <xf numFmtId="176" fontId="6" fillId="0" borderId="69" xfId="1" applyNumberFormat="1" applyFont="1" applyBorder="1" applyAlignment="1" applyProtection="1">
      <alignment horizontal="center" vertical="center" shrinkToFit="1"/>
    </xf>
    <xf numFmtId="176" fontId="6" fillId="0" borderId="70" xfId="1" applyNumberFormat="1" applyFont="1" applyBorder="1" applyAlignment="1" applyProtection="1">
      <alignment horizontal="center" vertical="center" shrinkToFit="1"/>
    </xf>
    <xf numFmtId="49" fontId="36" fillId="0" borderId="15" xfId="1" applyNumberFormat="1" applyFont="1" applyBorder="1" applyAlignment="1" applyProtection="1">
      <alignment horizontal="center" vertical="center"/>
    </xf>
    <xf numFmtId="49" fontId="36" fillId="0" borderId="14" xfId="1" applyNumberFormat="1" applyFont="1" applyBorder="1" applyAlignment="1" applyProtection="1">
      <alignment horizontal="center" vertical="center"/>
    </xf>
    <xf numFmtId="49" fontId="36" fillId="0" borderId="16" xfId="1" applyNumberFormat="1" applyFont="1" applyBorder="1" applyAlignment="1" applyProtection="1">
      <alignment horizontal="center" vertical="center"/>
    </xf>
    <xf numFmtId="0" fontId="37" fillId="0" borderId="15" xfId="4" applyFont="1" applyBorder="1" applyAlignment="1" applyProtection="1">
      <alignment horizontal="center" vertical="center" shrinkToFit="1"/>
    </xf>
    <xf numFmtId="0" fontId="37" fillId="0" borderId="14" xfId="4" applyFont="1" applyBorder="1" applyAlignment="1" applyProtection="1">
      <alignment horizontal="center" vertical="center" shrinkToFit="1"/>
    </xf>
    <xf numFmtId="0" fontId="37" fillId="0" borderId="16" xfId="4" applyFont="1" applyBorder="1" applyAlignment="1" applyProtection="1">
      <alignment horizontal="center" vertical="center" shrinkToFit="1"/>
    </xf>
    <xf numFmtId="0" fontId="3" fillId="0" borderId="77"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4" xfId="1" applyFont="1" applyBorder="1" applyAlignment="1" applyProtection="1">
      <alignment horizontal="center" vertical="center"/>
    </xf>
    <xf numFmtId="184" fontId="7" fillId="0" borderId="24" xfId="1" applyNumberFormat="1" applyFont="1" applyBorder="1" applyAlignment="1" applyProtection="1">
      <alignment horizontal="center" vertical="center" wrapText="1"/>
    </xf>
    <xf numFmtId="184" fontId="7" fillId="0" borderId="24" xfId="1" applyNumberFormat="1" applyFont="1" applyBorder="1" applyAlignment="1" applyProtection="1">
      <alignment horizontal="center" vertical="center"/>
    </xf>
    <xf numFmtId="187" fontId="7" fillId="0" borderId="24" xfId="1" applyNumberFormat="1" applyFont="1" applyBorder="1" applyAlignment="1" applyProtection="1">
      <alignment horizontal="center" vertical="center"/>
    </xf>
    <xf numFmtId="188" fontId="7" fillId="0" borderId="24" xfId="1" applyNumberFormat="1" applyFont="1" applyBorder="1" applyAlignment="1" applyProtection="1">
      <alignment horizontal="center" vertical="center"/>
    </xf>
    <xf numFmtId="184" fontId="7" fillId="0" borderId="91" xfId="1" applyNumberFormat="1" applyFont="1" applyBorder="1" applyAlignment="1" applyProtection="1">
      <alignment horizontal="center" vertical="center"/>
    </xf>
    <xf numFmtId="179" fontId="7" fillId="0" borderId="91" xfId="1" applyNumberFormat="1" applyFont="1" applyBorder="1" applyAlignment="1" applyProtection="1">
      <alignment horizontal="center" vertical="center"/>
    </xf>
    <xf numFmtId="185" fontId="7" fillId="0" borderId="106" xfId="1" applyNumberFormat="1" applyFont="1" applyBorder="1" applyAlignment="1" applyProtection="1">
      <alignment horizontal="center" vertical="center"/>
    </xf>
    <xf numFmtId="185" fontId="7" fillId="0" borderId="107" xfId="1" applyNumberFormat="1" applyFont="1" applyBorder="1" applyAlignment="1" applyProtection="1">
      <alignment horizontal="center" vertical="center"/>
    </xf>
    <xf numFmtId="185" fontId="7" fillId="0" borderId="108" xfId="1" applyNumberFormat="1" applyFont="1" applyBorder="1" applyAlignment="1" applyProtection="1">
      <alignment horizontal="center" vertical="center"/>
    </xf>
    <xf numFmtId="187" fontId="7" fillId="0" borderId="91" xfId="1" applyNumberFormat="1" applyFont="1" applyBorder="1" applyAlignment="1" applyProtection="1">
      <alignment horizontal="center" vertical="center"/>
    </xf>
    <xf numFmtId="184" fontId="7" fillId="0" borderId="15" xfId="1" applyNumberFormat="1" applyFont="1" applyBorder="1" applyAlignment="1" applyProtection="1">
      <alignment horizontal="center" vertical="center"/>
    </xf>
    <xf numFmtId="184" fontId="7" fillId="0" borderId="14" xfId="1" applyNumberFormat="1" applyFont="1" applyBorder="1" applyAlignment="1" applyProtection="1">
      <alignment horizontal="center" vertical="center"/>
    </xf>
    <xf numFmtId="184" fontId="7" fillId="0" borderId="16" xfId="1" applyNumberFormat="1" applyFont="1" applyBorder="1" applyAlignment="1" applyProtection="1">
      <alignment horizontal="center" vertical="center"/>
    </xf>
    <xf numFmtId="187" fontId="7" fillId="0" borderId="18" xfId="1" applyNumberFormat="1" applyFont="1" applyBorder="1" applyAlignment="1" applyProtection="1">
      <alignment horizontal="center" vertical="center"/>
    </xf>
    <xf numFmtId="187" fontId="7" fillId="0" borderId="15" xfId="1" applyNumberFormat="1" applyFont="1" applyBorder="1" applyAlignment="1" applyProtection="1">
      <alignment horizontal="center" vertical="center"/>
    </xf>
    <xf numFmtId="187" fontId="7" fillId="0" borderId="14" xfId="1" applyNumberFormat="1" applyFont="1" applyBorder="1" applyAlignment="1" applyProtection="1">
      <alignment horizontal="center" vertical="center"/>
    </xf>
    <xf numFmtId="187" fontId="7" fillId="0" borderId="16" xfId="1" applyNumberFormat="1" applyFont="1" applyBorder="1" applyAlignment="1" applyProtection="1">
      <alignment horizontal="center" vertical="center"/>
    </xf>
    <xf numFmtId="184" fontId="7" fillId="0" borderId="18" xfId="1" applyNumberFormat="1" applyFont="1" applyBorder="1" applyAlignment="1" applyProtection="1">
      <alignment horizontal="center" vertical="center"/>
    </xf>
    <xf numFmtId="0" fontId="3" fillId="0" borderId="42" xfId="1" applyFont="1" applyBorder="1" applyAlignment="1" applyProtection="1">
      <alignment horizontal="left" vertical="center" wrapText="1"/>
    </xf>
    <xf numFmtId="0" fontId="3" fillId="0" borderId="45" xfId="1" applyFont="1" applyBorder="1" applyAlignment="1" applyProtection="1">
      <alignment horizontal="left" vertical="center" wrapText="1"/>
    </xf>
    <xf numFmtId="0" fontId="3" fillId="0" borderId="0" xfId="1" applyFont="1" applyAlignment="1" applyProtection="1">
      <alignment horizontal="left" vertical="center" wrapText="1"/>
    </xf>
    <xf numFmtId="0" fontId="3" fillId="0" borderId="43" xfId="1" applyFont="1" applyBorder="1" applyAlignment="1" applyProtection="1">
      <alignment horizontal="left" vertical="center" wrapText="1"/>
    </xf>
    <xf numFmtId="0" fontId="3" fillId="0" borderId="30" xfId="1" applyFont="1" applyBorder="1" applyAlignment="1" applyProtection="1">
      <alignment horizontal="left" vertical="center" wrapText="1"/>
    </xf>
    <xf numFmtId="0" fontId="3" fillId="0" borderId="32" xfId="1" applyFont="1" applyBorder="1" applyAlignment="1" applyProtection="1">
      <alignment horizontal="left" vertical="center" wrapText="1"/>
    </xf>
    <xf numFmtId="0" fontId="3" fillId="7" borderId="42" xfId="1" applyFont="1" applyFill="1" applyBorder="1" applyAlignment="1" applyProtection="1">
      <alignment horizontal="center" vertical="center" shrinkToFit="1"/>
    </xf>
    <xf numFmtId="0" fontId="3" fillId="8" borderId="42" xfId="1" applyFont="1" applyFill="1" applyBorder="1" applyAlignment="1" applyProtection="1">
      <alignment horizontal="center" vertical="center"/>
    </xf>
    <xf numFmtId="0" fontId="23" fillId="6" borderId="15" xfId="1" applyFont="1" applyFill="1" applyBorder="1" applyAlignment="1" applyProtection="1">
      <alignment horizontal="center" vertical="center"/>
    </xf>
    <xf numFmtId="0" fontId="23" fillId="6" borderId="14" xfId="1" applyFont="1" applyFill="1" applyBorder="1" applyAlignment="1" applyProtection="1">
      <alignment horizontal="center" vertical="center"/>
    </xf>
    <xf numFmtId="0" fontId="23" fillId="6" borderId="16" xfId="1" applyFont="1" applyFill="1" applyBorder="1" applyAlignment="1" applyProtection="1">
      <alignment horizontal="center" vertical="center"/>
    </xf>
    <xf numFmtId="178" fontId="23" fillId="6" borderId="15" xfId="1" applyNumberFormat="1" applyFont="1" applyFill="1" applyBorder="1" applyAlignment="1" applyProtection="1">
      <alignment horizontal="center" vertical="center"/>
    </xf>
    <xf numFmtId="178" fontId="23" fillId="6" borderId="14" xfId="1" applyNumberFormat="1" applyFont="1" applyFill="1" applyBorder="1" applyAlignment="1" applyProtection="1">
      <alignment horizontal="center" vertical="center"/>
    </xf>
    <xf numFmtId="178" fontId="23" fillId="6" borderId="16" xfId="1" applyNumberFormat="1" applyFont="1" applyFill="1" applyBorder="1" applyAlignment="1" applyProtection="1">
      <alignment horizontal="center" vertical="center"/>
    </xf>
    <xf numFmtId="0" fontId="23" fillId="6" borderId="18" xfId="1" applyFont="1" applyFill="1" applyBorder="1" applyAlignment="1" applyProtection="1">
      <alignment horizontal="center" vertical="center"/>
    </xf>
    <xf numFmtId="0" fontId="3" fillId="0" borderId="16" xfId="1" applyFont="1" applyBorder="1" applyAlignment="1" applyProtection="1">
      <alignment horizontal="center" vertical="center" shrinkToFit="1"/>
    </xf>
    <xf numFmtId="178" fontId="3" fillId="0" borderId="15" xfId="1" applyNumberFormat="1" applyFont="1" applyBorder="1" applyAlignment="1" applyProtection="1">
      <alignment horizontal="center" vertical="center"/>
    </xf>
    <xf numFmtId="178" fontId="3" fillId="0" borderId="14" xfId="1" applyNumberFormat="1" applyFont="1" applyBorder="1" applyAlignment="1" applyProtection="1">
      <alignment horizontal="center" vertical="center"/>
    </xf>
    <xf numFmtId="178" fontId="3" fillId="0" borderId="16" xfId="1" applyNumberFormat="1" applyFont="1" applyBorder="1" applyAlignment="1" applyProtection="1">
      <alignment horizontal="center" vertical="center"/>
    </xf>
    <xf numFmtId="183" fontId="3" fillId="0" borderId="15" xfId="1" applyNumberFormat="1" applyFont="1" applyBorder="1" applyAlignment="1" applyProtection="1">
      <alignment horizontal="center" vertical="center"/>
    </xf>
    <xf numFmtId="183" fontId="3" fillId="0" borderId="14" xfId="1" applyNumberFormat="1" applyFont="1" applyBorder="1" applyAlignment="1" applyProtection="1">
      <alignment horizontal="center" vertical="center"/>
    </xf>
    <xf numFmtId="183" fontId="3" fillId="0" borderId="16" xfId="1" applyNumberFormat="1" applyFont="1" applyBorder="1" applyAlignment="1" applyProtection="1">
      <alignment horizontal="center" vertical="center"/>
    </xf>
    <xf numFmtId="183" fontId="3" fillId="0" borderId="18" xfId="1" applyNumberFormat="1" applyFont="1" applyBorder="1" applyAlignment="1" applyProtection="1">
      <alignment horizontal="center" vertical="center"/>
    </xf>
    <xf numFmtId="1" fontId="23" fillId="6" borderId="18" xfId="1" applyNumberFormat="1" applyFont="1" applyFill="1" applyBorder="1" applyAlignment="1" applyProtection="1">
      <alignment horizontal="center" vertical="center"/>
    </xf>
    <xf numFmtId="0" fontId="10" fillId="0" borderId="15" xfId="1" applyFont="1" applyBorder="1" applyAlignment="1" applyProtection="1">
      <alignment horizontal="center" vertical="center" wrapText="1"/>
    </xf>
    <xf numFmtId="0" fontId="10" fillId="0" borderId="14"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178" fontId="3" fillId="0" borderId="0" xfId="1" applyNumberFormat="1" applyFont="1" applyAlignment="1" applyProtection="1">
      <alignment horizontal="center" vertical="center"/>
    </xf>
    <xf numFmtId="183" fontId="3" fillId="0" borderId="0" xfId="1" applyNumberFormat="1" applyFont="1" applyAlignment="1" applyProtection="1">
      <alignment horizontal="center" vertical="center"/>
    </xf>
    <xf numFmtId="0" fontId="3" fillId="0" borderId="15"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6" xfId="1" applyFont="1" applyBorder="1" applyAlignment="1" applyProtection="1">
      <alignment horizontal="center" vertical="center"/>
    </xf>
    <xf numFmtId="178" fontId="26" fillId="0" borderId="15" xfId="1" applyNumberFormat="1" applyFont="1" applyBorder="1" applyAlignment="1" applyProtection="1">
      <alignment horizontal="center" vertical="center"/>
    </xf>
    <xf numFmtId="178" fontId="26" fillId="0" borderId="14" xfId="1" applyNumberFormat="1" applyFont="1" applyBorder="1" applyAlignment="1" applyProtection="1">
      <alignment horizontal="center" vertical="center"/>
    </xf>
    <xf numFmtId="178" fontId="26" fillId="0" borderId="16" xfId="1" applyNumberFormat="1" applyFont="1" applyBorder="1" applyAlignment="1" applyProtection="1">
      <alignment horizontal="center" vertical="center"/>
    </xf>
    <xf numFmtId="178" fontId="23" fillId="0" borderId="0" xfId="1" applyNumberFormat="1" applyFont="1" applyAlignment="1" applyProtection="1">
      <alignment horizontal="center" vertical="center"/>
    </xf>
    <xf numFmtId="1" fontId="3" fillId="0" borderId="0" xfId="1" applyNumberFormat="1" applyFont="1" applyAlignment="1" applyProtection="1">
      <alignment horizontal="center" vertical="center"/>
    </xf>
    <xf numFmtId="0" fontId="3" fillId="4" borderId="15" xfId="1" applyFont="1" applyFill="1" applyBorder="1" applyAlignment="1" applyProtection="1">
      <alignment horizontal="center" vertical="center"/>
      <protection locked="0"/>
    </xf>
    <xf numFmtId="0" fontId="3" fillId="4" borderId="16"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4" borderId="14" xfId="1" applyFont="1" applyFill="1" applyBorder="1" applyAlignment="1" applyProtection="1">
      <alignment horizontal="center" vertical="center"/>
      <protection locked="0"/>
    </xf>
    <xf numFmtId="0" fontId="11" fillId="0" borderId="46" xfId="1" applyFont="1" applyBorder="1" applyAlignment="1" applyProtection="1">
      <alignment horizontal="center" vertical="center" wrapText="1"/>
    </xf>
    <xf numFmtId="0" fontId="11" fillId="0" borderId="42" xfId="1" applyFont="1" applyBorder="1" applyAlignment="1" applyProtection="1">
      <alignment horizontal="center" vertical="center" wrapText="1"/>
    </xf>
    <xf numFmtId="0" fontId="11" fillId="0" borderId="45" xfId="1" applyFont="1" applyBorder="1" applyAlignment="1" applyProtection="1">
      <alignment horizontal="center" vertical="center" wrapText="1"/>
    </xf>
    <xf numFmtId="0" fontId="11" fillId="0" borderId="31" xfId="1" applyFont="1" applyBorder="1" applyAlignment="1" applyProtection="1">
      <alignment horizontal="center" vertical="center" wrapText="1"/>
    </xf>
    <xf numFmtId="0" fontId="11" fillId="0" borderId="30" xfId="1" applyFont="1" applyBorder="1" applyAlignment="1" applyProtection="1">
      <alignment horizontal="center" vertical="center" wrapText="1"/>
    </xf>
    <xf numFmtId="0" fontId="11" fillId="0" borderId="32" xfId="1" applyFont="1" applyBorder="1" applyAlignment="1" applyProtection="1">
      <alignment horizontal="center" vertical="center" wrapText="1"/>
    </xf>
    <xf numFmtId="0" fontId="23" fillId="0" borderId="0" xfId="1" applyFont="1" applyAlignment="1" applyProtection="1">
      <alignment horizontal="center" vertical="center"/>
    </xf>
    <xf numFmtId="1" fontId="23" fillId="0" borderId="0" xfId="1" applyNumberFormat="1" applyFont="1" applyAlignment="1" applyProtection="1">
      <alignment horizontal="center" vertical="center"/>
    </xf>
    <xf numFmtId="178" fontId="3" fillId="0" borderId="0" xfId="1" applyNumberFormat="1" applyFont="1" applyAlignment="1" applyProtection="1">
      <alignment horizontal="right" vertical="center" shrinkToFit="1"/>
    </xf>
    <xf numFmtId="178" fontId="3" fillId="0" borderId="15"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178" fontId="3" fillId="0" borderId="16" xfId="1" applyNumberFormat="1" applyFont="1" applyBorder="1" applyAlignment="1" applyProtection="1">
      <alignment horizontal="right" vertical="center" shrinkToFit="1"/>
    </xf>
    <xf numFmtId="0" fontId="10" fillId="0" borderId="0" xfId="1" applyFont="1" applyAlignment="1" applyProtection="1">
      <alignment horizontal="center" vertical="center" wrapText="1"/>
    </xf>
    <xf numFmtId="178" fontId="3" fillId="4" borderId="15" xfId="1" applyNumberFormat="1" applyFont="1" applyFill="1" applyBorder="1" applyAlignment="1" applyProtection="1">
      <alignment horizontal="right" vertical="center" shrinkToFit="1"/>
      <protection locked="0"/>
    </xf>
    <xf numFmtId="178" fontId="3" fillId="4" borderId="14" xfId="1" applyNumberFormat="1" applyFont="1" applyFill="1" applyBorder="1" applyAlignment="1" applyProtection="1">
      <alignment horizontal="right" vertical="center" shrinkToFit="1"/>
      <protection locked="0"/>
    </xf>
    <xf numFmtId="178" fontId="3" fillId="4" borderId="16" xfId="1" applyNumberFormat="1" applyFont="1" applyFill="1" applyBorder="1" applyAlignment="1" applyProtection="1">
      <alignment horizontal="right" vertical="center" shrinkToFit="1"/>
      <protection locked="0"/>
    </xf>
    <xf numFmtId="180" fontId="3" fillId="0" borderId="27" xfId="1" applyNumberFormat="1" applyFont="1" applyBorder="1" applyAlignment="1" applyProtection="1">
      <alignment horizontal="right" vertical="center" shrinkToFit="1"/>
    </xf>
    <xf numFmtId="180" fontId="3" fillId="0" borderId="26" xfId="1" applyNumberFormat="1" applyFont="1" applyBorder="1" applyAlignment="1" applyProtection="1">
      <alignment horizontal="right" vertical="center" shrinkToFit="1"/>
    </xf>
    <xf numFmtId="180" fontId="3" fillId="0" borderId="28" xfId="1" applyNumberFormat="1" applyFont="1" applyBorder="1" applyAlignment="1" applyProtection="1">
      <alignment horizontal="right" vertical="center" shrinkToFit="1"/>
    </xf>
    <xf numFmtId="0" fontId="3" fillId="0" borderId="0" xfId="1" applyFont="1" applyAlignment="1" applyProtection="1">
      <alignment horizontal="left" vertical="center"/>
    </xf>
    <xf numFmtId="180" fontId="3" fillId="0" borderId="0" xfId="1" applyNumberFormat="1" applyFont="1" applyAlignment="1" applyProtection="1">
      <alignment horizontal="right" vertical="center" shrinkToFit="1"/>
    </xf>
    <xf numFmtId="178" fontId="3" fillId="2" borderId="0" xfId="1" applyNumberFormat="1" applyFont="1" applyFill="1" applyAlignment="1" applyProtection="1">
      <alignment horizontal="right" vertical="center" shrinkToFit="1"/>
    </xf>
    <xf numFmtId="0" fontId="3" fillId="4" borderId="18" xfId="1" applyFont="1" applyFill="1" applyBorder="1" applyAlignment="1" applyProtection="1">
      <alignment horizontal="center" vertical="center"/>
      <protection locked="0"/>
    </xf>
    <xf numFmtId="0" fontId="11" fillId="0" borderId="0" xfId="1" applyFont="1" applyAlignment="1" applyProtection="1">
      <alignment horizontal="center" vertical="center" wrapText="1"/>
    </xf>
    <xf numFmtId="0" fontId="3" fillId="0" borderId="45" xfId="1" applyFont="1" applyBorder="1" applyAlignment="1" applyProtection="1">
      <alignment horizontal="center" vertical="center" shrinkToFit="1"/>
    </xf>
    <xf numFmtId="0" fontId="3" fillId="0" borderId="0" xfId="1" applyFont="1" applyAlignment="1" applyProtection="1">
      <alignment horizontal="center" vertical="center" shrinkToFit="1"/>
    </xf>
    <xf numFmtId="0" fontId="38" fillId="0" borderId="18" xfId="4" applyFont="1" applyBorder="1" applyAlignment="1" applyProtection="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pplyProtection="1">
      <alignment horizontal="center" vertical="center"/>
    </xf>
    <xf numFmtId="0" fontId="38" fillId="0" borderId="14" xfId="4" applyFont="1" applyBorder="1" applyAlignment="1" applyProtection="1">
      <alignment horizontal="center" vertical="center"/>
    </xf>
    <xf numFmtId="0" fontId="38" fillId="0" borderId="16" xfId="4" applyFont="1" applyBorder="1" applyAlignment="1" applyProtection="1">
      <alignment horizontal="center" vertical="center"/>
    </xf>
    <xf numFmtId="0" fontId="38" fillId="4" borderId="15" xfId="4" applyFont="1" applyFill="1" applyBorder="1" applyAlignment="1" applyProtection="1">
      <alignment horizontal="center" vertical="center"/>
      <protection locked="0"/>
    </xf>
    <xf numFmtId="0" fontId="38" fillId="4" borderId="14" xfId="4" applyFont="1" applyFill="1" applyBorder="1" applyAlignment="1" applyProtection="1">
      <alignment horizontal="center" vertical="center"/>
      <protection locked="0"/>
    </xf>
    <xf numFmtId="0" fontId="38" fillId="4" borderId="16" xfId="4" applyFont="1" applyFill="1" applyBorder="1" applyAlignment="1" applyProtection="1">
      <alignment horizontal="center" vertical="center"/>
      <protection locked="0"/>
    </xf>
    <xf numFmtId="0" fontId="23" fillId="5" borderId="100" xfId="1" applyFont="1" applyFill="1" applyBorder="1" applyAlignment="1" applyProtection="1">
      <alignment horizontal="left" vertical="center" shrinkToFit="1"/>
    </xf>
    <xf numFmtId="0" fontId="6" fillId="0" borderId="3"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15" fillId="0" borderId="39" xfId="4" applyFont="1" applyBorder="1" applyAlignment="1" applyProtection="1">
      <alignment horizontal="center" vertical="center" shrinkToFit="1"/>
    </xf>
    <xf numFmtId="0" fontId="15" fillId="0" borderId="38" xfId="4"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31" xfId="4" applyFont="1" applyBorder="1" applyAlignment="1" applyProtection="1">
      <alignment horizontal="center" vertical="center" shrinkToFit="1"/>
    </xf>
    <xf numFmtId="0" fontId="15" fillId="0" borderId="30" xfId="4" applyFont="1" applyBorder="1" applyAlignment="1" applyProtection="1">
      <alignment horizontal="center" vertical="center" shrinkToFit="1"/>
    </xf>
    <xf numFmtId="0" fontId="15" fillId="0" borderId="29" xfId="4" applyFont="1" applyBorder="1" applyAlignment="1" applyProtection="1">
      <alignment horizontal="center" vertical="center" shrinkToFit="1"/>
    </xf>
    <xf numFmtId="181" fontId="17" fillId="0" borderId="11" xfId="4" applyNumberFormat="1" applyFont="1" applyBorder="1" applyAlignment="1" applyProtection="1">
      <alignment horizontal="center" vertical="center" shrinkToFit="1"/>
    </xf>
    <xf numFmtId="181" fontId="17" fillId="0" borderId="10" xfId="4" applyNumberFormat="1" applyFont="1" applyBorder="1" applyAlignment="1" applyProtection="1">
      <alignment horizontal="center" vertical="center" shrinkToFit="1"/>
    </xf>
    <xf numFmtId="181" fontId="17" fillId="0" borderId="66" xfId="4" applyNumberFormat="1" applyFont="1" applyBorder="1" applyAlignment="1" applyProtection="1">
      <alignment horizontal="right" vertical="center" shrinkToFit="1"/>
    </xf>
    <xf numFmtId="181" fontId="17" fillId="0" borderId="0" xfId="4" applyNumberFormat="1" applyFont="1" applyAlignment="1" applyProtection="1">
      <alignment horizontal="right" vertical="center" shrinkToFit="1"/>
    </xf>
    <xf numFmtId="181" fontId="17" fillId="0" borderId="67" xfId="4" applyNumberFormat="1" applyFont="1" applyBorder="1" applyAlignment="1" applyProtection="1">
      <alignment horizontal="right" vertical="center" shrinkToFit="1"/>
    </xf>
    <xf numFmtId="181" fontId="17" fillId="0" borderId="21" xfId="4" applyNumberFormat="1" applyFont="1" applyBorder="1" applyAlignment="1" applyProtection="1">
      <alignment horizontal="right" vertical="center" shrinkToFit="1"/>
    </xf>
    <xf numFmtId="0" fontId="15" fillId="0" borderId="21" xfId="4" applyFont="1" applyBorder="1" applyAlignment="1" applyProtection="1">
      <alignment horizontal="center" vertical="center"/>
    </xf>
    <xf numFmtId="0" fontId="15" fillId="0" borderId="20" xfId="4" applyFont="1" applyBorder="1" applyAlignment="1" applyProtection="1">
      <alignment horizontal="center" vertical="center"/>
    </xf>
    <xf numFmtId="0" fontId="25" fillId="0" borderId="12" xfId="4" applyFont="1" applyBorder="1" applyAlignment="1" applyProtection="1">
      <alignment horizontal="center" vertical="center" shrinkToFit="1"/>
    </xf>
    <xf numFmtId="0" fontId="25" fillId="0" borderId="11" xfId="4" applyFont="1" applyBorder="1" applyAlignment="1" applyProtection="1">
      <alignment horizontal="center" vertical="center" shrinkToFit="1"/>
    </xf>
    <xf numFmtId="0" fontId="25" fillId="0" borderId="10" xfId="4" applyFont="1" applyBorder="1" applyAlignment="1" applyProtection="1">
      <alignment horizontal="center" vertical="center" shrinkToFit="1"/>
    </xf>
    <xf numFmtId="181" fontId="17" fillId="0" borderId="8" xfId="4" applyNumberFormat="1" applyFont="1" applyBorder="1" applyAlignment="1" applyProtection="1">
      <alignment horizontal="center" vertical="center" shrinkToFit="1"/>
    </xf>
    <xf numFmtId="181" fontId="17" fillId="0" borderId="76" xfId="4" applyNumberFormat="1" applyFont="1" applyBorder="1" applyAlignment="1" applyProtection="1">
      <alignment horizontal="right" vertical="center" shrinkToFit="1"/>
    </xf>
    <xf numFmtId="181" fontId="17" fillId="0" borderId="94" xfId="4" applyNumberFormat="1" applyFont="1" applyBorder="1" applyAlignment="1" applyProtection="1">
      <alignment horizontal="right" vertical="center" shrinkToFit="1"/>
    </xf>
    <xf numFmtId="181" fontId="17" fillId="0" borderId="95" xfId="4" applyNumberFormat="1" applyFont="1" applyBorder="1" applyAlignment="1" applyProtection="1">
      <alignment horizontal="right" vertical="center" shrinkToFit="1"/>
    </xf>
    <xf numFmtId="181" fontId="17" fillId="0" borderId="96" xfId="4" applyNumberFormat="1" applyFont="1" applyBorder="1" applyAlignment="1" applyProtection="1">
      <alignment horizontal="right" vertical="center" shrinkToFit="1"/>
    </xf>
    <xf numFmtId="0" fontId="31" fillId="0" borderId="55" xfId="4" applyFont="1" applyBorder="1" applyAlignment="1" applyProtection="1">
      <alignment horizontal="center" vertical="center" wrapText="1" shrinkToFit="1"/>
    </xf>
    <xf numFmtId="0" fontId="31" fillId="0" borderId="42" xfId="4" applyFont="1" applyBorder="1" applyAlignment="1" applyProtection="1">
      <alignment horizontal="center" vertical="center" shrinkToFit="1"/>
    </xf>
    <xf numFmtId="0" fontId="31" fillId="0" borderId="45" xfId="4" applyFont="1" applyBorder="1" applyAlignment="1" applyProtection="1">
      <alignment horizontal="center" vertical="center" shrinkToFit="1"/>
    </xf>
    <xf numFmtId="0" fontId="15" fillId="0" borderId="92" xfId="4" applyFont="1" applyBorder="1" applyAlignment="1" applyProtection="1">
      <alignment horizontal="center" vertical="center"/>
    </xf>
    <xf numFmtId="0" fontId="15" fillId="0" borderId="93" xfId="4" applyFont="1" applyBorder="1" applyAlignment="1" applyProtection="1">
      <alignment horizontal="center" vertical="center"/>
    </xf>
    <xf numFmtId="0" fontId="15" fillId="0" borderId="97" xfId="4" applyFont="1" applyBorder="1" applyAlignment="1" applyProtection="1">
      <alignment horizontal="center" vertical="center"/>
    </xf>
    <xf numFmtId="182" fontId="17" fillId="0" borderId="31" xfId="4" applyNumberFormat="1" applyFont="1" applyBorder="1" applyAlignment="1" applyProtection="1">
      <alignment horizontal="right" vertical="center" shrinkToFit="1"/>
    </xf>
    <xf numFmtId="182" fontId="17" fillId="0" borderId="30" xfId="4" applyNumberFormat="1" applyFont="1" applyBorder="1" applyAlignment="1" applyProtection="1">
      <alignment horizontal="right" vertical="center" shrinkToFit="1"/>
    </xf>
    <xf numFmtId="182" fontId="17" fillId="0" borderId="29" xfId="4" applyNumberFormat="1" applyFont="1" applyBorder="1" applyAlignment="1" applyProtection="1">
      <alignment horizontal="right" vertical="center" shrinkToFit="1"/>
    </xf>
    <xf numFmtId="182" fontId="17" fillId="0" borderId="25" xfId="4" applyNumberFormat="1" applyFont="1" applyBorder="1" applyAlignment="1" applyProtection="1">
      <alignment horizontal="right" vertical="center" shrinkToFit="1"/>
    </xf>
    <xf numFmtId="182" fontId="17" fillId="0" borderId="14" xfId="4" applyNumberFormat="1" applyFont="1" applyBorder="1" applyAlignment="1" applyProtection="1">
      <alignment horizontal="right" vertical="center" shrinkToFit="1"/>
    </xf>
    <xf numFmtId="182" fontId="17" fillId="0" borderId="80" xfId="4" applyNumberFormat="1" applyFont="1" applyBorder="1" applyAlignment="1" applyProtection="1">
      <alignment horizontal="right" vertical="center" shrinkToFit="1"/>
      <protection locked="0"/>
    </xf>
    <xf numFmtId="182" fontId="17" fillId="0" borderId="81" xfId="4" applyNumberFormat="1" applyFont="1" applyBorder="1" applyAlignment="1" applyProtection="1">
      <alignment horizontal="right" vertical="center" shrinkToFit="1"/>
      <protection locked="0"/>
    </xf>
    <xf numFmtId="182" fontId="17" fillId="0" borderId="82" xfId="4" applyNumberFormat="1" applyFont="1" applyBorder="1" applyAlignment="1" applyProtection="1">
      <alignment horizontal="right" vertical="center" shrinkToFit="1"/>
      <protection locked="0"/>
    </xf>
    <xf numFmtId="0" fontId="15" fillId="0" borderId="14"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9" xfId="4" applyFont="1" applyBorder="1" applyAlignment="1" applyProtection="1">
      <alignment horizontal="center" vertical="center"/>
    </xf>
    <xf numFmtId="0" fontId="15" fillId="0" borderId="18" xfId="4" applyFont="1" applyBorder="1" applyAlignment="1" applyProtection="1">
      <alignment horizontal="center" vertical="center"/>
    </xf>
    <xf numFmtId="182" fontId="17" fillId="0" borderId="31" xfId="4" applyNumberFormat="1" applyFont="1" applyBorder="1" applyAlignment="1" applyProtection="1">
      <alignment horizontal="right" vertical="center"/>
    </xf>
    <xf numFmtId="182" fontId="17" fillId="0" borderId="30" xfId="4" applyNumberFormat="1" applyFont="1" applyBorder="1" applyAlignment="1" applyProtection="1">
      <alignment horizontal="right" vertical="center"/>
    </xf>
    <xf numFmtId="0" fontId="15" fillId="0" borderId="30" xfId="4" applyFont="1" applyBorder="1" applyAlignment="1" applyProtection="1">
      <alignment horizontal="center" vertical="center"/>
      <protection locked="0"/>
    </xf>
    <xf numFmtId="0" fontId="15" fillId="0" borderId="29" xfId="4" applyFont="1" applyBorder="1" applyAlignment="1" applyProtection="1">
      <alignment horizontal="center" vertical="center"/>
      <protection locked="0"/>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pplyProtection="1">
      <alignment horizontal="center" vertical="center" shrinkToFit="1"/>
    </xf>
    <xf numFmtId="0" fontId="31" fillId="0" borderId="30" xfId="4" applyFont="1" applyBorder="1" applyAlignment="1" applyProtection="1">
      <alignment horizontal="center" vertical="center" shrinkToFit="1"/>
    </xf>
    <xf numFmtId="0" fontId="31" fillId="0" borderId="32" xfId="4" applyFont="1" applyBorder="1" applyAlignment="1" applyProtection="1">
      <alignment horizontal="center" vertical="center" shrinkToFit="1"/>
    </xf>
    <xf numFmtId="0" fontId="16" fillId="0" borderId="15" xfId="4" applyFont="1" applyBorder="1" applyAlignment="1" applyProtection="1">
      <alignment horizontal="center" vertical="center" wrapText="1" shrinkToFit="1"/>
    </xf>
    <xf numFmtId="0" fontId="16" fillId="0" borderId="14" xfId="4" applyFont="1" applyBorder="1" applyAlignment="1" applyProtection="1">
      <alignment horizontal="center" vertical="center" shrinkToFit="1"/>
    </xf>
    <xf numFmtId="0" fontId="16" fillId="0" borderId="16" xfId="4" applyFont="1" applyBorder="1" applyAlignment="1" applyProtection="1">
      <alignment horizontal="center" vertical="center" shrinkToFit="1"/>
    </xf>
    <xf numFmtId="0" fontId="31" fillId="0" borderId="66" xfId="4" applyFont="1" applyBorder="1" applyAlignment="1" applyProtection="1">
      <alignment horizontal="center" vertical="center" shrinkToFit="1"/>
    </xf>
    <xf numFmtId="0" fontId="31" fillId="0" borderId="0" xfId="4" applyFont="1" applyAlignment="1" applyProtection="1">
      <alignment horizontal="center" vertical="center" shrinkToFit="1"/>
    </xf>
    <xf numFmtId="0" fontId="31" fillId="0" borderId="76" xfId="4" applyFont="1" applyBorder="1" applyAlignment="1" applyProtection="1">
      <alignment horizontal="center" vertical="center" shrinkToFit="1"/>
    </xf>
    <xf numFmtId="0" fontId="31" fillId="0" borderId="43" xfId="4" applyFont="1" applyBorder="1" applyAlignment="1" applyProtection="1">
      <alignment horizontal="center" vertical="center" shrinkToFit="1"/>
    </xf>
    <xf numFmtId="0" fontId="31" fillId="0" borderId="67" xfId="4" applyFont="1" applyBorder="1" applyAlignment="1" applyProtection="1">
      <alignment horizontal="center" vertical="center" shrinkToFit="1"/>
    </xf>
    <xf numFmtId="0" fontId="31" fillId="0" borderId="29" xfId="4" applyFont="1" applyBorder="1" applyAlignment="1" applyProtection="1">
      <alignment horizontal="center" vertical="center" shrinkToFit="1"/>
    </xf>
    <xf numFmtId="0" fontId="15" fillId="0" borderId="41" xfId="4" applyFont="1" applyBorder="1" applyAlignment="1" applyProtection="1">
      <alignment horizontal="center" vertical="center"/>
    </xf>
    <xf numFmtId="0" fontId="15" fillId="0" borderId="38" xfId="4" applyFont="1" applyBorder="1" applyAlignment="1" applyProtection="1">
      <alignment horizontal="center" vertical="center"/>
    </xf>
    <xf numFmtId="0" fontId="15" fillId="0" borderId="37" xfId="4" applyFont="1" applyBorder="1" applyAlignment="1" applyProtection="1">
      <alignment horizontal="center" vertical="center"/>
    </xf>
    <xf numFmtId="0" fontId="15" fillId="0" borderId="76" xfId="4" applyFont="1" applyBorder="1" applyAlignment="1" applyProtection="1">
      <alignment horizontal="center" vertical="center"/>
    </xf>
    <xf numFmtId="0" fontId="15" fillId="0" borderId="67" xfId="4" applyFont="1" applyBorder="1" applyAlignment="1" applyProtection="1">
      <alignment horizontal="center" vertical="center"/>
    </xf>
    <xf numFmtId="0" fontId="15" fillId="0" borderId="33" xfId="4" applyFont="1" applyBorder="1" applyAlignment="1" applyProtection="1">
      <alignment horizontal="center" vertical="center"/>
    </xf>
    <xf numFmtId="0" fontId="15" fillId="0" borderId="30" xfId="4" applyFont="1" applyBorder="1" applyAlignment="1" applyProtection="1">
      <alignment horizontal="center" vertical="center"/>
    </xf>
    <xf numFmtId="0" fontId="15" fillId="0" borderId="29" xfId="4" applyFont="1" applyBorder="1" applyAlignment="1" applyProtection="1">
      <alignment horizontal="center" vertical="center"/>
    </xf>
    <xf numFmtId="0" fontId="15" fillId="0" borderId="36" xfId="4" applyFont="1" applyBorder="1" applyAlignment="1" applyProtection="1">
      <alignment horizontal="center" vertical="center"/>
    </xf>
    <xf numFmtId="0" fontId="15" fillId="0" borderId="35" xfId="4" applyFont="1" applyBorder="1" applyAlignment="1" applyProtection="1">
      <alignment horizontal="center" vertical="center"/>
    </xf>
    <xf numFmtId="0" fontId="15" fillId="0" borderId="34" xfId="4" applyFont="1" applyBorder="1" applyAlignment="1" applyProtection="1">
      <alignment horizontal="center" vertical="center"/>
    </xf>
    <xf numFmtId="0" fontId="15" fillId="0" borderId="17" xfId="4" applyFont="1" applyBorder="1" applyAlignment="1" applyProtection="1">
      <alignment horizontal="center" vertical="center"/>
    </xf>
    <xf numFmtId="0" fontId="15" fillId="0" borderId="3" xfId="4" applyFont="1" applyBorder="1" applyAlignment="1" applyProtection="1">
      <alignment horizontal="center" vertical="center" shrinkToFit="1"/>
    </xf>
    <xf numFmtId="0" fontId="15" fillId="0" borderId="2"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2" fillId="0" borderId="3" xfId="4" applyFont="1" applyBorder="1" applyAlignment="1" applyProtection="1">
      <alignment horizontal="center"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4" borderId="15" xfId="4" applyFont="1" applyFill="1" applyBorder="1" applyAlignment="1" applyProtection="1">
      <alignment horizontal="center" vertical="center"/>
      <protection locked="0"/>
    </xf>
    <xf numFmtId="0" fontId="15" fillId="4" borderId="14" xfId="4" applyFont="1" applyFill="1" applyBorder="1" applyAlignment="1" applyProtection="1">
      <alignment horizontal="center" vertical="center"/>
      <protection locked="0"/>
    </xf>
    <xf numFmtId="0" fontId="15" fillId="4" borderId="16" xfId="4" applyFont="1" applyFill="1" applyBorder="1" applyAlignment="1" applyProtection="1">
      <alignment horizontal="center" vertical="center"/>
      <protection locked="0"/>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9" fillId="0" borderId="15" xfId="3" applyFont="1" applyBorder="1" applyAlignment="1" applyProtection="1">
      <alignment horizontal="center" vertical="center"/>
    </xf>
    <xf numFmtId="0" fontId="39" fillId="0" borderId="14" xfId="3" applyFont="1" applyBorder="1" applyAlignment="1" applyProtection="1">
      <alignment horizontal="center" vertical="center"/>
    </xf>
    <xf numFmtId="0" fontId="39" fillId="0" borderId="16" xfId="3" applyFont="1" applyBorder="1" applyAlignment="1" applyProtection="1">
      <alignment horizontal="center" vertical="center"/>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25875</xdr:colOff>
      <xdr:row>3</xdr:row>
      <xdr:rowOff>78211</xdr:rowOff>
    </xdr:from>
    <xdr:to>
      <xdr:col>63</xdr:col>
      <xdr:colOff>105424</xdr:colOff>
      <xdr:row>5</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1</xdr:row>
      <xdr:rowOff>158260</xdr:rowOff>
    </xdr:from>
    <xdr:to>
      <xdr:col>107</xdr:col>
      <xdr:colOff>52267</xdr:colOff>
      <xdr:row>5</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24</xdr:row>
      <xdr:rowOff>33538</xdr:rowOff>
    </xdr:from>
    <xdr:to>
      <xdr:col>6</xdr:col>
      <xdr:colOff>999454</xdr:colOff>
      <xdr:row>26</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24</xdr:row>
      <xdr:rowOff>187816</xdr:rowOff>
    </xdr:from>
    <xdr:to>
      <xdr:col>6</xdr:col>
      <xdr:colOff>858592</xdr:colOff>
      <xdr:row>25</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41</xdr:row>
          <xdr:rowOff>180975</xdr:rowOff>
        </xdr:from>
        <xdr:to>
          <xdr:col>1</xdr:col>
          <xdr:colOff>600075</xdr:colOff>
          <xdr:row>43</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180975</xdr:rowOff>
        </xdr:from>
        <xdr:to>
          <xdr:col>1</xdr:col>
          <xdr:colOff>600075</xdr:colOff>
          <xdr:row>44</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6"/>
  <sheetViews>
    <sheetView tabSelected="1" view="pageBreakPreview" topLeftCell="C1" zoomScaleNormal="115" zoomScaleSheetLayoutView="100" workbookViewId="0">
      <selection activeCell="O8" sqref="O8:AJ8"/>
    </sheetView>
  </sheetViews>
  <sheetFormatPr defaultColWidth="8.875" defaultRowHeight="12"/>
  <cols>
    <col min="1" max="2" width="1.75" style="68" hidden="1" customWidth="1"/>
    <col min="3" max="18" width="1.75" style="68" customWidth="1"/>
    <col min="19" max="72" width="2.25" style="68" customWidth="1"/>
    <col min="73" max="83" width="1.75" style="68" customWidth="1"/>
    <col min="84" max="107" width="1.875" style="68" customWidth="1"/>
    <col min="108" max="16384" width="8.875" style="68"/>
  </cols>
  <sheetData>
    <row r="1" spans="1:103">
      <c r="BS1" s="258"/>
      <c r="BT1" s="258"/>
      <c r="BU1" s="258"/>
      <c r="BV1" s="258"/>
      <c r="BW1" s="258"/>
      <c r="BX1" s="258"/>
      <c r="BY1" s="258"/>
      <c r="BZ1" s="258"/>
      <c r="CA1" s="258"/>
      <c r="CB1" s="258"/>
      <c r="CC1" s="258"/>
    </row>
    <row r="2" spans="1:103" ht="54" customHeight="1">
      <c r="A2" s="241"/>
      <c r="C2" s="241" t="s">
        <v>155</v>
      </c>
    </row>
    <row r="3" spans="1:103" ht="13.9" customHeight="1">
      <c r="BE3" s="241"/>
      <c r="BF3" s="241"/>
      <c r="BG3" s="241"/>
      <c r="BH3" s="241"/>
      <c r="BI3" s="241"/>
      <c r="BJ3" s="241"/>
      <c r="BK3" s="241"/>
      <c r="BL3" s="241"/>
      <c r="BM3" s="241"/>
      <c r="BN3" s="241"/>
      <c r="BO3" s="417" t="s">
        <v>39</v>
      </c>
      <c r="BP3" s="417"/>
      <c r="BQ3" s="417"/>
      <c r="BR3" s="688"/>
      <c r="BS3" s="688"/>
      <c r="BT3" s="417" t="s">
        <v>40</v>
      </c>
      <c r="BU3" s="417"/>
      <c r="BV3" s="688"/>
      <c r="BW3" s="688"/>
      <c r="BX3" s="417" t="s">
        <v>41</v>
      </c>
      <c r="BY3" s="417"/>
      <c r="BZ3" s="688"/>
      <c r="CA3" s="688"/>
      <c r="CB3" s="417" t="s">
        <v>42</v>
      </c>
      <c r="CC3" s="417"/>
    </row>
    <row r="4" spans="1:103" ht="13.9" customHeight="1">
      <c r="CJ4" s="70"/>
    </row>
    <row r="5" spans="1:103" ht="13.9" customHeight="1">
      <c r="T5" s="68" t="s">
        <v>71</v>
      </c>
    </row>
    <row r="6" spans="1:103" ht="13.9" customHeight="1">
      <c r="BY6" s="242" t="str">
        <f>IF(COUNTIF(BY2:CA4,"○")&gt;1,"いずれか１つを選択してください。","")</f>
        <v/>
      </c>
    </row>
    <row r="7" spans="1:103" ht="13.9" customHeight="1">
      <c r="E7" s="68" t="s">
        <v>43</v>
      </c>
      <c r="AX7" s="68" t="s">
        <v>44</v>
      </c>
      <c r="CH7" s="243"/>
      <c r="CJ7" s="70"/>
    </row>
    <row r="8" spans="1:103" ht="13.9" customHeight="1">
      <c r="G8" s="633" t="s">
        <v>45</v>
      </c>
      <c r="H8" s="633"/>
      <c r="I8" s="633"/>
      <c r="J8" s="633"/>
      <c r="K8" s="633"/>
      <c r="L8" s="633"/>
      <c r="M8" s="633"/>
      <c r="N8" s="633"/>
      <c r="O8" s="685"/>
      <c r="P8" s="686"/>
      <c r="Q8" s="686"/>
      <c r="R8" s="686"/>
      <c r="S8" s="686"/>
      <c r="T8" s="686"/>
      <c r="U8" s="686"/>
      <c r="V8" s="686"/>
      <c r="W8" s="686"/>
      <c r="X8" s="686"/>
      <c r="Y8" s="686"/>
      <c r="Z8" s="686"/>
      <c r="AA8" s="686"/>
      <c r="AB8" s="686"/>
      <c r="AC8" s="686"/>
      <c r="AD8" s="686"/>
      <c r="AE8" s="686"/>
      <c r="AF8" s="686"/>
      <c r="AG8" s="686"/>
      <c r="AH8" s="686"/>
      <c r="AI8" s="686"/>
      <c r="AJ8" s="687"/>
      <c r="AK8" s="244"/>
      <c r="AL8" s="244"/>
      <c r="AM8" s="244"/>
      <c r="AN8" s="244"/>
      <c r="AO8" s="244"/>
      <c r="AP8" s="244"/>
      <c r="AQ8" s="244"/>
      <c r="AR8" s="244"/>
      <c r="AS8" s="244"/>
      <c r="AZ8" s="684"/>
      <c r="BA8" s="684"/>
      <c r="BB8" s="684"/>
      <c r="BC8" s="633" t="s">
        <v>46</v>
      </c>
      <c r="BD8" s="633"/>
      <c r="BE8" s="633"/>
      <c r="BF8" s="633"/>
      <c r="BG8" s="633"/>
      <c r="BH8" s="633"/>
      <c r="BI8" s="633"/>
      <c r="BJ8" s="633"/>
      <c r="BK8" s="633"/>
      <c r="BL8" s="633"/>
      <c r="BM8" s="633"/>
      <c r="BN8" s="633"/>
      <c r="CH8" s="243"/>
      <c r="CJ8" s="241"/>
    </row>
    <row r="9" spans="1:103" ht="13.9" customHeight="1">
      <c r="G9" s="633" t="s">
        <v>47</v>
      </c>
      <c r="H9" s="633"/>
      <c r="I9" s="633"/>
      <c r="J9" s="633"/>
      <c r="K9" s="633"/>
      <c r="L9" s="633"/>
      <c r="M9" s="633"/>
      <c r="N9" s="633"/>
      <c r="O9" s="685"/>
      <c r="P9" s="686"/>
      <c r="Q9" s="686"/>
      <c r="R9" s="686"/>
      <c r="S9" s="686"/>
      <c r="T9" s="686"/>
      <c r="U9" s="686"/>
      <c r="V9" s="686"/>
      <c r="W9" s="686"/>
      <c r="X9" s="686"/>
      <c r="Y9" s="686"/>
      <c r="Z9" s="686"/>
      <c r="AA9" s="686"/>
      <c r="AB9" s="686"/>
      <c r="AC9" s="686"/>
      <c r="AD9" s="686"/>
      <c r="AE9" s="686"/>
      <c r="AF9" s="686"/>
      <c r="AG9" s="686"/>
      <c r="AH9" s="686"/>
      <c r="AI9" s="686"/>
      <c r="AJ9" s="687"/>
      <c r="AK9" s="244"/>
      <c r="AL9" s="244"/>
      <c r="AM9" s="244"/>
      <c r="AN9" s="244"/>
      <c r="AO9" s="244"/>
      <c r="AP9" s="244"/>
      <c r="AQ9" s="244"/>
      <c r="AR9" s="244"/>
      <c r="AS9" s="244"/>
      <c r="AZ9" s="684"/>
      <c r="BA9" s="684"/>
      <c r="BB9" s="684"/>
      <c r="BC9" s="633" t="s">
        <v>48</v>
      </c>
      <c r="BD9" s="633"/>
      <c r="BE9" s="633"/>
      <c r="BF9" s="633"/>
      <c r="BG9" s="633"/>
      <c r="BH9" s="633"/>
      <c r="BI9" s="633"/>
      <c r="BJ9" s="633"/>
      <c r="BK9" s="633"/>
      <c r="BL9" s="633"/>
      <c r="BM9" s="633"/>
      <c r="BN9" s="633"/>
      <c r="BO9" s="241"/>
      <c r="BP9" s="241"/>
      <c r="BQ9" s="241"/>
      <c r="BR9" s="241"/>
      <c r="BS9" s="241"/>
      <c r="BT9" s="241"/>
      <c r="BU9" s="241"/>
      <c r="BV9" s="241"/>
      <c r="BW9" s="241"/>
      <c r="BX9" s="241"/>
      <c r="BY9" s="241"/>
      <c r="BZ9" s="241"/>
      <c r="CA9" s="241"/>
      <c r="CB9" s="241"/>
      <c r="CC9" s="241"/>
      <c r="CH9" s="243"/>
      <c r="CJ9" s="241"/>
    </row>
    <row r="10" spans="1:103" ht="13.9" customHeight="1">
      <c r="G10" s="633" t="s">
        <v>49</v>
      </c>
      <c r="H10" s="633"/>
      <c r="I10" s="633"/>
      <c r="J10" s="633"/>
      <c r="K10" s="633"/>
      <c r="L10" s="633"/>
      <c r="M10" s="633"/>
      <c r="N10" s="633"/>
      <c r="O10" s="678"/>
      <c r="P10" s="678"/>
      <c r="Q10" s="678"/>
      <c r="R10" s="678"/>
      <c r="S10" s="678"/>
      <c r="T10" s="678"/>
      <c r="U10" s="678"/>
      <c r="V10" s="678"/>
      <c r="W10" s="678"/>
      <c r="X10" s="678"/>
      <c r="Y10" s="678"/>
      <c r="Z10" s="678"/>
      <c r="AA10" s="678"/>
      <c r="AB10" s="678"/>
      <c r="AC10" s="679" t="s">
        <v>50</v>
      </c>
      <c r="AD10" s="630"/>
      <c r="AE10" s="630"/>
      <c r="AF10" s="680"/>
      <c r="AG10" s="681"/>
      <c r="AH10" s="682"/>
      <c r="AI10" s="682"/>
      <c r="AJ10" s="683"/>
      <c r="AK10" s="244"/>
      <c r="AL10" s="244"/>
      <c r="AM10" s="244"/>
      <c r="AN10" s="244"/>
      <c r="AO10" s="244"/>
      <c r="AP10" s="244"/>
      <c r="AQ10" s="244"/>
      <c r="AR10" s="244"/>
      <c r="AS10" s="244"/>
      <c r="AZ10" s="684"/>
      <c r="BA10" s="684"/>
      <c r="BB10" s="684"/>
      <c r="BC10" s="633" t="s">
        <v>52</v>
      </c>
      <c r="BD10" s="633"/>
      <c r="BE10" s="633"/>
      <c r="BF10" s="633"/>
      <c r="BG10" s="633"/>
      <c r="BH10" s="633"/>
      <c r="BI10" s="633"/>
      <c r="BJ10" s="633"/>
      <c r="BK10" s="633"/>
      <c r="BL10" s="633"/>
      <c r="BM10" s="633"/>
      <c r="BN10" s="633"/>
      <c r="BO10" s="241"/>
      <c r="BP10" s="241"/>
      <c r="BQ10" s="241"/>
      <c r="BR10" s="241"/>
      <c r="BS10" s="241"/>
      <c r="BT10" s="241"/>
      <c r="BU10" s="241"/>
      <c r="BV10" s="241"/>
      <c r="BW10" s="241"/>
      <c r="BX10" s="241"/>
      <c r="BY10" s="241"/>
      <c r="BZ10" s="241"/>
      <c r="CA10" s="241"/>
      <c r="CB10" s="241"/>
      <c r="CC10" s="241"/>
      <c r="CJ10" s="241"/>
      <c r="CK10" s="241"/>
      <c r="CL10" s="241"/>
      <c r="CM10" s="241"/>
      <c r="CN10" s="245"/>
      <c r="CO10" s="245"/>
      <c r="CP10" s="245"/>
      <c r="CQ10" s="241"/>
      <c r="CR10" s="241"/>
      <c r="CS10" s="241"/>
      <c r="CT10" s="241"/>
      <c r="CU10" s="241"/>
      <c r="CV10" s="241"/>
      <c r="CW10" s="246"/>
      <c r="CX10" s="246"/>
      <c r="CY10" s="246"/>
    </row>
    <row r="11" spans="1:103" ht="13.9" customHeight="1">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Y11" s="244"/>
      <c r="AZ11" s="247" t="s">
        <v>68</v>
      </c>
      <c r="BA11" s="244"/>
      <c r="BB11" s="244"/>
      <c r="BC11" s="244"/>
      <c r="BD11" s="244"/>
      <c r="BE11" s="244"/>
      <c r="BF11" s="244"/>
      <c r="BG11" s="244"/>
      <c r="BH11" s="244"/>
      <c r="BI11" s="244"/>
      <c r="BJ11" s="244"/>
      <c r="BO11" s="241"/>
      <c r="BP11" s="241"/>
      <c r="BQ11" s="241"/>
      <c r="BR11" s="241"/>
      <c r="BS11" s="241"/>
      <c r="BT11" s="241"/>
      <c r="BU11" s="241"/>
      <c r="BV11" s="241"/>
      <c r="BW11" s="241"/>
      <c r="BX11" s="241"/>
      <c r="BY11" s="241"/>
      <c r="BZ11" s="241"/>
      <c r="CA11" s="241"/>
      <c r="CB11" s="241"/>
      <c r="CC11" s="241"/>
      <c r="CG11" s="244"/>
    </row>
    <row r="12" spans="1:103" ht="13.9" customHeight="1" thickBot="1">
      <c r="G12" s="242"/>
      <c r="AT12" s="243"/>
      <c r="BU12" s="244"/>
      <c r="BV12" s="244"/>
      <c r="BW12" s="244"/>
      <c r="BX12" s="244"/>
      <c r="BY12" s="244"/>
      <c r="BZ12" s="244"/>
      <c r="CA12" s="244"/>
    </row>
    <row r="13" spans="1:103" ht="13.9" customHeight="1" thickBot="1">
      <c r="E13" s="68" t="s">
        <v>53</v>
      </c>
      <c r="S13" s="675" t="s">
        <v>107</v>
      </c>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676"/>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6"/>
      <c r="BN13" s="676"/>
      <c r="BO13" s="676"/>
      <c r="BP13" s="676"/>
      <c r="BQ13" s="676"/>
      <c r="BR13" s="676"/>
      <c r="BS13" s="676"/>
      <c r="BT13" s="676"/>
      <c r="BU13" s="676"/>
      <c r="BV13" s="676"/>
      <c r="BW13" s="676"/>
      <c r="BX13" s="676"/>
      <c r="BY13" s="677"/>
    </row>
    <row r="14" spans="1:103" ht="13.9" customHeight="1" thickBot="1">
      <c r="S14" s="672" t="s">
        <v>30</v>
      </c>
      <c r="T14" s="673"/>
      <c r="U14" s="673"/>
      <c r="V14" s="673"/>
      <c r="W14" s="673"/>
      <c r="X14" s="673"/>
      <c r="Y14" s="673"/>
      <c r="Z14" s="673"/>
      <c r="AA14" s="674"/>
      <c r="AB14" s="672" t="s">
        <v>29</v>
      </c>
      <c r="AC14" s="673"/>
      <c r="AD14" s="673"/>
      <c r="AE14" s="673"/>
      <c r="AF14" s="673"/>
      <c r="AG14" s="673"/>
      <c r="AH14" s="673"/>
      <c r="AI14" s="673"/>
      <c r="AJ14" s="674"/>
      <c r="AK14" s="672" t="s">
        <v>28</v>
      </c>
      <c r="AL14" s="673"/>
      <c r="AM14" s="673"/>
      <c r="AN14" s="673"/>
      <c r="AO14" s="673"/>
      <c r="AP14" s="673"/>
      <c r="AQ14" s="673"/>
      <c r="AR14" s="673"/>
      <c r="AS14" s="674"/>
      <c r="AT14" s="673" t="s">
        <v>27</v>
      </c>
      <c r="AU14" s="673"/>
      <c r="AV14" s="673"/>
      <c r="AW14" s="673"/>
      <c r="AX14" s="673"/>
      <c r="AY14" s="673"/>
      <c r="AZ14" s="673"/>
      <c r="BA14" s="673"/>
      <c r="BB14" s="673"/>
      <c r="BC14" s="672" t="s">
        <v>26</v>
      </c>
      <c r="BD14" s="673"/>
      <c r="BE14" s="673"/>
      <c r="BF14" s="673"/>
      <c r="BG14" s="673"/>
      <c r="BH14" s="673"/>
      <c r="BI14" s="673"/>
      <c r="BJ14" s="673"/>
      <c r="BK14" s="674"/>
      <c r="BL14" s="672" t="s">
        <v>25</v>
      </c>
      <c r="BM14" s="673"/>
      <c r="BN14" s="673"/>
      <c r="BO14" s="673"/>
      <c r="BP14" s="673"/>
      <c r="BQ14" s="673"/>
      <c r="BR14" s="673"/>
      <c r="BS14" s="673"/>
      <c r="BT14" s="674"/>
      <c r="BU14" s="660" t="s">
        <v>55</v>
      </c>
      <c r="BV14" s="661"/>
      <c r="BW14" s="661"/>
      <c r="BX14" s="661"/>
      <c r="BY14" s="662"/>
    </row>
    <row r="15" spans="1:103" ht="21.75" customHeight="1">
      <c r="G15" s="668"/>
      <c r="H15" s="669"/>
      <c r="I15" s="669"/>
      <c r="J15" s="669"/>
      <c r="K15" s="669"/>
      <c r="L15" s="669"/>
      <c r="M15" s="669" t="s">
        <v>54</v>
      </c>
      <c r="N15" s="669"/>
      <c r="O15" s="669"/>
      <c r="P15" s="669"/>
      <c r="Q15" s="669"/>
      <c r="R15" s="670"/>
      <c r="S15" s="655" t="s">
        <v>108</v>
      </c>
      <c r="T15" s="655"/>
      <c r="U15" s="655"/>
      <c r="V15" s="655"/>
      <c r="W15" s="655"/>
      <c r="X15" s="657"/>
      <c r="Y15" s="594" t="s">
        <v>156</v>
      </c>
      <c r="Z15" s="595"/>
      <c r="AA15" s="596"/>
      <c r="AB15" s="656" t="s">
        <v>108</v>
      </c>
      <c r="AC15" s="655"/>
      <c r="AD15" s="655"/>
      <c r="AE15" s="655"/>
      <c r="AF15" s="655"/>
      <c r="AG15" s="657"/>
      <c r="AH15" s="654" t="s">
        <v>106</v>
      </c>
      <c r="AI15" s="655"/>
      <c r="AJ15" s="658"/>
      <c r="AK15" s="656" t="s">
        <v>108</v>
      </c>
      <c r="AL15" s="655"/>
      <c r="AM15" s="655"/>
      <c r="AN15" s="655"/>
      <c r="AO15" s="655"/>
      <c r="AP15" s="657"/>
      <c r="AQ15" s="654" t="s">
        <v>106</v>
      </c>
      <c r="AR15" s="655"/>
      <c r="AS15" s="658"/>
      <c r="AT15" s="656" t="s">
        <v>108</v>
      </c>
      <c r="AU15" s="655"/>
      <c r="AV15" s="655"/>
      <c r="AW15" s="655"/>
      <c r="AX15" s="655"/>
      <c r="AY15" s="657"/>
      <c r="AZ15" s="654" t="s">
        <v>106</v>
      </c>
      <c r="BA15" s="655"/>
      <c r="BB15" s="655"/>
      <c r="BC15" s="656" t="s">
        <v>108</v>
      </c>
      <c r="BD15" s="655"/>
      <c r="BE15" s="655"/>
      <c r="BF15" s="655"/>
      <c r="BG15" s="655"/>
      <c r="BH15" s="657"/>
      <c r="BI15" s="654" t="s">
        <v>106</v>
      </c>
      <c r="BJ15" s="655"/>
      <c r="BK15" s="658"/>
      <c r="BL15" s="656" t="s">
        <v>108</v>
      </c>
      <c r="BM15" s="655"/>
      <c r="BN15" s="655"/>
      <c r="BO15" s="655"/>
      <c r="BP15" s="655"/>
      <c r="BQ15" s="657"/>
      <c r="BR15" s="654" t="s">
        <v>106</v>
      </c>
      <c r="BS15" s="655"/>
      <c r="BT15" s="658"/>
      <c r="BU15" s="663"/>
      <c r="BV15" s="417"/>
      <c r="BW15" s="417"/>
      <c r="BX15" s="417"/>
      <c r="BY15" s="664"/>
    </row>
    <row r="16" spans="1:103" ht="21.75" customHeight="1">
      <c r="G16" s="632"/>
      <c r="H16" s="633"/>
      <c r="I16" s="633"/>
      <c r="J16" s="633"/>
      <c r="K16" s="633"/>
      <c r="L16" s="633"/>
      <c r="M16" s="633"/>
      <c r="N16" s="633"/>
      <c r="O16" s="633"/>
      <c r="P16" s="633"/>
      <c r="Q16" s="633"/>
      <c r="R16" s="671"/>
      <c r="S16" s="649"/>
      <c r="T16" s="649"/>
      <c r="U16" s="650"/>
      <c r="V16" s="651" t="s">
        <v>109</v>
      </c>
      <c r="W16" s="652"/>
      <c r="X16" s="653"/>
      <c r="Y16" s="597"/>
      <c r="Z16" s="598"/>
      <c r="AA16" s="599"/>
      <c r="AB16" s="648"/>
      <c r="AC16" s="649"/>
      <c r="AD16" s="650"/>
      <c r="AE16" s="651" t="s">
        <v>109</v>
      </c>
      <c r="AF16" s="652"/>
      <c r="AG16" s="653"/>
      <c r="AH16" s="649"/>
      <c r="AI16" s="649"/>
      <c r="AJ16" s="659"/>
      <c r="AK16" s="648"/>
      <c r="AL16" s="649"/>
      <c r="AM16" s="650"/>
      <c r="AN16" s="651" t="s">
        <v>109</v>
      </c>
      <c r="AO16" s="652"/>
      <c r="AP16" s="653"/>
      <c r="AQ16" s="649"/>
      <c r="AR16" s="649"/>
      <c r="AS16" s="659"/>
      <c r="AT16" s="648"/>
      <c r="AU16" s="649"/>
      <c r="AV16" s="650"/>
      <c r="AW16" s="651" t="s">
        <v>109</v>
      </c>
      <c r="AX16" s="652"/>
      <c r="AY16" s="653"/>
      <c r="AZ16" s="649"/>
      <c r="BA16" s="649"/>
      <c r="BB16" s="649"/>
      <c r="BC16" s="648"/>
      <c r="BD16" s="649"/>
      <c r="BE16" s="650"/>
      <c r="BF16" s="651" t="s">
        <v>109</v>
      </c>
      <c r="BG16" s="652"/>
      <c r="BH16" s="653"/>
      <c r="BI16" s="649"/>
      <c r="BJ16" s="649"/>
      <c r="BK16" s="659"/>
      <c r="BL16" s="648"/>
      <c r="BM16" s="649"/>
      <c r="BN16" s="650"/>
      <c r="BO16" s="651" t="s">
        <v>109</v>
      </c>
      <c r="BP16" s="652"/>
      <c r="BQ16" s="653"/>
      <c r="BR16" s="649"/>
      <c r="BS16" s="649"/>
      <c r="BT16" s="659"/>
      <c r="BU16" s="665"/>
      <c r="BV16" s="666"/>
      <c r="BW16" s="666"/>
      <c r="BX16" s="666"/>
      <c r="BY16" s="667"/>
    </row>
    <row r="17" spans="7:80" ht="13.9" customHeight="1">
      <c r="G17" s="632" t="s">
        <v>56</v>
      </c>
      <c r="H17" s="633"/>
      <c r="I17" s="633"/>
      <c r="J17" s="633"/>
      <c r="K17" s="633"/>
      <c r="L17" s="633"/>
      <c r="M17" s="645">
        <v>30</v>
      </c>
      <c r="N17" s="646"/>
      <c r="O17" s="646"/>
      <c r="P17" s="646"/>
      <c r="Q17" s="636" t="s">
        <v>42</v>
      </c>
      <c r="R17" s="637"/>
      <c r="S17" s="647">
        <v>0</v>
      </c>
      <c r="T17" s="647"/>
      <c r="U17" s="647"/>
      <c r="V17" s="642"/>
      <c r="W17" s="643"/>
      <c r="X17" s="644"/>
      <c r="Y17" s="640">
        <v>0</v>
      </c>
      <c r="Z17" s="639"/>
      <c r="AA17" s="641"/>
      <c r="AB17" s="638">
        <v>0</v>
      </c>
      <c r="AC17" s="639"/>
      <c r="AD17" s="639"/>
      <c r="AE17" s="642"/>
      <c r="AF17" s="643"/>
      <c r="AG17" s="644"/>
      <c r="AH17" s="640">
        <v>0</v>
      </c>
      <c r="AI17" s="639"/>
      <c r="AJ17" s="641"/>
      <c r="AK17" s="638">
        <v>0</v>
      </c>
      <c r="AL17" s="639"/>
      <c r="AM17" s="639"/>
      <c r="AN17" s="642"/>
      <c r="AO17" s="643"/>
      <c r="AP17" s="644"/>
      <c r="AQ17" s="640">
        <v>0</v>
      </c>
      <c r="AR17" s="639"/>
      <c r="AS17" s="641"/>
      <c r="AT17" s="638">
        <v>0</v>
      </c>
      <c r="AU17" s="639"/>
      <c r="AV17" s="639"/>
      <c r="AW17" s="640">
        <v>0</v>
      </c>
      <c r="AX17" s="639"/>
      <c r="AY17" s="639"/>
      <c r="AZ17" s="640">
        <v>0</v>
      </c>
      <c r="BA17" s="639"/>
      <c r="BB17" s="641"/>
      <c r="BC17" s="638">
        <v>0</v>
      </c>
      <c r="BD17" s="639"/>
      <c r="BE17" s="639"/>
      <c r="BF17" s="640">
        <v>0</v>
      </c>
      <c r="BG17" s="639"/>
      <c r="BH17" s="639"/>
      <c r="BI17" s="640">
        <v>0</v>
      </c>
      <c r="BJ17" s="639"/>
      <c r="BK17" s="641"/>
      <c r="BL17" s="638">
        <v>0</v>
      </c>
      <c r="BM17" s="639"/>
      <c r="BN17" s="639"/>
      <c r="BO17" s="640">
        <v>0</v>
      </c>
      <c r="BP17" s="639"/>
      <c r="BQ17" s="639"/>
      <c r="BR17" s="640">
        <v>0</v>
      </c>
      <c r="BS17" s="639"/>
      <c r="BT17" s="641"/>
      <c r="BU17" s="626">
        <f t="shared" ref="BU17:BU28" si="0">S17+Y17+AH17+AB17+AK17+AQ17+AT17+AZ17+BC17+BI17+BL17+BR17</f>
        <v>0</v>
      </c>
      <c r="BV17" s="626"/>
      <c r="BW17" s="626"/>
      <c r="BX17" s="630" t="s">
        <v>51</v>
      </c>
      <c r="BY17" s="631"/>
    </row>
    <row r="18" spans="7:80" ht="13.9" customHeight="1">
      <c r="G18" s="632" t="s">
        <v>57</v>
      </c>
      <c r="H18" s="633"/>
      <c r="I18" s="633"/>
      <c r="J18" s="633"/>
      <c r="K18" s="633"/>
      <c r="L18" s="633"/>
      <c r="M18" s="645">
        <v>31</v>
      </c>
      <c r="N18" s="646"/>
      <c r="O18" s="646"/>
      <c r="P18" s="646"/>
      <c r="Q18" s="636" t="s">
        <v>42</v>
      </c>
      <c r="R18" s="637"/>
      <c r="S18" s="647">
        <v>0</v>
      </c>
      <c r="T18" s="647"/>
      <c r="U18" s="647"/>
      <c r="V18" s="642"/>
      <c r="W18" s="643"/>
      <c r="X18" s="644"/>
      <c r="Y18" s="640">
        <v>0</v>
      </c>
      <c r="Z18" s="639"/>
      <c r="AA18" s="641"/>
      <c r="AB18" s="638">
        <v>0</v>
      </c>
      <c r="AC18" s="639"/>
      <c r="AD18" s="639"/>
      <c r="AE18" s="642"/>
      <c r="AF18" s="643"/>
      <c r="AG18" s="644"/>
      <c r="AH18" s="640">
        <v>0</v>
      </c>
      <c r="AI18" s="639"/>
      <c r="AJ18" s="641"/>
      <c r="AK18" s="638">
        <v>0</v>
      </c>
      <c r="AL18" s="639"/>
      <c r="AM18" s="639"/>
      <c r="AN18" s="642"/>
      <c r="AO18" s="643"/>
      <c r="AP18" s="644"/>
      <c r="AQ18" s="640">
        <v>0</v>
      </c>
      <c r="AR18" s="639"/>
      <c r="AS18" s="641"/>
      <c r="AT18" s="638">
        <v>0</v>
      </c>
      <c r="AU18" s="639"/>
      <c r="AV18" s="639"/>
      <c r="AW18" s="640">
        <v>0</v>
      </c>
      <c r="AX18" s="639"/>
      <c r="AY18" s="639"/>
      <c r="AZ18" s="640">
        <v>0</v>
      </c>
      <c r="BA18" s="639"/>
      <c r="BB18" s="641"/>
      <c r="BC18" s="638">
        <v>0</v>
      </c>
      <c r="BD18" s="639"/>
      <c r="BE18" s="639"/>
      <c r="BF18" s="640">
        <v>0</v>
      </c>
      <c r="BG18" s="639"/>
      <c r="BH18" s="639"/>
      <c r="BI18" s="640">
        <v>0</v>
      </c>
      <c r="BJ18" s="639"/>
      <c r="BK18" s="641"/>
      <c r="BL18" s="638">
        <v>0</v>
      </c>
      <c r="BM18" s="639"/>
      <c r="BN18" s="639"/>
      <c r="BO18" s="640">
        <v>0</v>
      </c>
      <c r="BP18" s="639"/>
      <c r="BQ18" s="639"/>
      <c r="BR18" s="640">
        <v>0</v>
      </c>
      <c r="BS18" s="639"/>
      <c r="BT18" s="641"/>
      <c r="BU18" s="626">
        <f t="shared" si="0"/>
        <v>0</v>
      </c>
      <c r="BV18" s="626"/>
      <c r="BW18" s="626"/>
      <c r="BX18" s="630" t="s">
        <v>51</v>
      </c>
      <c r="BY18" s="631"/>
    </row>
    <row r="19" spans="7:80" ht="13.9" customHeight="1">
      <c r="G19" s="632" t="s">
        <v>58</v>
      </c>
      <c r="H19" s="633"/>
      <c r="I19" s="633"/>
      <c r="J19" s="633"/>
      <c r="K19" s="633"/>
      <c r="L19" s="633"/>
      <c r="M19" s="645">
        <v>30</v>
      </c>
      <c r="N19" s="646"/>
      <c r="O19" s="646"/>
      <c r="P19" s="646"/>
      <c r="Q19" s="636" t="s">
        <v>42</v>
      </c>
      <c r="R19" s="637"/>
      <c r="S19" s="647">
        <v>0</v>
      </c>
      <c r="T19" s="647"/>
      <c r="U19" s="647"/>
      <c r="V19" s="642"/>
      <c r="W19" s="643"/>
      <c r="X19" s="644"/>
      <c r="Y19" s="640">
        <v>0</v>
      </c>
      <c r="Z19" s="639"/>
      <c r="AA19" s="641"/>
      <c r="AB19" s="638">
        <v>0</v>
      </c>
      <c r="AC19" s="639"/>
      <c r="AD19" s="639"/>
      <c r="AE19" s="642"/>
      <c r="AF19" s="643"/>
      <c r="AG19" s="644"/>
      <c r="AH19" s="640">
        <v>0</v>
      </c>
      <c r="AI19" s="639"/>
      <c r="AJ19" s="641"/>
      <c r="AK19" s="638">
        <v>0</v>
      </c>
      <c r="AL19" s="639"/>
      <c r="AM19" s="639"/>
      <c r="AN19" s="642"/>
      <c r="AO19" s="643"/>
      <c r="AP19" s="644"/>
      <c r="AQ19" s="640">
        <v>0</v>
      </c>
      <c r="AR19" s="639"/>
      <c r="AS19" s="641"/>
      <c r="AT19" s="638">
        <v>0</v>
      </c>
      <c r="AU19" s="639"/>
      <c r="AV19" s="639"/>
      <c r="AW19" s="640">
        <v>0</v>
      </c>
      <c r="AX19" s="639"/>
      <c r="AY19" s="639"/>
      <c r="AZ19" s="640">
        <v>0</v>
      </c>
      <c r="BA19" s="639"/>
      <c r="BB19" s="641"/>
      <c r="BC19" s="638">
        <v>0</v>
      </c>
      <c r="BD19" s="639"/>
      <c r="BE19" s="639"/>
      <c r="BF19" s="640">
        <v>0</v>
      </c>
      <c r="BG19" s="639"/>
      <c r="BH19" s="639"/>
      <c r="BI19" s="640">
        <v>0</v>
      </c>
      <c r="BJ19" s="639"/>
      <c r="BK19" s="641"/>
      <c r="BL19" s="638">
        <v>0</v>
      </c>
      <c r="BM19" s="639"/>
      <c r="BN19" s="639"/>
      <c r="BO19" s="640">
        <v>0</v>
      </c>
      <c r="BP19" s="639"/>
      <c r="BQ19" s="639"/>
      <c r="BR19" s="640">
        <v>0</v>
      </c>
      <c r="BS19" s="639"/>
      <c r="BT19" s="641"/>
      <c r="BU19" s="626">
        <f t="shared" si="0"/>
        <v>0</v>
      </c>
      <c r="BV19" s="626"/>
      <c r="BW19" s="626"/>
      <c r="BX19" s="630" t="s">
        <v>51</v>
      </c>
      <c r="BY19" s="631"/>
    </row>
    <row r="20" spans="7:80" ht="13.9" customHeight="1">
      <c r="G20" s="632" t="s">
        <v>59</v>
      </c>
      <c r="H20" s="633"/>
      <c r="I20" s="633"/>
      <c r="J20" s="633"/>
      <c r="K20" s="633"/>
      <c r="L20" s="633"/>
      <c r="M20" s="645">
        <v>31</v>
      </c>
      <c r="N20" s="646"/>
      <c r="O20" s="646"/>
      <c r="P20" s="646"/>
      <c r="Q20" s="636" t="s">
        <v>42</v>
      </c>
      <c r="R20" s="637"/>
      <c r="S20" s="647">
        <v>0</v>
      </c>
      <c r="T20" s="647"/>
      <c r="U20" s="647"/>
      <c r="V20" s="642"/>
      <c r="W20" s="643"/>
      <c r="X20" s="644"/>
      <c r="Y20" s="640">
        <v>0</v>
      </c>
      <c r="Z20" s="639"/>
      <c r="AA20" s="641"/>
      <c r="AB20" s="638">
        <v>0</v>
      </c>
      <c r="AC20" s="639"/>
      <c r="AD20" s="639"/>
      <c r="AE20" s="642"/>
      <c r="AF20" s="643"/>
      <c r="AG20" s="644"/>
      <c r="AH20" s="640">
        <v>0</v>
      </c>
      <c r="AI20" s="639"/>
      <c r="AJ20" s="641"/>
      <c r="AK20" s="638">
        <v>0</v>
      </c>
      <c r="AL20" s="639"/>
      <c r="AM20" s="639"/>
      <c r="AN20" s="642"/>
      <c r="AO20" s="643"/>
      <c r="AP20" s="644"/>
      <c r="AQ20" s="640">
        <v>0</v>
      </c>
      <c r="AR20" s="639"/>
      <c r="AS20" s="641"/>
      <c r="AT20" s="638">
        <v>0</v>
      </c>
      <c r="AU20" s="639"/>
      <c r="AV20" s="639"/>
      <c r="AW20" s="640">
        <v>0</v>
      </c>
      <c r="AX20" s="639"/>
      <c r="AY20" s="639"/>
      <c r="AZ20" s="640">
        <v>0</v>
      </c>
      <c r="BA20" s="639"/>
      <c r="BB20" s="641"/>
      <c r="BC20" s="638">
        <v>0</v>
      </c>
      <c r="BD20" s="639"/>
      <c r="BE20" s="639"/>
      <c r="BF20" s="640">
        <v>0</v>
      </c>
      <c r="BG20" s="639"/>
      <c r="BH20" s="639"/>
      <c r="BI20" s="640">
        <v>0</v>
      </c>
      <c r="BJ20" s="639"/>
      <c r="BK20" s="641"/>
      <c r="BL20" s="638">
        <v>0</v>
      </c>
      <c r="BM20" s="639"/>
      <c r="BN20" s="639"/>
      <c r="BO20" s="640">
        <v>0</v>
      </c>
      <c r="BP20" s="639"/>
      <c r="BQ20" s="639"/>
      <c r="BR20" s="640">
        <v>0</v>
      </c>
      <c r="BS20" s="639"/>
      <c r="BT20" s="641"/>
      <c r="BU20" s="626">
        <f t="shared" si="0"/>
        <v>0</v>
      </c>
      <c r="BV20" s="626"/>
      <c r="BW20" s="626"/>
      <c r="BX20" s="630" t="s">
        <v>51</v>
      </c>
      <c r="BY20" s="631"/>
    </row>
    <row r="21" spans="7:80" ht="13.9" customHeight="1">
      <c r="G21" s="632" t="s">
        <v>60</v>
      </c>
      <c r="H21" s="633"/>
      <c r="I21" s="633"/>
      <c r="J21" s="633"/>
      <c r="K21" s="633"/>
      <c r="L21" s="633"/>
      <c r="M21" s="645">
        <v>30</v>
      </c>
      <c r="N21" s="646"/>
      <c r="O21" s="646"/>
      <c r="P21" s="646"/>
      <c r="Q21" s="636" t="s">
        <v>42</v>
      </c>
      <c r="R21" s="637"/>
      <c r="S21" s="647">
        <v>0</v>
      </c>
      <c r="T21" s="647"/>
      <c r="U21" s="647"/>
      <c r="V21" s="642"/>
      <c r="W21" s="643"/>
      <c r="X21" s="644"/>
      <c r="Y21" s="640">
        <v>0</v>
      </c>
      <c r="Z21" s="639"/>
      <c r="AA21" s="641"/>
      <c r="AB21" s="638">
        <v>0</v>
      </c>
      <c r="AC21" s="639"/>
      <c r="AD21" s="639"/>
      <c r="AE21" s="642"/>
      <c r="AF21" s="643"/>
      <c r="AG21" s="644"/>
      <c r="AH21" s="640">
        <v>0</v>
      </c>
      <c r="AI21" s="639"/>
      <c r="AJ21" s="641"/>
      <c r="AK21" s="638">
        <v>0</v>
      </c>
      <c r="AL21" s="639"/>
      <c r="AM21" s="639"/>
      <c r="AN21" s="642"/>
      <c r="AO21" s="643"/>
      <c r="AP21" s="644"/>
      <c r="AQ21" s="640">
        <v>0</v>
      </c>
      <c r="AR21" s="639"/>
      <c r="AS21" s="641"/>
      <c r="AT21" s="638">
        <v>0</v>
      </c>
      <c r="AU21" s="639"/>
      <c r="AV21" s="639"/>
      <c r="AW21" s="640">
        <v>0</v>
      </c>
      <c r="AX21" s="639"/>
      <c r="AY21" s="639"/>
      <c r="AZ21" s="640">
        <v>0</v>
      </c>
      <c r="BA21" s="639"/>
      <c r="BB21" s="641"/>
      <c r="BC21" s="638">
        <v>0</v>
      </c>
      <c r="BD21" s="639"/>
      <c r="BE21" s="639"/>
      <c r="BF21" s="640">
        <v>0</v>
      </c>
      <c r="BG21" s="639"/>
      <c r="BH21" s="639"/>
      <c r="BI21" s="640">
        <v>0</v>
      </c>
      <c r="BJ21" s="639"/>
      <c r="BK21" s="641"/>
      <c r="BL21" s="638">
        <v>0</v>
      </c>
      <c r="BM21" s="639"/>
      <c r="BN21" s="639"/>
      <c r="BO21" s="640">
        <v>0</v>
      </c>
      <c r="BP21" s="639"/>
      <c r="BQ21" s="639"/>
      <c r="BR21" s="640">
        <v>0</v>
      </c>
      <c r="BS21" s="639"/>
      <c r="BT21" s="641"/>
      <c r="BU21" s="626">
        <f t="shared" si="0"/>
        <v>0</v>
      </c>
      <c r="BV21" s="626"/>
      <c r="BW21" s="626"/>
      <c r="BX21" s="630" t="s">
        <v>51</v>
      </c>
      <c r="BY21" s="631"/>
    </row>
    <row r="22" spans="7:80" ht="13.9" customHeight="1">
      <c r="G22" s="632" t="s">
        <v>61</v>
      </c>
      <c r="H22" s="633"/>
      <c r="I22" s="633"/>
      <c r="J22" s="633"/>
      <c r="K22" s="633"/>
      <c r="L22" s="633"/>
      <c r="M22" s="645">
        <v>30</v>
      </c>
      <c r="N22" s="646"/>
      <c r="O22" s="646"/>
      <c r="P22" s="646"/>
      <c r="Q22" s="636" t="s">
        <v>42</v>
      </c>
      <c r="R22" s="637"/>
      <c r="S22" s="647">
        <v>0</v>
      </c>
      <c r="T22" s="647"/>
      <c r="U22" s="647"/>
      <c r="V22" s="642"/>
      <c r="W22" s="643"/>
      <c r="X22" s="644"/>
      <c r="Y22" s="640">
        <v>0</v>
      </c>
      <c r="Z22" s="639"/>
      <c r="AA22" s="641"/>
      <c r="AB22" s="638">
        <v>0</v>
      </c>
      <c r="AC22" s="639"/>
      <c r="AD22" s="639"/>
      <c r="AE22" s="642"/>
      <c r="AF22" s="643"/>
      <c r="AG22" s="644"/>
      <c r="AH22" s="640">
        <v>0</v>
      </c>
      <c r="AI22" s="639"/>
      <c r="AJ22" s="641"/>
      <c r="AK22" s="638">
        <v>0</v>
      </c>
      <c r="AL22" s="639"/>
      <c r="AM22" s="639"/>
      <c r="AN22" s="642"/>
      <c r="AO22" s="643"/>
      <c r="AP22" s="644"/>
      <c r="AQ22" s="640">
        <v>0</v>
      </c>
      <c r="AR22" s="639"/>
      <c r="AS22" s="641"/>
      <c r="AT22" s="638">
        <v>0</v>
      </c>
      <c r="AU22" s="639"/>
      <c r="AV22" s="639"/>
      <c r="AW22" s="640">
        <v>0</v>
      </c>
      <c r="AX22" s="639"/>
      <c r="AY22" s="639"/>
      <c r="AZ22" s="640">
        <v>0</v>
      </c>
      <c r="BA22" s="639"/>
      <c r="BB22" s="641"/>
      <c r="BC22" s="638">
        <v>0</v>
      </c>
      <c r="BD22" s="639"/>
      <c r="BE22" s="639"/>
      <c r="BF22" s="640">
        <v>0</v>
      </c>
      <c r="BG22" s="639"/>
      <c r="BH22" s="639"/>
      <c r="BI22" s="640">
        <v>0</v>
      </c>
      <c r="BJ22" s="639"/>
      <c r="BK22" s="641"/>
      <c r="BL22" s="638">
        <v>0</v>
      </c>
      <c r="BM22" s="639"/>
      <c r="BN22" s="639"/>
      <c r="BO22" s="640">
        <v>0</v>
      </c>
      <c r="BP22" s="639"/>
      <c r="BQ22" s="639"/>
      <c r="BR22" s="640">
        <v>0</v>
      </c>
      <c r="BS22" s="639"/>
      <c r="BT22" s="641"/>
      <c r="BU22" s="626">
        <f t="shared" si="0"/>
        <v>0</v>
      </c>
      <c r="BV22" s="626"/>
      <c r="BW22" s="626"/>
      <c r="BX22" s="630" t="s">
        <v>51</v>
      </c>
      <c r="BY22" s="631"/>
    </row>
    <row r="23" spans="7:80" ht="13.9" customHeight="1">
      <c r="G23" s="632" t="s">
        <v>62</v>
      </c>
      <c r="H23" s="633"/>
      <c r="I23" s="633"/>
      <c r="J23" s="633"/>
      <c r="K23" s="633"/>
      <c r="L23" s="633"/>
      <c r="M23" s="645">
        <v>31</v>
      </c>
      <c r="N23" s="646"/>
      <c r="O23" s="646"/>
      <c r="P23" s="646"/>
      <c r="Q23" s="636" t="s">
        <v>42</v>
      </c>
      <c r="R23" s="637"/>
      <c r="S23" s="647">
        <v>0</v>
      </c>
      <c r="T23" s="647"/>
      <c r="U23" s="647"/>
      <c r="V23" s="642"/>
      <c r="W23" s="643"/>
      <c r="X23" s="644"/>
      <c r="Y23" s="640">
        <v>0</v>
      </c>
      <c r="Z23" s="639"/>
      <c r="AA23" s="641"/>
      <c r="AB23" s="638">
        <v>0</v>
      </c>
      <c r="AC23" s="639"/>
      <c r="AD23" s="639"/>
      <c r="AE23" s="642"/>
      <c r="AF23" s="643"/>
      <c r="AG23" s="644"/>
      <c r="AH23" s="640">
        <v>0</v>
      </c>
      <c r="AI23" s="639"/>
      <c r="AJ23" s="641"/>
      <c r="AK23" s="638">
        <v>0</v>
      </c>
      <c r="AL23" s="639"/>
      <c r="AM23" s="639"/>
      <c r="AN23" s="642"/>
      <c r="AO23" s="643"/>
      <c r="AP23" s="644"/>
      <c r="AQ23" s="640">
        <v>0</v>
      </c>
      <c r="AR23" s="639"/>
      <c r="AS23" s="641"/>
      <c r="AT23" s="638">
        <v>0</v>
      </c>
      <c r="AU23" s="639"/>
      <c r="AV23" s="639"/>
      <c r="AW23" s="640">
        <v>0</v>
      </c>
      <c r="AX23" s="639"/>
      <c r="AY23" s="639"/>
      <c r="AZ23" s="640">
        <v>0</v>
      </c>
      <c r="BA23" s="639"/>
      <c r="BB23" s="641"/>
      <c r="BC23" s="638">
        <v>0</v>
      </c>
      <c r="BD23" s="639"/>
      <c r="BE23" s="639"/>
      <c r="BF23" s="640">
        <v>0</v>
      </c>
      <c r="BG23" s="639"/>
      <c r="BH23" s="639"/>
      <c r="BI23" s="640">
        <v>0</v>
      </c>
      <c r="BJ23" s="639"/>
      <c r="BK23" s="641"/>
      <c r="BL23" s="638">
        <v>0</v>
      </c>
      <c r="BM23" s="639"/>
      <c r="BN23" s="639"/>
      <c r="BO23" s="640">
        <v>0</v>
      </c>
      <c r="BP23" s="639"/>
      <c r="BQ23" s="639"/>
      <c r="BR23" s="640">
        <v>0</v>
      </c>
      <c r="BS23" s="639"/>
      <c r="BT23" s="641"/>
      <c r="BU23" s="626">
        <f t="shared" si="0"/>
        <v>0</v>
      </c>
      <c r="BV23" s="626"/>
      <c r="BW23" s="626"/>
      <c r="BX23" s="630" t="s">
        <v>51</v>
      </c>
      <c r="BY23" s="631"/>
    </row>
    <row r="24" spans="7:80" ht="13.9" customHeight="1">
      <c r="G24" s="632" t="s">
        <v>63</v>
      </c>
      <c r="H24" s="633"/>
      <c r="I24" s="633"/>
      <c r="J24" s="633"/>
      <c r="K24" s="633"/>
      <c r="L24" s="633"/>
      <c r="M24" s="645">
        <v>30</v>
      </c>
      <c r="N24" s="646"/>
      <c r="O24" s="646"/>
      <c r="P24" s="646"/>
      <c r="Q24" s="636" t="s">
        <v>42</v>
      </c>
      <c r="R24" s="637"/>
      <c r="S24" s="647">
        <v>0</v>
      </c>
      <c r="T24" s="647"/>
      <c r="U24" s="647"/>
      <c r="V24" s="642"/>
      <c r="W24" s="643"/>
      <c r="X24" s="644"/>
      <c r="Y24" s="640">
        <v>0</v>
      </c>
      <c r="Z24" s="639"/>
      <c r="AA24" s="641"/>
      <c r="AB24" s="638">
        <v>0</v>
      </c>
      <c r="AC24" s="639"/>
      <c r="AD24" s="639"/>
      <c r="AE24" s="642"/>
      <c r="AF24" s="643"/>
      <c r="AG24" s="644"/>
      <c r="AH24" s="640">
        <v>0</v>
      </c>
      <c r="AI24" s="639"/>
      <c r="AJ24" s="641"/>
      <c r="AK24" s="638">
        <v>0</v>
      </c>
      <c r="AL24" s="639"/>
      <c r="AM24" s="639"/>
      <c r="AN24" s="642"/>
      <c r="AO24" s="643"/>
      <c r="AP24" s="644"/>
      <c r="AQ24" s="640">
        <v>0</v>
      </c>
      <c r="AR24" s="639"/>
      <c r="AS24" s="641"/>
      <c r="AT24" s="638">
        <v>0</v>
      </c>
      <c r="AU24" s="639"/>
      <c r="AV24" s="639"/>
      <c r="AW24" s="640">
        <v>0</v>
      </c>
      <c r="AX24" s="639"/>
      <c r="AY24" s="639"/>
      <c r="AZ24" s="640">
        <v>0</v>
      </c>
      <c r="BA24" s="639"/>
      <c r="BB24" s="641"/>
      <c r="BC24" s="638">
        <v>0</v>
      </c>
      <c r="BD24" s="639"/>
      <c r="BE24" s="639"/>
      <c r="BF24" s="640">
        <v>0</v>
      </c>
      <c r="BG24" s="639"/>
      <c r="BH24" s="639"/>
      <c r="BI24" s="640">
        <v>0</v>
      </c>
      <c r="BJ24" s="639"/>
      <c r="BK24" s="641"/>
      <c r="BL24" s="638">
        <v>0</v>
      </c>
      <c r="BM24" s="639"/>
      <c r="BN24" s="639"/>
      <c r="BO24" s="640">
        <v>0</v>
      </c>
      <c r="BP24" s="639"/>
      <c r="BQ24" s="639"/>
      <c r="BR24" s="640">
        <v>0</v>
      </c>
      <c r="BS24" s="639"/>
      <c r="BT24" s="641"/>
      <c r="BU24" s="626">
        <f t="shared" si="0"/>
        <v>0</v>
      </c>
      <c r="BV24" s="626"/>
      <c r="BW24" s="626"/>
      <c r="BX24" s="630" t="s">
        <v>51</v>
      </c>
      <c r="BY24" s="631"/>
    </row>
    <row r="25" spans="7:80" ht="13.9" customHeight="1">
      <c r="G25" s="632" t="s">
        <v>64</v>
      </c>
      <c r="H25" s="633"/>
      <c r="I25" s="633"/>
      <c r="J25" s="633"/>
      <c r="K25" s="633"/>
      <c r="L25" s="633"/>
      <c r="M25" s="645">
        <v>31</v>
      </c>
      <c r="N25" s="646"/>
      <c r="O25" s="646"/>
      <c r="P25" s="646"/>
      <c r="Q25" s="636" t="s">
        <v>42</v>
      </c>
      <c r="R25" s="637"/>
      <c r="S25" s="647">
        <v>0</v>
      </c>
      <c r="T25" s="647"/>
      <c r="U25" s="647"/>
      <c r="V25" s="642"/>
      <c r="W25" s="643"/>
      <c r="X25" s="644"/>
      <c r="Y25" s="640">
        <v>0</v>
      </c>
      <c r="Z25" s="639"/>
      <c r="AA25" s="641"/>
      <c r="AB25" s="638">
        <v>0</v>
      </c>
      <c r="AC25" s="639"/>
      <c r="AD25" s="639"/>
      <c r="AE25" s="642"/>
      <c r="AF25" s="643"/>
      <c r="AG25" s="644"/>
      <c r="AH25" s="640">
        <v>0</v>
      </c>
      <c r="AI25" s="639"/>
      <c r="AJ25" s="641"/>
      <c r="AK25" s="638">
        <v>0</v>
      </c>
      <c r="AL25" s="639"/>
      <c r="AM25" s="639"/>
      <c r="AN25" s="642"/>
      <c r="AO25" s="643"/>
      <c r="AP25" s="644"/>
      <c r="AQ25" s="640">
        <v>0</v>
      </c>
      <c r="AR25" s="639"/>
      <c r="AS25" s="641"/>
      <c r="AT25" s="638">
        <v>0</v>
      </c>
      <c r="AU25" s="639"/>
      <c r="AV25" s="639"/>
      <c r="AW25" s="640">
        <v>0</v>
      </c>
      <c r="AX25" s="639"/>
      <c r="AY25" s="639"/>
      <c r="AZ25" s="640">
        <v>0</v>
      </c>
      <c r="BA25" s="639"/>
      <c r="BB25" s="641"/>
      <c r="BC25" s="638">
        <v>0</v>
      </c>
      <c r="BD25" s="639"/>
      <c r="BE25" s="639"/>
      <c r="BF25" s="640">
        <v>0</v>
      </c>
      <c r="BG25" s="639"/>
      <c r="BH25" s="639"/>
      <c r="BI25" s="640">
        <v>0</v>
      </c>
      <c r="BJ25" s="639"/>
      <c r="BK25" s="641"/>
      <c r="BL25" s="638">
        <v>0</v>
      </c>
      <c r="BM25" s="639"/>
      <c r="BN25" s="639"/>
      <c r="BO25" s="640">
        <v>0</v>
      </c>
      <c r="BP25" s="639"/>
      <c r="BQ25" s="639"/>
      <c r="BR25" s="640">
        <v>0</v>
      </c>
      <c r="BS25" s="639"/>
      <c r="BT25" s="641"/>
      <c r="BU25" s="626">
        <f t="shared" si="0"/>
        <v>0</v>
      </c>
      <c r="BV25" s="626"/>
      <c r="BW25" s="626"/>
      <c r="BX25" s="630" t="s">
        <v>51</v>
      </c>
      <c r="BY25" s="631"/>
      <c r="CB25" s="248"/>
    </row>
    <row r="26" spans="7:80" ht="13.9" customHeight="1">
      <c r="G26" s="632" t="s">
        <v>65</v>
      </c>
      <c r="H26" s="633"/>
      <c r="I26" s="633"/>
      <c r="J26" s="633"/>
      <c r="K26" s="633"/>
      <c r="L26" s="633"/>
      <c r="M26" s="645">
        <v>30</v>
      </c>
      <c r="N26" s="646"/>
      <c r="O26" s="646"/>
      <c r="P26" s="646"/>
      <c r="Q26" s="636" t="s">
        <v>42</v>
      </c>
      <c r="R26" s="637"/>
      <c r="S26" s="647">
        <v>0</v>
      </c>
      <c r="T26" s="647"/>
      <c r="U26" s="647"/>
      <c r="V26" s="642"/>
      <c r="W26" s="643"/>
      <c r="X26" s="644"/>
      <c r="Y26" s="640">
        <v>0</v>
      </c>
      <c r="Z26" s="639"/>
      <c r="AA26" s="641"/>
      <c r="AB26" s="638">
        <v>0</v>
      </c>
      <c r="AC26" s="639"/>
      <c r="AD26" s="639"/>
      <c r="AE26" s="642"/>
      <c r="AF26" s="643"/>
      <c r="AG26" s="644"/>
      <c r="AH26" s="640">
        <v>0</v>
      </c>
      <c r="AI26" s="639"/>
      <c r="AJ26" s="641"/>
      <c r="AK26" s="638">
        <v>0</v>
      </c>
      <c r="AL26" s="639"/>
      <c r="AM26" s="639"/>
      <c r="AN26" s="642"/>
      <c r="AO26" s="643"/>
      <c r="AP26" s="644"/>
      <c r="AQ26" s="640">
        <v>0</v>
      </c>
      <c r="AR26" s="639"/>
      <c r="AS26" s="641"/>
      <c r="AT26" s="638">
        <v>0</v>
      </c>
      <c r="AU26" s="639"/>
      <c r="AV26" s="639"/>
      <c r="AW26" s="640">
        <v>0</v>
      </c>
      <c r="AX26" s="639"/>
      <c r="AY26" s="639"/>
      <c r="AZ26" s="640">
        <v>0</v>
      </c>
      <c r="BA26" s="639"/>
      <c r="BB26" s="641"/>
      <c r="BC26" s="638">
        <v>0</v>
      </c>
      <c r="BD26" s="639"/>
      <c r="BE26" s="639"/>
      <c r="BF26" s="640">
        <v>0</v>
      </c>
      <c r="BG26" s="639"/>
      <c r="BH26" s="639"/>
      <c r="BI26" s="640">
        <v>0</v>
      </c>
      <c r="BJ26" s="639"/>
      <c r="BK26" s="641"/>
      <c r="BL26" s="638">
        <v>0</v>
      </c>
      <c r="BM26" s="639"/>
      <c r="BN26" s="639"/>
      <c r="BO26" s="640">
        <v>0</v>
      </c>
      <c r="BP26" s="639"/>
      <c r="BQ26" s="639"/>
      <c r="BR26" s="640">
        <v>0</v>
      </c>
      <c r="BS26" s="639"/>
      <c r="BT26" s="641"/>
      <c r="BU26" s="626">
        <f t="shared" si="0"/>
        <v>0</v>
      </c>
      <c r="BV26" s="626"/>
      <c r="BW26" s="626"/>
      <c r="BX26" s="630" t="s">
        <v>51</v>
      </c>
      <c r="BY26" s="631"/>
    </row>
    <row r="27" spans="7:80" ht="13.9" customHeight="1">
      <c r="G27" s="632" t="s">
        <v>66</v>
      </c>
      <c r="H27" s="633"/>
      <c r="I27" s="633"/>
      <c r="J27" s="633"/>
      <c r="K27" s="633"/>
      <c r="L27" s="633"/>
      <c r="M27" s="645">
        <v>27</v>
      </c>
      <c r="N27" s="646"/>
      <c r="O27" s="646"/>
      <c r="P27" s="646"/>
      <c r="Q27" s="636" t="s">
        <v>42</v>
      </c>
      <c r="R27" s="637"/>
      <c r="S27" s="647">
        <v>0</v>
      </c>
      <c r="T27" s="647"/>
      <c r="U27" s="647"/>
      <c r="V27" s="642"/>
      <c r="W27" s="643"/>
      <c r="X27" s="644"/>
      <c r="Y27" s="640">
        <v>0</v>
      </c>
      <c r="Z27" s="639"/>
      <c r="AA27" s="641"/>
      <c r="AB27" s="638">
        <v>0</v>
      </c>
      <c r="AC27" s="639"/>
      <c r="AD27" s="639"/>
      <c r="AE27" s="642"/>
      <c r="AF27" s="643"/>
      <c r="AG27" s="644"/>
      <c r="AH27" s="640">
        <v>0</v>
      </c>
      <c r="AI27" s="639"/>
      <c r="AJ27" s="641"/>
      <c r="AK27" s="638">
        <v>0</v>
      </c>
      <c r="AL27" s="639"/>
      <c r="AM27" s="639"/>
      <c r="AN27" s="642"/>
      <c r="AO27" s="643"/>
      <c r="AP27" s="644"/>
      <c r="AQ27" s="640">
        <v>0</v>
      </c>
      <c r="AR27" s="639"/>
      <c r="AS27" s="641"/>
      <c r="AT27" s="638">
        <v>0</v>
      </c>
      <c r="AU27" s="639"/>
      <c r="AV27" s="639"/>
      <c r="AW27" s="640">
        <v>0</v>
      </c>
      <c r="AX27" s="639"/>
      <c r="AY27" s="639"/>
      <c r="AZ27" s="640">
        <v>0</v>
      </c>
      <c r="BA27" s="639"/>
      <c r="BB27" s="641"/>
      <c r="BC27" s="638">
        <v>0</v>
      </c>
      <c r="BD27" s="639"/>
      <c r="BE27" s="639"/>
      <c r="BF27" s="640">
        <v>0</v>
      </c>
      <c r="BG27" s="639"/>
      <c r="BH27" s="639"/>
      <c r="BI27" s="640">
        <v>0</v>
      </c>
      <c r="BJ27" s="639"/>
      <c r="BK27" s="641"/>
      <c r="BL27" s="638">
        <v>0</v>
      </c>
      <c r="BM27" s="639"/>
      <c r="BN27" s="639"/>
      <c r="BO27" s="640">
        <v>0</v>
      </c>
      <c r="BP27" s="639"/>
      <c r="BQ27" s="639"/>
      <c r="BR27" s="640">
        <v>0</v>
      </c>
      <c r="BS27" s="639"/>
      <c r="BT27" s="641"/>
      <c r="BU27" s="626">
        <f t="shared" si="0"/>
        <v>0</v>
      </c>
      <c r="BV27" s="626"/>
      <c r="BW27" s="626"/>
      <c r="BX27" s="630" t="s">
        <v>51</v>
      </c>
      <c r="BY27" s="631"/>
    </row>
    <row r="28" spans="7:80" ht="13.9" customHeight="1">
      <c r="G28" s="632" t="s">
        <v>67</v>
      </c>
      <c r="H28" s="633"/>
      <c r="I28" s="633"/>
      <c r="J28" s="633"/>
      <c r="K28" s="633"/>
      <c r="L28" s="633"/>
      <c r="M28" s="645">
        <v>31</v>
      </c>
      <c r="N28" s="646"/>
      <c r="O28" s="646"/>
      <c r="P28" s="646"/>
      <c r="Q28" s="636" t="s">
        <v>42</v>
      </c>
      <c r="R28" s="637"/>
      <c r="S28" s="647">
        <v>0</v>
      </c>
      <c r="T28" s="647"/>
      <c r="U28" s="647"/>
      <c r="V28" s="642"/>
      <c r="W28" s="643"/>
      <c r="X28" s="644"/>
      <c r="Y28" s="640">
        <v>0</v>
      </c>
      <c r="Z28" s="639"/>
      <c r="AA28" s="641"/>
      <c r="AB28" s="638">
        <v>0</v>
      </c>
      <c r="AC28" s="639"/>
      <c r="AD28" s="639"/>
      <c r="AE28" s="642"/>
      <c r="AF28" s="643"/>
      <c r="AG28" s="644"/>
      <c r="AH28" s="640">
        <v>0</v>
      </c>
      <c r="AI28" s="639"/>
      <c r="AJ28" s="641"/>
      <c r="AK28" s="638">
        <v>0</v>
      </c>
      <c r="AL28" s="639"/>
      <c r="AM28" s="639"/>
      <c r="AN28" s="642"/>
      <c r="AO28" s="643"/>
      <c r="AP28" s="644"/>
      <c r="AQ28" s="640">
        <v>0</v>
      </c>
      <c r="AR28" s="639"/>
      <c r="AS28" s="641"/>
      <c r="AT28" s="638">
        <v>0</v>
      </c>
      <c r="AU28" s="639"/>
      <c r="AV28" s="639"/>
      <c r="AW28" s="640">
        <v>0</v>
      </c>
      <c r="AX28" s="639"/>
      <c r="AY28" s="639"/>
      <c r="AZ28" s="640">
        <v>0</v>
      </c>
      <c r="BA28" s="639"/>
      <c r="BB28" s="641"/>
      <c r="BC28" s="638">
        <v>0</v>
      </c>
      <c r="BD28" s="639"/>
      <c r="BE28" s="639"/>
      <c r="BF28" s="640">
        <v>0</v>
      </c>
      <c r="BG28" s="639"/>
      <c r="BH28" s="639"/>
      <c r="BI28" s="640">
        <v>0</v>
      </c>
      <c r="BJ28" s="639"/>
      <c r="BK28" s="641"/>
      <c r="BL28" s="638">
        <v>0</v>
      </c>
      <c r="BM28" s="639"/>
      <c r="BN28" s="639"/>
      <c r="BO28" s="640">
        <v>0</v>
      </c>
      <c r="BP28" s="639"/>
      <c r="BQ28" s="639"/>
      <c r="BR28" s="640">
        <v>0</v>
      </c>
      <c r="BS28" s="639"/>
      <c r="BT28" s="641"/>
      <c r="BU28" s="626">
        <f t="shared" si="0"/>
        <v>0</v>
      </c>
      <c r="BV28" s="626"/>
      <c r="BW28" s="626"/>
      <c r="BX28" s="630" t="s">
        <v>51</v>
      </c>
      <c r="BY28" s="631"/>
    </row>
    <row r="29" spans="7:80" ht="13.9" customHeight="1">
      <c r="G29" s="632" t="s">
        <v>55</v>
      </c>
      <c r="H29" s="633"/>
      <c r="I29" s="633"/>
      <c r="J29" s="633"/>
      <c r="K29" s="633"/>
      <c r="L29" s="633"/>
      <c r="M29" s="634">
        <f>SUM(M17:P28)</f>
        <v>362</v>
      </c>
      <c r="N29" s="635"/>
      <c r="O29" s="635"/>
      <c r="P29" s="635"/>
      <c r="Q29" s="636" t="s">
        <v>42</v>
      </c>
      <c r="R29" s="637"/>
      <c r="S29" s="623">
        <f>SUM(S17:U28)</f>
        <v>0</v>
      </c>
      <c r="T29" s="623"/>
      <c r="U29" s="623"/>
      <c r="V29" s="627"/>
      <c r="W29" s="628"/>
      <c r="X29" s="629"/>
      <c r="Y29" s="622">
        <f>SUM(Y17:AA28)</f>
        <v>0</v>
      </c>
      <c r="Z29" s="623"/>
      <c r="AA29" s="624"/>
      <c r="AB29" s="625">
        <f>SUM(AB17:AD28)</f>
        <v>0</v>
      </c>
      <c r="AC29" s="626"/>
      <c r="AD29" s="626"/>
      <c r="AE29" s="627"/>
      <c r="AF29" s="628"/>
      <c r="AG29" s="629"/>
      <c r="AH29" s="622">
        <f>SUM(AH17:AJ28)</f>
        <v>0</v>
      </c>
      <c r="AI29" s="623"/>
      <c r="AJ29" s="624"/>
      <c r="AK29" s="625">
        <f>SUM(AK17:AM28)</f>
        <v>0</v>
      </c>
      <c r="AL29" s="626"/>
      <c r="AM29" s="626"/>
      <c r="AN29" s="627"/>
      <c r="AO29" s="628"/>
      <c r="AP29" s="629"/>
      <c r="AQ29" s="622">
        <f>SUM(AQ17:AS28)</f>
        <v>0</v>
      </c>
      <c r="AR29" s="623"/>
      <c r="AS29" s="624"/>
      <c r="AT29" s="626">
        <f>SUM(AT17:AV28)</f>
        <v>0</v>
      </c>
      <c r="AU29" s="626"/>
      <c r="AV29" s="626"/>
      <c r="AW29" s="622">
        <f>SUM(AW17:AY28)</f>
        <v>0</v>
      </c>
      <c r="AX29" s="623"/>
      <c r="AY29" s="623"/>
      <c r="AZ29" s="622">
        <f>SUM(AZ17:BB28)</f>
        <v>0</v>
      </c>
      <c r="BA29" s="623"/>
      <c r="BB29" s="623"/>
      <c r="BC29" s="625">
        <f>SUM(BC17:BE28)</f>
        <v>0</v>
      </c>
      <c r="BD29" s="626"/>
      <c r="BE29" s="626"/>
      <c r="BF29" s="622">
        <f>SUM(BF17:BH28)</f>
        <v>0</v>
      </c>
      <c r="BG29" s="623"/>
      <c r="BH29" s="623"/>
      <c r="BI29" s="622">
        <f>SUM(BI17:BK28)</f>
        <v>0</v>
      </c>
      <c r="BJ29" s="623"/>
      <c r="BK29" s="624"/>
      <c r="BL29" s="625">
        <f>SUM(BL17:BN28)</f>
        <v>0</v>
      </c>
      <c r="BM29" s="626"/>
      <c r="BN29" s="626"/>
      <c r="BO29" s="622">
        <f>SUM(BO17:BQ28)</f>
        <v>0</v>
      </c>
      <c r="BP29" s="623"/>
      <c r="BQ29" s="623"/>
      <c r="BR29" s="622">
        <f>SUM(BR17:BT28)</f>
        <v>0</v>
      </c>
      <c r="BS29" s="623"/>
      <c r="BT29" s="624"/>
      <c r="BU29" s="626">
        <f>SUM(BU17:BW28)</f>
        <v>0</v>
      </c>
      <c r="BV29" s="626"/>
      <c r="BW29" s="626"/>
      <c r="BX29" s="630" t="s">
        <v>51</v>
      </c>
      <c r="BY29" s="631"/>
    </row>
    <row r="30" spans="7:80" ht="21.75" customHeight="1" thickBot="1">
      <c r="G30" s="616" t="s">
        <v>111</v>
      </c>
      <c r="H30" s="617"/>
      <c r="I30" s="617"/>
      <c r="J30" s="617"/>
      <c r="K30" s="617"/>
      <c r="L30" s="618"/>
      <c r="M30" s="619"/>
      <c r="N30" s="620"/>
      <c r="O30" s="620"/>
      <c r="P30" s="620"/>
      <c r="Q30" s="620"/>
      <c r="R30" s="621"/>
      <c r="S30" s="603">
        <f>IFERROR(ROUNDUP(S29/$M$29,1),"0")</f>
        <v>0</v>
      </c>
      <c r="T30" s="603"/>
      <c r="U30" s="603"/>
      <c r="V30" s="613"/>
      <c r="W30" s="614"/>
      <c r="X30" s="615"/>
      <c r="Y30" s="602">
        <f>IFERROR(ROUNDUP(Y29/$M$29,1),"0")</f>
        <v>0</v>
      </c>
      <c r="Z30" s="603"/>
      <c r="AA30" s="604"/>
      <c r="AB30" s="612">
        <f>IFERROR(ROUNDUP(AB29/$M$29,1),"0")</f>
        <v>0</v>
      </c>
      <c r="AC30" s="603"/>
      <c r="AD30" s="603"/>
      <c r="AE30" s="613"/>
      <c r="AF30" s="614"/>
      <c r="AG30" s="615"/>
      <c r="AH30" s="602">
        <f>IFERROR(ROUNDUP(AH29/$M$29,1),"0")</f>
        <v>0</v>
      </c>
      <c r="AI30" s="603"/>
      <c r="AJ30" s="604"/>
      <c r="AK30" s="612">
        <f>IFERROR(ROUNDUP(AK29/$M$29,1),"0")</f>
        <v>0</v>
      </c>
      <c r="AL30" s="603"/>
      <c r="AM30" s="603"/>
      <c r="AN30" s="613"/>
      <c r="AO30" s="614"/>
      <c r="AP30" s="615"/>
      <c r="AQ30" s="602">
        <f>IFERROR(ROUNDUP(AQ29/$M$29,1),"0")</f>
        <v>0</v>
      </c>
      <c r="AR30" s="603"/>
      <c r="AS30" s="604"/>
      <c r="AT30" s="603">
        <f>IFERROR(ROUNDUP(AT29/$M$29,1),"0")</f>
        <v>0</v>
      </c>
      <c r="AU30" s="603"/>
      <c r="AV30" s="603"/>
      <c r="AW30" s="602">
        <f>IFERROR(ROUNDUP(AW29/$M$29,1),"0")</f>
        <v>0</v>
      </c>
      <c r="AX30" s="603"/>
      <c r="AY30" s="603"/>
      <c r="AZ30" s="602">
        <f>IFERROR(ROUNDUP(AZ29/$M$29,1),"0")</f>
        <v>0</v>
      </c>
      <c r="BA30" s="603"/>
      <c r="BB30" s="603"/>
      <c r="BC30" s="612">
        <f>IFERROR(ROUNDUP(BC29/$M$29,1),"0")</f>
        <v>0</v>
      </c>
      <c r="BD30" s="603"/>
      <c r="BE30" s="603"/>
      <c r="BF30" s="602">
        <f>IFERROR(ROUNDUP(BF29/$M$29,1),"0")</f>
        <v>0</v>
      </c>
      <c r="BG30" s="603"/>
      <c r="BH30" s="603"/>
      <c r="BI30" s="602">
        <f>IFERROR(ROUNDUP(BI29/$M$29,1),"0")</f>
        <v>0</v>
      </c>
      <c r="BJ30" s="603"/>
      <c r="BK30" s="604"/>
      <c r="BL30" s="612">
        <f>IFERROR(ROUNDUP(BL29/$M$29,1),"0")</f>
        <v>0</v>
      </c>
      <c r="BM30" s="603"/>
      <c r="BN30" s="603"/>
      <c r="BO30" s="602">
        <f>IFERROR(ROUNDUP(BO29/$M$29,1),"0")</f>
        <v>0</v>
      </c>
      <c r="BP30" s="603"/>
      <c r="BQ30" s="603"/>
      <c r="BR30" s="602">
        <f>IFERROR(ROUNDUP(BR29/$M$29,1),"0")</f>
        <v>0</v>
      </c>
      <c r="BS30" s="603"/>
      <c r="BT30" s="604"/>
      <c r="BU30" s="605">
        <f>S30+AB30+AK30+AT30+BC30+BL30</f>
        <v>0</v>
      </c>
      <c r="BV30" s="605"/>
      <c r="BW30" s="605"/>
      <c r="BX30" s="606" t="s">
        <v>51</v>
      </c>
      <c r="BY30" s="607"/>
    </row>
    <row r="31" spans="7:80" ht="13.9" customHeight="1" thickBot="1">
      <c r="G31" s="608" t="s">
        <v>110</v>
      </c>
      <c r="H31" s="609"/>
      <c r="I31" s="609"/>
      <c r="J31" s="609"/>
      <c r="K31" s="609"/>
      <c r="L31" s="609"/>
      <c r="M31" s="609"/>
      <c r="N31" s="609"/>
      <c r="O31" s="609"/>
      <c r="P31" s="609"/>
      <c r="Q31" s="609"/>
      <c r="R31" s="610"/>
      <c r="S31" s="611">
        <f>S30+Y30</f>
        <v>0</v>
      </c>
      <c r="T31" s="600"/>
      <c r="U31" s="600"/>
      <c r="V31" s="600"/>
      <c r="W31" s="600"/>
      <c r="X31" s="600"/>
      <c r="Y31" s="600"/>
      <c r="Z31" s="600"/>
      <c r="AA31" s="600"/>
      <c r="AB31" s="600">
        <f>AB30+AH30</f>
        <v>0</v>
      </c>
      <c r="AC31" s="600"/>
      <c r="AD31" s="600"/>
      <c r="AE31" s="600"/>
      <c r="AF31" s="600"/>
      <c r="AG31" s="600"/>
      <c r="AH31" s="600"/>
      <c r="AI31" s="600"/>
      <c r="AJ31" s="600"/>
      <c r="AK31" s="600">
        <f>AK30+AQ30</f>
        <v>0</v>
      </c>
      <c r="AL31" s="600"/>
      <c r="AM31" s="600"/>
      <c r="AN31" s="600"/>
      <c r="AO31" s="600"/>
      <c r="AP31" s="600"/>
      <c r="AQ31" s="600"/>
      <c r="AR31" s="600"/>
      <c r="AS31" s="600"/>
      <c r="AT31" s="600">
        <f>AT30+AZ30</f>
        <v>0</v>
      </c>
      <c r="AU31" s="600"/>
      <c r="AV31" s="600"/>
      <c r="AW31" s="600"/>
      <c r="AX31" s="600"/>
      <c r="AY31" s="600"/>
      <c r="AZ31" s="600"/>
      <c r="BA31" s="600"/>
      <c r="BB31" s="600"/>
      <c r="BC31" s="600">
        <f>BC30+BI30</f>
        <v>0</v>
      </c>
      <c r="BD31" s="600"/>
      <c r="BE31" s="600"/>
      <c r="BF31" s="600"/>
      <c r="BG31" s="600"/>
      <c r="BH31" s="600"/>
      <c r="BI31" s="600"/>
      <c r="BJ31" s="600"/>
      <c r="BK31" s="600"/>
      <c r="BL31" s="600">
        <f>BL30+BR30</f>
        <v>0</v>
      </c>
      <c r="BM31" s="600"/>
      <c r="BN31" s="600"/>
      <c r="BO31" s="600"/>
      <c r="BP31" s="600"/>
      <c r="BQ31" s="600"/>
      <c r="BR31" s="600"/>
      <c r="BS31" s="600"/>
      <c r="BT31" s="601"/>
      <c r="BU31" s="249"/>
      <c r="BV31" s="249"/>
      <c r="BW31" s="249"/>
      <c r="BX31" s="250"/>
      <c r="BY31" s="250"/>
    </row>
    <row r="32" spans="7:80" ht="13.9" customHeight="1">
      <c r="G32" s="251"/>
      <c r="H32" s="251"/>
      <c r="I32" s="251"/>
      <c r="J32" s="251"/>
      <c r="K32" s="251"/>
      <c r="L32" s="251"/>
      <c r="M32" s="250"/>
      <c r="N32" s="250"/>
      <c r="O32" s="250"/>
      <c r="P32" s="250"/>
      <c r="Q32" s="250"/>
      <c r="R32" s="250"/>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50"/>
      <c r="BY32" s="250"/>
    </row>
    <row r="33" spans="7:77" ht="13.9" customHeight="1">
      <c r="G33" s="252" t="s">
        <v>120</v>
      </c>
      <c r="H33" s="253"/>
      <c r="I33" s="253"/>
      <c r="J33" s="253"/>
      <c r="K33" s="253"/>
      <c r="L33" s="253"/>
      <c r="M33" s="253"/>
      <c r="N33" s="253"/>
      <c r="O33" s="253"/>
      <c r="P33" s="253"/>
      <c r="Q33" s="253"/>
      <c r="R33" s="253"/>
      <c r="S33" s="253"/>
      <c r="T33" s="253"/>
      <c r="U33" s="253"/>
      <c r="V33" s="253"/>
      <c r="W33" s="253"/>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54" t="str">
        <f>IFERROR(IF(BU30&gt;#REF!,"「１　事業者名等」の定員数を超過しています。",""),"")</f>
        <v/>
      </c>
    </row>
    <row r="34" spans="7:77" ht="13.9" customHeight="1">
      <c r="G34" s="252" t="s">
        <v>121</v>
      </c>
      <c r="H34" s="253"/>
      <c r="I34" s="253"/>
      <c r="J34" s="253"/>
      <c r="K34" s="253"/>
      <c r="L34" s="253"/>
      <c r="M34" s="253"/>
      <c r="N34" s="253"/>
      <c r="O34" s="253"/>
      <c r="P34" s="253"/>
      <c r="Q34" s="253"/>
      <c r="R34" s="253"/>
      <c r="S34" s="253"/>
      <c r="T34" s="253"/>
      <c r="U34" s="253"/>
      <c r="V34" s="253"/>
      <c r="W34" s="253"/>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row>
    <row r="35" spans="7:77" ht="13.9" customHeight="1">
      <c r="G35" s="252" t="s">
        <v>122</v>
      </c>
      <c r="H35" s="253"/>
      <c r="I35" s="253"/>
      <c r="J35" s="253"/>
      <c r="K35" s="253"/>
      <c r="L35" s="253"/>
      <c r="M35" s="253"/>
      <c r="N35" s="253"/>
      <c r="O35" s="253"/>
      <c r="P35" s="253"/>
      <c r="Q35" s="253"/>
      <c r="R35" s="253"/>
      <c r="S35" s="253"/>
      <c r="T35" s="253"/>
      <c r="U35" s="253"/>
      <c r="V35" s="253"/>
      <c r="W35" s="253"/>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row>
    <row r="36" spans="7:77" ht="13.9" customHeight="1">
      <c r="G36" s="252" t="s">
        <v>123</v>
      </c>
      <c r="H36" s="253"/>
      <c r="I36" s="253"/>
      <c r="J36" s="253"/>
      <c r="K36" s="253"/>
      <c r="L36" s="253"/>
      <c r="M36" s="253"/>
      <c r="N36" s="253"/>
      <c r="O36" s="253"/>
      <c r="P36" s="253"/>
      <c r="Q36" s="253"/>
      <c r="R36" s="253"/>
      <c r="S36" s="253"/>
      <c r="T36" s="253"/>
      <c r="U36" s="253"/>
      <c r="V36" s="253"/>
      <c r="W36" s="253"/>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row>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row r="46" spans="7:77" ht="13.9" customHeight="1"/>
  </sheetData>
  <sheetProtection algorithmName="SHA-512" hashValue="Eh1vENfsmPp2lC4+DT2d24lN4L+KHCn4ttcCeKQP4hurEqnMfn6RO9ufri1/vCtGHxVih8mp786PSWhrOqyYZA==" saltValue="l+2+jjfbj9mEsrom9RcnNA==" spinCount="100000" sheet="1" objects="1" scenarios="1" selectLockedCells="1"/>
  <mergeCells count="383">
    <mergeCell ref="S13:BY13"/>
    <mergeCell ref="G10:N10"/>
    <mergeCell ref="O10:AB10"/>
    <mergeCell ref="AC10:AF10"/>
    <mergeCell ref="AG10:AJ10"/>
    <mergeCell ref="AZ10:BB10"/>
    <mergeCell ref="BC10:BN10"/>
    <mergeCell ref="CB3:CC3"/>
    <mergeCell ref="G8:N8"/>
    <mergeCell ref="O8:AJ8"/>
    <mergeCell ref="AZ8:BB8"/>
    <mergeCell ref="BC8:BN8"/>
    <mergeCell ref="G9:N9"/>
    <mergeCell ref="O9:AJ9"/>
    <mergeCell ref="AZ9:BB9"/>
    <mergeCell ref="BC9:BN9"/>
    <mergeCell ref="BO3:BQ3"/>
    <mergeCell ref="BR3:BS3"/>
    <mergeCell ref="BT3:BU3"/>
    <mergeCell ref="BV3:BW3"/>
    <mergeCell ref="BX3:BY3"/>
    <mergeCell ref="BZ3:CA3"/>
    <mergeCell ref="S16:U16"/>
    <mergeCell ref="V16:X16"/>
    <mergeCell ref="AB16:AD16"/>
    <mergeCell ref="AE16:AG16"/>
    <mergeCell ref="AK16:AM16"/>
    <mergeCell ref="BU14:BY16"/>
    <mergeCell ref="G15:L16"/>
    <mergeCell ref="M15:R16"/>
    <mergeCell ref="S15:X15"/>
    <mergeCell ref="AB15:AG15"/>
    <mergeCell ref="AH15:AJ16"/>
    <mergeCell ref="AK15:AP15"/>
    <mergeCell ref="AQ15:AS16"/>
    <mergeCell ref="AT15:AY15"/>
    <mergeCell ref="S14:AA14"/>
    <mergeCell ref="AB14:AJ14"/>
    <mergeCell ref="AK14:AS14"/>
    <mergeCell ref="AT14:BB14"/>
    <mergeCell ref="BC14:BK14"/>
    <mergeCell ref="BL14:BT14"/>
    <mergeCell ref="BO16:BQ16"/>
    <mergeCell ref="AN16:AP16"/>
    <mergeCell ref="AT16:AV16"/>
    <mergeCell ref="AW16:AY16"/>
    <mergeCell ref="G17:L17"/>
    <mergeCell ref="M17:P17"/>
    <mergeCell ref="Q17:R17"/>
    <mergeCell ref="S17:U17"/>
    <mergeCell ref="V17:X17"/>
    <mergeCell ref="Y17:AA17"/>
    <mergeCell ref="AB17:AD17"/>
    <mergeCell ref="AE17:AG17"/>
    <mergeCell ref="AH17:AJ17"/>
    <mergeCell ref="BC16:BE16"/>
    <mergeCell ref="BF16:BH16"/>
    <mergeCell ref="BL16:BN16"/>
    <mergeCell ref="AZ15:BB16"/>
    <mergeCell ref="BC15:BH15"/>
    <mergeCell ref="BI15:BK16"/>
    <mergeCell ref="BL15:BQ15"/>
    <mergeCell ref="BU17:BW17"/>
    <mergeCell ref="BR15:BT16"/>
    <mergeCell ref="BX17:BY17"/>
    <mergeCell ref="G18:L18"/>
    <mergeCell ref="M18:P18"/>
    <mergeCell ref="Q18:R18"/>
    <mergeCell ref="S18:U18"/>
    <mergeCell ref="V18:X18"/>
    <mergeCell ref="Y18:AA18"/>
    <mergeCell ref="AB18:AD18"/>
    <mergeCell ref="AE18:AG18"/>
    <mergeCell ref="BC17:BE17"/>
    <mergeCell ref="BF17:BH17"/>
    <mergeCell ref="BI17:BK17"/>
    <mergeCell ref="BL17:BN17"/>
    <mergeCell ref="BO17:BQ17"/>
    <mergeCell ref="BR17:BT17"/>
    <mergeCell ref="AK17:AM17"/>
    <mergeCell ref="AN17:AP17"/>
    <mergeCell ref="AQ17:AS17"/>
    <mergeCell ref="AT17:AV17"/>
    <mergeCell ref="AW17:AY17"/>
    <mergeCell ref="AZ17:BB17"/>
    <mergeCell ref="BR18:BT18"/>
    <mergeCell ref="BU18:BW18"/>
    <mergeCell ref="BX18:BY18"/>
    <mergeCell ref="G19:L19"/>
    <mergeCell ref="M19:P19"/>
    <mergeCell ref="Q19:R19"/>
    <mergeCell ref="S19:U19"/>
    <mergeCell ref="V19:X19"/>
    <mergeCell ref="Y19:AA19"/>
    <mergeCell ref="AB19:AD19"/>
    <mergeCell ref="AZ18:BB18"/>
    <mergeCell ref="BC18:BE18"/>
    <mergeCell ref="BF18:BH18"/>
    <mergeCell ref="BI18:BK18"/>
    <mergeCell ref="BL18:BN18"/>
    <mergeCell ref="BO18:BQ18"/>
    <mergeCell ref="AH18:AJ18"/>
    <mergeCell ref="AK18:AM18"/>
    <mergeCell ref="AN18:AP18"/>
    <mergeCell ref="AQ18:AS18"/>
    <mergeCell ref="AT18:AV18"/>
    <mergeCell ref="AW18:AY18"/>
    <mergeCell ref="BO19:BQ19"/>
    <mergeCell ref="BR19:BT19"/>
    <mergeCell ref="BU19:BW19"/>
    <mergeCell ref="BX19:BY19"/>
    <mergeCell ref="G20:L20"/>
    <mergeCell ref="M20:P20"/>
    <mergeCell ref="Q20:R20"/>
    <mergeCell ref="S20:U20"/>
    <mergeCell ref="V20:X20"/>
    <mergeCell ref="Y20:AA20"/>
    <mergeCell ref="AW19:AY19"/>
    <mergeCell ref="AZ19:BB19"/>
    <mergeCell ref="BC19:BE19"/>
    <mergeCell ref="BF19:BH19"/>
    <mergeCell ref="BI19:BK19"/>
    <mergeCell ref="BL19:BN19"/>
    <mergeCell ref="AE19:AG19"/>
    <mergeCell ref="AH19:AJ19"/>
    <mergeCell ref="AK19:AM19"/>
    <mergeCell ref="AN19:AP19"/>
    <mergeCell ref="AQ19:AS19"/>
    <mergeCell ref="AT19:AV19"/>
    <mergeCell ref="BL20:BN20"/>
    <mergeCell ref="BO20:BQ20"/>
    <mergeCell ref="BR20:BT20"/>
    <mergeCell ref="BU20:BW20"/>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BX21:BY21"/>
    <mergeCell ref="AQ21:AS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T21:AV21"/>
    <mergeCell ref="AW21:AY21"/>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8:BY28"/>
    <mergeCell ref="G29:L29"/>
    <mergeCell ref="M29:P29"/>
    <mergeCell ref="Q29:R29"/>
    <mergeCell ref="S29:U29"/>
    <mergeCell ref="V29:X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BU29:BW29"/>
    <mergeCell ref="BX29:BY29"/>
    <mergeCell ref="AQ29:AS29"/>
    <mergeCell ref="AT29:AV29"/>
    <mergeCell ref="BR29:BT29"/>
    <mergeCell ref="AW29:AY29"/>
    <mergeCell ref="AZ29:BB29"/>
    <mergeCell ref="BC29:BE29"/>
    <mergeCell ref="BF29:BH29"/>
    <mergeCell ref="Y29:AA29"/>
    <mergeCell ref="AB29:AD29"/>
    <mergeCell ref="AE29:AG29"/>
    <mergeCell ref="AH29:AJ29"/>
    <mergeCell ref="AK29:AM29"/>
    <mergeCell ref="AN29:AP29"/>
    <mergeCell ref="G30:L30"/>
    <mergeCell ref="M30:R30"/>
    <mergeCell ref="S30:U30"/>
    <mergeCell ref="V30:X30"/>
    <mergeCell ref="Y30:AA30"/>
    <mergeCell ref="AB30:AD30"/>
    <mergeCell ref="BI29:BK29"/>
    <mergeCell ref="BL29:BN29"/>
    <mergeCell ref="BO29:BQ29"/>
    <mergeCell ref="Y15:AA16"/>
    <mergeCell ref="BL31:BT31"/>
    <mergeCell ref="BO30:BQ30"/>
    <mergeCell ref="BR30:BT30"/>
    <mergeCell ref="BU30:BW30"/>
    <mergeCell ref="BX30:BY30"/>
    <mergeCell ref="G31:R31"/>
    <mergeCell ref="S31:AA31"/>
    <mergeCell ref="AB31:AJ31"/>
    <mergeCell ref="AK31:AS31"/>
    <mergeCell ref="AT31:BB31"/>
    <mergeCell ref="BC31:BK31"/>
    <mergeCell ref="AW30:AY30"/>
    <mergeCell ref="AZ30:BB30"/>
    <mergeCell ref="BC30:BE30"/>
    <mergeCell ref="BF30:BH30"/>
    <mergeCell ref="BI30:BK30"/>
    <mergeCell ref="BL30:BN30"/>
    <mergeCell ref="AE30:AG30"/>
    <mergeCell ref="AH30:AJ30"/>
    <mergeCell ref="AK30:AM30"/>
    <mergeCell ref="AN30:AP30"/>
    <mergeCell ref="AQ30:AS30"/>
    <mergeCell ref="AT30:AV30"/>
  </mergeCells>
  <phoneticPr fontId="5"/>
  <dataValidations count="4">
    <dataValidation type="list" allowBlank="1" showInputMessage="1" showErrorMessage="1" sqref="BE3:BK3 AZ8:BB10 CG11 BO9:BQ11">
      <formula1>$T$4:$T$5</formula1>
    </dataValidation>
    <dataValidation type="whole" allowBlank="1" showInputMessage="1" showErrorMessage="1" error="入力月の月日数を超過しています" sqref="M17:P17 M19:P19 M22:P22 M24:P24">
      <formula1>0</formula1>
      <formula2>30</formula2>
    </dataValidation>
    <dataValidation type="whole" allowBlank="1" showInputMessage="1" showErrorMessage="1" error="入力月の月日数を超過しています" sqref="M27:P27">
      <formula1>0</formula1>
      <formula2>29</formula2>
    </dataValidation>
    <dataValidation type="whole" allowBlank="1" showInputMessage="1" showErrorMessage="1" error="入力月の月日数を超過しています" sqref="M18:P18 M20:P21 M23:P23 M25:P26 M28:P28">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8"/>
  <sheetViews>
    <sheetView view="pageBreakPreview" zoomScale="60" zoomScaleNormal="100" workbookViewId="0">
      <selection activeCell="D42" sqref="D42:I42"/>
    </sheetView>
  </sheetViews>
  <sheetFormatPr defaultColWidth="9" defaultRowHeight="21" customHeight="1"/>
  <cols>
    <col min="1" max="1" width="3.75" style="67" customWidth="1"/>
    <col min="2" max="2" width="3" style="67" customWidth="1"/>
    <col min="3" max="3" width="5.375" style="67" customWidth="1"/>
    <col min="4" max="7" width="3.5" style="66" customWidth="1"/>
    <col min="8" max="64" width="3.5" style="67" customWidth="1"/>
    <col min="65" max="65" width="3.375" style="67" customWidth="1"/>
    <col min="66" max="68" width="3.25" style="67" customWidth="1"/>
    <col min="69" max="76" width="3.375" style="67" customWidth="1"/>
    <col min="77" max="78" width="7.625" style="67" customWidth="1"/>
    <col min="79" max="80" width="2.625" style="67" customWidth="1"/>
    <col min="81" max="16384" width="9" style="67"/>
  </cols>
  <sheetData>
    <row r="1" spans="2:112" ht="21" customHeight="1">
      <c r="B1" s="140"/>
      <c r="BL1" s="257"/>
      <c r="BM1" s="257"/>
      <c r="BN1" s="257"/>
      <c r="BO1" s="257"/>
      <c r="BP1" s="257"/>
      <c r="BQ1" s="257"/>
      <c r="BR1" s="257"/>
    </row>
    <row r="2" spans="2:112" ht="21" customHeight="1">
      <c r="B2" s="66"/>
      <c r="C2" s="66"/>
      <c r="G2" s="67"/>
      <c r="W2" s="67" t="s">
        <v>88</v>
      </c>
      <c r="AK2" s="68"/>
      <c r="AO2" s="69"/>
      <c r="AZ2" s="69"/>
      <c r="BA2" s="69"/>
      <c r="BB2" s="69"/>
      <c r="BC2" s="69"/>
      <c r="BD2" s="69"/>
      <c r="BE2" s="69"/>
      <c r="BF2" s="69"/>
      <c r="BG2" s="69"/>
      <c r="BH2" s="69"/>
      <c r="BI2" s="69"/>
      <c r="BJ2" s="69"/>
      <c r="BK2" s="69"/>
      <c r="BL2" s="69"/>
      <c r="BM2" s="69"/>
      <c r="BN2" s="69"/>
      <c r="BO2" s="69"/>
      <c r="BP2" s="69"/>
      <c r="BQ2" s="69"/>
      <c r="BR2" s="69"/>
      <c r="BS2" s="68"/>
      <c r="BT2" s="68"/>
      <c r="BU2" s="68"/>
      <c r="BV2" s="68"/>
      <c r="BW2" s="68"/>
      <c r="BX2" s="68"/>
      <c r="BY2" s="68"/>
      <c r="BZ2" s="68"/>
      <c r="CA2" s="68"/>
      <c r="CB2" s="68"/>
      <c r="CC2" s="68"/>
      <c r="CD2" s="68"/>
      <c r="CE2" s="68"/>
    </row>
    <row r="3" spans="2:112" ht="21" customHeight="1">
      <c r="B3" s="66"/>
      <c r="C3" s="66"/>
      <c r="G3" s="67"/>
      <c r="Y3" s="67">
        <v>-1</v>
      </c>
      <c r="AO3" s="579" t="s">
        <v>157</v>
      </c>
      <c r="AP3" s="579"/>
      <c r="AQ3" s="579"/>
      <c r="AR3" s="579"/>
      <c r="AS3" s="579"/>
      <c r="AT3" s="579"/>
      <c r="AU3" s="579"/>
      <c r="AV3" s="579"/>
      <c r="AW3" s="580"/>
      <c r="AX3" s="581"/>
      <c r="AY3" s="581"/>
      <c r="AZ3" s="581"/>
      <c r="BA3" s="581"/>
      <c r="BB3" s="581"/>
      <c r="BC3" s="581"/>
      <c r="BD3" s="581"/>
      <c r="BE3" s="581"/>
      <c r="BF3" s="581"/>
      <c r="BG3" s="581"/>
      <c r="BH3" s="581"/>
      <c r="BI3" s="581"/>
      <c r="BJ3" s="581"/>
      <c r="BK3" s="581"/>
      <c r="BL3" s="581"/>
      <c r="BM3" s="581"/>
      <c r="BN3" s="581"/>
      <c r="BO3" s="581"/>
      <c r="BP3" s="581"/>
      <c r="BQ3" s="581"/>
      <c r="BR3" s="582"/>
      <c r="BS3" s="70"/>
      <c r="BT3" s="70"/>
      <c r="BU3" s="70"/>
      <c r="BV3" s="70"/>
      <c r="BW3" s="70"/>
      <c r="BX3" s="70"/>
      <c r="BY3" s="70"/>
      <c r="CA3" s="70"/>
      <c r="CB3" s="70"/>
      <c r="CC3" s="70"/>
      <c r="CD3" s="70"/>
      <c r="CE3" s="70"/>
    </row>
    <row r="4" spans="2:112" ht="21" customHeight="1">
      <c r="B4" s="66"/>
      <c r="C4" s="66"/>
      <c r="G4" s="67"/>
      <c r="AO4" s="579" t="s">
        <v>49</v>
      </c>
      <c r="AP4" s="579"/>
      <c r="AQ4" s="579"/>
      <c r="AR4" s="579"/>
      <c r="AS4" s="579"/>
      <c r="AT4" s="579"/>
      <c r="AU4" s="579"/>
      <c r="AV4" s="579"/>
      <c r="AW4" s="583"/>
      <c r="AX4" s="583"/>
      <c r="AY4" s="583"/>
      <c r="AZ4" s="583"/>
      <c r="BA4" s="583"/>
      <c r="BB4" s="583"/>
      <c r="BC4" s="583"/>
      <c r="BD4" s="583"/>
      <c r="BE4" s="583"/>
      <c r="BF4" s="583"/>
      <c r="BG4" s="583"/>
      <c r="BH4" s="583"/>
      <c r="BI4" s="583"/>
      <c r="BJ4" s="583"/>
      <c r="BK4" s="584" t="s">
        <v>50</v>
      </c>
      <c r="BL4" s="585"/>
      <c r="BM4" s="585"/>
      <c r="BN4" s="586"/>
      <c r="BO4" s="587"/>
      <c r="BP4" s="588"/>
      <c r="BQ4" s="588"/>
      <c r="BR4" s="589"/>
      <c r="BS4" s="70"/>
      <c r="BT4" s="70"/>
      <c r="BU4" s="70"/>
      <c r="BV4" s="70"/>
      <c r="BW4" s="70"/>
      <c r="BX4" s="70"/>
      <c r="BY4" s="70"/>
      <c r="CA4" s="70"/>
      <c r="CB4" s="70"/>
      <c r="CC4" s="70"/>
      <c r="CD4" s="70"/>
      <c r="CE4" s="70"/>
    </row>
    <row r="5" spans="2:112" ht="21" customHeight="1">
      <c r="B5" s="66"/>
      <c r="C5" s="71"/>
      <c r="D5" s="590" t="s">
        <v>112</v>
      </c>
      <c r="E5" s="590"/>
      <c r="F5" s="590"/>
      <c r="G5" s="590"/>
      <c r="H5" s="590"/>
      <c r="I5" s="590"/>
      <c r="J5" s="590"/>
      <c r="K5" s="72"/>
      <c r="L5" s="72"/>
      <c r="M5" s="73"/>
      <c r="N5" s="73"/>
      <c r="O5" s="73"/>
      <c r="P5" s="73"/>
      <c r="Q5" s="73"/>
      <c r="R5" s="73"/>
      <c r="S5" s="73"/>
      <c r="T5" s="73"/>
      <c r="U5" s="74"/>
      <c r="V5" s="75"/>
      <c r="W5" s="76"/>
      <c r="X5" s="77"/>
      <c r="Y5" s="77"/>
      <c r="Z5" s="78" t="s">
        <v>94</v>
      </c>
      <c r="AA5" s="79"/>
      <c r="CA5" s="344"/>
      <c r="CB5" s="344"/>
      <c r="CC5" s="344"/>
      <c r="CD5" s="344"/>
      <c r="CE5" s="344"/>
      <c r="CF5" s="344"/>
      <c r="CG5" s="344"/>
      <c r="CH5" s="578"/>
      <c r="CI5" s="578"/>
      <c r="CJ5" s="578"/>
      <c r="CK5" s="578"/>
      <c r="CL5" s="344"/>
      <c r="CM5" s="344"/>
      <c r="CN5" s="344"/>
      <c r="CO5" s="344"/>
      <c r="CP5" s="344"/>
      <c r="CQ5" s="344"/>
      <c r="CR5" s="344"/>
      <c r="CS5" s="344"/>
      <c r="CT5" s="344"/>
      <c r="CU5" s="344"/>
      <c r="CV5" s="344"/>
      <c r="CW5" s="344"/>
      <c r="CX5" s="344"/>
      <c r="CY5" s="344"/>
      <c r="CZ5" s="344"/>
      <c r="DA5" s="344"/>
      <c r="DB5" s="344"/>
      <c r="DC5" s="344"/>
      <c r="DD5" s="344"/>
      <c r="DE5" s="344"/>
      <c r="DF5" s="344"/>
      <c r="DG5" s="344"/>
      <c r="DH5" s="344"/>
    </row>
    <row r="6" spans="2:112" ht="27.75" customHeight="1">
      <c r="B6" s="66"/>
      <c r="C6" s="71"/>
      <c r="D6" s="575"/>
      <c r="E6" s="575"/>
      <c r="F6" s="575"/>
      <c r="G6" s="540" t="s">
        <v>31</v>
      </c>
      <c r="H6" s="540"/>
      <c r="I6" s="540"/>
      <c r="J6" s="540"/>
      <c r="K6" s="540"/>
      <c r="L6" s="540"/>
      <c r="M6" s="540"/>
      <c r="N6" s="540"/>
      <c r="O6" s="540"/>
      <c r="P6" s="540"/>
      <c r="Q6" s="540"/>
      <c r="R6" s="540"/>
      <c r="S6" s="540"/>
      <c r="T6" s="541"/>
      <c r="U6" s="74"/>
      <c r="V6" s="74"/>
      <c r="W6" s="76"/>
      <c r="X6" s="77"/>
      <c r="Y6" s="77"/>
      <c r="Z6" s="539"/>
      <c r="AA6" s="540"/>
      <c r="AB6" s="540"/>
      <c r="AC6" s="540"/>
      <c r="AD6" s="540"/>
      <c r="AE6" s="540"/>
      <c r="AF6" s="541"/>
      <c r="AG6" s="411" t="s">
        <v>30</v>
      </c>
      <c r="AH6" s="412"/>
      <c r="AI6" s="412"/>
      <c r="AJ6" s="525"/>
      <c r="AK6" s="539" t="s">
        <v>29</v>
      </c>
      <c r="AL6" s="540"/>
      <c r="AM6" s="540"/>
      <c r="AN6" s="541"/>
      <c r="AO6" s="539" t="s">
        <v>28</v>
      </c>
      <c r="AP6" s="540"/>
      <c r="AQ6" s="540"/>
      <c r="AR6" s="541"/>
      <c r="AS6" s="539" t="s">
        <v>27</v>
      </c>
      <c r="AT6" s="540"/>
      <c r="AU6" s="540"/>
      <c r="AV6" s="541"/>
      <c r="AW6" s="539" t="s">
        <v>26</v>
      </c>
      <c r="AX6" s="540"/>
      <c r="AY6" s="540"/>
      <c r="AZ6" s="541"/>
      <c r="BA6" s="539" t="s">
        <v>25</v>
      </c>
      <c r="BB6" s="540"/>
      <c r="BC6" s="540"/>
      <c r="BD6" s="541"/>
      <c r="BE6" s="539" t="s">
        <v>22</v>
      </c>
      <c r="BF6" s="540"/>
      <c r="BG6" s="541"/>
      <c r="BK6" s="80"/>
      <c r="BL6" s="80"/>
      <c r="BM6" s="80"/>
      <c r="BN6" s="80"/>
      <c r="BO6" s="81"/>
      <c r="BP6" s="82"/>
      <c r="BQ6" s="83"/>
      <c r="BR6" s="83"/>
      <c r="BS6" s="83"/>
      <c r="CA6" s="578"/>
      <c r="CB6" s="578"/>
      <c r="CC6" s="578"/>
      <c r="CD6" s="578"/>
      <c r="CE6" s="578"/>
      <c r="CF6" s="578"/>
      <c r="CG6" s="578"/>
      <c r="CH6" s="574"/>
      <c r="CI6" s="574"/>
      <c r="CJ6" s="574"/>
      <c r="CK6" s="574"/>
      <c r="CL6" s="574"/>
      <c r="CM6" s="574"/>
      <c r="CN6" s="574"/>
      <c r="CO6" s="574"/>
      <c r="CP6" s="574"/>
      <c r="CQ6" s="574"/>
      <c r="CR6" s="574"/>
      <c r="CS6" s="574"/>
      <c r="CT6" s="574"/>
      <c r="CU6" s="574"/>
      <c r="CV6" s="574"/>
      <c r="CW6" s="574"/>
      <c r="CX6" s="574"/>
      <c r="CY6" s="574"/>
      <c r="CZ6" s="574"/>
      <c r="DA6" s="574"/>
      <c r="DB6" s="574"/>
      <c r="DC6" s="574"/>
      <c r="DD6" s="574"/>
      <c r="DE6" s="574"/>
      <c r="DF6" s="561"/>
      <c r="DG6" s="561"/>
      <c r="DH6" s="561"/>
    </row>
    <row r="7" spans="2:112" ht="21" customHeight="1">
      <c r="B7" s="66"/>
      <c r="C7" s="71"/>
      <c r="D7" s="575"/>
      <c r="E7" s="575"/>
      <c r="F7" s="575"/>
      <c r="G7" s="540" t="s">
        <v>20</v>
      </c>
      <c r="H7" s="540"/>
      <c r="I7" s="540"/>
      <c r="J7" s="540"/>
      <c r="K7" s="540"/>
      <c r="L7" s="540"/>
      <c r="M7" s="540"/>
      <c r="N7" s="540"/>
      <c r="O7" s="540"/>
      <c r="P7" s="540"/>
      <c r="Q7" s="540"/>
      <c r="R7" s="540"/>
      <c r="S7" s="540"/>
      <c r="T7" s="541"/>
      <c r="U7" s="74"/>
      <c r="V7" s="74"/>
      <c r="W7" s="76"/>
      <c r="X7" s="77"/>
      <c r="Y7" s="77"/>
      <c r="Z7" s="414" t="s">
        <v>70</v>
      </c>
      <c r="AA7" s="415"/>
      <c r="AB7" s="415"/>
      <c r="AC7" s="415"/>
      <c r="AD7" s="415"/>
      <c r="AE7" s="415"/>
      <c r="AF7" s="577"/>
      <c r="AG7" s="566"/>
      <c r="AH7" s="567"/>
      <c r="AI7" s="567"/>
      <c r="AJ7" s="568"/>
      <c r="AK7" s="566"/>
      <c r="AL7" s="567"/>
      <c r="AM7" s="567"/>
      <c r="AN7" s="568"/>
      <c r="AO7" s="566"/>
      <c r="AP7" s="567"/>
      <c r="AQ7" s="567"/>
      <c r="AR7" s="568"/>
      <c r="AS7" s="566"/>
      <c r="AT7" s="567"/>
      <c r="AU7" s="567"/>
      <c r="AV7" s="568"/>
      <c r="AW7" s="566"/>
      <c r="AX7" s="567"/>
      <c r="AY7" s="567"/>
      <c r="AZ7" s="568"/>
      <c r="BA7" s="566"/>
      <c r="BB7" s="567"/>
      <c r="BC7" s="567"/>
      <c r="BD7" s="568"/>
      <c r="BE7" s="562">
        <f>SUM(AG7:BD7)</f>
        <v>0</v>
      </c>
      <c r="BF7" s="563"/>
      <c r="BG7" s="564"/>
      <c r="BL7" s="84"/>
      <c r="BM7" s="84"/>
      <c r="BN7" s="84"/>
      <c r="BW7" s="85"/>
      <c r="CC7" s="84"/>
      <c r="CD7" s="84"/>
      <c r="CE7" s="84"/>
      <c r="CL7" s="573"/>
      <c r="CM7" s="573"/>
      <c r="CN7" s="573"/>
      <c r="CO7" s="573"/>
      <c r="CP7" s="573"/>
      <c r="CQ7" s="573"/>
      <c r="CR7" s="573"/>
      <c r="CS7" s="573"/>
      <c r="CT7" s="574"/>
      <c r="CU7" s="574"/>
      <c r="CV7" s="574"/>
      <c r="CW7" s="574"/>
      <c r="CX7" s="574"/>
      <c r="CY7" s="574"/>
      <c r="CZ7" s="574"/>
      <c r="DA7" s="574"/>
      <c r="DB7" s="574"/>
      <c r="DC7" s="574"/>
      <c r="DD7" s="574"/>
      <c r="DE7" s="574"/>
      <c r="DF7" s="561"/>
      <c r="DG7" s="561"/>
      <c r="DH7" s="561"/>
    </row>
    <row r="8" spans="2:112" ht="21" customHeight="1">
      <c r="B8" s="66"/>
      <c r="C8" s="71"/>
      <c r="D8" s="575"/>
      <c r="E8" s="575"/>
      <c r="F8" s="575"/>
      <c r="G8" s="540" t="s">
        <v>151</v>
      </c>
      <c r="H8" s="540"/>
      <c r="I8" s="540"/>
      <c r="J8" s="540"/>
      <c r="K8" s="540"/>
      <c r="L8" s="540"/>
      <c r="M8" s="540"/>
      <c r="N8" s="540"/>
      <c r="O8" s="540"/>
      <c r="P8" s="540"/>
      <c r="Q8" s="540"/>
      <c r="R8" s="540"/>
      <c r="S8" s="540"/>
      <c r="T8" s="541"/>
      <c r="U8" s="86"/>
      <c r="V8" s="74"/>
      <c r="W8" s="76"/>
      <c r="X8" s="77"/>
      <c r="Y8" s="77"/>
      <c r="Z8" s="87" t="s">
        <v>33</v>
      </c>
      <c r="AA8" s="411" t="s">
        <v>34</v>
      </c>
      <c r="AB8" s="412"/>
      <c r="AC8" s="412"/>
      <c r="AD8" s="412"/>
      <c r="AE8" s="412"/>
      <c r="AF8" s="525"/>
      <c r="AG8" s="569"/>
      <c r="AH8" s="570"/>
      <c r="AI8" s="570"/>
      <c r="AJ8" s="571"/>
      <c r="AK8" s="569"/>
      <c r="AL8" s="570"/>
      <c r="AM8" s="570"/>
      <c r="AN8" s="571"/>
      <c r="AO8" s="569"/>
      <c r="AP8" s="570"/>
      <c r="AQ8" s="570"/>
      <c r="AR8" s="571"/>
      <c r="AS8" s="566"/>
      <c r="AT8" s="567"/>
      <c r="AU8" s="567"/>
      <c r="AV8" s="568"/>
      <c r="AW8" s="566"/>
      <c r="AX8" s="567"/>
      <c r="AY8" s="567"/>
      <c r="AZ8" s="568"/>
      <c r="BA8" s="566"/>
      <c r="BB8" s="567"/>
      <c r="BC8" s="567"/>
      <c r="BD8" s="568"/>
      <c r="BE8" s="562">
        <f>SUM(AG8:BD8)</f>
        <v>0</v>
      </c>
      <c r="BF8" s="563"/>
      <c r="BG8" s="564"/>
      <c r="CB8" s="344"/>
      <c r="CC8" s="344"/>
      <c r="CD8" s="344"/>
      <c r="CE8" s="344"/>
      <c r="CF8" s="344"/>
      <c r="CG8" s="344"/>
      <c r="CH8" s="344"/>
      <c r="CI8" s="576"/>
      <c r="CJ8" s="576"/>
      <c r="CK8" s="576"/>
      <c r="CL8" s="574"/>
      <c r="CM8" s="574"/>
      <c r="CN8" s="574"/>
      <c r="CO8" s="574"/>
      <c r="CP8" s="574"/>
      <c r="CQ8" s="574"/>
      <c r="CR8" s="574"/>
      <c r="CS8" s="574"/>
      <c r="CT8" s="574"/>
      <c r="CU8" s="574"/>
      <c r="CV8" s="574"/>
      <c r="CW8" s="574"/>
      <c r="CX8" s="574"/>
      <c r="CY8" s="574"/>
      <c r="CZ8" s="574"/>
      <c r="DA8" s="574"/>
      <c r="DB8" s="574"/>
      <c r="DC8" s="574"/>
      <c r="DD8" s="574"/>
      <c r="DE8" s="574"/>
      <c r="DF8" s="561"/>
      <c r="DG8" s="561"/>
      <c r="DH8" s="561"/>
    </row>
    <row r="9" spans="2:112" ht="21" customHeight="1">
      <c r="B9" s="77"/>
      <c r="C9" s="88"/>
      <c r="D9" s="73"/>
      <c r="E9" s="73"/>
      <c r="F9" s="73"/>
      <c r="G9" s="73"/>
      <c r="H9" s="73"/>
      <c r="I9" s="73"/>
      <c r="J9" s="73"/>
      <c r="K9" s="73"/>
      <c r="L9" s="89" t="str">
        <f>IF(COUNTIF(D6:F8,"○")&gt;1,"いずれか１つを選択してください。","")</f>
        <v/>
      </c>
      <c r="M9" s="73"/>
      <c r="N9" s="73"/>
      <c r="O9" s="73"/>
      <c r="P9" s="73"/>
      <c r="Q9" s="73"/>
      <c r="R9" s="73"/>
      <c r="S9" s="73"/>
      <c r="T9" s="73"/>
      <c r="U9" s="90"/>
      <c r="V9" s="90"/>
      <c r="W9" s="76"/>
      <c r="X9" s="77"/>
      <c r="Y9" s="77"/>
      <c r="Z9" s="411" t="s">
        <v>35</v>
      </c>
      <c r="AA9" s="412"/>
      <c r="AB9" s="412"/>
      <c r="AC9" s="412"/>
      <c r="AD9" s="412"/>
      <c r="AE9" s="412"/>
      <c r="AF9" s="525"/>
      <c r="AG9" s="566"/>
      <c r="AH9" s="567"/>
      <c r="AI9" s="567"/>
      <c r="AJ9" s="568"/>
      <c r="AK9" s="566"/>
      <c r="AL9" s="567"/>
      <c r="AM9" s="567"/>
      <c r="AN9" s="568"/>
      <c r="AO9" s="566"/>
      <c r="AP9" s="567"/>
      <c r="AQ9" s="567"/>
      <c r="AR9" s="568"/>
      <c r="AS9" s="566"/>
      <c r="AT9" s="567"/>
      <c r="AU9" s="567"/>
      <c r="AV9" s="568"/>
      <c r="AW9" s="566"/>
      <c r="AX9" s="567"/>
      <c r="AY9" s="567"/>
      <c r="AZ9" s="568"/>
      <c r="BA9" s="566"/>
      <c r="BB9" s="567"/>
      <c r="BC9" s="567"/>
      <c r="BD9" s="568"/>
      <c r="BE9" s="562">
        <f>SUM(AG9:BD9)</f>
        <v>0</v>
      </c>
      <c r="BF9" s="563"/>
      <c r="BG9" s="564"/>
      <c r="BU9" s="85"/>
      <c r="BW9" s="572"/>
      <c r="BX9" s="572"/>
      <c r="BY9" s="572"/>
      <c r="BZ9" s="572"/>
      <c r="CA9" s="572"/>
      <c r="CB9" s="565"/>
      <c r="CC9" s="565"/>
      <c r="CD9" s="565"/>
      <c r="CE9" s="565"/>
      <c r="CF9" s="565"/>
      <c r="CG9" s="565"/>
      <c r="CH9" s="565"/>
      <c r="CI9" s="576"/>
      <c r="CJ9" s="576"/>
      <c r="CK9" s="576"/>
      <c r="CL9" s="561"/>
      <c r="CM9" s="561"/>
      <c r="CN9" s="561"/>
      <c r="CO9" s="561"/>
      <c r="CP9" s="561"/>
      <c r="CQ9" s="561"/>
      <c r="CR9" s="561"/>
      <c r="CS9" s="561"/>
      <c r="CT9" s="561"/>
      <c r="CU9" s="561"/>
      <c r="CV9" s="561"/>
      <c r="CW9" s="561"/>
      <c r="CX9" s="561"/>
      <c r="CY9" s="561"/>
      <c r="CZ9" s="561"/>
      <c r="DA9" s="561"/>
      <c r="DB9" s="561"/>
      <c r="DC9" s="561"/>
      <c r="DD9" s="561"/>
      <c r="DE9" s="561"/>
      <c r="DF9" s="561"/>
      <c r="DG9" s="561"/>
      <c r="DH9" s="561"/>
    </row>
    <row r="10" spans="2:112" ht="21" customHeight="1">
      <c r="B10" s="77"/>
      <c r="C10" s="88"/>
      <c r="D10" s="73"/>
      <c r="E10" s="90"/>
      <c r="F10" s="74"/>
      <c r="G10" s="74"/>
      <c r="H10" s="74"/>
      <c r="I10" s="74"/>
      <c r="J10" s="74"/>
      <c r="K10" s="74"/>
      <c r="L10" s="74"/>
      <c r="M10" s="74"/>
      <c r="N10" s="74"/>
      <c r="O10" s="74"/>
      <c r="P10" s="74"/>
      <c r="Q10" s="74"/>
      <c r="R10" s="74"/>
      <c r="S10" s="74"/>
      <c r="T10" s="74"/>
      <c r="U10" s="74"/>
      <c r="V10" s="90"/>
      <c r="W10" s="76"/>
      <c r="X10" s="77"/>
      <c r="Y10" s="77"/>
      <c r="Z10" s="411" t="s">
        <v>22</v>
      </c>
      <c r="AA10" s="412"/>
      <c r="AB10" s="412"/>
      <c r="AC10" s="412"/>
      <c r="AD10" s="412"/>
      <c r="AE10" s="412"/>
      <c r="AF10" s="525"/>
      <c r="AG10" s="562">
        <f>AG7+AG9</f>
        <v>0</v>
      </c>
      <c r="AH10" s="563"/>
      <c r="AI10" s="563"/>
      <c r="AJ10" s="564"/>
      <c r="AK10" s="562">
        <f t="shared" ref="AK10" si="0">AK7+AK9</f>
        <v>0</v>
      </c>
      <c r="AL10" s="563"/>
      <c r="AM10" s="563"/>
      <c r="AN10" s="564"/>
      <c r="AO10" s="562">
        <f t="shared" ref="AO10" si="1">AO7+AO9</f>
        <v>0</v>
      </c>
      <c r="AP10" s="563"/>
      <c r="AQ10" s="563"/>
      <c r="AR10" s="564"/>
      <c r="AS10" s="562">
        <f>AS7+AS9</f>
        <v>0</v>
      </c>
      <c r="AT10" s="563"/>
      <c r="AU10" s="563"/>
      <c r="AV10" s="564"/>
      <c r="AW10" s="562">
        <f t="shared" ref="AW10" si="2">AW7+AW9</f>
        <v>0</v>
      </c>
      <c r="AX10" s="563"/>
      <c r="AY10" s="563"/>
      <c r="AZ10" s="564"/>
      <c r="BA10" s="562">
        <f t="shared" ref="BA10" si="3">BA7+BA9</f>
        <v>0</v>
      </c>
      <c r="BB10" s="563"/>
      <c r="BC10" s="563"/>
      <c r="BD10" s="564"/>
      <c r="BE10" s="562">
        <f>BE7+BE9</f>
        <v>0</v>
      </c>
      <c r="BF10" s="563"/>
      <c r="BG10" s="564"/>
      <c r="BW10" s="344"/>
      <c r="BX10" s="344"/>
      <c r="BY10" s="344"/>
      <c r="BZ10" s="344"/>
      <c r="CA10" s="344"/>
      <c r="CB10" s="537"/>
      <c r="CC10" s="537"/>
      <c r="CD10" s="537"/>
      <c r="CE10" s="537"/>
      <c r="CF10" s="538"/>
      <c r="CG10" s="538"/>
      <c r="CH10" s="538"/>
      <c r="CI10" s="538"/>
      <c r="CJ10" s="538"/>
      <c r="CK10" s="538"/>
    </row>
    <row r="11" spans="2:112" ht="21" customHeight="1">
      <c r="B11" s="77"/>
      <c r="C11" s="88"/>
      <c r="D11" s="73"/>
      <c r="E11" s="90"/>
      <c r="F11" s="74"/>
      <c r="G11" s="74"/>
      <c r="H11" s="74"/>
      <c r="I11" s="74"/>
      <c r="J11" s="74"/>
      <c r="K11" s="74"/>
      <c r="L11" s="74"/>
      <c r="M11" s="74"/>
      <c r="N11" s="74"/>
      <c r="O11" s="74"/>
      <c r="P11" s="74"/>
      <c r="Q11" s="74"/>
      <c r="R11" s="74"/>
      <c r="S11" s="74"/>
      <c r="T11" s="74"/>
      <c r="U11" s="74"/>
      <c r="V11" s="90"/>
      <c r="W11" s="91"/>
      <c r="X11" s="77"/>
      <c r="Y11" s="77"/>
      <c r="Z11" s="77"/>
      <c r="AA11" s="77"/>
      <c r="BG11" s="92" t="str">
        <f>IF(AND(BE10&lt;&gt;BO4,D13="○"),"「事業者名簿」の定員数と想定される利用者数が一致しません。","")</f>
        <v/>
      </c>
      <c r="BK11" s="80"/>
      <c r="BL11" s="80"/>
      <c r="BM11" s="80"/>
      <c r="BN11" s="80"/>
      <c r="BO11" s="81"/>
      <c r="BP11" s="82"/>
      <c r="BQ11" s="83"/>
      <c r="BR11" s="83"/>
      <c r="BS11" s="83"/>
      <c r="BW11" s="344"/>
      <c r="BX11" s="344"/>
      <c r="BY11" s="344"/>
      <c r="BZ11" s="344"/>
      <c r="CA11" s="344"/>
      <c r="CB11" s="537"/>
      <c r="CC11" s="537"/>
      <c r="CD11" s="537"/>
      <c r="CE11" s="537"/>
      <c r="CF11" s="538"/>
      <c r="CG11" s="538"/>
      <c r="CH11" s="538"/>
      <c r="CI11" s="538"/>
      <c r="CJ11" s="538"/>
      <c r="CK11" s="538"/>
    </row>
    <row r="12" spans="2:112" ht="21" customHeight="1">
      <c r="B12" s="77"/>
      <c r="C12" s="88"/>
      <c r="D12" s="93" t="s">
        <v>119</v>
      </c>
      <c r="E12" s="94"/>
      <c r="F12" s="94"/>
      <c r="G12" s="94"/>
      <c r="H12" s="94"/>
      <c r="I12" s="94"/>
      <c r="J12" s="74"/>
      <c r="K12" s="74"/>
      <c r="L12" s="74"/>
      <c r="M12" s="74"/>
      <c r="N12" s="74"/>
      <c r="O12" s="74"/>
      <c r="P12" s="74"/>
      <c r="Q12" s="74"/>
      <c r="R12" s="74"/>
      <c r="S12" s="74"/>
      <c r="T12" s="74"/>
      <c r="U12" s="74"/>
      <c r="V12" s="90"/>
      <c r="W12" s="95"/>
      <c r="Z12" s="85" t="s">
        <v>118</v>
      </c>
      <c r="AP12" s="85" t="s">
        <v>138</v>
      </c>
      <c r="AQ12" s="85"/>
      <c r="AW12" s="84"/>
      <c r="AX12" s="84"/>
      <c r="AY12" s="84"/>
      <c r="BG12" s="96"/>
      <c r="BH12" s="85" t="s">
        <v>139</v>
      </c>
      <c r="BN12" s="84"/>
      <c r="BO12" s="84"/>
      <c r="BP12" s="84"/>
      <c r="BW12" s="77"/>
      <c r="BX12" s="77"/>
      <c r="BY12" s="77"/>
      <c r="BZ12" s="77"/>
      <c r="CA12" s="77"/>
      <c r="CB12" s="537"/>
      <c r="CC12" s="537"/>
      <c r="CD12" s="537"/>
      <c r="CE12" s="537"/>
      <c r="CF12" s="538"/>
      <c r="CG12" s="538"/>
      <c r="CH12" s="538"/>
      <c r="CI12" s="538"/>
      <c r="CJ12" s="538"/>
      <c r="CK12" s="538"/>
    </row>
    <row r="13" spans="2:112" ht="21" customHeight="1">
      <c r="B13" s="77"/>
      <c r="C13" s="88"/>
      <c r="D13" s="547"/>
      <c r="E13" s="552"/>
      <c r="F13" s="549" t="s">
        <v>115</v>
      </c>
      <c r="G13" s="550"/>
      <c r="H13" s="550"/>
      <c r="I13" s="550"/>
      <c r="J13" s="550"/>
      <c r="K13" s="550"/>
      <c r="L13" s="550"/>
      <c r="M13" s="550"/>
      <c r="N13" s="550"/>
      <c r="O13" s="550"/>
      <c r="P13" s="550"/>
      <c r="Q13" s="550"/>
      <c r="R13" s="550"/>
      <c r="S13" s="550"/>
      <c r="T13" s="550"/>
      <c r="U13" s="550"/>
      <c r="V13" s="551"/>
      <c r="W13" s="91"/>
      <c r="AE13" s="539" t="s">
        <v>113</v>
      </c>
      <c r="AF13" s="540"/>
      <c r="AG13" s="540"/>
      <c r="AH13" s="540"/>
      <c r="AI13" s="540"/>
      <c r="AJ13" s="540"/>
      <c r="AK13" s="541"/>
      <c r="AL13" s="553" t="s">
        <v>81</v>
      </c>
      <c r="AM13" s="554"/>
      <c r="AN13" s="555"/>
      <c r="AV13" s="539" t="s">
        <v>113</v>
      </c>
      <c r="AW13" s="540"/>
      <c r="AX13" s="540"/>
      <c r="AY13" s="540"/>
      <c r="AZ13" s="540"/>
      <c r="BA13" s="540"/>
      <c r="BB13" s="541"/>
      <c r="BC13" s="553" t="s">
        <v>81</v>
      </c>
      <c r="BD13" s="554"/>
      <c r="BE13" s="555"/>
      <c r="BF13" s="97"/>
      <c r="BG13" s="96"/>
      <c r="BM13" s="539" t="s">
        <v>132</v>
      </c>
      <c r="BN13" s="540"/>
      <c r="BO13" s="540"/>
      <c r="BP13" s="540"/>
      <c r="BQ13" s="540"/>
      <c r="BR13" s="540"/>
      <c r="BS13" s="541"/>
      <c r="BW13" s="559"/>
      <c r="BX13" s="559"/>
      <c r="BY13" s="559"/>
      <c r="BZ13" s="559"/>
      <c r="CA13" s="559"/>
      <c r="CB13" s="545"/>
      <c r="CC13" s="545"/>
      <c r="CD13" s="545"/>
      <c r="CE13" s="545"/>
      <c r="CF13" s="560"/>
      <c r="CG13" s="560"/>
      <c r="CH13" s="560"/>
      <c r="CI13" s="559"/>
      <c r="CJ13" s="559"/>
      <c r="CK13" s="559"/>
    </row>
    <row r="14" spans="2:112" ht="26.25" customHeight="1">
      <c r="B14" s="77"/>
      <c r="C14" s="88"/>
      <c r="D14" s="547"/>
      <c r="E14" s="548"/>
      <c r="F14" s="549" t="s">
        <v>116</v>
      </c>
      <c r="G14" s="550"/>
      <c r="H14" s="550"/>
      <c r="I14" s="550"/>
      <c r="J14" s="550"/>
      <c r="K14" s="550"/>
      <c r="L14" s="550"/>
      <c r="M14" s="550"/>
      <c r="N14" s="550"/>
      <c r="O14" s="550"/>
      <c r="P14" s="550"/>
      <c r="Q14" s="550"/>
      <c r="R14" s="550"/>
      <c r="S14" s="550"/>
      <c r="T14" s="550"/>
      <c r="U14" s="550"/>
      <c r="V14" s="551"/>
      <c r="W14" s="98"/>
      <c r="AE14" s="534" t="s">
        <v>114</v>
      </c>
      <c r="AF14" s="535"/>
      <c r="AG14" s="535"/>
      <c r="AH14" s="536"/>
      <c r="AI14" s="534" t="s">
        <v>87</v>
      </c>
      <c r="AJ14" s="535"/>
      <c r="AK14" s="536"/>
      <c r="AL14" s="556"/>
      <c r="AM14" s="557"/>
      <c r="AN14" s="558"/>
      <c r="AQ14" s="549"/>
      <c r="AR14" s="550"/>
      <c r="AS14" s="550"/>
      <c r="AT14" s="550"/>
      <c r="AU14" s="551"/>
      <c r="AV14" s="534" t="s">
        <v>114</v>
      </c>
      <c r="AW14" s="535"/>
      <c r="AX14" s="535"/>
      <c r="AY14" s="536"/>
      <c r="AZ14" s="534" t="s">
        <v>87</v>
      </c>
      <c r="BA14" s="535"/>
      <c r="BB14" s="536"/>
      <c r="BC14" s="556"/>
      <c r="BD14" s="557"/>
      <c r="BE14" s="558"/>
      <c r="BF14" s="97"/>
      <c r="BG14" s="99"/>
      <c r="BH14" s="549"/>
      <c r="BI14" s="550"/>
      <c r="BJ14" s="550"/>
      <c r="BK14" s="550"/>
      <c r="BL14" s="551"/>
      <c r="BM14" s="534" t="s">
        <v>133</v>
      </c>
      <c r="BN14" s="535"/>
      <c r="BO14" s="535"/>
      <c r="BP14" s="536"/>
      <c r="BQ14" s="534" t="s">
        <v>87</v>
      </c>
      <c r="BR14" s="535"/>
      <c r="BS14" s="536"/>
      <c r="BW14" s="77"/>
      <c r="BX14" s="77"/>
      <c r="BY14" s="77"/>
      <c r="BZ14" s="537"/>
      <c r="CA14" s="537"/>
      <c r="CB14" s="537"/>
      <c r="CC14" s="537"/>
      <c r="CD14" s="538"/>
      <c r="CE14" s="538"/>
      <c r="CF14" s="538"/>
      <c r="CG14" s="538"/>
      <c r="CH14" s="538"/>
      <c r="CI14" s="538"/>
    </row>
    <row r="15" spans="2:112" ht="21" customHeight="1">
      <c r="B15" s="77"/>
      <c r="C15" s="88"/>
      <c r="D15" s="547"/>
      <c r="E15" s="548"/>
      <c r="F15" s="549" t="s">
        <v>117</v>
      </c>
      <c r="G15" s="550"/>
      <c r="H15" s="550"/>
      <c r="I15" s="550"/>
      <c r="J15" s="550"/>
      <c r="K15" s="550"/>
      <c r="L15" s="550"/>
      <c r="M15" s="550"/>
      <c r="N15" s="550"/>
      <c r="O15" s="550"/>
      <c r="P15" s="550"/>
      <c r="Q15" s="550"/>
      <c r="R15" s="550"/>
      <c r="S15" s="550"/>
      <c r="T15" s="550"/>
      <c r="U15" s="550"/>
      <c r="V15" s="551"/>
      <c r="W15" s="98"/>
      <c r="Z15" s="539" t="s">
        <v>90</v>
      </c>
      <c r="AA15" s="540"/>
      <c r="AB15" s="540"/>
      <c r="AC15" s="540"/>
      <c r="AD15" s="541"/>
      <c r="AE15" s="542" t="b">
        <f>IF((OR($D$6="○",$D$7="○")),ROUNDDOWN(((BE$7+BE$9*0.9))/6,1))</f>
        <v>0</v>
      </c>
      <c r="AF15" s="543"/>
      <c r="AG15" s="543"/>
      <c r="AH15" s="544"/>
      <c r="AI15" s="529">
        <f>AE15*$AY$61</f>
        <v>0</v>
      </c>
      <c r="AJ15" s="530"/>
      <c r="AK15" s="531"/>
      <c r="AL15" s="529">
        <f>AE15*40</f>
        <v>0</v>
      </c>
      <c r="AM15" s="530"/>
      <c r="AN15" s="531"/>
      <c r="AQ15" s="539" t="s">
        <v>90</v>
      </c>
      <c r="AR15" s="540"/>
      <c r="AS15" s="540"/>
      <c r="AT15" s="540"/>
      <c r="AU15" s="541"/>
      <c r="AV15" s="526" t="b">
        <f>IF((OR($D$6="○",$D$7="○")),$BE$44)</f>
        <v>0</v>
      </c>
      <c r="AW15" s="527"/>
      <c r="AX15" s="527"/>
      <c r="AY15" s="528"/>
      <c r="AZ15" s="532">
        <f>AV15*$AY$61</f>
        <v>0</v>
      </c>
      <c r="BA15" s="532"/>
      <c r="BB15" s="532"/>
      <c r="BC15" s="529">
        <f>AV15*40</f>
        <v>0</v>
      </c>
      <c r="BD15" s="530"/>
      <c r="BE15" s="531"/>
      <c r="BF15" s="100"/>
      <c r="BG15" s="96"/>
      <c r="BH15" s="539" t="s">
        <v>129</v>
      </c>
      <c r="BI15" s="540"/>
      <c r="BJ15" s="540"/>
      <c r="BK15" s="540"/>
      <c r="BL15" s="541"/>
      <c r="BM15" s="526">
        <f>(ROUNDDOWN(BQ15/40,1))</f>
        <v>0</v>
      </c>
      <c r="BN15" s="527"/>
      <c r="BO15" s="527"/>
      <c r="BP15" s="528"/>
      <c r="BQ15" s="532">
        <f>$BB$74</f>
        <v>0</v>
      </c>
      <c r="BR15" s="532"/>
      <c r="BS15" s="532"/>
      <c r="BU15" s="85"/>
      <c r="BW15" s="85"/>
      <c r="BX15" s="85"/>
      <c r="BY15" s="85"/>
      <c r="BZ15" s="545"/>
      <c r="CA15" s="545"/>
      <c r="CB15" s="545"/>
      <c r="CC15" s="545"/>
      <c r="CD15" s="546"/>
      <c r="CE15" s="546"/>
      <c r="CF15" s="546"/>
      <c r="CG15" s="344"/>
      <c r="CH15" s="344"/>
      <c r="CI15" s="344"/>
    </row>
    <row r="16" spans="2:112" ht="21" customHeight="1">
      <c r="B16" s="77"/>
      <c r="C16" s="101"/>
      <c r="D16" s="102"/>
      <c r="E16" s="102"/>
      <c r="F16" s="102"/>
      <c r="G16" s="102"/>
      <c r="H16" s="102"/>
      <c r="I16" s="102"/>
      <c r="J16" s="102"/>
      <c r="K16" s="102"/>
      <c r="L16" s="103" t="str">
        <f>IF(COUNTIF(D13:E15,"○")&gt;1,"いずれか１つを選択してください。","")</f>
        <v/>
      </c>
      <c r="M16" s="102"/>
      <c r="N16" s="102"/>
      <c r="O16" s="102"/>
      <c r="P16" s="102"/>
      <c r="Q16" s="102"/>
      <c r="R16" s="102"/>
      <c r="S16" s="102"/>
      <c r="T16" s="102"/>
      <c r="U16" s="102"/>
      <c r="V16" s="104"/>
      <c r="W16" s="105"/>
      <c r="Z16" s="539" t="s">
        <v>91</v>
      </c>
      <c r="AA16" s="540"/>
      <c r="AB16" s="540"/>
      <c r="AC16" s="540"/>
      <c r="AD16" s="541"/>
      <c r="AE16" s="542" t="b">
        <f>IF((OR($D$8="○")),ROUNDDOWN((BE$7+BE$9*0.9)/5,1))</f>
        <v>0</v>
      </c>
      <c r="AF16" s="543"/>
      <c r="AG16" s="543"/>
      <c r="AH16" s="544"/>
      <c r="AI16" s="529">
        <f>AE16*$AY$61</f>
        <v>0</v>
      </c>
      <c r="AJ16" s="530"/>
      <c r="AK16" s="531"/>
      <c r="AL16" s="529">
        <f>AE16*40</f>
        <v>0</v>
      </c>
      <c r="AM16" s="530"/>
      <c r="AN16" s="531"/>
      <c r="AQ16" s="539" t="s">
        <v>91</v>
      </c>
      <c r="AR16" s="540"/>
      <c r="AS16" s="540"/>
      <c r="AT16" s="540"/>
      <c r="AU16" s="541"/>
      <c r="AV16" s="526" t="b">
        <f>IF(($D$8="○"),$BE$44)</f>
        <v>0</v>
      </c>
      <c r="AW16" s="527"/>
      <c r="AX16" s="527"/>
      <c r="AY16" s="528"/>
      <c r="AZ16" s="532">
        <f>AV16*$AY$61</f>
        <v>0</v>
      </c>
      <c r="BA16" s="532"/>
      <c r="BB16" s="532"/>
      <c r="BC16" s="529">
        <f>AV16*40</f>
        <v>0</v>
      </c>
      <c r="BD16" s="530"/>
      <c r="BE16" s="531"/>
      <c r="BF16" s="100"/>
      <c r="BG16" s="96"/>
      <c r="BH16" s="518" t="s">
        <v>0</v>
      </c>
      <c r="BI16" s="519"/>
      <c r="BJ16" s="519"/>
      <c r="BK16" s="519"/>
      <c r="BL16" s="520"/>
      <c r="BM16" s="521">
        <f>SUM(BM13:BP15)</f>
        <v>0</v>
      </c>
      <c r="BN16" s="522"/>
      <c r="BO16" s="522"/>
      <c r="BP16" s="523"/>
      <c r="BQ16" s="533">
        <f>SUMIF(BQ13:BS15,"&lt;&gt;#VALUE!")</f>
        <v>0</v>
      </c>
      <c r="BR16" s="533"/>
      <c r="BS16" s="533"/>
      <c r="BW16" s="106"/>
    </row>
    <row r="17" spans="2:96" ht="21" customHeight="1">
      <c r="B17" s="77"/>
      <c r="C17" s="77"/>
      <c r="D17" s="77"/>
      <c r="E17" s="80"/>
      <c r="F17" s="80"/>
      <c r="G17" s="80"/>
      <c r="H17" s="80"/>
      <c r="I17" s="80"/>
      <c r="J17" s="80"/>
      <c r="K17" s="80"/>
      <c r="L17" s="80"/>
      <c r="M17" s="80"/>
      <c r="N17" s="80"/>
      <c r="O17" s="80"/>
      <c r="P17" s="80"/>
      <c r="Q17" s="80"/>
      <c r="R17" s="80"/>
      <c r="S17" s="80"/>
      <c r="T17" s="80"/>
      <c r="U17" s="80"/>
      <c r="V17" s="77"/>
      <c r="W17" s="77"/>
      <c r="X17" s="77"/>
      <c r="Y17" s="77"/>
      <c r="Z17" s="411" t="s">
        <v>21</v>
      </c>
      <c r="AA17" s="412"/>
      <c r="AB17" s="412"/>
      <c r="AC17" s="412"/>
      <c r="AD17" s="525"/>
      <c r="AE17" s="526">
        <f>IF($D$7="○","",ROUNDDOWN(($AO$7+$AO$9*0.9)/9,1)+ROUNDDOWN(($AS$7-$AS$8+$AS$9*0.9)/6,1)+ROUNDDOWN($AS$8/12,1)+ROUNDDOWN(($AW$7-$AW$8+$AW$9*0.9)/4,1)+ROUNDDOWN($AW$8/8,1)+ROUNDDOWN(($BA$7-$BA$8+$BA$9*0.9)/2.5,1)+ROUNDDOWN($BA$8/5,1))</f>
        <v>0</v>
      </c>
      <c r="AF17" s="527"/>
      <c r="AG17" s="527"/>
      <c r="AH17" s="528"/>
      <c r="AI17" s="529">
        <f>AE17*$AY$61</f>
        <v>0</v>
      </c>
      <c r="AJ17" s="530"/>
      <c r="AK17" s="531"/>
      <c r="AL17" s="529">
        <f>AE17*40</f>
        <v>0</v>
      </c>
      <c r="AM17" s="530"/>
      <c r="AN17" s="531"/>
      <c r="AO17" s="77"/>
      <c r="AP17" s="77"/>
      <c r="AQ17" s="411" t="s">
        <v>21</v>
      </c>
      <c r="AR17" s="412"/>
      <c r="AS17" s="412"/>
      <c r="AT17" s="412"/>
      <c r="AU17" s="525"/>
      <c r="AV17" s="526" t="e">
        <f>IF(($D$7="○"),"",$BE$52)</f>
        <v>#DIV/0!</v>
      </c>
      <c r="AW17" s="527"/>
      <c r="AX17" s="527"/>
      <c r="AY17" s="528"/>
      <c r="AZ17" s="532" t="e">
        <f>AV17*$AY$61</f>
        <v>#DIV/0!</v>
      </c>
      <c r="BA17" s="532"/>
      <c r="BB17" s="532"/>
      <c r="BC17" s="529" t="e">
        <f>AV17*40</f>
        <v>#DIV/0!</v>
      </c>
      <c r="BD17" s="530"/>
      <c r="BE17" s="531"/>
      <c r="BF17" s="100"/>
      <c r="BG17" s="96"/>
      <c r="BH17" s="77"/>
      <c r="BI17" s="77"/>
      <c r="BJ17" s="77"/>
      <c r="BK17" s="77"/>
      <c r="BL17" s="77"/>
      <c r="BM17" s="84"/>
      <c r="BN17" s="84"/>
      <c r="BO17" s="84"/>
      <c r="BP17" s="84"/>
      <c r="BQ17" s="100"/>
      <c r="BR17" s="100"/>
      <c r="BS17" s="100"/>
    </row>
    <row r="18" spans="2:96" ht="21" customHeight="1">
      <c r="B18" s="77"/>
      <c r="C18" s="77"/>
      <c r="D18" s="77"/>
      <c r="E18" s="80"/>
      <c r="F18" s="80"/>
      <c r="G18" s="80"/>
      <c r="H18" s="80"/>
      <c r="I18" s="80"/>
      <c r="J18" s="80"/>
      <c r="K18" s="80"/>
      <c r="L18" s="80"/>
      <c r="M18" s="80"/>
      <c r="N18" s="80"/>
      <c r="O18" s="80"/>
      <c r="P18" s="80"/>
      <c r="Q18" s="80"/>
      <c r="R18" s="80"/>
      <c r="S18" s="80"/>
      <c r="T18" s="80"/>
      <c r="U18" s="80"/>
      <c r="V18" s="77"/>
      <c r="W18" s="85"/>
      <c r="X18" s="85"/>
      <c r="Y18" s="85"/>
      <c r="Z18" s="518" t="s">
        <v>0</v>
      </c>
      <c r="AA18" s="519"/>
      <c r="AB18" s="519"/>
      <c r="AC18" s="519"/>
      <c r="AD18" s="520"/>
      <c r="AE18" s="521">
        <f>SUM(AE15:AH17)</f>
        <v>0</v>
      </c>
      <c r="AF18" s="522"/>
      <c r="AG18" s="522"/>
      <c r="AH18" s="523"/>
      <c r="AI18" s="524">
        <f>SUMIF(AI15:AK17,"&lt;&gt;#VALUE!")</f>
        <v>0</v>
      </c>
      <c r="AJ18" s="524"/>
      <c r="AK18" s="524"/>
      <c r="AL18" s="524">
        <f>SUMIF(AL15:AN17,"&lt;&gt;#VALUE!")</f>
        <v>0</v>
      </c>
      <c r="AM18" s="524"/>
      <c r="AN18" s="524"/>
      <c r="AO18" s="85"/>
      <c r="AP18" s="85"/>
      <c r="AQ18" s="518" t="s">
        <v>0</v>
      </c>
      <c r="AR18" s="519"/>
      <c r="AS18" s="519"/>
      <c r="AT18" s="519"/>
      <c r="AU18" s="520"/>
      <c r="AV18" s="521" t="e">
        <f>SUM(AV15:AY17)</f>
        <v>#DIV/0!</v>
      </c>
      <c r="AW18" s="522"/>
      <c r="AX18" s="522"/>
      <c r="AY18" s="523"/>
      <c r="AZ18" s="533" t="e">
        <f>SUMIF(AZ15:BB17,"&lt;&gt;#VALUE!")</f>
        <v>#DIV/0!</v>
      </c>
      <c r="BA18" s="533"/>
      <c r="BB18" s="533"/>
      <c r="BC18" s="518" t="e">
        <f>SUMIF(BC15:BE17,"&lt;&gt;#VALUE!")</f>
        <v>#DIV/0!</v>
      </c>
      <c r="BD18" s="519"/>
      <c r="BE18" s="520"/>
      <c r="BF18" s="85"/>
      <c r="BG18" s="107"/>
      <c r="BH18" s="85"/>
      <c r="BI18" s="85"/>
      <c r="BJ18" s="85"/>
      <c r="BK18" s="85"/>
      <c r="BL18" s="85"/>
      <c r="BM18" s="108"/>
      <c r="BN18" s="108"/>
      <c r="BO18" s="108"/>
      <c r="BP18" s="108"/>
      <c r="BQ18" s="109"/>
      <c r="BR18" s="109"/>
      <c r="BS18" s="109"/>
      <c r="BT18" s="85"/>
      <c r="BU18" s="85"/>
      <c r="BV18" s="85"/>
      <c r="BW18" s="110"/>
      <c r="BX18" s="111"/>
    </row>
    <row r="19" spans="2:96" ht="21" customHeight="1" thickBot="1">
      <c r="B19" s="77"/>
      <c r="C19" s="77"/>
      <c r="D19" s="77"/>
      <c r="E19" s="80"/>
      <c r="F19" s="80"/>
      <c r="G19" s="80"/>
      <c r="H19" s="80"/>
      <c r="I19" s="80"/>
      <c r="J19" s="80"/>
      <c r="K19" s="80"/>
      <c r="L19" s="80"/>
      <c r="M19" s="80"/>
      <c r="N19" s="80"/>
      <c r="O19" s="80"/>
      <c r="P19" s="80"/>
      <c r="Q19" s="80"/>
      <c r="R19" s="80"/>
      <c r="S19" s="80"/>
      <c r="T19" s="80"/>
      <c r="U19" s="80"/>
      <c r="V19" s="77"/>
      <c r="W19" s="112"/>
      <c r="X19" s="112"/>
      <c r="Y19" s="112"/>
      <c r="Z19" s="112"/>
      <c r="AA19" s="112"/>
      <c r="AB19" s="113"/>
      <c r="AC19" s="113"/>
      <c r="AD19" s="113"/>
      <c r="AE19" s="113"/>
      <c r="AF19" s="80"/>
      <c r="AG19" s="80"/>
      <c r="AH19" s="80"/>
      <c r="AI19" s="80"/>
      <c r="AJ19" s="80"/>
      <c r="AK19" s="80"/>
      <c r="AM19" s="112"/>
      <c r="AN19" s="112"/>
      <c r="AO19" s="112"/>
      <c r="AP19" s="112"/>
      <c r="AQ19" s="112"/>
      <c r="AR19" s="113"/>
      <c r="AS19" s="113"/>
      <c r="AT19" s="113"/>
      <c r="AU19" s="113"/>
      <c r="AV19" s="114"/>
      <c r="AW19" s="114"/>
      <c r="AX19" s="114"/>
      <c r="AY19" s="80"/>
      <c r="AZ19" s="80"/>
      <c r="BA19" s="80"/>
      <c r="BD19" s="107"/>
      <c r="BE19" s="107"/>
      <c r="BF19" s="107"/>
      <c r="BG19" s="107"/>
      <c r="BH19" s="107"/>
      <c r="BI19" s="115"/>
      <c r="BJ19" s="115"/>
      <c r="BK19" s="115"/>
      <c r="BL19" s="115"/>
      <c r="BM19" s="116"/>
      <c r="BN19" s="116"/>
      <c r="BO19" s="116"/>
      <c r="BP19" s="116"/>
      <c r="BQ19" s="79"/>
      <c r="BR19" s="110"/>
      <c r="BS19" s="110"/>
      <c r="BT19" s="110"/>
      <c r="BU19" s="106"/>
      <c r="BV19" s="106"/>
      <c r="BW19" s="106"/>
      <c r="BX19" s="111"/>
    </row>
    <row r="20" spans="2:96" ht="8.25" customHeight="1">
      <c r="B20" s="117"/>
      <c r="C20" s="118"/>
      <c r="D20" s="118"/>
      <c r="E20" s="119"/>
      <c r="F20" s="119"/>
      <c r="G20" s="119"/>
      <c r="H20" s="119"/>
      <c r="I20" s="119"/>
      <c r="J20" s="119"/>
      <c r="K20" s="119"/>
      <c r="L20" s="119"/>
      <c r="M20" s="119"/>
      <c r="N20" s="119"/>
      <c r="O20" s="119"/>
      <c r="P20" s="119"/>
      <c r="Q20" s="119"/>
      <c r="R20" s="119"/>
      <c r="S20" s="119"/>
      <c r="T20" s="119"/>
      <c r="U20" s="119"/>
      <c r="V20" s="118"/>
      <c r="W20" s="120"/>
      <c r="X20" s="120"/>
      <c r="Y20" s="120"/>
      <c r="Z20" s="120"/>
      <c r="AA20" s="120"/>
      <c r="AB20" s="121"/>
      <c r="AC20" s="121"/>
      <c r="AD20" s="121"/>
      <c r="AE20" s="121"/>
      <c r="AF20" s="119"/>
      <c r="AG20" s="119"/>
      <c r="AH20" s="119"/>
      <c r="AI20" s="119"/>
      <c r="AJ20" s="119"/>
      <c r="AK20" s="119"/>
      <c r="AL20" s="122"/>
      <c r="AM20" s="120"/>
      <c r="AN20" s="120"/>
      <c r="AO20" s="120"/>
      <c r="AP20" s="120"/>
      <c r="AQ20" s="120"/>
      <c r="AR20" s="121"/>
      <c r="AS20" s="121"/>
      <c r="AT20" s="121"/>
      <c r="AU20" s="121"/>
      <c r="AV20" s="123"/>
      <c r="AW20" s="123"/>
      <c r="AX20" s="123"/>
      <c r="AY20" s="119"/>
      <c r="AZ20" s="119"/>
      <c r="BA20" s="119"/>
      <c r="BB20" s="122"/>
      <c r="BC20" s="122"/>
      <c r="BD20" s="124"/>
      <c r="BE20" s="124"/>
      <c r="BF20" s="124"/>
      <c r="BG20" s="124"/>
      <c r="BH20" s="124"/>
      <c r="BI20" s="125"/>
      <c r="BJ20" s="125"/>
      <c r="BK20" s="125"/>
      <c r="BL20" s="125"/>
      <c r="BM20" s="126"/>
      <c r="BN20" s="127"/>
      <c r="BO20" s="116"/>
      <c r="BP20" s="116"/>
      <c r="BQ20" s="79"/>
      <c r="BR20" s="110"/>
      <c r="BS20" s="110"/>
      <c r="BT20" s="110"/>
      <c r="BU20" s="106"/>
      <c r="BV20" s="106"/>
      <c r="BW20" s="106"/>
      <c r="BX20" s="111"/>
    </row>
    <row r="21" spans="2:96" ht="21" customHeight="1">
      <c r="B21" s="128"/>
      <c r="D21" s="85" t="s">
        <v>141</v>
      </c>
      <c r="E21" s="129"/>
      <c r="F21" s="129"/>
      <c r="G21" s="129"/>
      <c r="H21" s="129"/>
      <c r="I21" s="130"/>
      <c r="J21" s="115"/>
      <c r="K21" s="115"/>
      <c r="L21" s="115"/>
      <c r="M21" s="116"/>
      <c r="N21" s="116"/>
      <c r="O21" s="130"/>
      <c r="P21" s="116"/>
      <c r="Q21" s="80"/>
      <c r="R21" s="80"/>
      <c r="S21" s="80"/>
      <c r="T21" s="80"/>
      <c r="U21" s="80"/>
      <c r="V21" s="77"/>
      <c r="W21" s="131"/>
      <c r="X21" s="132"/>
      <c r="Y21" s="132"/>
      <c r="Z21" s="510" t="s">
        <v>140</v>
      </c>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1"/>
      <c r="BN21" s="133"/>
      <c r="BO21" s="116"/>
      <c r="BP21" s="116"/>
      <c r="BQ21" s="79"/>
      <c r="BR21" s="110"/>
      <c r="BS21" s="110"/>
      <c r="BT21" s="110"/>
      <c r="BU21" s="106"/>
      <c r="BV21" s="106"/>
      <c r="BW21" s="106"/>
      <c r="BX21" s="116"/>
    </row>
    <row r="22" spans="2:96" ht="16.5" customHeight="1">
      <c r="B22" s="128"/>
      <c r="C22" s="77"/>
      <c r="D22" s="77"/>
      <c r="E22" s="67"/>
      <c r="F22" s="115"/>
      <c r="G22" s="115"/>
      <c r="H22" s="115"/>
      <c r="I22" s="116"/>
      <c r="J22" s="116"/>
      <c r="L22" s="116"/>
      <c r="M22" s="80"/>
      <c r="N22" s="80"/>
      <c r="Q22" s="80"/>
      <c r="S22" s="115"/>
      <c r="T22" s="115"/>
      <c r="U22" s="115"/>
      <c r="V22" s="116"/>
      <c r="W22" s="134" t="s">
        <v>137</v>
      </c>
      <c r="X22" s="135"/>
      <c r="Y22" s="136"/>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3"/>
      <c r="BN22" s="133"/>
      <c r="BO22" s="116"/>
      <c r="BQ22" s="129"/>
      <c r="BR22" s="137"/>
      <c r="BS22" s="137"/>
      <c r="BT22" s="70"/>
      <c r="BU22" s="70"/>
      <c r="BX22" s="116"/>
    </row>
    <row r="23" spans="2:96" ht="16.5" customHeight="1">
      <c r="B23" s="128"/>
      <c r="C23" s="77"/>
      <c r="D23" s="77"/>
      <c r="E23" s="67"/>
      <c r="F23" s="115"/>
      <c r="G23" s="115"/>
      <c r="H23" s="115"/>
      <c r="I23" s="116"/>
      <c r="J23" s="116"/>
      <c r="L23" s="116"/>
      <c r="M23" s="80"/>
      <c r="N23" s="80"/>
      <c r="Q23" s="80"/>
      <c r="S23" s="115"/>
      <c r="T23" s="115"/>
      <c r="U23" s="115"/>
      <c r="V23" s="116"/>
      <c r="W23" s="138"/>
      <c r="X23" s="139"/>
      <c r="Y23" s="139"/>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5"/>
      <c r="BN23" s="133"/>
      <c r="BO23" s="110"/>
      <c r="BQ23" s="129"/>
      <c r="BR23" s="137"/>
      <c r="BS23" s="137"/>
      <c r="BT23" s="70"/>
      <c r="BU23" s="70"/>
      <c r="BX23" s="116"/>
    </row>
    <row r="24" spans="2:96" ht="12" customHeight="1">
      <c r="B24" s="128"/>
      <c r="C24" s="77"/>
      <c r="D24" s="77"/>
      <c r="E24" s="67"/>
      <c r="F24" s="115"/>
      <c r="G24" s="115"/>
      <c r="H24" s="115"/>
      <c r="I24" s="116"/>
      <c r="J24" s="116"/>
      <c r="L24" s="116"/>
      <c r="M24" s="80"/>
      <c r="N24" s="80"/>
      <c r="Q24" s="80"/>
      <c r="S24" s="115"/>
      <c r="T24" s="115"/>
      <c r="U24" s="115"/>
      <c r="V24" s="116"/>
      <c r="W24" s="140"/>
      <c r="X24" s="141"/>
      <c r="Y24" s="141"/>
      <c r="Z24" s="142"/>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33"/>
      <c r="BO24" s="110"/>
      <c r="BQ24" s="129"/>
      <c r="BR24" s="137"/>
      <c r="BS24" s="137"/>
      <c r="BT24" s="70"/>
      <c r="BU24" s="144"/>
      <c r="BV24" s="145"/>
      <c r="BW24" s="145"/>
      <c r="BX24" s="146"/>
      <c r="BY24" s="145"/>
      <c r="BZ24" s="145"/>
      <c r="CA24" s="145"/>
      <c r="CB24" s="145"/>
      <c r="CC24" s="145"/>
      <c r="CD24" s="145"/>
      <c r="CE24" s="145"/>
      <c r="CF24" s="145"/>
      <c r="CG24" s="145"/>
      <c r="CH24" s="145"/>
      <c r="CI24" s="145"/>
      <c r="CJ24" s="145"/>
      <c r="CK24" s="145"/>
      <c r="CL24" s="145"/>
      <c r="CM24" s="145"/>
      <c r="CN24" s="145"/>
      <c r="CO24" s="145"/>
      <c r="CP24" s="145"/>
      <c r="CQ24" s="145"/>
      <c r="CR24" s="145"/>
    </row>
    <row r="25" spans="2:96" ht="21" customHeight="1">
      <c r="B25" s="128"/>
      <c r="C25" s="147"/>
      <c r="D25" s="516" t="s">
        <v>92</v>
      </c>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148"/>
      <c r="AH25" s="116"/>
      <c r="AI25" s="149"/>
      <c r="AJ25" s="517" t="s">
        <v>38</v>
      </c>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150"/>
      <c r="BN25" s="133"/>
      <c r="BO25" s="110"/>
      <c r="BQ25" s="129"/>
      <c r="BR25" s="137"/>
      <c r="BS25" s="137"/>
      <c r="BT25" s="70"/>
      <c r="BU25" s="144"/>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row>
    <row r="26" spans="2:96" ht="21" customHeight="1">
      <c r="B26" s="128"/>
      <c r="C26" s="151"/>
      <c r="D26" s="509" t="s">
        <v>73</v>
      </c>
      <c r="E26" s="509"/>
      <c r="F26" s="509"/>
      <c r="G26" s="509"/>
      <c r="H26" s="509"/>
      <c r="I26" s="152" t="s">
        <v>82</v>
      </c>
      <c r="J26" s="152"/>
      <c r="K26" s="152"/>
      <c r="L26" s="152"/>
      <c r="M26" s="152" t="s">
        <v>80</v>
      </c>
      <c r="N26" s="152"/>
      <c r="O26" s="152"/>
      <c r="P26" s="152"/>
      <c r="Q26" s="153"/>
      <c r="R26" s="154"/>
      <c r="S26" s="154"/>
      <c r="T26" s="509" t="s">
        <v>74</v>
      </c>
      <c r="U26" s="509"/>
      <c r="V26" s="509"/>
      <c r="W26" s="509"/>
      <c r="X26" s="509"/>
      <c r="Y26" s="152" t="s">
        <v>82</v>
      </c>
      <c r="Z26" s="152"/>
      <c r="AA26" s="152"/>
      <c r="AB26" s="152"/>
      <c r="AC26" s="152" t="s">
        <v>80</v>
      </c>
      <c r="AD26" s="152"/>
      <c r="AE26" s="152"/>
      <c r="AF26" s="152"/>
      <c r="AG26" s="155"/>
      <c r="AH26" s="154"/>
      <c r="AI26" s="156"/>
      <c r="AJ26" s="509" t="s">
        <v>75</v>
      </c>
      <c r="AK26" s="509"/>
      <c r="AL26" s="509"/>
      <c r="AM26" s="509"/>
      <c r="AN26" s="509"/>
      <c r="AO26" s="152" t="s">
        <v>82</v>
      </c>
      <c r="AP26" s="152"/>
      <c r="AQ26" s="152"/>
      <c r="AR26" s="152"/>
      <c r="AS26" s="152" t="s">
        <v>80</v>
      </c>
      <c r="AT26" s="152"/>
      <c r="AU26" s="152"/>
      <c r="AV26" s="152"/>
      <c r="AW26" s="157"/>
      <c r="AX26" s="158"/>
      <c r="AY26" s="159"/>
      <c r="AZ26" s="509" t="s">
        <v>89</v>
      </c>
      <c r="BA26" s="509"/>
      <c r="BB26" s="509"/>
      <c r="BC26" s="509"/>
      <c r="BD26" s="509"/>
      <c r="BE26" s="152" t="s">
        <v>82</v>
      </c>
      <c r="BF26" s="152"/>
      <c r="BG26" s="152"/>
      <c r="BH26" s="152"/>
      <c r="BI26" s="152" t="s">
        <v>80</v>
      </c>
      <c r="BJ26" s="152"/>
      <c r="BK26" s="152"/>
      <c r="BL26" s="152"/>
      <c r="BM26" s="160"/>
      <c r="BN26" s="161"/>
      <c r="BO26" s="116"/>
      <c r="BQ26" s="129"/>
      <c r="BR26" s="137"/>
      <c r="BS26" s="137"/>
      <c r="BT26" s="70"/>
      <c r="BU26" s="144"/>
      <c r="BV26" s="157"/>
      <c r="BW26" s="157"/>
      <c r="BX26" s="157"/>
      <c r="BY26" s="157"/>
      <c r="BZ26" s="145"/>
      <c r="CA26" s="157"/>
      <c r="CB26" s="157"/>
      <c r="CC26" s="157"/>
      <c r="CD26" s="157"/>
      <c r="CE26" s="145"/>
      <c r="CF26" s="157"/>
      <c r="CG26" s="157"/>
      <c r="CH26" s="157"/>
      <c r="CI26" s="157"/>
      <c r="CJ26" s="145"/>
      <c r="CK26" s="157"/>
      <c r="CL26" s="157"/>
      <c r="CM26" s="157"/>
      <c r="CN26" s="157"/>
      <c r="CO26" s="145"/>
      <c r="CP26" s="145"/>
      <c r="CQ26" s="145"/>
      <c r="CR26" s="145"/>
    </row>
    <row r="27" spans="2:96" ht="21" customHeight="1">
      <c r="B27" s="128"/>
      <c r="C27" s="151"/>
      <c r="D27" s="509" t="s">
        <v>130</v>
      </c>
      <c r="E27" s="509"/>
      <c r="F27" s="509"/>
      <c r="G27" s="509"/>
      <c r="H27" s="509"/>
      <c r="I27" s="505">
        <f>(ROUNDDOWN(M27/40,1))</f>
        <v>0</v>
      </c>
      <c r="J27" s="505"/>
      <c r="K27" s="505"/>
      <c r="L27" s="505"/>
      <c r="M27" s="505">
        <f>((((ROUNDDOWN($BE$10/12,1))*40)))*-1</f>
        <v>0</v>
      </c>
      <c r="N27" s="505"/>
      <c r="O27" s="505"/>
      <c r="P27" s="505"/>
      <c r="Q27" s="153"/>
      <c r="R27" s="154"/>
      <c r="S27" s="154"/>
      <c r="T27" s="509" t="s">
        <v>130</v>
      </c>
      <c r="U27" s="509"/>
      <c r="V27" s="509"/>
      <c r="W27" s="509"/>
      <c r="X27" s="509"/>
      <c r="Y27" s="505">
        <f>(ROUNDDOWN(AC27/40,1))</f>
        <v>0</v>
      </c>
      <c r="Z27" s="505"/>
      <c r="AA27" s="505"/>
      <c r="AB27" s="505"/>
      <c r="AC27" s="505">
        <f>((((ROUNDDOWN($BE$10/30,1))*40)))*-1</f>
        <v>0</v>
      </c>
      <c r="AD27" s="505"/>
      <c r="AE27" s="505"/>
      <c r="AF27" s="505"/>
      <c r="AG27" s="155"/>
      <c r="AH27" s="154"/>
      <c r="AI27" s="156"/>
      <c r="AJ27" s="509" t="s">
        <v>130</v>
      </c>
      <c r="AK27" s="509"/>
      <c r="AL27" s="509"/>
      <c r="AM27" s="509"/>
      <c r="AN27" s="509"/>
      <c r="AO27" s="505">
        <f>(ROUNDDOWN(AS27/40,1))</f>
        <v>0</v>
      </c>
      <c r="AP27" s="505"/>
      <c r="AQ27" s="505"/>
      <c r="AR27" s="505"/>
      <c r="AS27" s="505">
        <f>((((ROUNDDOWN($BE$10/7.5,1))*40)))*-1</f>
        <v>0</v>
      </c>
      <c r="AT27" s="505"/>
      <c r="AU27" s="505"/>
      <c r="AV27" s="505"/>
      <c r="AW27" s="162"/>
      <c r="AX27" s="158"/>
      <c r="AY27" s="159"/>
      <c r="AZ27" s="509" t="s">
        <v>130</v>
      </c>
      <c r="BA27" s="509"/>
      <c r="BB27" s="509"/>
      <c r="BC27" s="509"/>
      <c r="BD27" s="509"/>
      <c r="BE27" s="505">
        <f>(ROUNDDOWN(BI27/40,1))</f>
        <v>0</v>
      </c>
      <c r="BF27" s="505"/>
      <c r="BG27" s="505"/>
      <c r="BH27" s="505"/>
      <c r="BI27" s="506">
        <f>((((ROUNDDOWN($BE$10/20,1))*40)))*-1</f>
        <v>0</v>
      </c>
      <c r="BJ27" s="507"/>
      <c r="BK27" s="507"/>
      <c r="BL27" s="508"/>
      <c r="BM27" s="160"/>
      <c r="BN27" s="161"/>
      <c r="BO27" s="116"/>
      <c r="BQ27" s="129"/>
      <c r="BR27" s="137"/>
      <c r="BS27" s="137"/>
      <c r="BT27" s="70"/>
      <c r="BU27" s="144"/>
      <c r="BV27" s="163"/>
      <c r="BW27" s="163"/>
      <c r="BX27" s="163"/>
      <c r="BY27" s="163"/>
      <c r="BZ27" s="145"/>
      <c r="CA27" s="163"/>
      <c r="CB27" s="163"/>
      <c r="CC27" s="163"/>
      <c r="CD27" s="163"/>
      <c r="CE27" s="145"/>
      <c r="CF27" s="163"/>
      <c r="CG27" s="163"/>
      <c r="CH27" s="163"/>
      <c r="CI27" s="163"/>
      <c r="CJ27" s="145"/>
      <c r="CK27" s="163"/>
      <c r="CL27" s="163"/>
      <c r="CM27" s="163"/>
      <c r="CN27" s="163"/>
      <c r="CO27" s="145"/>
      <c r="CP27" s="145"/>
      <c r="CQ27" s="145"/>
      <c r="CR27" s="145"/>
    </row>
    <row r="28" spans="2:96" ht="21" customHeight="1">
      <c r="B28" s="128"/>
      <c r="C28" s="151"/>
      <c r="D28" s="502" t="s">
        <v>131</v>
      </c>
      <c r="E28" s="503"/>
      <c r="F28" s="503"/>
      <c r="G28" s="503"/>
      <c r="H28" s="504"/>
      <c r="I28" s="505">
        <f>(ROUNDDOWN(M28/40,1))</f>
        <v>0</v>
      </c>
      <c r="J28" s="505"/>
      <c r="K28" s="505"/>
      <c r="L28" s="505"/>
      <c r="M28" s="506">
        <f>($AL$18-$AI$18)*-1</f>
        <v>0</v>
      </c>
      <c r="N28" s="507"/>
      <c r="O28" s="507"/>
      <c r="P28" s="508"/>
      <c r="Q28" s="153"/>
      <c r="R28" s="154"/>
      <c r="S28" s="154"/>
      <c r="T28" s="502" t="s">
        <v>131</v>
      </c>
      <c r="U28" s="503"/>
      <c r="V28" s="503"/>
      <c r="W28" s="503"/>
      <c r="X28" s="504"/>
      <c r="Y28" s="505">
        <f>(ROUNDDOWN(AC28/40,1))</f>
        <v>0</v>
      </c>
      <c r="Z28" s="505"/>
      <c r="AA28" s="505"/>
      <c r="AB28" s="505"/>
      <c r="AC28" s="506">
        <f>($AL$18-$AI$18)*-1</f>
        <v>0</v>
      </c>
      <c r="AD28" s="507"/>
      <c r="AE28" s="507"/>
      <c r="AF28" s="508"/>
      <c r="AG28" s="155"/>
      <c r="AH28" s="154"/>
      <c r="AI28" s="156"/>
      <c r="AJ28" s="502" t="s">
        <v>131</v>
      </c>
      <c r="AK28" s="503"/>
      <c r="AL28" s="503"/>
      <c r="AM28" s="503"/>
      <c r="AN28" s="504"/>
      <c r="AO28" s="505">
        <f>(ROUNDDOWN(AS28/40,1))</f>
        <v>0</v>
      </c>
      <c r="AP28" s="505"/>
      <c r="AQ28" s="505"/>
      <c r="AR28" s="505"/>
      <c r="AS28" s="506">
        <f>($AL$18-$AI$18)*-1</f>
        <v>0</v>
      </c>
      <c r="AT28" s="507"/>
      <c r="AU28" s="507"/>
      <c r="AV28" s="508"/>
      <c r="AW28" s="162"/>
      <c r="AX28" s="158"/>
      <c r="AY28" s="159"/>
      <c r="AZ28" s="502" t="s">
        <v>131</v>
      </c>
      <c r="BA28" s="503"/>
      <c r="BB28" s="503"/>
      <c r="BC28" s="503"/>
      <c r="BD28" s="504"/>
      <c r="BE28" s="505">
        <f>(ROUNDDOWN(BI28/40,1))</f>
        <v>0</v>
      </c>
      <c r="BF28" s="505"/>
      <c r="BG28" s="505"/>
      <c r="BH28" s="505"/>
      <c r="BI28" s="506">
        <f>($AL$18-$AI$18)*-1</f>
        <v>0</v>
      </c>
      <c r="BJ28" s="507"/>
      <c r="BK28" s="507"/>
      <c r="BL28" s="508"/>
      <c r="BM28" s="160"/>
      <c r="BN28" s="161"/>
      <c r="BO28" s="116"/>
      <c r="BQ28" s="129"/>
      <c r="BR28" s="137"/>
      <c r="BS28" s="137"/>
      <c r="BT28" s="70"/>
      <c r="BU28" s="144"/>
      <c r="BV28" s="163"/>
      <c r="BW28" s="163"/>
      <c r="BX28" s="163"/>
      <c r="BY28" s="163"/>
      <c r="BZ28" s="145"/>
      <c r="CA28" s="163"/>
      <c r="CB28" s="163"/>
      <c r="CC28" s="163"/>
      <c r="CD28" s="163"/>
      <c r="CE28" s="145"/>
      <c r="CF28" s="163"/>
      <c r="CG28" s="163"/>
      <c r="CH28" s="163"/>
      <c r="CI28" s="163"/>
      <c r="CJ28" s="145"/>
      <c r="CK28" s="163"/>
      <c r="CL28" s="163"/>
      <c r="CM28" s="163"/>
      <c r="CN28" s="163"/>
      <c r="CO28" s="145"/>
      <c r="CP28" s="145"/>
      <c r="CQ28" s="145"/>
      <c r="CR28" s="145"/>
    </row>
    <row r="29" spans="2:96" ht="21" customHeight="1" thickBot="1">
      <c r="B29" s="128"/>
      <c r="C29" s="151"/>
      <c r="D29" s="496" t="s">
        <v>134</v>
      </c>
      <c r="E29" s="496"/>
      <c r="F29" s="496"/>
      <c r="G29" s="496"/>
      <c r="H29" s="496"/>
      <c r="I29" s="497">
        <f>(ROUNDDOWN(M29/40,1))</f>
        <v>0</v>
      </c>
      <c r="J29" s="497"/>
      <c r="K29" s="497"/>
      <c r="L29" s="497"/>
      <c r="M29" s="498">
        <f>$BB$74</f>
        <v>0</v>
      </c>
      <c r="N29" s="499"/>
      <c r="O29" s="499"/>
      <c r="P29" s="500"/>
      <c r="Q29" s="153"/>
      <c r="R29" s="154"/>
      <c r="S29" s="154"/>
      <c r="T29" s="496" t="s">
        <v>134</v>
      </c>
      <c r="U29" s="496"/>
      <c r="V29" s="496"/>
      <c r="W29" s="496"/>
      <c r="X29" s="496"/>
      <c r="Y29" s="497">
        <f>(ROUNDDOWN(AC29/40,1))</f>
        <v>0</v>
      </c>
      <c r="Z29" s="497"/>
      <c r="AA29" s="497"/>
      <c r="AB29" s="497"/>
      <c r="AC29" s="498">
        <f>$BB$74</f>
        <v>0</v>
      </c>
      <c r="AD29" s="499"/>
      <c r="AE29" s="499"/>
      <c r="AF29" s="500"/>
      <c r="AG29" s="155"/>
      <c r="AH29" s="154"/>
      <c r="AI29" s="156"/>
      <c r="AJ29" s="496" t="s">
        <v>134</v>
      </c>
      <c r="AK29" s="496"/>
      <c r="AL29" s="496"/>
      <c r="AM29" s="496"/>
      <c r="AN29" s="496"/>
      <c r="AO29" s="497">
        <f>(ROUNDDOWN(AS29/40,1))</f>
        <v>0</v>
      </c>
      <c r="AP29" s="497"/>
      <c r="AQ29" s="497"/>
      <c r="AR29" s="497"/>
      <c r="AS29" s="498">
        <f>$BB$74</f>
        <v>0</v>
      </c>
      <c r="AT29" s="499"/>
      <c r="AU29" s="499"/>
      <c r="AV29" s="500"/>
      <c r="AW29" s="162"/>
      <c r="AX29" s="158"/>
      <c r="AY29" s="159"/>
      <c r="AZ29" s="496" t="s">
        <v>134</v>
      </c>
      <c r="BA29" s="496"/>
      <c r="BB29" s="496"/>
      <c r="BC29" s="496"/>
      <c r="BD29" s="496"/>
      <c r="BE29" s="501">
        <f>(ROUNDDOWN(BI29/40,1))</f>
        <v>0</v>
      </c>
      <c r="BF29" s="501"/>
      <c r="BG29" s="501"/>
      <c r="BH29" s="501"/>
      <c r="BI29" s="498">
        <f>$BB$74</f>
        <v>0</v>
      </c>
      <c r="BJ29" s="499"/>
      <c r="BK29" s="499"/>
      <c r="BL29" s="500"/>
      <c r="BM29" s="160"/>
      <c r="BN29" s="161"/>
      <c r="BO29" s="116"/>
      <c r="BU29" s="145"/>
      <c r="BV29" s="164"/>
      <c r="BW29" s="164"/>
      <c r="BX29" s="164"/>
      <c r="BY29" s="164"/>
      <c r="BZ29" s="145"/>
      <c r="CA29" s="164"/>
      <c r="CB29" s="164"/>
      <c r="CC29" s="164"/>
      <c r="CD29" s="164"/>
      <c r="CE29" s="145"/>
      <c r="CF29" s="164"/>
      <c r="CG29" s="164"/>
      <c r="CH29" s="164"/>
      <c r="CI29" s="164"/>
      <c r="CJ29" s="145"/>
      <c r="CK29" s="164"/>
      <c r="CL29" s="164"/>
      <c r="CM29" s="164"/>
      <c r="CN29" s="164"/>
      <c r="CO29" s="145"/>
      <c r="CP29" s="145"/>
      <c r="CQ29" s="145"/>
      <c r="CR29" s="145"/>
    </row>
    <row r="30" spans="2:96" ht="30.75" customHeight="1" thickTop="1">
      <c r="B30" s="128"/>
      <c r="C30" s="151"/>
      <c r="D30" s="492" t="s">
        <v>135</v>
      </c>
      <c r="E30" s="493"/>
      <c r="F30" s="493"/>
      <c r="G30" s="493"/>
      <c r="H30" s="493"/>
      <c r="I30" s="495">
        <f>SUM(I27:L29)</f>
        <v>0</v>
      </c>
      <c r="J30" s="495"/>
      <c r="K30" s="495"/>
      <c r="L30" s="495"/>
      <c r="M30" s="495">
        <f>SUM(M27:P29)</f>
        <v>0</v>
      </c>
      <c r="N30" s="495"/>
      <c r="O30" s="495"/>
      <c r="P30" s="495"/>
      <c r="Q30" s="154"/>
      <c r="R30" s="154"/>
      <c r="S30" s="154"/>
      <c r="T30" s="492" t="s">
        <v>135</v>
      </c>
      <c r="U30" s="493"/>
      <c r="V30" s="493"/>
      <c r="W30" s="493"/>
      <c r="X30" s="493"/>
      <c r="Y30" s="495">
        <f>SUM(Y27:AB29)</f>
        <v>0</v>
      </c>
      <c r="Z30" s="495"/>
      <c r="AA30" s="495"/>
      <c r="AB30" s="495"/>
      <c r="AC30" s="495">
        <f>SUM(AC27:AF29)</f>
        <v>0</v>
      </c>
      <c r="AD30" s="495"/>
      <c r="AE30" s="495"/>
      <c r="AF30" s="495"/>
      <c r="AG30" s="155"/>
      <c r="AH30" s="154"/>
      <c r="AI30" s="156"/>
      <c r="AJ30" s="492" t="s">
        <v>136</v>
      </c>
      <c r="AK30" s="493"/>
      <c r="AL30" s="493"/>
      <c r="AM30" s="493"/>
      <c r="AN30" s="493"/>
      <c r="AO30" s="494">
        <f>SUM(AO27:AR29)</f>
        <v>0</v>
      </c>
      <c r="AP30" s="494"/>
      <c r="AQ30" s="494"/>
      <c r="AR30" s="494"/>
      <c r="AS30" s="495">
        <f>SUM(AS27:AV29)</f>
        <v>0</v>
      </c>
      <c r="AT30" s="495"/>
      <c r="AU30" s="495"/>
      <c r="AV30" s="495"/>
      <c r="AW30" s="162"/>
      <c r="AX30" s="158"/>
      <c r="AY30" s="159"/>
      <c r="AZ30" s="492" t="s">
        <v>136</v>
      </c>
      <c r="BA30" s="493"/>
      <c r="BB30" s="493"/>
      <c r="BC30" s="493"/>
      <c r="BD30" s="493"/>
      <c r="BE30" s="494">
        <f>SUM(BE27:BH29)</f>
        <v>0</v>
      </c>
      <c r="BF30" s="494"/>
      <c r="BG30" s="494"/>
      <c r="BH30" s="494"/>
      <c r="BI30" s="495">
        <f>SUM(BI27:BL29)</f>
        <v>0</v>
      </c>
      <c r="BJ30" s="495"/>
      <c r="BK30" s="495"/>
      <c r="BL30" s="495"/>
      <c r="BM30" s="160"/>
      <c r="BN30" s="161"/>
      <c r="BO30" s="116"/>
      <c r="BQ30" s="129"/>
      <c r="BR30" s="137"/>
      <c r="BS30" s="137"/>
      <c r="BT30" s="70"/>
      <c r="BU30" s="144"/>
      <c r="BV30" s="165"/>
      <c r="BW30" s="165"/>
      <c r="BX30" s="165"/>
      <c r="BY30" s="165"/>
      <c r="BZ30" s="145"/>
      <c r="CA30" s="165"/>
      <c r="CB30" s="165"/>
      <c r="CC30" s="165"/>
      <c r="CD30" s="165"/>
      <c r="CE30" s="145"/>
      <c r="CF30" s="165"/>
      <c r="CG30" s="165"/>
      <c r="CH30" s="165"/>
      <c r="CI30" s="165"/>
      <c r="CJ30" s="145"/>
      <c r="CK30" s="165"/>
      <c r="CL30" s="165"/>
      <c r="CM30" s="165"/>
      <c r="CN30" s="165"/>
      <c r="CO30" s="145"/>
      <c r="CP30" s="145"/>
      <c r="CQ30" s="145"/>
      <c r="CR30" s="145"/>
    </row>
    <row r="31" spans="2:96" ht="20.25" customHeight="1">
      <c r="B31" s="128"/>
      <c r="C31" s="151"/>
      <c r="D31" s="166"/>
      <c r="E31" s="166"/>
      <c r="F31" s="166"/>
      <c r="G31" s="166"/>
      <c r="H31" s="166"/>
      <c r="I31" s="167"/>
      <c r="J31" s="167"/>
      <c r="K31" s="167"/>
      <c r="L31" s="167"/>
      <c r="M31" s="167"/>
      <c r="N31" s="167"/>
      <c r="O31" s="167"/>
      <c r="P31" s="167"/>
      <c r="Q31" s="80"/>
      <c r="R31" s="80"/>
      <c r="S31" s="80"/>
      <c r="T31" s="166"/>
      <c r="U31" s="166"/>
      <c r="V31" s="166"/>
      <c r="W31" s="166"/>
      <c r="X31" s="166"/>
      <c r="Y31" s="167"/>
      <c r="Z31" s="167"/>
      <c r="AA31" s="167"/>
      <c r="AB31" s="167"/>
      <c r="AC31" s="167"/>
      <c r="AD31" s="167"/>
      <c r="AE31" s="167"/>
      <c r="AF31" s="167"/>
      <c r="AG31" s="168"/>
      <c r="AH31" s="80"/>
      <c r="AI31" s="169"/>
      <c r="AJ31" s="170"/>
      <c r="AK31" s="170"/>
      <c r="AL31" s="170"/>
      <c r="AM31" s="170"/>
      <c r="AN31" s="170"/>
      <c r="AO31" s="171"/>
      <c r="AP31" s="171"/>
      <c r="AQ31" s="171"/>
      <c r="AR31" s="171"/>
      <c r="AS31" s="171"/>
      <c r="AT31" s="171"/>
      <c r="AU31" s="171"/>
      <c r="AV31" s="171"/>
      <c r="AW31" s="172"/>
      <c r="AX31" s="173"/>
      <c r="AY31" s="174"/>
      <c r="AZ31" s="170"/>
      <c r="BA31" s="170"/>
      <c r="BB31" s="170"/>
      <c r="BC31" s="170"/>
      <c r="BD31" s="170"/>
      <c r="BE31" s="171"/>
      <c r="BF31" s="171"/>
      <c r="BG31" s="171"/>
      <c r="BH31" s="171"/>
      <c r="BI31" s="171"/>
      <c r="BJ31" s="171"/>
      <c r="BK31" s="171"/>
      <c r="BL31" s="171"/>
      <c r="BM31" s="160"/>
      <c r="BN31" s="161"/>
      <c r="BO31" s="116"/>
      <c r="BQ31" s="129"/>
      <c r="BR31" s="137"/>
      <c r="BS31" s="137"/>
      <c r="BT31" s="70"/>
      <c r="BU31" s="144"/>
      <c r="BV31" s="145"/>
      <c r="BW31" s="145"/>
      <c r="BX31" s="146"/>
      <c r="BY31" s="145"/>
      <c r="BZ31" s="145"/>
      <c r="CA31" s="145"/>
      <c r="CB31" s="145"/>
      <c r="CC31" s="145"/>
      <c r="CD31" s="145"/>
      <c r="CE31" s="145"/>
      <c r="CF31" s="145"/>
      <c r="CG31" s="145"/>
      <c r="CH31" s="145"/>
      <c r="CI31" s="145"/>
      <c r="CJ31" s="145"/>
      <c r="CK31" s="145"/>
      <c r="CL31" s="145"/>
      <c r="CM31" s="145"/>
      <c r="CN31" s="145"/>
      <c r="CO31" s="145"/>
      <c r="CP31" s="145"/>
      <c r="CQ31" s="145"/>
      <c r="CR31" s="145"/>
    </row>
    <row r="32" spans="2:96" ht="20.25" customHeight="1">
      <c r="B32" s="128"/>
      <c r="C32" s="151"/>
      <c r="D32" s="166"/>
      <c r="E32" s="166"/>
      <c r="F32" s="166"/>
      <c r="G32" s="166"/>
      <c r="H32" s="166"/>
      <c r="I32" s="167"/>
      <c r="J32" s="167"/>
      <c r="K32" s="483" t="s">
        <v>125</v>
      </c>
      <c r="L32" s="484"/>
      <c r="M32" s="484"/>
      <c r="N32" s="486" t="str">
        <f>IF(OR($BE$10&gt;0,),IF(AND(OR($D$6="○",$D$7="○"),$I$30&gt;=0),"可",IF(AND(OR($D$6="○",$D$7="○"),$I$30&lt;0),"不可","")),"")</f>
        <v/>
      </c>
      <c r="O32" s="487"/>
      <c r="P32" s="488"/>
      <c r="Q32" s="80"/>
      <c r="R32" s="80"/>
      <c r="S32" s="80"/>
      <c r="T32" s="166"/>
      <c r="U32" s="166"/>
      <c r="V32" s="166"/>
      <c r="W32" s="166"/>
      <c r="X32" s="166"/>
      <c r="Y32" s="167"/>
      <c r="Z32" s="167"/>
      <c r="AA32" s="483" t="s">
        <v>126</v>
      </c>
      <c r="AB32" s="484"/>
      <c r="AC32" s="485"/>
      <c r="AD32" s="486" t="str">
        <f>IF(OR($BE$10&gt;0,),IF(AND(OR($D$6="○",$D$7="○"),$Y$30&gt;=0),"可",IF(AND(OR($D$6="○",$D$7="○"),$Y$30&lt;0),"不可","")),"")</f>
        <v/>
      </c>
      <c r="AE32" s="487"/>
      <c r="AF32" s="488"/>
      <c r="AG32" s="168"/>
      <c r="AH32" s="80"/>
      <c r="AI32" s="169"/>
      <c r="AJ32" s="170"/>
      <c r="AK32" s="170"/>
      <c r="AL32" s="170"/>
      <c r="AM32" s="170"/>
      <c r="AN32" s="170"/>
      <c r="AO32" s="171"/>
      <c r="AP32" s="171"/>
      <c r="AQ32" s="483" t="s">
        <v>124</v>
      </c>
      <c r="AR32" s="484"/>
      <c r="AS32" s="485"/>
      <c r="AT32" s="486" t="str">
        <f>IF(OR($BE$10&gt;0,),IF(AND(OR($D$8="○"),$AO$30&gt;=0),"可",IF(AND(OR($D$8="○"),$AO$30&lt;0),"不可","")),"")</f>
        <v/>
      </c>
      <c r="AU32" s="487"/>
      <c r="AV32" s="488"/>
      <c r="AW32" s="172"/>
      <c r="AX32" s="173"/>
      <c r="AY32" s="174"/>
      <c r="AZ32" s="170"/>
      <c r="BA32" s="170"/>
      <c r="BB32" s="170"/>
      <c r="BC32" s="170"/>
      <c r="BD32" s="170"/>
      <c r="BE32" s="171"/>
      <c r="BF32" s="171"/>
      <c r="BG32" s="483" t="s">
        <v>127</v>
      </c>
      <c r="BH32" s="484"/>
      <c r="BI32" s="485"/>
      <c r="BJ32" s="486" t="str">
        <f>IF(OR($BE$10&gt;0,),IF(AND(OR($D$8="○"),$BE$30&gt;=0),"可",IF(AND(OR($D$8="○"),$BE$30&lt;0),"不可","")),"")</f>
        <v/>
      </c>
      <c r="BK32" s="487"/>
      <c r="BL32" s="488"/>
      <c r="BM32" s="160"/>
      <c r="BN32" s="161"/>
      <c r="BO32" s="116"/>
      <c r="BQ32" s="129"/>
      <c r="BR32" s="137"/>
      <c r="BS32" s="137"/>
      <c r="BT32" s="70"/>
      <c r="BU32" s="144"/>
      <c r="BV32" s="145"/>
      <c r="BW32" s="145"/>
      <c r="BX32" s="146"/>
      <c r="BY32" s="145"/>
      <c r="BZ32" s="145"/>
      <c r="CA32" s="145"/>
      <c r="CB32" s="145"/>
      <c r="CC32" s="145"/>
      <c r="CD32" s="145"/>
      <c r="CE32" s="145"/>
      <c r="CF32" s="145"/>
      <c r="CG32" s="145"/>
      <c r="CH32" s="145"/>
      <c r="CI32" s="145"/>
      <c r="CJ32" s="145"/>
      <c r="CK32" s="145"/>
      <c r="CL32" s="145"/>
      <c r="CM32" s="145"/>
      <c r="CN32" s="145"/>
      <c r="CO32" s="145"/>
      <c r="CP32" s="145"/>
      <c r="CQ32" s="145"/>
      <c r="CR32" s="145"/>
    </row>
    <row r="33" spans="2:96" ht="20.25" customHeight="1">
      <c r="B33" s="128"/>
      <c r="C33" s="175"/>
      <c r="D33" s="176"/>
      <c r="E33" s="176"/>
      <c r="F33" s="176"/>
      <c r="G33" s="176"/>
      <c r="H33" s="176"/>
      <c r="I33" s="177"/>
      <c r="J33" s="177"/>
      <c r="K33" s="177"/>
      <c r="L33" s="177"/>
      <c r="M33" s="177"/>
      <c r="N33" s="177"/>
      <c r="O33" s="177"/>
      <c r="P33" s="177"/>
      <c r="Q33" s="178"/>
      <c r="R33" s="178"/>
      <c r="S33" s="178"/>
      <c r="T33" s="176"/>
      <c r="U33" s="176"/>
      <c r="V33" s="176"/>
      <c r="W33" s="176"/>
      <c r="X33" s="176"/>
      <c r="Y33" s="177"/>
      <c r="Z33" s="177"/>
      <c r="AA33" s="177"/>
      <c r="AB33" s="177"/>
      <c r="AC33" s="177"/>
      <c r="AD33" s="177"/>
      <c r="AE33" s="177"/>
      <c r="AF33" s="177"/>
      <c r="AG33" s="179"/>
      <c r="AH33" s="80"/>
      <c r="AI33" s="180"/>
      <c r="AJ33" s="176"/>
      <c r="AK33" s="176"/>
      <c r="AL33" s="176"/>
      <c r="AM33" s="176"/>
      <c r="AN33" s="176"/>
      <c r="AO33" s="177"/>
      <c r="AP33" s="177"/>
      <c r="AQ33" s="177"/>
      <c r="AR33" s="177"/>
      <c r="AS33" s="177"/>
      <c r="AT33" s="177"/>
      <c r="AU33" s="177"/>
      <c r="AV33" s="177"/>
      <c r="AW33" s="181"/>
      <c r="AX33" s="178"/>
      <c r="AY33" s="182"/>
      <c r="AZ33" s="176"/>
      <c r="BA33" s="176"/>
      <c r="BB33" s="176"/>
      <c r="BC33" s="176"/>
      <c r="BD33" s="176"/>
      <c r="BE33" s="177"/>
      <c r="BF33" s="177"/>
      <c r="BG33" s="177"/>
      <c r="BH33" s="177"/>
      <c r="BI33" s="177"/>
      <c r="BJ33" s="177"/>
      <c r="BK33" s="177"/>
      <c r="BL33" s="177"/>
      <c r="BM33" s="183"/>
      <c r="BN33" s="161"/>
      <c r="BO33" s="116"/>
      <c r="BQ33" s="129"/>
      <c r="BR33" s="137"/>
      <c r="BS33" s="137"/>
      <c r="BT33" s="70"/>
      <c r="BU33" s="144"/>
      <c r="BV33" s="145"/>
      <c r="BW33" s="145"/>
      <c r="BX33" s="146"/>
      <c r="BY33" s="145"/>
      <c r="BZ33" s="145"/>
      <c r="CA33" s="145"/>
      <c r="CB33" s="145"/>
      <c r="CC33" s="145"/>
      <c r="CD33" s="145"/>
      <c r="CE33" s="145"/>
      <c r="CF33" s="145"/>
      <c r="CG33" s="145"/>
      <c r="CH33" s="145"/>
      <c r="CI33" s="145"/>
      <c r="CJ33" s="145"/>
      <c r="CK33" s="145"/>
      <c r="CL33" s="145"/>
      <c r="CM33" s="145"/>
      <c r="CN33" s="145"/>
      <c r="CO33" s="145"/>
      <c r="CP33" s="145"/>
      <c r="CQ33" s="145"/>
      <c r="CR33" s="145"/>
    </row>
    <row r="34" spans="2:96" ht="20.25" customHeight="1" thickBot="1">
      <c r="B34" s="184"/>
      <c r="C34" s="185"/>
      <c r="D34" s="186"/>
      <c r="E34" s="186"/>
      <c r="F34" s="186"/>
      <c r="G34" s="186"/>
      <c r="H34" s="186"/>
      <c r="I34" s="187"/>
      <c r="J34" s="187"/>
      <c r="K34" s="187"/>
      <c r="L34" s="187"/>
      <c r="M34" s="187"/>
      <c r="N34" s="187"/>
      <c r="O34" s="187"/>
      <c r="P34" s="187"/>
      <c r="Q34" s="188"/>
      <c r="R34" s="188"/>
      <c r="S34" s="188"/>
      <c r="T34" s="186"/>
      <c r="U34" s="186"/>
      <c r="V34" s="186"/>
      <c r="W34" s="186"/>
      <c r="X34" s="186"/>
      <c r="Y34" s="187"/>
      <c r="Z34" s="187"/>
      <c r="AA34" s="187"/>
      <c r="AB34" s="187"/>
      <c r="AC34" s="187"/>
      <c r="AD34" s="187"/>
      <c r="AE34" s="187"/>
      <c r="AF34" s="187"/>
      <c r="AG34" s="188"/>
      <c r="AH34" s="188"/>
      <c r="AI34" s="188"/>
      <c r="AJ34" s="186"/>
      <c r="AK34" s="186"/>
      <c r="AL34" s="186"/>
      <c r="AM34" s="186"/>
      <c r="AN34" s="186"/>
      <c r="AO34" s="187"/>
      <c r="AP34" s="187"/>
      <c r="AQ34" s="187"/>
      <c r="AR34" s="187"/>
      <c r="AS34" s="187"/>
      <c r="AT34" s="187"/>
      <c r="AU34" s="187"/>
      <c r="AV34" s="187"/>
      <c r="AW34" s="189"/>
      <c r="AX34" s="188"/>
      <c r="AY34" s="190"/>
      <c r="AZ34" s="186"/>
      <c r="BA34" s="186"/>
      <c r="BB34" s="186"/>
      <c r="BC34" s="186"/>
      <c r="BD34" s="186"/>
      <c r="BE34" s="187"/>
      <c r="BF34" s="187"/>
      <c r="BG34" s="187"/>
      <c r="BH34" s="187"/>
      <c r="BI34" s="187"/>
      <c r="BJ34" s="187"/>
      <c r="BK34" s="187"/>
      <c r="BL34" s="187"/>
      <c r="BM34" s="191"/>
      <c r="BN34" s="192"/>
      <c r="BO34" s="110"/>
      <c r="BQ34" s="129"/>
      <c r="BR34" s="137"/>
      <c r="BS34" s="137"/>
      <c r="BT34" s="70"/>
      <c r="BU34" s="144"/>
      <c r="BV34" s="145"/>
      <c r="BW34" s="145"/>
      <c r="BX34" s="146"/>
      <c r="BY34" s="145"/>
      <c r="BZ34" s="145"/>
      <c r="CA34" s="145"/>
      <c r="CB34" s="145"/>
      <c r="CC34" s="145"/>
      <c r="CD34" s="145"/>
      <c r="CE34" s="145"/>
      <c r="CF34" s="145"/>
      <c r="CG34" s="145"/>
      <c r="CH34" s="145"/>
      <c r="CI34" s="145"/>
      <c r="CJ34" s="145"/>
      <c r="CK34" s="145"/>
      <c r="CL34" s="145"/>
      <c r="CM34" s="145"/>
      <c r="CN34" s="145"/>
      <c r="CO34" s="145"/>
      <c r="CP34" s="145"/>
      <c r="CQ34" s="145"/>
      <c r="CR34" s="145"/>
    </row>
    <row r="35" spans="2:96" ht="21" customHeight="1" thickBot="1">
      <c r="B35" s="85" t="s">
        <v>142</v>
      </c>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30"/>
      <c r="BB35" s="140"/>
      <c r="BC35" s="130"/>
      <c r="BD35" s="130"/>
      <c r="BE35" s="140"/>
      <c r="BF35" s="130"/>
      <c r="BG35" s="140"/>
      <c r="BH35" s="140"/>
      <c r="BI35" s="140"/>
      <c r="BJ35" s="140"/>
      <c r="BK35" s="140"/>
      <c r="BL35" s="140"/>
      <c r="BM35" s="140"/>
      <c r="BN35" s="140"/>
      <c r="BO35" s="110"/>
      <c r="BQ35" s="129"/>
      <c r="BR35" s="137"/>
      <c r="BS35" s="137"/>
      <c r="BT35" s="70"/>
      <c r="BU35" s="144"/>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row>
    <row r="36" spans="2:96" ht="32.25" customHeight="1" thickBot="1">
      <c r="B36" s="340"/>
      <c r="C36" s="193"/>
      <c r="D36" s="342" t="s">
        <v>19</v>
      </c>
      <c r="E36" s="342"/>
      <c r="F36" s="342"/>
      <c r="G36" s="342"/>
      <c r="H36" s="342"/>
      <c r="I36" s="343"/>
      <c r="J36" s="346" t="s">
        <v>18</v>
      </c>
      <c r="K36" s="347"/>
      <c r="L36" s="347"/>
      <c r="M36" s="347"/>
      <c r="N36" s="347"/>
      <c r="O36" s="348"/>
      <c r="P36" s="352" t="s">
        <v>17</v>
      </c>
      <c r="Q36" s="342"/>
      <c r="R36" s="342"/>
      <c r="S36" s="342"/>
      <c r="T36" s="342"/>
      <c r="U36" s="342"/>
      <c r="V36" s="353"/>
      <c r="W36" s="356" t="s">
        <v>16</v>
      </c>
      <c r="X36" s="327"/>
      <c r="Y36" s="327"/>
      <c r="Z36" s="327"/>
      <c r="AA36" s="327"/>
      <c r="AB36" s="327"/>
      <c r="AC36" s="328"/>
      <c r="AD36" s="356" t="s">
        <v>15</v>
      </c>
      <c r="AE36" s="327"/>
      <c r="AF36" s="327"/>
      <c r="AG36" s="327"/>
      <c r="AH36" s="327"/>
      <c r="AI36" s="327"/>
      <c r="AJ36" s="328"/>
      <c r="AK36" s="356" t="s">
        <v>14</v>
      </c>
      <c r="AL36" s="327"/>
      <c r="AM36" s="327"/>
      <c r="AN36" s="327"/>
      <c r="AO36" s="327"/>
      <c r="AP36" s="327"/>
      <c r="AQ36" s="328"/>
      <c r="AR36" s="340" t="s">
        <v>13</v>
      </c>
      <c r="AS36" s="342"/>
      <c r="AT36" s="342"/>
      <c r="AU36" s="342"/>
      <c r="AV36" s="342"/>
      <c r="AW36" s="342"/>
      <c r="AX36" s="353"/>
      <c r="AY36" s="347" t="s">
        <v>12</v>
      </c>
      <c r="AZ36" s="347"/>
      <c r="BA36" s="348"/>
      <c r="BB36" s="346" t="s">
        <v>11</v>
      </c>
      <c r="BC36" s="347"/>
      <c r="BD36" s="348"/>
      <c r="BE36" s="346" t="s">
        <v>10</v>
      </c>
      <c r="BF36" s="347"/>
      <c r="BG36" s="347"/>
      <c r="BH36" s="346" t="s">
        <v>72</v>
      </c>
      <c r="BI36" s="347"/>
      <c r="BJ36" s="347"/>
      <c r="BK36" s="352" t="s">
        <v>32</v>
      </c>
      <c r="BL36" s="342"/>
      <c r="BM36" s="342"/>
      <c r="BN36" s="353"/>
      <c r="BQ36" s="129"/>
      <c r="BR36" s="137"/>
      <c r="BS36" s="137"/>
      <c r="BT36" s="70"/>
      <c r="BU36" s="70"/>
    </row>
    <row r="37" spans="2:96" ht="32.25" customHeight="1" thickBot="1">
      <c r="B37" s="341"/>
      <c r="C37" s="194"/>
      <c r="D37" s="344"/>
      <c r="E37" s="344"/>
      <c r="F37" s="344"/>
      <c r="G37" s="344"/>
      <c r="H37" s="344"/>
      <c r="I37" s="345"/>
      <c r="J37" s="349"/>
      <c r="K37" s="350"/>
      <c r="L37" s="350"/>
      <c r="M37" s="350"/>
      <c r="N37" s="350"/>
      <c r="O37" s="351"/>
      <c r="P37" s="489"/>
      <c r="Q37" s="490"/>
      <c r="R37" s="490"/>
      <c r="S37" s="490"/>
      <c r="T37" s="490"/>
      <c r="U37" s="490"/>
      <c r="V37" s="491"/>
      <c r="W37" s="195" t="s">
        <v>9</v>
      </c>
      <c r="X37" s="196" t="s">
        <v>8</v>
      </c>
      <c r="Y37" s="196" t="s">
        <v>7</v>
      </c>
      <c r="Z37" s="196" t="s">
        <v>6</v>
      </c>
      <c r="AA37" s="196" t="s">
        <v>5</v>
      </c>
      <c r="AB37" s="196" t="s">
        <v>4</v>
      </c>
      <c r="AC37" s="197" t="s">
        <v>3</v>
      </c>
      <c r="AD37" s="195" t="s">
        <v>9</v>
      </c>
      <c r="AE37" s="196" t="s">
        <v>8</v>
      </c>
      <c r="AF37" s="196" t="s">
        <v>7</v>
      </c>
      <c r="AG37" s="196" t="s">
        <v>6</v>
      </c>
      <c r="AH37" s="196" t="s">
        <v>5</v>
      </c>
      <c r="AI37" s="196" t="s">
        <v>4</v>
      </c>
      <c r="AJ37" s="197" t="s">
        <v>3</v>
      </c>
      <c r="AK37" s="195" t="s">
        <v>9</v>
      </c>
      <c r="AL37" s="196" t="s">
        <v>8</v>
      </c>
      <c r="AM37" s="196" t="s">
        <v>7</v>
      </c>
      <c r="AN37" s="196" t="s">
        <v>6</v>
      </c>
      <c r="AO37" s="196" t="s">
        <v>5</v>
      </c>
      <c r="AP37" s="196" t="s">
        <v>4</v>
      </c>
      <c r="AQ37" s="197" t="s">
        <v>3</v>
      </c>
      <c r="AR37" s="198" t="s">
        <v>9</v>
      </c>
      <c r="AS37" s="199" t="s">
        <v>8</v>
      </c>
      <c r="AT37" s="199" t="s">
        <v>7</v>
      </c>
      <c r="AU37" s="199" t="s">
        <v>6</v>
      </c>
      <c r="AV37" s="199" t="s">
        <v>5</v>
      </c>
      <c r="AW37" s="199" t="s">
        <v>4</v>
      </c>
      <c r="AX37" s="200" t="s">
        <v>3</v>
      </c>
      <c r="AY37" s="350"/>
      <c r="AZ37" s="350"/>
      <c r="BA37" s="351"/>
      <c r="BB37" s="349"/>
      <c r="BC37" s="350"/>
      <c r="BD37" s="351"/>
      <c r="BE37" s="349"/>
      <c r="BF37" s="350"/>
      <c r="BG37" s="350"/>
      <c r="BH37" s="349"/>
      <c r="BI37" s="350"/>
      <c r="BJ37" s="350"/>
      <c r="BK37" s="354"/>
      <c r="BL37" s="344"/>
      <c r="BM37" s="344"/>
      <c r="BN37" s="355"/>
      <c r="BQ37" s="129"/>
      <c r="BR37" s="137"/>
      <c r="BS37" s="137"/>
      <c r="BT37" s="70"/>
      <c r="BU37" s="70"/>
    </row>
    <row r="38" spans="2:96" ht="21" customHeight="1" thickBot="1">
      <c r="B38" s="462" t="s">
        <v>37</v>
      </c>
      <c r="C38" s="201"/>
      <c r="D38" s="464"/>
      <c r="E38" s="464"/>
      <c r="F38" s="464"/>
      <c r="G38" s="464"/>
      <c r="H38" s="464"/>
      <c r="I38" s="465"/>
      <c r="J38" s="466"/>
      <c r="K38" s="464"/>
      <c r="L38" s="465"/>
      <c r="M38" s="466"/>
      <c r="N38" s="464"/>
      <c r="O38" s="465"/>
      <c r="P38" s="467"/>
      <c r="Q38" s="338"/>
      <c r="R38" s="338"/>
      <c r="S38" s="338"/>
      <c r="T38" s="338"/>
      <c r="U38" s="338"/>
      <c r="V38" s="339"/>
      <c r="W38" s="218"/>
      <c r="X38" s="219"/>
      <c r="Y38" s="219"/>
      <c r="Z38" s="219"/>
      <c r="AA38" s="219"/>
      <c r="AB38" s="219"/>
      <c r="AC38" s="220"/>
      <c r="AD38" s="218"/>
      <c r="AE38" s="219"/>
      <c r="AF38" s="219"/>
      <c r="AG38" s="219"/>
      <c r="AH38" s="219"/>
      <c r="AI38" s="219"/>
      <c r="AJ38" s="220"/>
      <c r="AK38" s="218"/>
      <c r="AL38" s="219"/>
      <c r="AM38" s="219"/>
      <c r="AN38" s="219"/>
      <c r="AO38" s="219"/>
      <c r="AP38" s="219"/>
      <c r="AQ38" s="220"/>
      <c r="AR38" s="218"/>
      <c r="AS38" s="219"/>
      <c r="AT38" s="219"/>
      <c r="AU38" s="219"/>
      <c r="AV38" s="219"/>
      <c r="AW38" s="219"/>
      <c r="AX38" s="220"/>
      <c r="AY38" s="468">
        <f t="shared" ref="AY38:AY57" si="4">SUM(W38:AX38)</f>
        <v>0</v>
      </c>
      <c r="AZ38" s="468"/>
      <c r="BA38" s="365"/>
      <c r="BB38" s="469">
        <f t="shared" ref="BB38:BB58" si="5">AY38/4</f>
        <v>0</v>
      </c>
      <c r="BC38" s="470"/>
      <c r="BD38" s="471"/>
      <c r="BE38" s="472"/>
      <c r="BF38" s="473"/>
      <c r="BG38" s="473"/>
      <c r="BH38" s="472"/>
      <c r="BI38" s="473"/>
      <c r="BJ38" s="473"/>
      <c r="BK38" s="448"/>
      <c r="BL38" s="449"/>
      <c r="BM38" s="449"/>
      <c r="BN38" s="450"/>
      <c r="BQ38" s="129"/>
      <c r="BR38" s="137"/>
      <c r="BS38" s="137"/>
      <c r="BT38" s="70"/>
      <c r="BU38" s="70"/>
    </row>
    <row r="39" spans="2:96" ht="21" customHeight="1">
      <c r="B39" s="331"/>
      <c r="C39" s="451" t="s">
        <v>84</v>
      </c>
      <c r="D39" s="453"/>
      <c r="E39" s="453"/>
      <c r="F39" s="453"/>
      <c r="G39" s="453"/>
      <c r="H39" s="453"/>
      <c r="I39" s="392"/>
      <c r="J39" s="454"/>
      <c r="K39" s="453"/>
      <c r="L39" s="392"/>
      <c r="M39" s="454"/>
      <c r="N39" s="453"/>
      <c r="O39" s="392"/>
      <c r="P39" s="393"/>
      <c r="Q39" s="394"/>
      <c r="R39" s="394"/>
      <c r="S39" s="394"/>
      <c r="T39" s="394"/>
      <c r="U39" s="394"/>
      <c r="V39" s="395"/>
      <c r="W39" s="221"/>
      <c r="X39" s="222"/>
      <c r="Y39" s="222"/>
      <c r="Z39" s="222"/>
      <c r="AA39" s="222"/>
      <c r="AB39" s="222"/>
      <c r="AC39" s="223"/>
      <c r="AD39" s="221"/>
      <c r="AE39" s="222"/>
      <c r="AF39" s="222"/>
      <c r="AG39" s="222"/>
      <c r="AH39" s="222"/>
      <c r="AI39" s="222"/>
      <c r="AJ39" s="223"/>
      <c r="AK39" s="221"/>
      <c r="AL39" s="222"/>
      <c r="AM39" s="222"/>
      <c r="AN39" s="222"/>
      <c r="AO39" s="222"/>
      <c r="AP39" s="222"/>
      <c r="AQ39" s="223"/>
      <c r="AR39" s="221"/>
      <c r="AS39" s="222"/>
      <c r="AT39" s="222"/>
      <c r="AU39" s="222"/>
      <c r="AV39" s="222"/>
      <c r="AW39" s="222"/>
      <c r="AX39" s="223"/>
      <c r="AY39" s="455">
        <f t="shared" si="4"/>
        <v>0</v>
      </c>
      <c r="AZ39" s="455"/>
      <c r="BA39" s="419"/>
      <c r="BB39" s="456">
        <f t="shared" si="5"/>
        <v>0</v>
      </c>
      <c r="BC39" s="457"/>
      <c r="BD39" s="458"/>
      <c r="BE39" s="459"/>
      <c r="BF39" s="460"/>
      <c r="BG39" s="461"/>
      <c r="BH39" s="459"/>
      <c r="BI39" s="460"/>
      <c r="BJ39" s="461"/>
      <c r="BK39" s="437"/>
      <c r="BL39" s="438"/>
      <c r="BM39" s="438"/>
      <c r="BN39" s="439"/>
      <c r="BO39" s="202"/>
    </row>
    <row r="40" spans="2:96" ht="21" customHeight="1">
      <c r="B40" s="331"/>
      <c r="C40" s="452"/>
      <c r="D40" s="440"/>
      <c r="E40" s="440"/>
      <c r="F40" s="440"/>
      <c r="G40" s="440"/>
      <c r="H40" s="440"/>
      <c r="I40" s="384"/>
      <c r="J40" s="441"/>
      <c r="K40" s="440"/>
      <c r="L40" s="384"/>
      <c r="M40" s="441"/>
      <c r="N40" s="440"/>
      <c r="O40" s="384"/>
      <c r="P40" s="316"/>
      <c r="Q40" s="317"/>
      <c r="R40" s="317"/>
      <c r="S40" s="317"/>
      <c r="T40" s="317"/>
      <c r="U40" s="317"/>
      <c r="V40" s="318"/>
      <c r="W40" s="224"/>
      <c r="X40" s="225"/>
      <c r="Y40" s="225"/>
      <c r="Z40" s="225"/>
      <c r="AA40" s="225"/>
      <c r="AB40" s="225"/>
      <c r="AC40" s="226"/>
      <c r="AD40" s="224"/>
      <c r="AE40" s="225"/>
      <c r="AF40" s="225"/>
      <c r="AG40" s="225"/>
      <c r="AH40" s="225"/>
      <c r="AI40" s="225"/>
      <c r="AJ40" s="226"/>
      <c r="AK40" s="224"/>
      <c r="AL40" s="225"/>
      <c r="AM40" s="225"/>
      <c r="AN40" s="225"/>
      <c r="AO40" s="225"/>
      <c r="AP40" s="225"/>
      <c r="AQ40" s="226"/>
      <c r="AR40" s="224"/>
      <c r="AS40" s="225"/>
      <c r="AT40" s="225"/>
      <c r="AU40" s="225"/>
      <c r="AV40" s="225"/>
      <c r="AW40" s="225"/>
      <c r="AX40" s="226"/>
      <c r="AY40" s="442">
        <f t="shared" si="4"/>
        <v>0</v>
      </c>
      <c r="AZ40" s="442"/>
      <c r="BA40" s="385"/>
      <c r="BB40" s="322">
        <f t="shared" si="5"/>
        <v>0</v>
      </c>
      <c r="BC40" s="443"/>
      <c r="BD40" s="444"/>
      <c r="BE40" s="445"/>
      <c r="BF40" s="446"/>
      <c r="BG40" s="447"/>
      <c r="BH40" s="445"/>
      <c r="BI40" s="446"/>
      <c r="BJ40" s="447"/>
      <c r="BK40" s="411"/>
      <c r="BL40" s="412"/>
      <c r="BM40" s="412"/>
      <c r="BN40" s="413"/>
      <c r="BO40" s="202"/>
    </row>
    <row r="41" spans="2:96" ht="21" customHeight="1">
      <c r="B41" s="331"/>
      <c r="C41" s="452"/>
      <c r="D41" s="440"/>
      <c r="E41" s="440"/>
      <c r="F41" s="440"/>
      <c r="G41" s="440"/>
      <c r="H41" s="440"/>
      <c r="I41" s="384"/>
      <c r="J41" s="441"/>
      <c r="K41" s="440"/>
      <c r="L41" s="384"/>
      <c r="M41" s="441"/>
      <c r="N41" s="440"/>
      <c r="O41" s="384"/>
      <c r="P41" s="316"/>
      <c r="Q41" s="317"/>
      <c r="R41" s="317"/>
      <c r="S41" s="317"/>
      <c r="T41" s="317"/>
      <c r="U41" s="317"/>
      <c r="V41" s="318"/>
      <c r="W41" s="224"/>
      <c r="X41" s="225"/>
      <c r="Y41" s="225"/>
      <c r="Z41" s="225"/>
      <c r="AA41" s="225"/>
      <c r="AB41" s="225"/>
      <c r="AC41" s="226"/>
      <c r="AD41" s="224"/>
      <c r="AE41" s="225"/>
      <c r="AF41" s="225"/>
      <c r="AG41" s="225"/>
      <c r="AH41" s="225"/>
      <c r="AI41" s="225"/>
      <c r="AJ41" s="226"/>
      <c r="AK41" s="224"/>
      <c r="AL41" s="225"/>
      <c r="AM41" s="225"/>
      <c r="AN41" s="225"/>
      <c r="AO41" s="225"/>
      <c r="AP41" s="225"/>
      <c r="AQ41" s="226"/>
      <c r="AR41" s="224"/>
      <c r="AS41" s="225"/>
      <c r="AT41" s="225"/>
      <c r="AU41" s="225"/>
      <c r="AV41" s="225"/>
      <c r="AW41" s="225"/>
      <c r="AX41" s="226"/>
      <c r="AY41" s="442">
        <f t="shared" si="4"/>
        <v>0</v>
      </c>
      <c r="AZ41" s="442"/>
      <c r="BA41" s="385"/>
      <c r="BB41" s="322">
        <f t="shared" si="5"/>
        <v>0</v>
      </c>
      <c r="BC41" s="443"/>
      <c r="BD41" s="444"/>
      <c r="BE41" s="445"/>
      <c r="BF41" s="446"/>
      <c r="BG41" s="447"/>
      <c r="BH41" s="445"/>
      <c r="BI41" s="446"/>
      <c r="BJ41" s="447"/>
      <c r="BK41" s="411"/>
      <c r="BL41" s="412"/>
      <c r="BM41" s="412"/>
      <c r="BN41" s="413"/>
      <c r="BO41" s="202"/>
    </row>
    <row r="42" spans="2:96" ht="21" customHeight="1">
      <c r="B42" s="331"/>
      <c r="C42" s="452"/>
      <c r="D42" s="440"/>
      <c r="E42" s="440"/>
      <c r="F42" s="440"/>
      <c r="G42" s="440"/>
      <c r="H42" s="440"/>
      <c r="I42" s="384"/>
      <c r="J42" s="441"/>
      <c r="K42" s="440"/>
      <c r="L42" s="384"/>
      <c r="M42" s="441"/>
      <c r="N42" s="440"/>
      <c r="O42" s="384"/>
      <c r="P42" s="316"/>
      <c r="Q42" s="317"/>
      <c r="R42" s="317"/>
      <c r="S42" s="317"/>
      <c r="T42" s="317"/>
      <c r="U42" s="317"/>
      <c r="V42" s="318"/>
      <c r="W42" s="224"/>
      <c r="X42" s="225"/>
      <c r="Y42" s="225"/>
      <c r="Z42" s="225"/>
      <c r="AA42" s="225"/>
      <c r="AB42" s="225"/>
      <c r="AC42" s="226"/>
      <c r="AD42" s="224"/>
      <c r="AE42" s="225"/>
      <c r="AF42" s="225"/>
      <c r="AG42" s="225"/>
      <c r="AH42" s="225"/>
      <c r="AI42" s="225"/>
      <c r="AJ42" s="226"/>
      <c r="AK42" s="224"/>
      <c r="AL42" s="225"/>
      <c r="AM42" s="225"/>
      <c r="AN42" s="225"/>
      <c r="AO42" s="225"/>
      <c r="AP42" s="225"/>
      <c r="AQ42" s="226"/>
      <c r="AR42" s="224"/>
      <c r="AS42" s="225"/>
      <c r="AT42" s="225"/>
      <c r="AU42" s="225"/>
      <c r="AV42" s="225"/>
      <c r="AW42" s="225"/>
      <c r="AX42" s="226"/>
      <c r="AY42" s="442">
        <f t="shared" si="4"/>
        <v>0</v>
      </c>
      <c r="AZ42" s="442"/>
      <c r="BA42" s="385"/>
      <c r="BB42" s="322">
        <f t="shared" si="5"/>
        <v>0</v>
      </c>
      <c r="BC42" s="443"/>
      <c r="BD42" s="444"/>
      <c r="BE42" s="445"/>
      <c r="BF42" s="446"/>
      <c r="BG42" s="447"/>
      <c r="BH42" s="445"/>
      <c r="BI42" s="446"/>
      <c r="BJ42" s="447"/>
      <c r="BK42" s="411"/>
      <c r="BL42" s="412"/>
      <c r="BM42" s="412"/>
      <c r="BN42" s="413"/>
      <c r="BO42" s="202"/>
      <c r="CC42" s="203"/>
      <c r="CD42" s="68"/>
      <c r="CE42" s="68"/>
      <c r="CF42" s="68"/>
      <c r="CG42" s="68"/>
      <c r="CH42" s="68"/>
      <c r="CI42" s="68"/>
      <c r="CJ42" s="68"/>
      <c r="CK42" s="68"/>
      <c r="CL42" s="68"/>
      <c r="CM42" s="68"/>
      <c r="CN42" s="68"/>
      <c r="CO42" s="68"/>
      <c r="CP42" s="68"/>
      <c r="CQ42" s="68"/>
      <c r="CR42" s="68"/>
    </row>
    <row r="43" spans="2:96" ht="21" customHeight="1" thickBot="1">
      <c r="B43" s="331"/>
      <c r="C43" s="452"/>
      <c r="D43" s="474"/>
      <c r="E43" s="474"/>
      <c r="F43" s="474"/>
      <c r="G43" s="474"/>
      <c r="H43" s="474"/>
      <c r="I43" s="475"/>
      <c r="J43" s="476"/>
      <c r="K43" s="474"/>
      <c r="L43" s="475"/>
      <c r="M43" s="476"/>
      <c r="N43" s="474"/>
      <c r="O43" s="475"/>
      <c r="P43" s="316"/>
      <c r="Q43" s="317"/>
      <c r="R43" s="317"/>
      <c r="S43" s="317"/>
      <c r="T43" s="317"/>
      <c r="U43" s="317"/>
      <c r="V43" s="318"/>
      <c r="W43" s="227"/>
      <c r="X43" s="228"/>
      <c r="Y43" s="228"/>
      <c r="Z43" s="228"/>
      <c r="AA43" s="228"/>
      <c r="AB43" s="228"/>
      <c r="AC43" s="229"/>
      <c r="AD43" s="227"/>
      <c r="AE43" s="228"/>
      <c r="AF43" s="228"/>
      <c r="AG43" s="228"/>
      <c r="AH43" s="228"/>
      <c r="AI43" s="228"/>
      <c r="AJ43" s="229"/>
      <c r="AK43" s="227"/>
      <c r="AL43" s="228"/>
      <c r="AM43" s="228"/>
      <c r="AN43" s="228"/>
      <c r="AO43" s="228"/>
      <c r="AP43" s="228"/>
      <c r="AQ43" s="229"/>
      <c r="AR43" s="227"/>
      <c r="AS43" s="228"/>
      <c r="AT43" s="228"/>
      <c r="AU43" s="228"/>
      <c r="AV43" s="228"/>
      <c r="AW43" s="228"/>
      <c r="AX43" s="229"/>
      <c r="AY43" s="477">
        <f t="shared" si="4"/>
        <v>0</v>
      </c>
      <c r="AZ43" s="477"/>
      <c r="BA43" s="380"/>
      <c r="BB43" s="311">
        <f t="shared" si="5"/>
        <v>0</v>
      </c>
      <c r="BC43" s="478"/>
      <c r="BD43" s="479"/>
      <c r="BE43" s="480"/>
      <c r="BF43" s="481"/>
      <c r="BG43" s="482"/>
      <c r="BH43" s="480"/>
      <c r="BI43" s="481"/>
      <c r="BJ43" s="482"/>
      <c r="BK43" s="414"/>
      <c r="BL43" s="415"/>
      <c r="BM43" s="415"/>
      <c r="BN43" s="416"/>
      <c r="BO43" s="202"/>
      <c r="CC43" s="68"/>
      <c r="CD43" s="68"/>
      <c r="CE43" s="417"/>
      <c r="CF43" s="417"/>
      <c r="CG43" s="417"/>
      <c r="CH43" s="417"/>
      <c r="CI43" s="417"/>
      <c r="CJ43" s="417"/>
      <c r="CK43" s="418"/>
      <c r="CL43" s="418"/>
      <c r="CM43" s="418"/>
      <c r="CN43" s="418"/>
      <c r="CO43" s="418"/>
      <c r="CP43" s="70"/>
      <c r="CQ43" s="70"/>
      <c r="CR43" s="70"/>
    </row>
    <row r="44" spans="2:96" ht="21" customHeight="1">
      <c r="B44" s="331"/>
      <c r="C44" s="332" t="s">
        <v>24</v>
      </c>
      <c r="D44" s="333"/>
      <c r="E44" s="334"/>
      <c r="F44" s="334"/>
      <c r="G44" s="334"/>
      <c r="H44" s="334"/>
      <c r="I44" s="334"/>
      <c r="J44" s="334"/>
      <c r="K44" s="334"/>
      <c r="L44" s="334"/>
      <c r="M44" s="334"/>
      <c r="N44" s="334"/>
      <c r="O44" s="334"/>
      <c r="P44" s="393"/>
      <c r="Q44" s="394"/>
      <c r="R44" s="394"/>
      <c r="S44" s="394"/>
      <c r="T44" s="394"/>
      <c r="U44" s="394"/>
      <c r="V44" s="395"/>
      <c r="W44" s="221"/>
      <c r="X44" s="222"/>
      <c r="Y44" s="222"/>
      <c r="Z44" s="222"/>
      <c r="AA44" s="222"/>
      <c r="AB44" s="222"/>
      <c r="AC44" s="223"/>
      <c r="AD44" s="221"/>
      <c r="AE44" s="222"/>
      <c r="AF44" s="222"/>
      <c r="AG44" s="222"/>
      <c r="AH44" s="222"/>
      <c r="AI44" s="222"/>
      <c r="AJ44" s="223"/>
      <c r="AK44" s="221"/>
      <c r="AL44" s="222"/>
      <c r="AM44" s="222"/>
      <c r="AN44" s="222"/>
      <c r="AO44" s="222"/>
      <c r="AP44" s="222"/>
      <c r="AQ44" s="223"/>
      <c r="AR44" s="230"/>
      <c r="AS44" s="222"/>
      <c r="AT44" s="222"/>
      <c r="AU44" s="222"/>
      <c r="AV44" s="222"/>
      <c r="AW44" s="222"/>
      <c r="AX44" s="223"/>
      <c r="AY44" s="419">
        <f t="shared" si="4"/>
        <v>0</v>
      </c>
      <c r="AZ44" s="420"/>
      <c r="BA44" s="420"/>
      <c r="BB44" s="421">
        <f>AY44/4</f>
        <v>0</v>
      </c>
      <c r="BC44" s="421"/>
      <c r="BD44" s="421"/>
      <c r="BE44" s="422" t="e">
        <f>ROUNDDOWN(SUM(BB44:BD51)/AY61,1)</f>
        <v>#DIV/0!</v>
      </c>
      <c r="BF44" s="423"/>
      <c r="BG44" s="424"/>
      <c r="BH44" s="428">
        <f>ROUNDDOWN(SUM(BB44:BD51)/40,1)</f>
        <v>0</v>
      </c>
      <c r="BI44" s="429"/>
      <c r="BJ44" s="430"/>
      <c r="BK44" s="437"/>
      <c r="BL44" s="438"/>
      <c r="BM44" s="438"/>
      <c r="BN44" s="439"/>
      <c r="BO44" s="202"/>
      <c r="BP44" s="204"/>
      <c r="CC44" s="68"/>
      <c r="CD44" s="68"/>
      <c r="CE44" s="417"/>
      <c r="CF44" s="417"/>
      <c r="CG44" s="417"/>
      <c r="CH44" s="417"/>
      <c r="CI44" s="417"/>
      <c r="CJ44" s="417"/>
      <c r="CK44" s="418"/>
      <c r="CL44" s="418"/>
      <c r="CM44" s="418"/>
      <c r="CN44" s="418"/>
      <c r="CO44" s="418"/>
      <c r="CP44" s="70"/>
      <c r="CQ44" s="70"/>
      <c r="CR44" s="70"/>
    </row>
    <row r="45" spans="2:96" ht="21" customHeight="1">
      <c r="B45" s="331"/>
      <c r="C45" s="331"/>
      <c r="D45" s="314"/>
      <c r="E45" s="315"/>
      <c r="F45" s="315"/>
      <c r="G45" s="315"/>
      <c r="H45" s="315"/>
      <c r="I45" s="315"/>
      <c r="J45" s="315"/>
      <c r="K45" s="315"/>
      <c r="L45" s="315"/>
      <c r="M45" s="315"/>
      <c r="N45" s="315"/>
      <c r="O45" s="315"/>
      <c r="P45" s="316"/>
      <c r="Q45" s="317"/>
      <c r="R45" s="317"/>
      <c r="S45" s="317"/>
      <c r="T45" s="317"/>
      <c r="U45" s="317"/>
      <c r="V45" s="318"/>
      <c r="W45" s="224"/>
      <c r="X45" s="225"/>
      <c r="Y45" s="225"/>
      <c r="Z45" s="225"/>
      <c r="AA45" s="225"/>
      <c r="AB45" s="225"/>
      <c r="AC45" s="226"/>
      <c r="AD45" s="224"/>
      <c r="AE45" s="225"/>
      <c r="AF45" s="225"/>
      <c r="AG45" s="225"/>
      <c r="AH45" s="225"/>
      <c r="AI45" s="225"/>
      <c r="AJ45" s="226"/>
      <c r="AK45" s="224"/>
      <c r="AL45" s="225"/>
      <c r="AM45" s="225"/>
      <c r="AN45" s="225"/>
      <c r="AO45" s="225"/>
      <c r="AP45" s="225"/>
      <c r="AQ45" s="226"/>
      <c r="AR45" s="231"/>
      <c r="AS45" s="225"/>
      <c r="AT45" s="225"/>
      <c r="AU45" s="225"/>
      <c r="AV45" s="225"/>
      <c r="AW45" s="225"/>
      <c r="AX45" s="226"/>
      <c r="AY45" s="385">
        <f t="shared" si="4"/>
        <v>0</v>
      </c>
      <c r="AZ45" s="320"/>
      <c r="BA45" s="320"/>
      <c r="BB45" s="321">
        <f>AY45/4</f>
        <v>0</v>
      </c>
      <c r="BC45" s="321"/>
      <c r="BD45" s="321"/>
      <c r="BE45" s="397"/>
      <c r="BF45" s="398"/>
      <c r="BG45" s="399"/>
      <c r="BH45" s="431"/>
      <c r="BI45" s="432"/>
      <c r="BJ45" s="433"/>
      <c r="BK45" s="411"/>
      <c r="BL45" s="412"/>
      <c r="BM45" s="412"/>
      <c r="BN45" s="413"/>
      <c r="BO45" s="202"/>
      <c r="CC45" s="68"/>
      <c r="CD45" s="68"/>
      <c r="CE45" s="417"/>
      <c r="CF45" s="417"/>
      <c r="CG45" s="417"/>
      <c r="CH45" s="417"/>
      <c r="CI45" s="417"/>
      <c r="CJ45" s="417"/>
      <c r="CK45" s="418"/>
      <c r="CL45" s="418"/>
      <c r="CM45" s="418"/>
      <c r="CN45" s="418"/>
      <c r="CO45" s="418"/>
      <c r="CP45" s="70"/>
      <c r="CQ45" s="70"/>
      <c r="CR45" s="70"/>
    </row>
    <row r="46" spans="2:96" ht="21" customHeight="1">
      <c r="B46" s="331"/>
      <c r="C46" s="331"/>
      <c r="D46" s="314"/>
      <c r="E46" s="315"/>
      <c r="F46" s="315"/>
      <c r="G46" s="315"/>
      <c r="H46" s="315"/>
      <c r="I46" s="315"/>
      <c r="J46" s="315"/>
      <c r="K46" s="315"/>
      <c r="L46" s="315"/>
      <c r="M46" s="315"/>
      <c r="N46" s="315"/>
      <c r="O46" s="315"/>
      <c r="P46" s="316"/>
      <c r="Q46" s="317"/>
      <c r="R46" s="317"/>
      <c r="S46" s="317"/>
      <c r="T46" s="317"/>
      <c r="U46" s="317"/>
      <c r="V46" s="318"/>
      <c r="W46" s="224"/>
      <c r="X46" s="225"/>
      <c r="Y46" s="225"/>
      <c r="Z46" s="225"/>
      <c r="AA46" s="225"/>
      <c r="AB46" s="225"/>
      <c r="AC46" s="226"/>
      <c r="AD46" s="224"/>
      <c r="AE46" s="225"/>
      <c r="AF46" s="225"/>
      <c r="AG46" s="225"/>
      <c r="AH46" s="225"/>
      <c r="AI46" s="225"/>
      <c r="AJ46" s="226"/>
      <c r="AK46" s="224"/>
      <c r="AL46" s="225"/>
      <c r="AM46" s="225"/>
      <c r="AN46" s="225"/>
      <c r="AO46" s="225"/>
      <c r="AP46" s="225"/>
      <c r="AQ46" s="226"/>
      <c r="AR46" s="231"/>
      <c r="AS46" s="225"/>
      <c r="AT46" s="225"/>
      <c r="AU46" s="225"/>
      <c r="AV46" s="225"/>
      <c r="AW46" s="225"/>
      <c r="AX46" s="226"/>
      <c r="AY46" s="385">
        <f t="shared" si="4"/>
        <v>0</v>
      </c>
      <c r="AZ46" s="320"/>
      <c r="BA46" s="320"/>
      <c r="BB46" s="321">
        <f t="shared" si="5"/>
        <v>0</v>
      </c>
      <c r="BC46" s="321"/>
      <c r="BD46" s="321"/>
      <c r="BE46" s="397"/>
      <c r="BF46" s="398"/>
      <c r="BG46" s="399"/>
      <c r="BH46" s="431"/>
      <c r="BI46" s="432"/>
      <c r="BJ46" s="433"/>
      <c r="BK46" s="411"/>
      <c r="BL46" s="412"/>
      <c r="BM46" s="412"/>
      <c r="BN46" s="413"/>
      <c r="BO46" s="202"/>
      <c r="CC46" s="205"/>
      <c r="CD46" s="68"/>
      <c r="CE46" s="417"/>
      <c r="CF46" s="417"/>
      <c r="CG46" s="417"/>
      <c r="CH46" s="417"/>
      <c r="CI46" s="417"/>
      <c r="CJ46" s="417"/>
      <c r="CK46" s="418"/>
      <c r="CL46" s="418"/>
      <c r="CM46" s="418"/>
      <c r="CN46" s="418"/>
      <c r="CO46" s="418"/>
      <c r="CP46" s="70"/>
      <c r="CQ46" s="70"/>
      <c r="CR46" s="70"/>
    </row>
    <row r="47" spans="2:96" ht="21" customHeight="1">
      <c r="B47" s="331"/>
      <c r="C47" s="331"/>
      <c r="D47" s="314"/>
      <c r="E47" s="315"/>
      <c r="F47" s="315"/>
      <c r="G47" s="315"/>
      <c r="H47" s="315"/>
      <c r="I47" s="315"/>
      <c r="J47" s="315"/>
      <c r="K47" s="315"/>
      <c r="L47" s="315"/>
      <c r="M47" s="315"/>
      <c r="N47" s="315"/>
      <c r="O47" s="315"/>
      <c r="P47" s="316"/>
      <c r="Q47" s="317"/>
      <c r="R47" s="317"/>
      <c r="S47" s="317"/>
      <c r="T47" s="317"/>
      <c r="U47" s="317"/>
      <c r="V47" s="318"/>
      <c r="W47" s="224"/>
      <c r="X47" s="225"/>
      <c r="Y47" s="225"/>
      <c r="Z47" s="225"/>
      <c r="AA47" s="225"/>
      <c r="AB47" s="225"/>
      <c r="AC47" s="226"/>
      <c r="AD47" s="224"/>
      <c r="AE47" s="225"/>
      <c r="AF47" s="225"/>
      <c r="AG47" s="225"/>
      <c r="AH47" s="225"/>
      <c r="AI47" s="225"/>
      <c r="AJ47" s="226"/>
      <c r="AK47" s="224"/>
      <c r="AL47" s="225"/>
      <c r="AM47" s="225"/>
      <c r="AN47" s="225"/>
      <c r="AO47" s="225"/>
      <c r="AP47" s="225"/>
      <c r="AQ47" s="226"/>
      <c r="AR47" s="231"/>
      <c r="AS47" s="225"/>
      <c r="AT47" s="225"/>
      <c r="AU47" s="225"/>
      <c r="AV47" s="225"/>
      <c r="AW47" s="225"/>
      <c r="AX47" s="226"/>
      <c r="AY47" s="385">
        <f t="shared" si="4"/>
        <v>0</v>
      </c>
      <c r="AZ47" s="320"/>
      <c r="BA47" s="320"/>
      <c r="BB47" s="321">
        <f t="shared" si="5"/>
        <v>0</v>
      </c>
      <c r="BC47" s="321"/>
      <c r="BD47" s="321"/>
      <c r="BE47" s="397"/>
      <c r="BF47" s="398"/>
      <c r="BG47" s="399"/>
      <c r="BH47" s="431"/>
      <c r="BI47" s="432"/>
      <c r="BJ47" s="433"/>
      <c r="BK47" s="414"/>
      <c r="BL47" s="415"/>
      <c r="BM47" s="415"/>
      <c r="BN47" s="416"/>
      <c r="BO47" s="202"/>
    </row>
    <row r="48" spans="2:96" ht="21" customHeight="1">
      <c r="B48" s="331"/>
      <c r="C48" s="331"/>
      <c r="D48" s="314"/>
      <c r="E48" s="315"/>
      <c r="F48" s="315"/>
      <c r="G48" s="315"/>
      <c r="H48" s="315"/>
      <c r="I48" s="315"/>
      <c r="J48" s="315"/>
      <c r="K48" s="315"/>
      <c r="L48" s="315"/>
      <c r="M48" s="315"/>
      <c r="N48" s="315"/>
      <c r="O48" s="315"/>
      <c r="P48" s="316"/>
      <c r="Q48" s="317"/>
      <c r="R48" s="317"/>
      <c r="S48" s="317"/>
      <c r="T48" s="317"/>
      <c r="U48" s="317"/>
      <c r="V48" s="318"/>
      <c r="W48" s="224"/>
      <c r="X48" s="225"/>
      <c r="Y48" s="225"/>
      <c r="Z48" s="225"/>
      <c r="AA48" s="225"/>
      <c r="AB48" s="225"/>
      <c r="AC48" s="226"/>
      <c r="AD48" s="224"/>
      <c r="AE48" s="225"/>
      <c r="AF48" s="225"/>
      <c r="AG48" s="225"/>
      <c r="AH48" s="225"/>
      <c r="AI48" s="225"/>
      <c r="AJ48" s="226"/>
      <c r="AK48" s="224"/>
      <c r="AL48" s="225"/>
      <c r="AM48" s="225"/>
      <c r="AN48" s="225"/>
      <c r="AO48" s="225"/>
      <c r="AP48" s="225"/>
      <c r="AQ48" s="226"/>
      <c r="AR48" s="231"/>
      <c r="AS48" s="225"/>
      <c r="AT48" s="225"/>
      <c r="AU48" s="225"/>
      <c r="AV48" s="225"/>
      <c r="AW48" s="225"/>
      <c r="AX48" s="226"/>
      <c r="AY48" s="385">
        <f t="shared" si="4"/>
        <v>0</v>
      </c>
      <c r="AZ48" s="320"/>
      <c r="BA48" s="320"/>
      <c r="BB48" s="321">
        <f t="shared" si="5"/>
        <v>0</v>
      </c>
      <c r="BC48" s="321"/>
      <c r="BD48" s="321"/>
      <c r="BE48" s="397"/>
      <c r="BF48" s="398"/>
      <c r="BG48" s="399"/>
      <c r="BH48" s="431"/>
      <c r="BI48" s="432"/>
      <c r="BJ48" s="433"/>
      <c r="BK48" s="411"/>
      <c r="BL48" s="412"/>
      <c r="BM48" s="412"/>
      <c r="BN48" s="413"/>
      <c r="BO48" s="202"/>
    </row>
    <row r="49" spans="2:85" ht="21" customHeight="1">
      <c r="B49" s="331"/>
      <c r="C49" s="331"/>
      <c r="D49" s="314"/>
      <c r="E49" s="315"/>
      <c r="F49" s="315"/>
      <c r="G49" s="315"/>
      <c r="H49" s="315"/>
      <c r="I49" s="315"/>
      <c r="J49" s="315"/>
      <c r="K49" s="315"/>
      <c r="L49" s="315"/>
      <c r="M49" s="315"/>
      <c r="N49" s="315"/>
      <c r="O49" s="315"/>
      <c r="P49" s="316"/>
      <c r="Q49" s="317"/>
      <c r="R49" s="317"/>
      <c r="S49" s="317"/>
      <c r="T49" s="317"/>
      <c r="U49" s="317"/>
      <c r="V49" s="318"/>
      <c r="W49" s="224"/>
      <c r="X49" s="225"/>
      <c r="Y49" s="225"/>
      <c r="Z49" s="225"/>
      <c r="AA49" s="225"/>
      <c r="AB49" s="225"/>
      <c r="AC49" s="226"/>
      <c r="AD49" s="224"/>
      <c r="AE49" s="225"/>
      <c r="AF49" s="225"/>
      <c r="AG49" s="225"/>
      <c r="AH49" s="225"/>
      <c r="AI49" s="225"/>
      <c r="AJ49" s="226"/>
      <c r="AK49" s="224"/>
      <c r="AL49" s="225"/>
      <c r="AM49" s="225"/>
      <c r="AN49" s="225"/>
      <c r="AO49" s="225"/>
      <c r="AP49" s="225"/>
      <c r="AQ49" s="226"/>
      <c r="AR49" s="231"/>
      <c r="AS49" s="225"/>
      <c r="AT49" s="225"/>
      <c r="AU49" s="225"/>
      <c r="AV49" s="225"/>
      <c r="AW49" s="225"/>
      <c r="AX49" s="226"/>
      <c r="AY49" s="385">
        <f t="shared" si="4"/>
        <v>0</v>
      </c>
      <c r="AZ49" s="320"/>
      <c r="BA49" s="320"/>
      <c r="BB49" s="321">
        <f t="shared" si="5"/>
        <v>0</v>
      </c>
      <c r="BC49" s="321"/>
      <c r="BD49" s="321"/>
      <c r="BE49" s="397"/>
      <c r="BF49" s="398"/>
      <c r="BG49" s="399"/>
      <c r="BH49" s="431"/>
      <c r="BI49" s="432"/>
      <c r="BJ49" s="433"/>
      <c r="BK49" s="411"/>
      <c r="BL49" s="412"/>
      <c r="BM49" s="412"/>
      <c r="BN49" s="413"/>
      <c r="BO49" s="202"/>
    </row>
    <row r="50" spans="2:85" ht="21" customHeight="1">
      <c r="B50" s="331"/>
      <c r="C50" s="331"/>
      <c r="D50" s="314"/>
      <c r="E50" s="315"/>
      <c r="F50" s="315"/>
      <c r="G50" s="315"/>
      <c r="H50" s="315"/>
      <c r="I50" s="315"/>
      <c r="J50" s="315"/>
      <c r="K50" s="315"/>
      <c r="L50" s="315"/>
      <c r="M50" s="315"/>
      <c r="N50" s="315"/>
      <c r="O50" s="315"/>
      <c r="P50" s="316"/>
      <c r="Q50" s="317"/>
      <c r="R50" s="317"/>
      <c r="S50" s="317"/>
      <c r="T50" s="317"/>
      <c r="U50" s="317"/>
      <c r="V50" s="318"/>
      <c r="W50" s="224"/>
      <c r="X50" s="225"/>
      <c r="Y50" s="225"/>
      <c r="Z50" s="225"/>
      <c r="AA50" s="225"/>
      <c r="AB50" s="225"/>
      <c r="AC50" s="226"/>
      <c r="AD50" s="224"/>
      <c r="AE50" s="225"/>
      <c r="AF50" s="225"/>
      <c r="AG50" s="225"/>
      <c r="AH50" s="225"/>
      <c r="AI50" s="225"/>
      <c r="AJ50" s="226"/>
      <c r="AK50" s="224"/>
      <c r="AL50" s="225"/>
      <c r="AM50" s="225"/>
      <c r="AN50" s="225"/>
      <c r="AO50" s="225"/>
      <c r="AP50" s="225"/>
      <c r="AQ50" s="226"/>
      <c r="AR50" s="231"/>
      <c r="AS50" s="225"/>
      <c r="AT50" s="225"/>
      <c r="AU50" s="225"/>
      <c r="AV50" s="225"/>
      <c r="AW50" s="225"/>
      <c r="AX50" s="226"/>
      <c r="AY50" s="385">
        <f t="shared" si="4"/>
        <v>0</v>
      </c>
      <c r="AZ50" s="320"/>
      <c r="BA50" s="320"/>
      <c r="BB50" s="321">
        <f t="shared" si="5"/>
        <v>0</v>
      </c>
      <c r="BC50" s="321"/>
      <c r="BD50" s="321"/>
      <c r="BE50" s="397"/>
      <c r="BF50" s="398"/>
      <c r="BG50" s="399"/>
      <c r="BH50" s="431"/>
      <c r="BI50" s="432"/>
      <c r="BJ50" s="433"/>
      <c r="BK50" s="411"/>
      <c r="BL50" s="412"/>
      <c r="BM50" s="412"/>
      <c r="BN50" s="413"/>
      <c r="BO50" s="202"/>
    </row>
    <row r="51" spans="2:85" ht="21" customHeight="1" thickBot="1">
      <c r="B51" s="331"/>
      <c r="C51" s="331"/>
      <c r="D51" s="403"/>
      <c r="E51" s="404"/>
      <c r="F51" s="404"/>
      <c r="G51" s="404"/>
      <c r="H51" s="404"/>
      <c r="I51" s="404"/>
      <c r="J51" s="404"/>
      <c r="K51" s="404"/>
      <c r="L51" s="404"/>
      <c r="M51" s="404"/>
      <c r="N51" s="404"/>
      <c r="O51" s="404"/>
      <c r="P51" s="405"/>
      <c r="Q51" s="406"/>
      <c r="R51" s="406"/>
      <c r="S51" s="406"/>
      <c r="T51" s="406"/>
      <c r="U51" s="406"/>
      <c r="V51" s="407"/>
      <c r="W51" s="232"/>
      <c r="X51" s="233"/>
      <c r="Y51" s="233"/>
      <c r="Z51" s="233"/>
      <c r="AA51" s="233"/>
      <c r="AB51" s="233"/>
      <c r="AC51" s="234"/>
      <c r="AD51" s="232"/>
      <c r="AE51" s="233"/>
      <c r="AF51" s="233"/>
      <c r="AG51" s="233"/>
      <c r="AH51" s="233"/>
      <c r="AI51" s="233"/>
      <c r="AJ51" s="234"/>
      <c r="AK51" s="232"/>
      <c r="AL51" s="233"/>
      <c r="AM51" s="233"/>
      <c r="AN51" s="233"/>
      <c r="AO51" s="233"/>
      <c r="AP51" s="233"/>
      <c r="AQ51" s="234"/>
      <c r="AR51" s="235"/>
      <c r="AS51" s="233"/>
      <c r="AT51" s="233"/>
      <c r="AU51" s="233"/>
      <c r="AV51" s="233"/>
      <c r="AW51" s="233"/>
      <c r="AX51" s="234"/>
      <c r="AY51" s="408">
        <f t="shared" si="4"/>
        <v>0</v>
      </c>
      <c r="AZ51" s="409"/>
      <c r="BA51" s="409"/>
      <c r="BB51" s="410">
        <f t="shared" si="5"/>
        <v>0</v>
      </c>
      <c r="BC51" s="410"/>
      <c r="BD51" s="410"/>
      <c r="BE51" s="425"/>
      <c r="BF51" s="426"/>
      <c r="BG51" s="427"/>
      <c r="BH51" s="434"/>
      <c r="BI51" s="435"/>
      <c r="BJ51" s="436"/>
      <c r="BK51" s="389"/>
      <c r="BL51" s="390"/>
      <c r="BM51" s="390"/>
      <c r="BN51" s="391"/>
      <c r="BO51" s="202"/>
    </row>
    <row r="52" spans="2:85" ht="21" customHeight="1">
      <c r="B52" s="331"/>
      <c r="C52" s="381" t="s">
        <v>83</v>
      </c>
      <c r="D52" s="392"/>
      <c r="E52" s="334"/>
      <c r="F52" s="334"/>
      <c r="G52" s="334"/>
      <c r="H52" s="334"/>
      <c r="I52" s="334"/>
      <c r="J52" s="334"/>
      <c r="K52" s="334"/>
      <c r="L52" s="334"/>
      <c r="M52" s="334"/>
      <c r="N52" s="334"/>
      <c r="O52" s="334"/>
      <c r="P52" s="393"/>
      <c r="Q52" s="394"/>
      <c r="R52" s="394"/>
      <c r="S52" s="394"/>
      <c r="T52" s="394"/>
      <c r="U52" s="394"/>
      <c r="V52" s="395"/>
      <c r="W52" s="236"/>
      <c r="X52" s="237"/>
      <c r="Y52" s="237"/>
      <c r="Z52" s="237"/>
      <c r="AA52" s="237"/>
      <c r="AB52" s="237"/>
      <c r="AC52" s="238"/>
      <c r="AD52" s="236"/>
      <c r="AE52" s="237"/>
      <c r="AF52" s="237"/>
      <c r="AG52" s="237"/>
      <c r="AH52" s="237"/>
      <c r="AI52" s="237"/>
      <c r="AJ52" s="238"/>
      <c r="AK52" s="236"/>
      <c r="AL52" s="237"/>
      <c r="AM52" s="237"/>
      <c r="AN52" s="237"/>
      <c r="AO52" s="237"/>
      <c r="AP52" s="237"/>
      <c r="AQ52" s="238"/>
      <c r="AR52" s="236"/>
      <c r="AS52" s="237"/>
      <c r="AT52" s="237"/>
      <c r="AU52" s="237"/>
      <c r="AV52" s="237"/>
      <c r="AW52" s="237"/>
      <c r="AX52" s="238"/>
      <c r="AY52" s="396">
        <f t="shared" si="4"/>
        <v>0</v>
      </c>
      <c r="AZ52" s="360"/>
      <c r="BA52" s="360"/>
      <c r="BB52" s="361">
        <f t="shared" si="5"/>
        <v>0</v>
      </c>
      <c r="BC52" s="361"/>
      <c r="BD52" s="361"/>
      <c r="BE52" s="397" t="e">
        <f>ROUNDDOWN(SUM(BB52:BD58)/AY61,1)</f>
        <v>#DIV/0!</v>
      </c>
      <c r="BF52" s="398"/>
      <c r="BG52" s="399"/>
      <c r="BH52" s="400">
        <f>ROUNDDOWN(SUM(BB52:BD58)/40,1)</f>
        <v>0</v>
      </c>
      <c r="BI52" s="401"/>
      <c r="BJ52" s="402"/>
      <c r="BK52" s="386"/>
      <c r="BL52" s="387"/>
      <c r="BM52" s="387"/>
      <c r="BN52" s="388"/>
      <c r="BO52" s="202"/>
    </row>
    <row r="53" spans="2:85" ht="21" customHeight="1">
      <c r="B53" s="331"/>
      <c r="C53" s="382"/>
      <c r="D53" s="384"/>
      <c r="E53" s="315"/>
      <c r="F53" s="315"/>
      <c r="G53" s="315"/>
      <c r="H53" s="315"/>
      <c r="I53" s="315"/>
      <c r="J53" s="315"/>
      <c r="K53" s="315"/>
      <c r="L53" s="315"/>
      <c r="M53" s="315"/>
      <c r="N53" s="315"/>
      <c r="O53" s="315"/>
      <c r="P53" s="316"/>
      <c r="Q53" s="317"/>
      <c r="R53" s="317"/>
      <c r="S53" s="317"/>
      <c r="T53" s="317"/>
      <c r="U53" s="317"/>
      <c r="V53" s="318"/>
      <c r="W53" s="224"/>
      <c r="X53" s="225"/>
      <c r="Y53" s="225"/>
      <c r="Z53" s="225"/>
      <c r="AA53" s="225"/>
      <c r="AB53" s="225"/>
      <c r="AC53" s="226"/>
      <c r="AD53" s="224"/>
      <c r="AE53" s="225"/>
      <c r="AF53" s="225"/>
      <c r="AG53" s="225"/>
      <c r="AH53" s="225"/>
      <c r="AI53" s="225"/>
      <c r="AJ53" s="226"/>
      <c r="AK53" s="224"/>
      <c r="AL53" s="225"/>
      <c r="AM53" s="225"/>
      <c r="AN53" s="225"/>
      <c r="AO53" s="225"/>
      <c r="AP53" s="225"/>
      <c r="AQ53" s="226"/>
      <c r="AR53" s="224"/>
      <c r="AS53" s="225"/>
      <c r="AT53" s="225"/>
      <c r="AU53" s="225"/>
      <c r="AV53" s="225"/>
      <c r="AW53" s="225"/>
      <c r="AX53" s="226"/>
      <c r="AY53" s="385">
        <f t="shared" si="4"/>
        <v>0</v>
      </c>
      <c r="AZ53" s="320"/>
      <c r="BA53" s="320"/>
      <c r="BB53" s="321">
        <f t="shared" si="5"/>
        <v>0</v>
      </c>
      <c r="BC53" s="321"/>
      <c r="BD53" s="321"/>
      <c r="BE53" s="397"/>
      <c r="BF53" s="398"/>
      <c r="BG53" s="399"/>
      <c r="BH53" s="400"/>
      <c r="BI53" s="401"/>
      <c r="BJ53" s="402"/>
      <c r="BK53" s="312"/>
      <c r="BL53" s="312"/>
      <c r="BM53" s="312"/>
      <c r="BN53" s="313"/>
      <c r="BO53" s="202"/>
    </row>
    <row r="54" spans="2:85" ht="21" customHeight="1">
      <c r="B54" s="331"/>
      <c r="C54" s="382"/>
      <c r="D54" s="384"/>
      <c r="E54" s="315"/>
      <c r="F54" s="315"/>
      <c r="G54" s="315"/>
      <c r="H54" s="315"/>
      <c r="I54" s="315"/>
      <c r="J54" s="315"/>
      <c r="K54" s="315"/>
      <c r="L54" s="315"/>
      <c r="M54" s="315"/>
      <c r="N54" s="315"/>
      <c r="O54" s="315"/>
      <c r="P54" s="316"/>
      <c r="Q54" s="317"/>
      <c r="R54" s="317"/>
      <c r="S54" s="317"/>
      <c r="T54" s="317"/>
      <c r="U54" s="317"/>
      <c r="V54" s="318"/>
      <c r="W54" s="224"/>
      <c r="X54" s="225"/>
      <c r="Y54" s="225"/>
      <c r="Z54" s="225"/>
      <c r="AA54" s="225"/>
      <c r="AB54" s="225"/>
      <c r="AC54" s="226"/>
      <c r="AD54" s="224"/>
      <c r="AE54" s="225"/>
      <c r="AF54" s="225"/>
      <c r="AG54" s="225"/>
      <c r="AH54" s="225"/>
      <c r="AI54" s="225"/>
      <c r="AJ54" s="226"/>
      <c r="AK54" s="224"/>
      <c r="AL54" s="225"/>
      <c r="AM54" s="225"/>
      <c r="AN54" s="225"/>
      <c r="AO54" s="225"/>
      <c r="AP54" s="225"/>
      <c r="AQ54" s="226"/>
      <c r="AR54" s="224"/>
      <c r="AS54" s="225"/>
      <c r="AT54" s="225"/>
      <c r="AU54" s="225"/>
      <c r="AV54" s="225"/>
      <c r="AW54" s="225"/>
      <c r="AX54" s="226"/>
      <c r="AY54" s="385">
        <f t="shared" si="4"/>
        <v>0</v>
      </c>
      <c r="AZ54" s="320"/>
      <c r="BA54" s="320"/>
      <c r="BB54" s="321">
        <f t="shared" si="5"/>
        <v>0</v>
      </c>
      <c r="BC54" s="321"/>
      <c r="BD54" s="321"/>
      <c r="BE54" s="397"/>
      <c r="BF54" s="398"/>
      <c r="BG54" s="399"/>
      <c r="BH54" s="400"/>
      <c r="BI54" s="401"/>
      <c r="BJ54" s="402"/>
      <c r="BK54" s="312"/>
      <c r="BL54" s="312"/>
      <c r="BM54" s="312"/>
      <c r="BN54" s="313"/>
      <c r="BO54" s="202"/>
    </row>
    <row r="55" spans="2:85" ht="21" customHeight="1">
      <c r="B55" s="331"/>
      <c r="C55" s="382"/>
      <c r="D55" s="384"/>
      <c r="E55" s="315"/>
      <c r="F55" s="315"/>
      <c r="G55" s="315"/>
      <c r="H55" s="315"/>
      <c r="I55" s="315"/>
      <c r="J55" s="315"/>
      <c r="K55" s="315"/>
      <c r="L55" s="315"/>
      <c r="M55" s="315"/>
      <c r="N55" s="315"/>
      <c r="O55" s="315"/>
      <c r="P55" s="316"/>
      <c r="Q55" s="317"/>
      <c r="R55" s="317"/>
      <c r="S55" s="317"/>
      <c r="T55" s="317"/>
      <c r="U55" s="317"/>
      <c r="V55" s="318"/>
      <c r="W55" s="224"/>
      <c r="X55" s="225"/>
      <c r="Y55" s="225"/>
      <c r="Z55" s="225"/>
      <c r="AA55" s="225"/>
      <c r="AB55" s="225"/>
      <c r="AC55" s="226"/>
      <c r="AD55" s="224"/>
      <c r="AE55" s="225"/>
      <c r="AF55" s="225"/>
      <c r="AG55" s="225"/>
      <c r="AH55" s="225"/>
      <c r="AI55" s="225"/>
      <c r="AJ55" s="226"/>
      <c r="AK55" s="224"/>
      <c r="AL55" s="225"/>
      <c r="AM55" s="225"/>
      <c r="AN55" s="225"/>
      <c r="AO55" s="225"/>
      <c r="AP55" s="225"/>
      <c r="AQ55" s="226"/>
      <c r="AR55" s="224"/>
      <c r="AS55" s="225"/>
      <c r="AT55" s="225"/>
      <c r="AU55" s="225"/>
      <c r="AV55" s="225"/>
      <c r="AW55" s="225"/>
      <c r="AX55" s="226"/>
      <c r="AY55" s="385">
        <f t="shared" si="4"/>
        <v>0</v>
      </c>
      <c r="AZ55" s="320"/>
      <c r="BA55" s="320"/>
      <c r="BB55" s="321">
        <f t="shared" si="5"/>
        <v>0</v>
      </c>
      <c r="BC55" s="321"/>
      <c r="BD55" s="321"/>
      <c r="BE55" s="397"/>
      <c r="BF55" s="398"/>
      <c r="BG55" s="399"/>
      <c r="BH55" s="400"/>
      <c r="BI55" s="401"/>
      <c r="BJ55" s="402"/>
      <c r="BK55" s="312"/>
      <c r="BL55" s="312"/>
      <c r="BM55" s="312"/>
      <c r="BN55" s="313"/>
    </row>
    <row r="56" spans="2:85" ht="21" customHeight="1">
      <c r="B56" s="331"/>
      <c r="C56" s="382"/>
      <c r="D56" s="384"/>
      <c r="E56" s="315"/>
      <c r="F56" s="315"/>
      <c r="G56" s="315"/>
      <c r="H56" s="315"/>
      <c r="I56" s="315"/>
      <c r="J56" s="315"/>
      <c r="K56" s="315"/>
      <c r="L56" s="315"/>
      <c r="M56" s="315"/>
      <c r="N56" s="315"/>
      <c r="O56" s="315"/>
      <c r="P56" s="316"/>
      <c r="Q56" s="317"/>
      <c r="R56" s="317"/>
      <c r="S56" s="317"/>
      <c r="T56" s="317"/>
      <c r="U56" s="317"/>
      <c r="V56" s="318"/>
      <c r="W56" s="224"/>
      <c r="X56" s="225"/>
      <c r="Y56" s="225"/>
      <c r="Z56" s="225"/>
      <c r="AA56" s="225"/>
      <c r="AB56" s="225"/>
      <c r="AC56" s="226"/>
      <c r="AD56" s="224"/>
      <c r="AE56" s="225"/>
      <c r="AF56" s="225"/>
      <c r="AG56" s="225"/>
      <c r="AH56" s="225"/>
      <c r="AI56" s="225"/>
      <c r="AJ56" s="226"/>
      <c r="AK56" s="224"/>
      <c r="AL56" s="225"/>
      <c r="AM56" s="225"/>
      <c r="AN56" s="225"/>
      <c r="AO56" s="225"/>
      <c r="AP56" s="225"/>
      <c r="AQ56" s="226"/>
      <c r="AR56" s="224"/>
      <c r="AS56" s="225"/>
      <c r="AT56" s="225"/>
      <c r="AU56" s="225"/>
      <c r="AV56" s="225"/>
      <c r="AW56" s="225"/>
      <c r="AX56" s="226"/>
      <c r="AY56" s="385">
        <f t="shared" si="4"/>
        <v>0</v>
      </c>
      <c r="AZ56" s="320"/>
      <c r="BA56" s="320"/>
      <c r="BB56" s="321">
        <f t="shared" si="5"/>
        <v>0</v>
      </c>
      <c r="BC56" s="321"/>
      <c r="BD56" s="321"/>
      <c r="BE56" s="397"/>
      <c r="BF56" s="398"/>
      <c r="BG56" s="399"/>
      <c r="BH56" s="400"/>
      <c r="BI56" s="401"/>
      <c r="BJ56" s="402"/>
      <c r="BK56" s="312"/>
      <c r="BL56" s="312"/>
      <c r="BM56" s="312"/>
      <c r="BN56" s="313"/>
      <c r="CE56" s="66"/>
      <c r="CF56" s="66"/>
      <c r="CG56" s="66"/>
    </row>
    <row r="57" spans="2:85" ht="21" customHeight="1">
      <c r="B57" s="331"/>
      <c r="C57" s="382"/>
      <c r="D57" s="384"/>
      <c r="E57" s="315"/>
      <c r="F57" s="315"/>
      <c r="G57" s="315"/>
      <c r="H57" s="315"/>
      <c r="I57" s="315"/>
      <c r="J57" s="315"/>
      <c r="K57" s="315"/>
      <c r="L57" s="315"/>
      <c r="M57" s="315"/>
      <c r="N57" s="315"/>
      <c r="O57" s="315"/>
      <c r="P57" s="316"/>
      <c r="Q57" s="317"/>
      <c r="R57" s="317"/>
      <c r="S57" s="317"/>
      <c r="T57" s="317"/>
      <c r="U57" s="317"/>
      <c r="V57" s="318"/>
      <c r="W57" s="224"/>
      <c r="X57" s="225"/>
      <c r="Y57" s="225"/>
      <c r="Z57" s="225"/>
      <c r="AA57" s="225"/>
      <c r="AB57" s="225"/>
      <c r="AC57" s="226"/>
      <c r="AD57" s="224"/>
      <c r="AE57" s="225"/>
      <c r="AF57" s="225"/>
      <c r="AG57" s="225"/>
      <c r="AH57" s="225"/>
      <c r="AI57" s="225"/>
      <c r="AJ57" s="226"/>
      <c r="AK57" s="224"/>
      <c r="AL57" s="225"/>
      <c r="AM57" s="225"/>
      <c r="AN57" s="225"/>
      <c r="AO57" s="225"/>
      <c r="AP57" s="225"/>
      <c r="AQ57" s="226"/>
      <c r="AR57" s="224"/>
      <c r="AS57" s="225"/>
      <c r="AT57" s="225"/>
      <c r="AU57" s="225"/>
      <c r="AV57" s="225"/>
      <c r="AW57" s="225"/>
      <c r="AX57" s="226"/>
      <c r="AY57" s="385">
        <f t="shared" si="4"/>
        <v>0</v>
      </c>
      <c r="AZ57" s="320"/>
      <c r="BA57" s="320"/>
      <c r="BB57" s="321">
        <f t="shared" si="5"/>
        <v>0</v>
      </c>
      <c r="BC57" s="321"/>
      <c r="BD57" s="321"/>
      <c r="BE57" s="397"/>
      <c r="BF57" s="398"/>
      <c r="BG57" s="399"/>
      <c r="BH57" s="400"/>
      <c r="BI57" s="401"/>
      <c r="BJ57" s="402"/>
      <c r="BK57" s="312"/>
      <c r="BL57" s="312"/>
      <c r="BM57" s="312"/>
      <c r="BN57" s="313"/>
      <c r="CE57" s="66"/>
      <c r="CF57" s="66"/>
      <c r="CG57" s="66"/>
    </row>
    <row r="58" spans="2:85" ht="21" customHeight="1" thickBot="1">
      <c r="B58" s="331"/>
      <c r="C58" s="383"/>
      <c r="D58" s="378"/>
      <c r="E58" s="379"/>
      <c r="F58" s="379"/>
      <c r="G58" s="379"/>
      <c r="H58" s="379"/>
      <c r="I58" s="379"/>
      <c r="J58" s="304"/>
      <c r="K58" s="304"/>
      <c r="L58" s="304"/>
      <c r="M58" s="304"/>
      <c r="N58" s="304"/>
      <c r="O58" s="304"/>
      <c r="P58" s="305"/>
      <c r="Q58" s="306"/>
      <c r="R58" s="306"/>
      <c r="S58" s="306"/>
      <c r="T58" s="306"/>
      <c r="U58" s="306"/>
      <c r="V58" s="307"/>
      <c r="W58" s="232"/>
      <c r="X58" s="233"/>
      <c r="Y58" s="233"/>
      <c r="Z58" s="233"/>
      <c r="AA58" s="233"/>
      <c r="AB58" s="233"/>
      <c r="AC58" s="234"/>
      <c r="AD58" s="232"/>
      <c r="AE58" s="233"/>
      <c r="AF58" s="233"/>
      <c r="AG58" s="233"/>
      <c r="AH58" s="233"/>
      <c r="AI58" s="233"/>
      <c r="AJ58" s="234"/>
      <c r="AK58" s="232"/>
      <c r="AL58" s="233"/>
      <c r="AM58" s="233"/>
      <c r="AN58" s="233"/>
      <c r="AO58" s="233"/>
      <c r="AP58" s="233"/>
      <c r="AQ58" s="234"/>
      <c r="AR58" s="232"/>
      <c r="AS58" s="233"/>
      <c r="AT58" s="233"/>
      <c r="AU58" s="233"/>
      <c r="AV58" s="233"/>
      <c r="AW58" s="233"/>
      <c r="AX58" s="234"/>
      <c r="AY58" s="380">
        <f>SUM(W58:AX58)</f>
        <v>0</v>
      </c>
      <c r="AZ58" s="309"/>
      <c r="BA58" s="309"/>
      <c r="BB58" s="310">
        <f t="shared" si="5"/>
        <v>0</v>
      </c>
      <c r="BC58" s="310"/>
      <c r="BD58" s="310"/>
      <c r="BE58" s="397"/>
      <c r="BF58" s="398"/>
      <c r="BG58" s="399"/>
      <c r="BH58" s="400"/>
      <c r="BI58" s="401"/>
      <c r="BJ58" s="402"/>
      <c r="BK58" s="292"/>
      <c r="BL58" s="292"/>
      <c r="BM58" s="292"/>
      <c r="BN58" s="293"/>
    </row>
    <row r="59" spans="2:85" ht="21" customHeight="1" thickBot="1">
      <c r="B59" s="331"/>
      <c r="C59" s="294" t="s">
        <v>86</v>
      </c>
      <c r="D59" s="295"/>
      <c r="E59" s="295"/>
      <c r="F59" s="295"/>
      <c r="G59" s="295"/>
      <c r="H59" s="295"/>
      <c r="I59" s="295"/>
      <c r="J59" s="295"/>
      <c r="K59" s="295"/>
      <c r="L59" s="295"/>
      <c r="M59" s="295"/>
      <c r="N59" s="295"/>
      <c r="O59" s="295"/>
      <c r="P59" s="295"/>
      <c r="Q59" s="295"/>
      <c r="R59" s="295"/>
      <c r="S59" s="295"/>
      <c r="T59" s="295"/>
      <c r="U59" s="295"/>
      <c r="V59" s="296"/>
      <c r="W59" s="206">
        <f t="shared" ref="W59:AX59" si="6">SUM(W44:W58)</f>
        <v>0</v>
      </c>
      <c r="X59" s="207">
        <f t="shared" si="6"/>
        <v>0</v>
      </c>
      <c r="Y59" s="207">
        <f t="shared" si="6"/>
        <v>0</v>
      </c>
      <c r="Z59" s="207">
        <f t="shared" si="6"/>
        <v>0</v>
      </c>
      <c r="AA59" s="207">
        <f t="shared" si="6"/>
        <v>0</v>
      </c>
      <c r="AB59" s="207">
        <f t="shared" si="6"/>
        <v>0</v>
      </c>
      <c r="AC59" s="208">
        <f t="shared" si="6"/>
        <v>0</v>
      </c>
      <c r="AD59" s="206">
        <f t="shared" si="6"/>
        <v>0</v>
      </c>
      <c r="AE59" s="207">
        <f t="shared" si="6"/>
        <v>0</v>
      </c>
      <c r="AF59" s="207">
        <f t="shared" si="6"/>
        <v>0</v>
      </c>
      <c r="AG59" s="207">
        <f t="shared" si="6"/>
        <v>0</v>
      </c>
      <c r="AH59" s="207">
        <f t="shared" si="6"/>
        <v>0</v>
      </c>
      <c r="AI59" s="207">
        <f t="shared" si="6"/>
        <v>0</v>
      </c>
      <c r="AJ59" s="208">
        <f t="shared" si="6"/>
        <v>0</v>
      </c>
      <c r="AK59" s="206">
        <f t="shared" si="6"/>
        <v>0</v>
      </c>
      <c r="AL59" s="207">
        <f t="shared" si="6"/>
        <v>0</v>
      </c>
      <c r="AM59" s="207">
        <f t="shared" si="6"/>
        <v>0</v>
      </c>
      <c r="AN59" s="207">
        <f t="shared" si="6"/>
        <v>0</v>
      </c>
      <c r="AO59" s="207">
        <f t="shared" si="6"/>
        <v>0</v>
      </c>
      <c r="AP59" s="207">
        <f t="shared" si="6"/>
        <v>0</v>
      </c>
      <c r="AQ59" s="208">
        <f t="shared" si="6"/>
        <v>0</v>
      </c>
      <c r="AR59" s="206">
        <f t="shared" si="6"/>
        <v>0</v>
      </c>
      <c r="AS59" s="207">
        <f t="shared" si="6"/>
        <v>0</v>
      </c>
      <c r="AT59" s="207">
        <f t="shared" si="6"/>
        <v>0</v>
      </c>
      <c r="AU59" s="207">
        <f t="shared" si="6"/>
        <v>0</v>
      </c>
      <c r="AV59" s="207">
        <f t="shared" si="6"/>
        <v>0</v>
      </c>
      <c r="AW59" s="207">
        <f t="shared" si="6"/>
        <v>0</v>
      </c>
      <c r="AX59" s="208">
        <f t="shared" si="6"/>
        <v>0</v>
      </c>
      <c r="AY59" s="365">
        <f>SUM(AY38:BA54)</f>
        <v>0</v>
      </c>
      <c r="AZ59" s="366"/>
      <c r="BA59" s="366"/>
      <c r="BB59" s="367">
        <f>SUM($BB$44:$BD$58)</f>
        <v>0</v>
      </c>
      <c r="BC59" s="367"/>
      <c r="BD59" s="367"/>
      <c r="BE59" s="375" t="e">
        <f>SUM(BE44:BG58)</f>
        <v>#DIV/0!</v>
      </c>
      <c r="BF59" s="375"/>
      <c r="BG59" s="375"/>
      <c r="BH59" s="376">
        <f>SUM(BH44:BJ58)</f>
        <v>0</v>
      </c>
      <c r="BI59" s="377"/>
      <c r="BJ59" s="377"/>
      <c r="BK59" s="373"/>
      <c r="BL59" s="373"/>
      <c r="BM59" s="373"/>
      <c r="BN59" s="374"/>
    </row>
    <row r="60" spans="2:85" ht="21" customHeight="1" thickBot="1">
      <c r="B60" s="463"/>
      <c r="C60" s="294" t="s">
        <v>85</v>
      </c>
      <c r="D60" s="295"/>
      <c r="E60" s="295"/>
      <c r="F60" s="295"/>
      <c r="G60" s="295"/>
      <c r="H60" s="295"/>
      <c r="I60" s="295"/>
      <c r="J60" s="295"/>
      <c r="K60" s="295"/>
      <c r="L60" s="295"/>
      <c r="M60" s="295"/>
      <c r="N60" s="295"/>
      <c r="O60" s="295"/>
      <c r="P60" s="295"/>
      <c r="Q60" s="295"/>
      <c r="R60" s="295"/>
      <c r="S60" s="295"/>
      <c r="T60" s="295"/>
      <c r="U60" s="295"/>
      <c r="V60" s="296"/>
      <c r="W60" s="209">
        <f t="shared" ref="W60:AM60" si="7">SUM(W38:W55)</f>
        <v>0</v>
      </c>
      <c r="X60" s="210">
        <f t="shared" si="7"/>
        <v>0</v>
      </c>
      <c r="Y60" s="210">
        <f t="shared" si="7"/>
        <v>0</v>
      </c>
      <c r="Z60" s="210">
        <f t="shared" si="7"/>
        <v>0</v>
      </c>
      <c r="AA60" s="210">
        <f t="shared" si="7"/>
        <v>0</v>
      </c>
      <c r="AB60" s="210">
        <f t="shared" si="7"/>
        <v>0</v>
      </c>
      <c r="AC60" s="211">
        <f t="shared" si="7"/>
        <v>0</v>
      </c>
      <c r="AD60" s="209">
        <f t="shared" si="7"/>
        <v>0</v>
      </c>
      <c r="AE60" s="210">
        <f t="shared" si="7"/>
        <v>0</v>
      </c>
      <c r="AF60" s="210">
        <f t="shared" si="7"/>
        <v>0</v>
      </c>
      <c r="AG60" s="210">
        <f t="shared" si="7"/>
        <v>0</v>
      </c>
      <c r="AH60" s="210">
        <f t="shared" si="7"/>
        <v>0</v>
      </c>
      <c r="AI60" s="210">
        <f t="shared" si="7"/>
        <v>0</v>
      </c>
      <c r="AJ60" s="211">
        <f t="shared" si="7"/>
        <v>0</v>
      </c>
      <c r="AK60" s="209">
        <f t="shared" si="7"/>
        <v>0</v>
      </c>
      <c r="AL60" s="210">
        <f t="shared" si="7"/>
        <v>0</v>
      </c>
      <c r="AM60" s="210">
        <f t="shared" si="7"/>
        <v>0</v>
      </c>
      <c r="AN60" s="210">
        <f>SUM(AN38:AN56)</f>
        <v>0</v>
      </c>
      <c r="AO60" s="210">
        <f t="shared" ref="AO60:AX60" si="8">SUM(AO38:AO55)</f>
        <v>0</v>
      </c>
      <c r="AP60" s="210">
        <f t="shared" si="8"/>
        <v>0</v>
      </c>
      <c r="AQ60" s="211">
        <f t="shared" si="8"/>
        <v>0</v>
      </c>
      <c r="AR60" s="209">
        <f t="shared" si="8"/>
        <v>0</v>
      </c>
      <c r="AS60" s="210">
        <f t="shared" si="8"/>
        <v>0</v>
      </c>
      <c r="AT60" s="210">
        <f t="shared" si="8"/>
        <v>0</v>
      </c>
      <c r="AU60" s="210">
        <f t="shared" si="8"/>
        <v>0</v>
      </c>
      <c r="AV60" s="210">
        <f t="shared" si="8"/>
        <v>0</v>
      </c>
      <c r="AW60" s="210">
        <f t="shared" si="8"/>
        <v>0</v>
      </c>
      <c r="AX60" s="211">
        <f t="shared" si="8"/>
        <v>0</v>
      </c>
      <c r="AY60" s="365">
        <f>SUM(AY39:BA55)</f>
        <v>0</v>
      </c>
      <c r="AZ60" s="366"/>
      <c r="BA60" s="366"/>
      <c r="BB60" s="367">
        <f>SUM($BB$38:$BD$58)</f>
        <v>0</v>
      </c>
      <c r="BC60" s="367"/>
      <c r="BD60" s="367"/>
      <c r="BE60" s="368"/>
      <c r="BF60" s="369"/>
      <c r="BG60" s="370"/>
      <c r="BH60" s="371"/>
      <c r="BI60" s="372"/>
      <c r="BJ60" s="372"/>
      <c r="BK60" s="373"/>
      <c r="BL60" s="373"/>
      <c r="BM60" s="373"/>
      <c r="BN60" s="374"/>
    </row>
    <row r="61" spans="2:85" ht="21" customHeight="1" thickBot="1">
      <c r="B61" s="212" t="s">
        <v>36</v>
      </c>
      <c r="C61" s="213"/>
      <c r="D61" s="214"/>
      <c r="E61" s="215"/>
      <c r="F61" s="215"/>
      <c r="G61" s="215"/>
      <c r="H61" s="215"/>
      <c r="I61" s="215"/>
      <c r="J61" s="215"/>
      <c r="K61" s="215"/>
      <c r="L61" s="215"/>
      <c r="M61" s="215"/>
      <c r="N61" s="215"/>
      <c r="O61" s="215"/>
      <c r="P61" s="215"/>
      <c r="Q61" s="215"/>
      <c r="R61" s="215"/>
      <c r="S61" s="215"/>
      <c r="T61" s="215"/>
      <c r="U61" s="215"/>
      <c r="V61" s="215"/>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216"/>
      <c r="AY61" s="337"/>
      <c r="AZ61" s="338"/>
      <c r="BA61" s="338"/>
      <c r="BB61" s="338"/>
      <c r="BC61" s="338"/>
      <c r="BD61" s="338"/>
      <c r="BE61" s="338"/>
      <c r="BF61" s="338"/>
      <c r="BG61" s="338"/>
      <c r="BH61" s="338"/>
      <c r="BI61" s="338"/>
      <c r="BJ61" s="338"/>
      <c r="BK61" s="338"/>
      <c r="BL61" s="338"/>
      <c r="BM61" s="338"/>
      <c r="BN61" s="339"/>
    </row>
    <row r="62" spans="2:85" ht="21" customHeight="1">
      <c r="G62" s="67"/>
    </row>
    <row r="63" spans="2:85" ht="21" customHeight="1" thickBot="1">
      <c r="B63" s="85" t="s">
        <v>143</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30"/>
      <c r="BB63" s="140"/>
      <c r="BC63" s="130"/>
      <c r="BD63" s="130"/>
      <c r="BE63" s="140"/>
      <c r="BF63" s="130"/>
      <c r="BG63" s="140"/>
      <c r="BH63" s="140"/>
      <c r="BI63" s="140"/>
      <c r="BJ63" s="140"/>
      <c r="BK63" s="140"/>
      <c r="BL63" s="140"/>
      <c r="BM63" s="140"/>
      <c r="BN63" s="140"/>
    </row>
    <row r="64" spans="2:85" ht="21" customHeight="1" thickBot="1">
      <c r="B64" s="340"/>
      <c r="C64" s="193"/>
      <c r="D64" s="342" t="s">
        <v>19</v>
      </c>
      <c r="E64" s="342"/>
      <c r="F64" s="342"/>
      <c r="G64" s="342"/>
      <c r="H64" s="342"/>
      <c r="I64" s="343"/>
      <c r="J64" s="346" t="s">
        <v>18</v>
      </c>
      <c r="K64" s="347"/>
      <c r="L64" s="347"/>
      <c r="M64" s="347"/>
      <c r="N64" s="347"/>
      <c r="O64" s="348"/>
      <c r="P64" s="352" t="s">
        <v>17</v>
      </c>
      <c r="Q64" s="342"/>
      <c r="R64" s="342"/>
      <c r="S64" s="342"/>
      <c r="T64" s="342"/>
      <c r="U64" s="342"/>
      <c r="V64" s="353"/>
      <c r="W64" s="356" t="s">
        <v>16</v>
      </c>
      <c r="X64" s="327"/>
      <c r="Y64" s="327"/>
      <c r="Z64" s="327"/>
      <c r="AA64" s="327"/>
      <c r="AB64" s="327"/>
      <c r="AC64" s="328"/>
      <c r="AD64" s="356" t="s">
        <v>15</v>
      </c>
      <c r="AE64" s="327"/>
      <c r="AF64" s="327"/>
      <c r="AG64" s="327"/>
      <c r="AH64" s="327"/>
      <c r="AI64" s="327"/>
      <c r="AJ64" s="328"/>
      <c r="AK64" s="356" t="s">
        <v>14</v>
      </c>
      <c r="AL64" s="327"/>
      <c r="AM64" s="327"/>
      <c r="AN64" s="327"/>
      <c r="AO64" s="327"/>
      <c r="AP64" s="327"/>
      <c r="AQ64" s="328"/>
      <c r="AR64" s="340" t="s">
        <v>13</v>
      </c>
      <c r="AS64" s="342"/>
      <c r="AT64" s="342"/>
      <c r="AU64" s="342"/>
      <c r="AV64" s="342"/>
      <c r="AW64" s="342"/>
      <c r="AX64" s="342"/>
      <c r="AY64" s="357" t="s">
        <v>12</v>
      </c>
      <c r="AZ64" s="325"/>
      <c r="BA64" s="325"/>
      <c r="BB64" s="325" t="s">
        <v>11</v>
      </c>
      <c r="BC64" s="325"/>
      <c r="BD64" s="325"/>
      <c r="BE64" s="325" t="s">
        <v>72</v>
      </c>
      <c r="BF64" s="325"/>
      <c r="BG64" s="325"/>
      <c r="BH64" s="325"/>
      <c r="BI64" s="325"/>
      <c r="BJ64" s="325"/>
      <c r="BK64" s="327" t="s">
        <v>32</v>
      </c>
      <c r="BL64" s="327"/>
      <c r="BM64" s="327"/>
      <c r="BN64" s="328"/>
    </row>
    <row r="65" spans="2:66" ht="21" customHeight="1" thickBot="1">
      <c r="B65" s="341"/>
      <c r="C65" s="194"/>
      <c r="D65" s="344"/>
      <c r="E65" s="344"/>
      <c r="F65" s="344"/>
      <c r="G65" s="344"/>
      <c r="H65" s="344"/>
      <c r="I65" s="345"/>
      <c r="J65" s="349"/>
      <c r="K65" s="350"/>
      <c r="L65" s="350"/>
      <c r="M65" s="350"/>
      <c r="N65" s="350"/>
      <c r="O65" s="351"/>
      <c r="P65" s="354"/>
      <c r="Q65" s="344"/>
      <c r="R65" s="344"/>
      <c r="S65" s="344"/>
      <c r="T65" s="344"/>
      <c r="U65" s="344"/>
      <c r="V65" s="355"/>
      <c r="W65" s="195" t="s">
        <v>9</v>
      </c>
      <c r="X65" s="196" t="s">
        <v>8</v>
      </c>
      <c r="Y65" s="196" t="s">
        <v>7</v>
      </c>
      <c r="Z65" s="196" t="s">
        <v>6</v>
      </c>
      <c r="AA65" s="196" t="s">
        <v>5</v>
      </c>
      <c r="AB65" s="196" t="s">
        <v>4</v>
      </c>
      <c r="AC65" s="197" t="s">
        <v>3</v>
      </c>
      <c r="AD65" s="195" t="s">
        <v>9</v>
      </c>
      <c r="AE65" s="196" t="s">
        <v>8</v>
      </c>
      <c r="AF65" s="196" t="s">
        <v>7</v>
      </c>
      <c r="AG65" s="196" t="s">
        <v>6</v>
      </c>
      <c r="AH65" s="196" t="s">
        <v>5</v>
      </c>
      <c r="AI65" s="196" t="s">
        <v>4</v>
      </c>
      <c r="AJ65" s="197" t="s">
        <v>3</v>
      </c>
      <c r="AK65" s="195" t="s">
        <v>9</v>
      </c>
      <c r="AL65" s="196" t="s">
        <v>8</v>
      </c>
      <c r="AM65" s="196" t="s">
        <v>7</v>
      </c>
      <c r="AN65" s="196" t="s">
        <v>6</v>
      </c>
      <c r="AO65" s="196" t="s">
        <v>5</v>
      </c>
      <c r="AP65" s="196" t="s">
        <v>4</v>
      </c>
      <c r="AQ65" s="197" t="s">
        <v>3</v>
      </c>
      <c r="AR65" s="198" t="s">
        <v>9</v>
      </c>
      <c r="AS65" s="199" t="s">
        <v>8</v>
      </c>
      <c r="AT65" s="199" t="s">
        <v>7</v>
      </c>
      <c r="AU65" s="199" t="s">
        <v>6</v>
      </c>
      <c r="AV65" s="199" t="s">
        <v>5</v>
      </c>
      <c r="AW65" s="199" t="s">
        <v>4</v>
      </c>
      <c r="AX65" s="217" t="s">
        <v>3</v>
      </c>
      <c r="AY65" s="358"/>
      <c r="AZ65" s="326"/>
      <c r="BA65" s="326"/>
      <c r="BB65" s="326"/>
      <c r="BC65" s="326"/>
      <c r="BD65" s="326"/>
      <c r="BE65" s="326"/>
      <c r="BF65" s="326"/>
      <c r="BG65" s="326"/>
      <c r="BH65" s="326"/>
      <c r="BI65" s="326"/>
      <c r="BJ65" s="326"/>
      <c r="BK65" s="329"/>
      <c r="BL65" s="329"/>
      <c r="BM65" s="329"/>
      <c r="BN65" s="330"/>
    </row>
    <row r="66" spans="2:66" ht="21" customHeight="1">
      <c r="B66" s="331"/>
      <c r="C66" s="332" t="s">
        <v>99</v>
      </c>
      <c r="D66" s="333"/>
      <c r="E66" s="334"/>
      <c r="F66" s="334"/>
      <c r="G66" s="334"/>
      <c r="H66" s="334"/>
      <c r="I66" s="334"/>
      <c r="J66" s="334"/>
      <c r="K66" s="334"/>
      <c r="L66" s="334"/>
      <c r="M66" s="334"/>
      <c r="N66" s="334"/>
      <c r="O66" s="334"/>
      <c r="P66" s="335"/>
      <c r="Q66" s="335"/>
      <c r="R66" s="335"/>
      <c r="S66" s="335"/>
      <c r="T66" s="335"/>
      <c r="U66" s="335"/>
      <c r="V66" s="336"/>
      <c r="W66" s="230"/>
      <c r="X66" s="222"/>
      <c r="Y66" s="222"/>
      <c r="Z66" s="222"/>
      <c r="AA66" s="222"/>
      <c r="AB66" s="222"/>
      <c r="AC66" s="223"/>
      <c r="AD66" s="221"/>
      <c r="AE66" s="222"/>
      <c r="AF66" s="222"/>
      <c r="AG66" s="222"/>
      <c r="AH66" s="222"/>
      <c r="AI66" s="222"/>
      <c r="AJ66" s="223"/>
      <c r="AK66" s="221"/>
      <c r="AL66" s="222"/>
      <c r="AM66" s="222"/>
      <c r="AN66" s="222"/>
      <c r="AO66" s="222"/>
      <c r="AP66" s="222"/>
      <c r="AQ66" s="223"/>
      <c r="AR66" s="221"/>
      <c r="AS66" s="222"/>
      <c r="AT66" s="222"/>
      <c r="AU66" s="222"/>
      <c r="AV66" s="222"/>
      <c r="AW66" s="222"/>
      <c r="AX66" s="223"/>
      <c r="AY66" s="359">
        <f t="shared" ref="AY66:AY73" si="9">SUM(W66:AX66)</f>
        <v>0</v>
      </c>
      <c r="AZ66" s="360"/>
      <c r="BA66" s="360"/>
      <c r="BB66" s="361">
        <f>AY66/4</f>
        <v>0</v>
      </c>
      <c r="BC66" s="361"/>
      <c r="BD66" s="362"/>
      <c r="BE66" s="286">
        <f>ROUNDDOWN(SUM($BB$66:$BD$73)/40,1)</f>
        <v>0</v>
      </c>
      <c r="BF66" s="286"/>
      <c r="BG66" s="286"/>
      <c r="BH66" s="286"/>
      <c r="BI66" s="286"/>
      <c r="BJ66" s="286"/>
      <c r="BK66" s="363"/>
      <c r="BL66" s="363"/>
      <c r="BM66" s="363"/>
      <c r="BN66" s="364"/>
    </row>
    <row r="67" spans="2:66" ht="21" customHeight="1">
      <c r="B67" s="331"/>
      <c r="C67" s="331"/>
      <c r="D67" s="314"/>
      <c r="E67" s="315"/>
      <c r="F67" s="315"/>
      <c r="G67" s="315"/>
      <c r="H67" s="315"/>
      <c r="I67" s="315"/>
      <c r="J67" s="315"/>
      <c r="K67" s="315"/>
      <c r="L67" s="315"/>
      <c r="M67" s="315"/>
      <c r="N67" s="315"/>
      <c r="O67" s="315"/>
      <c r="P67" s="323"/>
      <c r="Q67" s="323"/>
      <c r="R67" s="323"/>
      <c r="S67" s="323"/>
      <c r="T67" s="323"/>
      <c r="U67" s="323"/>
      <c r="V67" s="324"/>
      <c r="W67" s="231"/>
      <c r="X67" s="225"/>
      <c r="Y67" s="225"/>
      <c r="Z67" s="225"/>
      <c r="AA67" s="225"/>
      <c r="AB67" s="225"/>
      <c r="AC67" s="226"/>
      <c r="AD67" s="224"/>
      <c r="AE67" s="225"/>
      <c r="AF67" s="225"/>
      <c r="AG67" s="225"/>
      <c r="AH67" s="225"/>
      <c r="AI67" s="225"/>
      <c r="AJ67" s="226"/>
      <c r="AK67" s="224"/>
      <c r="AL67" s="225"/>
      <c r="AM67" s="225"/>
      <c r="AN67" s="225"/>
      <c r="AO67" s="225"/>
      <c r="AP67" s="225"/>
      <c r="AQ67" s="226"/>
      <c r="AR67" s="231"/>
      <c r="AS67" s="225"/>
      <c r="AT67" s="225"/>
      <c r="AU67" s="225"/>
      <c r="AV67" s="225"/>
      <c r="AW67" s="225"/>
      <c r="AX67" s="226"/>
      <c r="AY67" s="319">
        <f t="shared" si="9"/>
        <v>0</v>
      </c>
      <c r="AZ67" s="320"/>
      <c r="BA67" s="320"/>
      <c r="BB67" s="321">
        <f>AY67/4</f>
        <v>0</v>
      </c>
      <c r="BC67" s="321"/>
      <c r="BD67" s="322"/>
      <c r="BE67" s="287"/>
      <c r="BF67" s="287"/>
      <c r="BG67" s="287"/>
      <c r="BH67" s="287"/>
      <c r="BI67" s="287"/>
      <c r="BJ67" s="287"/>
      <c r="BK67" s="312"/>
      <c r="BL67" s="312"/>
      <c r="BM67" s="312"/>
      <c r="BN67" s="313"/>
    </row>
    <row r="68" spans="2:66" ht="21" customHeight="1">
      <c r="B68" s="331"/>
      <c r="C68" s="331"/>
      <c r="D68" s="314"/>
      <c r="E68" s="315"/>
      <c r="F68" s="315"/>
      <c r="G68" s="315"/>
      <c r="H68" s="315"/>
      <c r="I68" s="315"/>
      <c r="J68" s="315"/>
      <c r="K68" s="315"/>
      <c r="L68" s="315"/>
      <c r="M68" s="315"/>
      <c r="N68" s="315"/>
      <c r="O68" s="315"/>
      <c r="P68" s="323"/>
      <c r="Q68" s="323"/>
      <c r="R68" s="323"/>
      <c r="S68" s="323"/>
      <c r="T68" s="323"/>
      <c r="U68" s="323"/>
      <c r="V68" s="324"/>
      <c r="W68" s="239"/>
      <c r="X68" s="237"/>
      <c r="Y68" s="237"/>
      <c r="Z68" s="237"/>
      <c r="AA68" s="237"/>
      <c r="AB68" s="237"/>
      <c r="AC68" s="238"/>
      <c r="AD68" s="236"/>
      <c r="AE68" s="237"/>
      <c r="AF68" s="237"/>
      <c r="AG68" s="237"/>
      <c r="AH68" s="237"/>
      <c r="AI68" s="237"/>
      <c r="AJ68" s="238"/>
      <c r="AK68" s="236"/>
      <c r="AL68" s="237"/>
      <c r="AM68" s="237"/>
      <c r="AN68" s="237"/>
      <c r="AO68" s="237"/>
      <c r="AP68" s="237"/>
      <c r="AQ68" s="238"/>
      <c r="AR68" s="236"/>
      <c r="AS68" s="237"/>
      <c r="AT68" s="237"/>
      <c r="AU68" s="237"/>
      <c r="AV68" s="237"/>
      <c r="AW68" s="237"/>
      <c r="AX68" s="238"/>
      <c r="AY68" s="319">
        <f t="shared" si="9"/>
        <v>0</v>
      </c>
      <c r="AZ68" s="320"/>
      <c r="BA68" s="320"/>
      <c r="BB68" s="321">
        <f t="shared" ref="BB68:BB73" si="10">AY68/4</f>
        <v>0</v>
      </c>
      <c r="BC68" s="321"/>
      <c r="BD68" s="322"/>
      <c r="BE68" s="287"/>
      <c r="BF68" s="287"/>
      <c r="BG68" s="287"/>
      <c r="BH68" s="287"/>
      <c r="BI68" s="287"/>
      <c r="BJ68" s="287"/>
      <c r="BK68" s="312"/>
      <c r="BL68" s="312"/>
      <c r="BM68" s="312"/>
      <c r="BN68" s="313"/>
    </row>
    <row r="69" spans="2:66" ht="21" customHeight="1">
      <c r="B69" s="331"/>
      <c r="C69" s="331"/>
      <c r="D69" s="314"/>
      <c r="E69" s="315"/>
      <c r="F69" s="315"/>
      <c r="G69" s="315"/>
      <c r="H69" s="315"/>
      <c r="I69" s="315"/>
      <c r="J69" s="315"/>
      <c r="K69" s="315"/>
      <c r="L69" s="315"/>
      <c r="M69" s="315"/>
      <c r="N69" s="315"/>
      <c r="O69" s="315"/>
      <c r="P69" s="316"/>
      <c r="Q69" s="317"/>
      <c r="R69" s="317"/>
      <c r="S69" s="317"/>
      <c r="T69" s="317"/>
      <c r="U69" s="317"/>
      <c r="V69" s="318"/>
      <c r="W69" s="231"/>
      <c r="X69" s="225"/>
      <c r="Y69" s="225"/>
      <c r="Z69" s="237"/>
      <c r="AA69" s="237"/>
      <c r="AB69" s="225"/>
      <c r="AC69" s="226"/>
      <c r="AD69" s="224"/>
      <c r="AE69" s="225"/>
      <c r="AF69" s="225"/>
      <c r="AG69" s="237"/>
      <c r="AH69" s="237"/>
      <c r="AI69" s="225"/>
      <c r="AJ69" s="226"/>
      <c r="AK69" s="224"/>
      <c r="AL69" s="225"/>
      <c r="AM69" s="225"/>
      <c r="AN69" s="237"/>
      <c r="AO69" s="237"/>
      <c r="AP69" s="225"/>
      <c r="AQ69" s="226"/>
      <c r="AR69" s="231"/>
      <c r="AS69" s="225"/>
      <c r="AT69" s="225"/>
      <c r="AU69" s="237"/>
      <c r="AV69" s="225"/>
      <c r="AW69" s="225"/>
      <c r="AX69" s="226"/>
      <c r="AY69" s="319">
        <f t="shared" si="9"/>
        <v>0</v>
      </c>
      <c r="AZ69" s="320"/>
      <c r="BA69" s="320"/>
      <c r="BB69" s="321">
        <f t="shared" si="10"/>
        <v>0</v>
      </c>
      <c r="BC69" s="321"/>
      <c r="BD69" s="322"/>
      <c r="BE69" s="287"/>
      <c r="BF69" s="287"/>
      <c r="BG69" s="287"/>
      <c r="BH69" s="287"/>
      <c r="BI69" s="287"/>
      <c r="BJ69" s="287"/>
      <c r="BK69" s="312"/>
      <c r="BL69" s="312"/>
      <c r="BM69" s="312"/>
      <c r="BN69" s="313"/>
    </row>
    <row r="70" spans="2:66" ht="21" customHeight="1">
      <c r="B70" s="331"/>
      <c r="C70" s="331"/>
      <c r="D70" s="314"/>
      <c r="E70" s="315"/>
      <c r="F70" s="315"/>
      <c r="G70" s="315"/>
      <c r="H70" s="315"/>
      <c r="I70" s="315"/>
      <c r="J70" s="315"/>
      <c r="K70" s="315"/>
      <c r="L70" s="315"/>
      <c r="M70" s="315"/>
      <c r="N70" s="315"/>
      <c r="O70" s="315"/>
      <c r="P70" s="323"/>
      <c r="Q70" s="323"/>
      <c r="R70" s="323"/>
      <c r="S70" s="323"/>
      <c r="T70" s="323"/>
      <c r="U70" s="323"/>
      <c r="V70" s="324"/>
      <c r="W70" s="239"/>
      <c r="X70" s="237"/>
      <c r="Y70" s="237"/>
      <c r="Z70" s="237"/>
      <c r="AA70" s="237"/>
      <c r="AB70" s="237"/>
      <c r="AC70" s="238"/>
      <c r="AD70" s="236"/>
      <c r="AE70" s="237"/>
      <c r="AF70" s="237"/>
      <c r="AG70" s="237"/>
      <c r="AH70" s="237"/>
      <c r="AI70" s="237"/>
      <c r="AJ70" s="238"/>
      <c r="AK70" s="236"/>
      <c r="AL70" s="237"/>
      <c r="AM70" s="237"/>
      <c r="AN70" s="237"/>
      <c r="AO70" s="237"/>
      <c r="AP70" s="237"/>
      <c r="AQ70" s="238"/>
      <c r="AR70" s="236"/>
      <c r="AS70" s="237"/>
      <c r="AT70" s="237"/>
      <c r="AU70" s="237"/>
      <c r="AV70" s="237"/>
      <c r="AW70" s="237"/>
      <c r="AX70" s="238"/>
      <c r="AY70" s="319">
        <f t="shared" si="9"/>
        <v>0</v>
      </c>
      <c r="AZ70" s="320"/>
      <c r="BA70" s="320"/>
      <c r="BB70" s="321">
        <f t="shared" si="10"/>
        <v>0</v>
      </c>
      <c r="BC70" s="321"/>
      <c r="BD70" s="322"/>
      <c r="BE70" s="287"/>
      <c r="BF70" s="287"/>
      <c r="BG70" s="287"/>
      <c r="BH70" s="287"/>
      <c r="BI70" s="287"/>
      <c r="BJ70" s="287"/>
      <c r="BK70" s="312"/>
      <c r="BL70" s="312"/>
      <c r="BM70" s="312"/>
      <c r="BN70" s="313"/>
    </row>
    <row r="71" spans="2:66" ht="21" customHeight="1">
      <c r="B71" s="331"/>
      <c r="C71" s="331"/>
      <c r="D71" s="314"/>
      <c r="E71" s="315"/>
      <c r="F71" s="315"/>
      <c r="G71" s="315"/>
      <c r="H71" s="315"/>
      <c r="I71" s="315"/>
      <c r="J71" s="315"/>
      <c r="K71" s="315"/>
      <c r="L71" s="315"/>
      <c r="M71" s="315"/>
      <c r="N71" s="315"/>
      <c r="O71" s="315"/>
      <c r="P71" s="316"/>
      <c r="Q71" s="317"/>
      <c r="R71" s="317"/>
      <c r="S71" s="317"/>
      <c r="T71" s="317"/>
      <c r="U71" s="317"/>
      <c r="V71" s="318"/>
      <c r="W71" s="231"/>
      <c r="X71" s="225"/>
      <c r="Y71" s="225"/>
      <c r="Z71" s="225"/>
      <c r="AA71" s="225"/>
      <c r="AB71" s="225"/>
      <c r="AC71" s="240"/>
      <c r="AD71" s="224"/>
      <c r="AE71" s="225"/>
      <c r="AF71" s="225"/>
      <c r="AG71" s="225"/>
      <c r="AH71" s="225"/>
      <c r="AI71" s="225"/>
      <c r="AJ71" s="240"/>
      <c r="AK71" s="224"/>
      <c r="AL71" s="225"/>
      <c r="AM71" s="225"/>
      <c r="AN71" s="225"/>
      <c r="AO71" s="225"/>
      <c r="AP71" s="225"/>
      <c r="AQ71" s="240"/>
      <c r="AR71" s="224"/>
      <c r="AS71" s="225"/>
      <c r="AT71" s="225"/>
      <c r="AU71" s="225"/>
      <c r="AV71" s="225"/>
      <c r="AW71" s="225"/>
      <c r="AX71" s="240"/>
      <c r="AY71" s="319">
        <f t="shared" si="9"/>
        <v>0</v>
      </c>
      <c r="AZ71" s="320"/>
      <c r="BA71" s="320"/>
      <c r="BB71" s="321">
        <f t="shared" si="10"/>
        <v>0</v>
      </c>
      <c r="BC71" s="321"/>
      <c r="BD71" s="322"/>
      <c r="BE71" s="287"/>
      <c r="BF71" s="287"/>
      <c r="BG71" s="287"/>
      <c r="BH71" s="287"/>
      <c r="BI71" s="287"/>
      <c r="BJ71" s="287"/>
      <c r="BK71" s="312"/>
      <c r="BL71" s="312"/>
      <c r="BM71" s="312"/>
      <c r="BN71" s="313"/>
    </row>
    <row r="72" spans="2:66" ht="21" customHeight="1">
      <c r="B72" s="331"/>
      <c r="C72" s="331"/>
      <c r="D72" s="314"/>
      <c r="E72" s="315"/>
      <c r="F72" s="315"/>
      <c r="G72" s="315"/>
      <c r="H72" s="315"/>
      <c r="I72" s="315"/>
      <c r="J72" s="315"/>
      <c r="K72" s="315"/>
      <c r="L72" s="315"/>
      <c r="M72" s="315"/>
      <c r="N72" s="315"/>
      <c r="O72" s="315"/>
      <c r="P72" s="316"/>
      <c r="Q72" s="317"/>
      <c r="R72" s="317"/>
      <c r="S72" s="317"/>
      <c r="T72" s="317"/>
      <c r="U72" s="317"/>
      <c r="V72" s="318"/>
      <c r="W72" s="231"/>
      <c r="X72" s="225"/>
      <c r="Y72" s="225"/>
      <c r="Z72" s="225"/>
      <c r="AA72" s="225"/>
      <c r="AB72" s="225"/>
      <c r="AC72" s="226"/>
      <c r="AD72" s="224"/>
      <c r="AE72" s="225"/>
      <c r="AF72" s="225"/>
      <c r="AG72" s="225"/>
      <c r="AH72" s="225"/>
      <c r="AI72" s="225"/>
      <c r="AJ72" s="226"/>
      <c r="AK72" s="224"/>
      <c r="AL72" s="225"/>
      <c r="AM72" s="225"/>
      <c r="AN72" s="225"/>
      <c r="AO72" s="225"/>
      <c r="AP72" s="225"/>
      <c r="AQ72" s="226"/>
      <c r="AR72" s="231"/>
      <c r="AS72" s="225"/>
      <c r="AT72" s="225"/>
      <c r="AU72" s="225"/>
      <c r="AV72" s="225"/>
      <c r="AW72" s="225"/>
      <c r="AX72" s="226"/>
      <c r="AY72" s="319">
        <f t="shared" si="9"/>
        <v>0</v>
      </c>
      <c r="AZ72" s="320"/>
      <c r="BA72" s="320"/>
      <c r="BB72" s="321">
        <f t="shared" si="10"/>
        <v>0</v>
      </c>
      <c r="BC72" s="321"/>
      <c r="BD72" s="322"/>
      <c r="BE72" s="287"/>
      <c r="BF72" s="287"/>
      <c r="BG72" s="287"/>
      <c r="BH72" s="287"/>
      <c r="BI72" s="287"/>
      <c r="BJ72" s="287"/>
      <c r="BK72" s="312"/>
      <c r="BL72" s="312"/>
      <c r="BM72" s="312"/>
      <c r="BN72" s="313"/>
    </row>
    <row r="73" spans="2:66" ht="21" customHeight="1" thickBot="1">
      <c r="B73" s="331"/>
      <c r="C73" s="331"/>
      <c r="D73" s="303"/>
      <c r="E73" s="304"/>
      <c r="F73" s="304"/>
      <c r="G73" s="304"/>
      <c r="H73" s="304"/>
      <c r="I73" s="304"/>
      <c r="J73" s="304"/>
      <c r="K73" s="304"/>
      <c r="L73" s="304"/>
      <c r="M73" s="304"/>
      <c r="N73" s="304"/>
      <c r="O73" s="304"/>
      <c r="P73" s="305"/>
      <c r="Q73" s="306"/>
      <c r="R73" s="306"/>
      <c r="S73" s="306"/>
      <c r="T73" s="306"/>
      <c r="U73" s="306"/>
      <c r="V73" s="307"/>
      <c r="W73" s="235"/>
      <c r="X73" s="233"/>
      <c r="Y73" s="233"/>
      <c r="Z73" s="233"/>
      <c r="AA73" s="233"/>
      <c r="AB73" s="233"/>
      <c r="AC73" s="234"/>
      <c r="AD73" s="232"/>
      <c r="AE73" s="233"/>
      <c r="AF73" s="233"/>
      <c r="AG73" s="233"/>
      <c r="AH73" s="233"/>
      <c r="AI73" s="233"/>
      <c r="AJ73" s="234"/>
      <c r="AK73" s="232"/>
      <c r="AL73" s="233"/>
      <c r="AM73" s="233"/>
      <c r="AN73" s="233"/>
      <c r="AO73" s="233"/>
      <c r="AP73" s="233"/>
      <c r="AQ73" s="234"/>
      <c r="AR73" s="235"/>
      <c r="AS73" s="233"/>
      <c r="AT73" s="233"/>
      <c r="AU73" s="233"/>
      <c r="AV73" s="233"/>
      <c r="AW73" s="233"/>
      <c r="AX73" s="234"/>
      <c r="AY73" s="308">
        <f t="shared" si="9"/>
        <v>0</v>
      </c>
      <c r="AZ73" s="309"/>
      <c r="BA73" s="309"/>
      <c r="BB73" s="310">
        <f t="shared" si="10"/>
        <v>0</v>
      </c>
      <c r="BC73" s="310"/>
      <c r="BD73" s="311"/>
      <c r="BE73" s="288"/>
      <c r="BF73" s="288"/>
      <c r="BG73" s="288"/>
      <c r="BH73" s="288"/>
      <c r="BI73" s="288"/>
      <c r="BJ73" s="288"/>
      <c r="BK73" s="292"/>
      <c r="BL73" s="292"/>
      <c r="BM73" s="292"/>
      <c r="BN73" s="293"/>
    </row>
    <row r="74" spans="2:66" ht="21" customHeight="1" thickBot="1">
      <c r="B74" s="331"/>
      <c r="C74" s="294" t="s">
        <v>86</v>
      </c>
      <c r="D74" s="295"/>
      <c r="E74" s="295"/>
      <c r="F74" s="295"/>
      <c r="G74" s="295"/>
      <c r="H74" s="295"/>
      <c r="I74" s="295"/>
      <c r="J74" s="295"/>
      <c r="K74" s="295"/>
      <c r="L74" s="295"/>
      <c r="M74" s="295"/>
      <c r="N74" s="295"/>
      <c r="O74" s="295"/>
      <c r="P74" s="295"/>
      <c r="Q74" s="295"/>
      <c r="R74" s="295"/>
      <c r="S74" s="295"/>
      <c r="T74" s="295"/>
      <c r="U74" s="295"/>
      <c r="V74" s="296"/>
      <c r="W74" s="206">
        <f t="shared" ref="W74:AX74" si="11">SUM(W66:W73)</f>
        <v>0</v>
      </c>
      <c r="X74" s="207">
        <f t="shared" si="11"/>
        <v>0</v>
      </c>
      <c r="Y74" s="207">
        <f t="shared" si="11"/>
        <v>0</v>
      </c>
      <c r="Z74" s="207">
        <f t="shared" si="11"/>
        <v>0</v>
      </c>
      <c r="AA74" s="207">
        <f t="shared" si="11"/>
        <v>0</v>
      </c>
      <c r="AB74" s="207">
        <f t="shared" si="11"/>
        <v>0</v>
      </c>
      <c r="AC74" s="208">
        <f t="shared" si="11"/>
        <v>0</v>
      </c>
      <c r="AD74" s="206">
        <f t="shared" si="11"/>
        <v>0</v>
      </c>
      <c r="AE74" s="207">
        <f t="shared" si="11"/>
        <v>0</v>
      </c>
      <c r="AF74" s="207">
        <f t="shared" si="11"/>
        <v>0</v>
      </c>
      <c r="AG74" s="207">
        <f t="shared" si="11"/>
        <v>0</v>
      </c>
      <c r="AH74" s="207">
        <f t="shared" si="11"/>
        <v>0</v>
      </c>
      <c r="AI74" s="207">
        <f t="shared" si="11"/>
        <v>0</v>
      </c>
      <c r="AJ74" s="208">
        <f t="shared" si="11"/>
        <v>0</v>
      </c>
      <c r="AK74" s="206">
        <f t="shared" si="11"/>
        <v>0</v>
      </c>
      <c r="AL74" s="207">
        <f t="shared" si="11"/>
        <v>0</v>
      </c>
      <c r="AM74" s="207">
        <f t="shared" si="11"/>
        <v>0</v>
      </c>
      <c r="AN74" s="207">
        <f t="shared" si="11"/>
        <v>0</v>
      </c>
      <c r="AO74" s="207">
        <f t="shared" si="11"/>
        <v>0</v>
      </c>
      <c r="AP74" s="207">
        <f t="shared" si="11"/>
        <v>0</v>
      </c>
      <c r="AQ74" s="208">
        <f t="shared" si="11"/>
        <v>0</v>
      </c>
      <c r="AR74" s="206">
        <f t="shared" si="11"/>
        <v>0</v>
      </c>
      <c r="AS74" s="207">
        <f t="shared" si="11"/>
        <v>0</v>
      </c>
      <c r="AT74" s="207">
        <f t="shared" si="11"/>
        <v>0</v>
      </c>
      <c r="AU74" s="207">
        <f t="shared" si="11"/>
        <v>0</v>
      </c>
      <c r="AV74" s="207">
        <f t="shared" si="11"/>
        <v>0</v>
      </c>
      <c r="AW74" s="207">
        <f t="shared" si="11"/>
        <v>0</v>
      </c>
      <c r="AX74" s="208">
        <f t="shared" si="11"/>
        <v>0</v>
      </c>
      <c r="AY74" s="297">
        <f>SUM(AY66:BA73)</f>
        <v>0</v>
      </c>
      <c r="AZ74" s="298"/>
      <c r="BA74" s="298"/>
      <c r="BB74" s="299">
        <f>SUM($BB$66:$BD$73)</f>
        <v>0</v>
      </c>
      <c r="BC74" s="299"/>
      <c r="BD74" s="300"/>
      <c r="BE74" s="283">
        <f>SUM(BE66)</f>
        <v>0</v>
      </c>
      <c r="BF74" s="284"/>
      <c r="BG74" s="284"/>
      <c r="BH74" s="284"/>
      <c r="BI74" s="284"/>
      <c r="BJ74" s="285"/>
      <c r="BK74" s="301"/>
      <c r="BL74" s="301"/>
      <c r="BM74" s="301"/>
      <c r="BN74" s="302"/>
    </row>
    <row r="75" spans="2:66" ht="21" customHeight="1" thickBot="1">
      <c r="B75" s="212" t="s">
        <v>36</v>
      </c>
      <c r="C75" s="213"/>
      <c r="D75" s="214"/>
      <c r="E75" s="215"/>
      <c r="F75" s="215"/>
      <c r="G75" s="215"/>
      <c r="H75" s="215"/>
      <c r="I75" s="215"/>
      <c r="J75" s="215"/>
      <c r="K75" s="215"/>
      <c r="L75" s="215"/>
      <c r="M75" s="215"/>
      <c r="N75" s="215"/>
      <c r="O75" s="215"/>
      <c r="P75" s="215"/>
      <c r="Q75" s="215"/>
      <c r="R75" s="215"/>
      <c r="S75" s="215"/>
      <c r="T75" s="215"/>
      <c r="U75" s="215"/>
      <c r="V75" s="215"/>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216"/>
      <c r="AY75" s="289">
        <v>40</v>
      </c>
      <c r="AZ75" s="290"/>
      <c r="BA75" s="290"/>
      <c r="BB75" s="290"/>
      <c r="BC75" s="290"/>
      <c r="BD75" s="290"/>
      <c r="BE75" s="290"/>
      <c r="BF75" s="290"/>
      <c r="BG75" s="290"/>
      <c r="BH75" s="290"/>
      <c r="BI75" s="290"/>
      <c r="BJ75" s="290"/>
      <c r="BK75" s="290"/>
      <c r="BL75" s="290"/>
      <c r="BM75" s="290"/>
      <c r="BN75" s="291"/>
    </row>
    <row r="76" spans="2:66" ht="21" customHeight="1">
      <c r="B76" s="67" t="s">
        <v>170</v>
      </c>
    </row>
    <row r="77" spans="2:66" ht="21" customHeight="1">
      <c r="B77" s="67" t="s">
        <v>128</v>
      </c>
      <c r="G77" s="67"/>
    </row>
    <row r="78" spans="2:66" ht="21" customHeight="1">
      <c r="G78" s="67"/>
    </row>
  </sheetData>
  <sheetProtection insertRows="0" selectLockedCells="1"/>
  <mergeCells count="508">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 ref="AO3:AV3"/>
    <mergeCell ref="AW3:BR3"/>
    <mergeCell ref="AO4:AV4"/>
    <mergeCell ref="AW4:BJ4"/>
    <mergeCell ref="BK4:BN4"/>
    <mergeCell ref="BO4:BR4"/>
    <mergeCell ref="CP6:CS6"/>
    <mergeCell ref="CT6:CW6"/>
    <mergeCell ref="CX6:DA6"/>
    <mergeCell ref="CH6:CK6"/>
    <mergeCell ref="CL6:CO6"/>
    <mergeCell ref="CX5:DA5"/>
    <mergeCell ref="D7:F7"/>
    <mergeCell ref="G7:T7"/>
    <mergeCell ref="Z7:AF7"/>
    <mergeCell ref="AG7:AJ7"/>
    <mergeCell ref="AK7:AN7"/>
    <mergeCell ref="AW6:AZ6"/>
    <mergeCell ref="BA6:BD6"/>
    <mergeCell ref="BE6:BG6"/>
    <mergeCell ref="CA6:CG6"/>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D15:E15"/>
    <mergeCell ref="F15:V15"/>
    <mergeCell ref="Z15:AD15"/>
    <mergeCell ref="AE15:AH15"/>
    <mergeCell ref="AI15:AK15"/>
    <mergeCell ref="AL15:AN15"/>
    <mergeCell ref="AQ15:AU15"/>
    <mergeCell ref="AV15:AY15"/>
    <mergeCell ref="AZ15:BB15"/>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Z17:AD17"/>
    <mergeCell ref="AE17:AH17"/>
    <mergeCell ref="AI17:AK17"/>
    <mergeCell ref="AL17:AN17"/>
    <mergeCell ref="AQ17:AU17"/>
    <mergeCell ref="AV17:AY17"/>
    <mergeCell ref="AZ17:BB17"/>
    <mergeCell ref="BC17:BE17"/>
    <mergeCell ref="AZ18:BB18"/>
    <mergeCell ref="BC18:BE18"/>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AJ30:AN30"/>
    <mergeCell ref="AO30:AR30"/>
    <mergeCell ref="AS30:AV30"/>
    <mergeCell ref="AZ30:BD30"/>
    <mergeCell ref="BE30:BH30"/>
    <mergeCell ref="BI30:BL30"/>
    <mergeCell ref="D30:H30"/>
    <mergeCell ref="I30:L30"/>
    <mergeCell ref="M30:P30"/>
    <mergeCell ref="T30:X30"/>
    <mergeCell ref="Y30:AB30"/>
    <mergeCell ref="AC30:AF30"/>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K41:BN41"/>
    <mergeCell ref="D42:I42"/>
    <mergeCell ref="J42:L42"/>
    <mergeCell ref="M42:O42"/>
    <mergeCell ref="P42:V42"/>
    <mergeCell ref="AY42:BA42"/>
    <mergeCell ref="BB42:BD42"/>
    <mergeCell ref="BE42:BG42"/>
    <mergeCell ref="BH42:BJ42"/>
    <mergeCell ref="BK42:BN42"/>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P57:V57"/>
    <mergeCell ref="AY57:BA57"/>
    <mergeCell ref="BB57:BD57"/>
    <mergeCell ref="BK57:BN57"/>
    <mergeCell ref="D56:I56"/>
    <mergeCell ref="J56:L56"/>
    <mergeCell ref="M56:O56"/>
    <mergeCell ref="P56:V56"/>
    <mergeCell ref="AY56:BA56"/>
    <mergeCell ref="BB56:BD56"/>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B66:B74"/>
    <mergeCell ref="C66:C73"/>
    <mergeCell ref="D66:I66"/>
    <mergeCell ref="J66:L66"/>
    <mergeCell ref="M66:O66"/>
    <mergeCell ref="P66:V66"/>
    <mergeCell ref="AY61:BN61"/>
    <mergeCell ref="B64:B65"/>
    <mergeCell ref="D64:I65"/>
    <mergeCell ref="J64:O65"/>
    <mergeCell ref="P64:V65"/>
    <mergeCell ref="W64:AC64"/>
    <mergeCell ref="AD64:AJ64"/>
    <mergeCell ref="AK64:AQ64"/>
    <mergeCell ref="AR64:AX64"/>
    <mergeCell ref="AY64:BA65"/>
    <mergeCell ref="AY66:BA66"/>
    <mergeCell ref="BB66:BD66"/>
    <mergeCell ref="BK66:BN66"/>
    <mergeCell ref="D67:I67"/>
    <mergeCell ref="J67:L67"/>
    <mergeCell ref="M67:O67"/>
    <mergeCell ref="P67:V67"/>
    <mergeCell ref="AY67:BA67"/>
    <mergeCell ref="BB64:BD65"/>
    <mergeCell ref="BK64:BN65"/>
    <mergeCell ref="BB67:BD67"/>
    <mergeCell ref="BK67:BN67"/>
    <mergeCell ref="D68:I68"/>
    <mergeCell ref="J68:L68"/>
    <mergeCell ref="M68:O68"/>
    <mergeCell ref="P68:V68"/>
    <mergeCell ref="AY68:BA68"/>
    <mergeCell ref="BB68:BD68"/>
    <mergeCell ref="BK68:BN68"/>
    <mergeCell ref="BE64:BJ65"/>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E74:BJ74"/>
    <mergeCell ref="BE66:BJ73"/>
    <mergeCell ref="AY75:BN75"/>
    <mergeCell ref="BK73:BN73"/>
    <mergeCell ref="C74:V74"/>
    <mergeCell ref="AY74:BA74"/>
    <mergeCell ref="BB74:BD74"/>
    <mergeCell ref="BK74:BN74"/>
    <mergeCell ref="D73:I73"/>
    <mergeCell ref="J73:L73"/>
    <mergeCell ref="M73:O73"/>
    <mergeCell ref="P73:V73"/>
    <mergeCell ref="AY73:BA73"/>
    <mergeCell ref="BB73:BD73"/>
    <mergeCell ref="BK71:BN71"/>
    <mergeCell ref="D72:I72"/>
    <mergeCell ref="J72:L72"/>
    <mergeCell ref="M72:O72"/>
    <mergeCell ref="P72:V72"/>
    <mergeCell ref="AY72:BA72"/>
    <mergeCell ref="BB72:BD72"/>
    <mergeCell ref="BK72:BN72"/>
    <mergeCell ref="D71:I71"/>
    <mergeCell ref="J71:L71"/>
  </mergeCells>
  <phoneticPr fontId="5"/>
  <conditionalFormatting sqref="C32:N32 C28:D28 T28 Q28:S29 T29:X29 C29:H30 C31:AG31 AG32 C26:H27 Q26:X27 I26:L30 Y26:AB30 AG26:AG30 BV28:BV29 BV30:BY30 M28:M29 M30:X30 CA30:CD30 CA26:CD27 AC30:AF30 AC26:AF27">
    <cfRule type="expression" dxfId="83" priority="26">
      <formula>COUNTA($D$8)&gt;=1</formula>
    </cfRule>
  </conditionalFormatting>
  <conditionalFormatting sqref="C25:AG25">
    <cfRule type="expression" dxfId="82" priority="32">
      <formula>COUNTA($D$8)&gt;=1</formula>
    </cfRule>
  </conditionalFormatting>
  <conditionalFormatting sqref="C33:AG34">
    <cfRule type="expression" dxfId="81" priority="28">
      <formula>COUNTA($D$8)&gt;=1</formula>
    </cfRule>
  </conditionalFormatting>
  <conditionalFormatting sqref="D6:D8 E17:E18">
    <cfRule type="expression" dxfId="80" priority="41">
      <formula>IF($E$10:$F$10="〇",TRUE,FALSE)</formula>
    </cfRule>
  </conditionalFormatting>
  <conditionalFormatting sqref="D6:D8">
    <cfRule type="expression" dxfId="79" priority="40">
      <formula>IF($E$11:$F$12="〇",TRUE,FALSE)</formula>
    </cfRule>
  </conditionalFormatting>
  <conditionalFormatting sqref="D11">
    <cfRule type="expression" dxfId="78" priority="39">
      <formula>IF($E$10:$F$10="〇",TRUE,FALSE)</formula>
    </cfRule>
  </conditionalFormatting>
  <conditionalFormatting sqref="D13:E13 D14:D15">
    <cfRule type="expression" dxfId="77" priority="37">
      <formula>IF($E$10:$F$10="〇",TRUE,FALSE)</formula>
    </cfRule>
    <cfRule type="expression" dxfId="76" priority="38">
      <formula>IF($E$11:$F$12="〇",TRUE,FALSE)</formula>
    </cfRule>
  </conditionalFormatting>
  <conditionalFormatting sqref="N32:P32">
    <cfRule type="beginsWith" dxfId="75" priority="15" operator="beginsWith" text="可">
      <formula>LEFT(N32,LEN("可"))="可"</formula>
    </cfRule>
    <cfRule type="containsText" dxfId="74" priority="16" operator="containsText" text="不可">
      <formula>NOT(ISERROR(SEARCH("不可",N32)))</formula>
    </cfRule>
  </conditionalFormatting>
  <conditionalFormatting sqref="Q32:AD32">
    <cfRule type="expression" dxfId="73" priority="25">
      <formula>COUNTA($D$8)&gt;=1</formula>
    </cfRule>
  </conditionalFormatting>
  <conditionalFormatting sqref="AD32:AF32">
    <cfRule type="beginsWith" dxfId="72" priority="13" operator="beginsWith" text="可">
      <formula>LEFT(AD32,LEN("可"))="可"</formula>
    </cfRule>
    <cfRule type="containsText" dxfId="71" priority="14" operator="containsText" text="不可">
      <formula>NOT(ISERROR(SEARCH("不可",AD32)))</formula>
    </cfRule>
  </conditionalFormatting>
  <conditionalFormatting sqref="AE16">
    <cfRule type="expression" dxfId="70" priority="36">
      <formula>COUNTA($D$6,$D$7)&gt;=1</formula>
    </cfRule>
  </conditionalFormatting>
  <conditionalFormatting sqref="AE15:AN15">
    <cfRule type="expression" dxfId="69" priority="31">
      <formula>COUNTA($D$8)&gt;=1</formula>
    </cfRule>
  </conditionalFormatting>
  <conditionalFormatting sqref="AE17:AN17">
    <cfRule type="expression" dxfId="68" priority="35">
      <formula>COUNTA($D$7)&gt;=1</formula>
    </cfRule>
  </conditionalFormatting>
  <conditionalFormatting sqref="AI16:AN16">
    <cfRule type="expression" dxfId="67" priority="42">
      <formula>COUNTA($D$6,$D$7)&gt;=1</formula>
    </cfRule>
  </conditionalFormatting>
  <conditionalFormatting sqref="AI32:AT32 AI25:BM25 AI31:BM31 AI26:AR30 BM26:BM30 AW26:BH30">
    <cfRule type="expression" dxfId="66" priority="24">
      <formula>COUNTA($D$6:$D$7)&gt;=1</formula>
    </cfRule>
  </conditionalFormatting>
  <conditionalFormatting sqref="BM32">
    <cfRule type="expression" dxfId="65" priority="29">
      <formula>COUNTA($D$6:$D$7)&gt;=1</formula>
    </cfRule>
  </conditionalFormatting>
  <conditionalFormatting sqref="AI33:BM33">
    <cfRule type="expression" dxfId="64" priority="27">
      <formula>COUNTA($D$6:$D$7)&gt;=1</formula>
    </cfRule>
  </conditionalFormatting>
  <conditionalFormatting sqref="AT32:AV32">
    <cfRule type="beginsWith" dxfId="63" priority="10" operator="beginsWith" text="可">
      <formula>LEFT(AT32,LEN("可"))="可"</formula>
    </cfRule>
    <cfRule type="containsText" dxfId="62" priority="12" operator="containsText" text="不可">
      <formula>NOT(ISERROR(SEARCH("不可",AT32)))</formula>
    </cfRule>
  </conditionalFormatting>
  <conditionalFormatting sqref="AV15:BE15">
    <cfRule type="expression" dxfId="61" priority="17">
      <formula>COUNTA($D$8)&gt;=1</formula>
    </cfRule>
  </conditionalFormatting>
  <conditionalFormatting sqref="AV16:BE16">
    <cfRule type="expression" dxfId="60" priority="18">
      <formula>COUNTA($D$6,$D$7)&gt;=1</formula>
    </cfRule>
  </conditionalFormatting>
  <conditionalFormatting sqref="AV17:BE17">
    <cfRule type="expression" dxfId="59" priority="19">
      <formula>COUNTA($D$7)&gt;=1</formula>
    </cfRule>
  </conditionalFormatting>
  <conditionalFormatting sqref="AW32:BJ32">
    <cfRule type="expression" dxfId="58" priority="23">
      <formula>COUNTA($D$6:$D$7)&gt;=1</formula>
    </cfRule>
  </conditionalFormatting>
  <conditionalFormatting sqref="BJ32:BL32">
    <cfRule type="beginsWith" dxfId="57" priority="9" operator="beginsWith" text="可">
      <formula>LEFT(BJ32,LEN("可"))="可"</formula>
    </cfRule>
    <cfRule type="containsText" dxfId="56" priority="11" operator="containsText" text="不可">
      <formula>NOT(ISERROR(SEARCH("不可",BJ32)))</formula>
    </cfRule>
  </conditionalFormatting>
  <conditionalFormatting sqref="BM15:BS15">
    <cfRule type="expression" dxfId="55" priority="30">
      <formula>COUNTA($D$8)&gt;=1</formula>
    </cfRule>
  </conditionalFormatting>
  <conditionalFormatting sqref="CB10:CK10">
    <cfRule type="expression" dxfId="54" priority="20">
      <formula>COUNTA($D$8)&gt;=1</formula>
    </cfRule>
  </conditionalFormatting>
  <conditionalFormatting sqref="CB11:CK11">
    <cfRule type="expression" dxfId="53" priority="21">
      <formula>COUNTA($D$6,$D$7)&gt;=1</formula>
    </cfRule>
  </conditionalFormatting>
  <conditionalFormatting sqref="CB12:CK12">
    <cfRule type="expression" dxfId="52" priority="22">
      <formula>COUNTA($D$7)&gt;=1</formula>
    </cfRule>
  </conditionalFormatting>
  <conditionalFormatting sqref="CP43:CR44">
    <cfRule type="expression" dxfId="51" priority="34">
      <formula>COUNTA($AN$9)&gt;=1</formula>
    </cfRule>
  </conditionalFormatting>
  <conditionalFormatting sqref="CP45:CR46">
    <cfRule type="expression" dxfId="50" priority="33">
      <formula>COUNTA($AN$7:$AP$8)&gt;=1</formula>
    </cfRule>
  </conditionalFormatting>
  <conditionalFormatting sqref="BV26:BY27">
    <cfRule type="expression" dxfId="49" priority="8">
      <formula>COUNTA($D$8)&gt;=1</formula>
    </cfRule>
  </conditionalFormatting>
  <conditionalFormatting sqref="M26:P27">
    <cfRule type="expression" dxfId="48" priority="7">
      <formula>COUNTA($D$8)&gt;=1</formula>
    </cfRule>
  </conditionalFormatting>
  <conditionalFormatting sqref="CA28:CA29">
    <cfRule type="expression" dxfId="47" priority="6">
      <formula>COUNTA($D$8)&gt;=1</formula>
    </cfRule>
  </conditionalFormatting>
  <conditionalFormatting sqref="AC28:AC29">
    <cfRule type="expression" dxfId="46" priority="5">
      <formula>COUNTA($D$8)&gt;=1</formula>
    </cfRule>
  </conditionalFormatting>
  <conditionalFormatting sqref="CF26:CI30">
    <cfRule type="expression" dxfId="45" priority="4">
      <formula>COUNTA($D$6:$D$7)&gt;=1</formula>
    </cfRule>
  </conditionalFormatting>
  <conditionalFormatting sqref="AS26:AV30">
    <cfRule type="expression" dxfId="44" priority="3">
      <formula>COUNTA($D$6:$D$7)&gt;=1</formula>
    </cfRule>
  </conditionalFormatting>
  <conditionalFormatting sqref="CK26:CN30">
    <cfRule type="expression" dxfId="43" priority="2">
      <formula>COUNTA($D$6:$D$7)&gt;=1</formula>
    </cfRule>
  </conditionalFormatting>
  <conditionalFormatting sqref="BI26:BL30">
    <cfRule type="expression" dxfId="42" priority="1">
      <formula>COUNTA($D$6:$D$7)&gt;=1</formula>
    </cfRule>
  </conditionalFormatting>
  <dataValidations count="2">
    <dataValidation type="list" allowBlank="1" showInputMessage="1" showErrorMessage="1" sqref="E17:E18 D11">
      <formula1>$X$2:$X$3</formula1>
    </dataValidation>
    <dataValidation type="list" allowBlank="1" showInputMessage="1" showErrorMessage="1" sqref="E13 D13:D15 D6:D8">
      <formula1>$W$2:$W$3</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H78"/>
  <sheetViews>
    <sheetView view="pageBreakPreview" zoomScale="60" zoomScaleNormal="100" workbookViewId="0">
      <selection activeCell="AW3" sqref="AW3:BR3"/>
    </sheetView>
  </sheetViews>
  <sheetFormatPr defaultColWidth="9" defaultRowHeight="21" customHeight="1"/>
  <cols>
    <col min="1" max="1" width="3.75" style="67" customWidth="1"/>
    <col min="2" max="2" width="3" style="67" customWidth="1"/>
    <col min="3" max="3" width="5.375" style="67" customWidth="1"/>
    <col min="4" max="7" width="3.5" style="66" customWidth="1"/>
    <col min="8" max="64" width="3.5" style="67" customWidth="1"/>
    <col min="65" max="65" width="3.375" style="67" customWidth="1"/>
    <col min="66" max="68" width="3.25" style="67" customWidth="1"/>
    <col min="69" max="76" width="3.375" style="67" customWidth="1"/>
    <col min="77" max="78" width="7.625" style="67" customWidth="1"/>
    <col min="79" max="80" width="2.625" style="67" customWidth="1"/>
    <col min="81" max="16384" width="9" style="67"/>
  </cols>
  <sheetData>
    <row r="1" spans="1:112" ht="21" customHeight="1">
      <c r="A1" s="259" t="s">
        <v>178</v>
      </c>
      <c r="B1" s="259"/>
      <c r="BL1" s="257"/>
      <c r="BM1" s="257"/>
      <c r="BN1" s="257"/>
      <c r="BO1" s="257"/>
      <c r="BP1" s="257"/>
      <c r="BQ1" s="257"/>
      <c r="BR1" s="257"/>
    </row>
    <row r="2" spans="1:112" ht="21" customHeight="1">
      <c r="B2" s="66"/>
      <c r="C2" s="66"/>
      <c r="G2" s="67"/>
      <c r="W2" s="67" t="s">
        <v>88</v>
      </c>
      <c r="AK2" s="68"/>
      <c r="AO2" s="69"/>
      <c r="AZ2" s="69"/>
      <c r="BA2" s="69"/>
      <c r="BB2" s="69"/>
      <c r="BC2" s="69"/>
      <c r="BD2" s="69"/>
      <c r="BE2" s="69"/>
      <c r="BF2" s="69"/>
      <c r="BG2" s="69"/>
      <c r="BH2" s="69"/>
      <c r="BI2" s="69"/>
      <c r="BJ2" s="69"/>
      <c r="BK2" s="69"/>
      <c r="BL2" s="69"/>
      <c r="BM2" s="69"/>
      <c r="BN2" s="69"/>
      <c r="BO2" s="69"/>
      <c r="BP2" s="69"/>
      <c r="BQ2" s="69"/>
      <c r="BR2" s="69"/>
      <c r="BS2" s="68"/>
      <c r="BT2" s="68"/>
      <c r="BU2" s="68"/>
      <c r="BV2" s="68"/>
      <c r="BW2" s="68"/>
      <c r="BX2" s="68"/>
      <c r="BY2" s="68"/>
      <c r="BZ2" s="68"/>
      <c r="CA2" s="68"/>
      <c r="CB2" s="68"/>
      <c r="CC2" s="68"/>
      <c r="CD2" s="68"/>
      <c r="CE2" s="68"/>
    </row>
    <row r="3" spans="1:112" ht="21" customHeight="1">
      <c r="B3" s="66"/>
      <c r="C3" s="66"/>
      <c r="G3" s="67"/>
      <c r="Y3" s="67">
        <v>-1</v>
      </c>
      <c r="AO3" s="579" t="s">
        <v>157</v>
      </c>
      <c r="AP3" s="579"/>
      <c r="AQ3" s="579"/>
      <c r="AR3" s="579"/>
      <c r="AS3" s="579"/>
      <c r="AT3" s="579"/>
      <c r="AU3" s="579"/>
      <c r="AV3" s="579"/>
      <c r="AW3" s="580"/>
      <c r="AX3" s="581"/>
      <c r="AY3" s="581"/>
      <c r="AZ3" s="581"/>
      <c r="BA3" s="581"/>
      <c r="BB3" s="581"/>
      <c r="BC3" s="581"/>
      <c r="BD3" s="581"/>
      <c r="BE3" s="581"/>
      <c r="BF3" s="581"/>
      <c r="BG3" s="581"/>
      <c r="BH3" s="581"/>
      <c r="BI3" s="581"/>
      <c r="BJ3" s="581"/>
      <c r="BK3" s="581"/>
      <c r="BL3" s="581"/>
      <c r="BM3" s="581"/>
      <c r="BN3" s="581"/>
      <c r="BO3" s="581"/>
      <c r="BP3" s="581"/>
      <c r="BQ3" s="581"/>
      <c r="BR3" s="582"/>
      <c r="BS3" s="70"/>
      <c r="BT3" s="70"/>
      <c r="BU3" s="70"/>
      <c r="BV3" s="70"/>
      <c r="BW3" s="70"/>
      <c r="BX3" s="70"/>
      <c r="BY3" s="70"/>
      <c r="CA3" s="70"/>
      <c r="CB3" s="70"/>
      <c r="CC3" s="70"/>
      <c r="CD3" s="70"/>
      <c r="CE3" s="70"/>
    </row>
    <row r="4" spans="1:112" ht="21" customHeight="1">
      <c r="B4" s="66"/>
      <c r="C4" s="66"/>
      <c r="G4" s="67"/>
      <c r="AO4" s="579" t="s">
        <v>49</v>
      </c>
      <c r="AP4" s="579"/>
      <c r="AQ4" s="579"/>
      <c r="AR4" s="579"/>
      <c r="AS4" s="579"/>
      <c r="AT4" s="579"/>
      <c r="AU4" s="579"/>
      <c r="AV4" s="579"/>
      <c r="AW4" s="583"/>
      <c r="AX4" s="583"/>
      <c r="AY4" s="583"/>
      <c r="AZ4" s="583"/>
      <c r="BA4" s="583"/>
      <c r="BB4" s="583"/>
      <c r="BC4" s="583"/>
      <c r="BD4" s="583"/>
      <c r="BE4" s="583"/>
      <c r="BF4" s="583"/>
      <c r="BG4" s="583"/>
      <c r="BH4" s="583"/>
      <c r="BI4" s="583"/>
      <c r="BJ4" s="583"/>
      <c r="BK4" s="584" t="s">
        <v>50</v>
      </c>
      <c r="BL4" s="585"/>
      <c r="BM4" s="585"/>
      <c r="BN4" s="586"/>
      <c r="BO4" s="587">
        <v>15</v>
      </c>
      <c r="BP4" s="588"/>
      <c r="BQ4" s="588"/>
      <c r="BR4" s="589"/>
      <c r="BS4" s="70"/>
      <c r="BT4" s="70"/>
      <c r="BU4" s="70"/>
      <c r="BV4" s="70"/>
      <c r="BW4" s="70"/>
      <c r="BX4" s="70"/>
      <c r="BY4" s="70"/>
      <c r="CA4" s="70"/>
      <c r="CB4" s="70"/>
      <c r="CC4" s="70"/>
      <c r="CD4" s="70"/>
      <c r="CE4" s="70"/>
    </row>
    <row r="5" spans="1:112" ht="21" customHeight="1">
      <c r="B5" s="66"/>
      <c r="C5" s="71"/>
      <c r="D5" s="590" t="s">
        <v>112</v>
      </c>
      <c r="E5" s="590"/>
      <c r="F5" s="590"/>
      <c r="G5" s="590"/>
      <c r="H5" s="590"/>
      <c r="I5" s="590"/>
      <c r="J5" s="590"/>
      <c r="K5" s="72"/>
      <c r="L5" s="72"/>
      <c r="M5" s="73"/>
      <c r="N5" s="73"/>
      <c r="O5" s="73"/>
      <c r="P5" s="73"/>
      <c r="Q5" s="73"/>
      <c r="R5" s="73"/>
      <c r="S5" s="73"/>
      <c r="T5" s="73"/>
      <c r="U5" s="74"/>
      <c r="V5" s="75"/>
      <c r="W5" s="76"/>
      <c r="X5" s="77"/>
      <c r="Y5" s="77"/>
      <c r="Z5" s="78" t="s">
        <v>94</v>
      </c>
      <c r="AA5" s="79"/>
      <c r="CA5" s="344"/>
      <c r="CB5" s="344"/>
      <c r="CC5" s="344"/>
      <c r="CD5" s="344"/>
      <c r="CE5" s="344"/>
      <c r="CF5" s="344"/>
      <c r="CG5" s="344"/>
      <c r="CH5" s="578"/>
      <c r="CI5" s="578"/>
      <c r="CJ5" s="578"/>
      <c r="CK5" s="578"/>
      <c r="CL5" s="344"/>
      <c r="CM5" s="344"/>
      <c r="CN5" s="344"/>
      <c r="CO5" s="344"/>
      <c r="CP5" s="344"/>
      <c r="CQ5" s="344"/>
      <c r="CR5" s="344"/>
      <c r="CS5" s="344"/>
      <c r="CT5" s="344"/>
      <c r="CU5" s="344"/>
      <c r="CV5" s="344"/>
      <c r="CW5" s="344"/>
      <c r="CX5" s="344"/>
      <c r="CY5" s="344"/>
      <c r="CZ5" s="344"/>
      <c r="DA5" s="344"/>
      <c r="DB5" s="344"/>
      <c r="DC5" s="344"/>
      <c r="DD5" s="344"/>
      <c r="DE5" s="344"/>
      <c r="DF5" s="344"/>
      <c r="DG5" s="344"/>
      <c r="DH5" s="344"/>
    </row>
    <row r="6" spans="1:112" ht="27.75" customHeight="1">
      <c r="B6" s="66"/>
      <c r="C6" s="71"/>
      <c r="D6" s="575" t="s">
        <v>71</v>
      </c>
      <c r="E6" s="575"/>
      <c r="F6" s="575"/>
      <c r="G6" s="540" t="s">
        <v>31</v>
      </c>
      <c r="H6" s="540"/>
      <c r="I6" s="540"/>
      <c r="J6" s="540"/>
      <c r="K6" s="540"/>
      <c r="L6" s="540"/>
      <c r="M6" s="540"/>
      <c r="N6" s="540"/>
      <c r="O6" s="540"/>
      <c r="P6" s="540"/>
      <c r="Q6" s="540"/>
      <c r="R6" s="540"/>
      <c r="S6" s="540"/>
      <c r="T6" s="541"/>
      <c r="U6" s="74"/>
      <c r="V6" s="74"/>
      <c r="W6" s="76"/>
      <c r="X6" s="77"/>
      <c r="Y6" s="77"/>
      <c r="Z6" s="539"/>
      <c r="AA6" s="540"/>
      <c r="AB6" s="540"/>
      <c r="AC6" s="540"/>
      <c r="AD6" s="540"/>
      <c r="AE6" s="540"/>
      <c r="AF6" s="541"/>
      <c r="AG6" s="411" t="s">
        <v>30</v>
      </c>
      <c r="AH6" s="412"/>
      <c r="AI6" s="412"/>
      <c r="AJ6" s="525"/>
      <c r="AK6" s="539" t="s">
        <v>29</v>
      </c>
      <c r="AL6" s="540"/>
      <c r="AM6" s="540"/>
      <c r="AN6" s="541"/>
      <c r="AO6" s="539" t="s">
        <v>28</v>
      </c>
      <c r="AP6" s="540"/>
      <c r="AQ6" s="540"/>
      <c r="AR6" s="541"/>
      <c r="AS6" s="539" t="s">
        <v>27</v>
      </c>
      <c r="AT6" s="540"/>
      <c r="AU6" s="540"/>
      <c r="AV6" s="541"/>
      <c r="AW6" s="539" t="s">
        <v>26</v>
      </c>
      <c r="AX6" s="540"/>
      <c r="AY6" s="540"/>
      <c r="AZ6" s="541"/>
      <c r="BA6" s="539" t="s">
        <v>25</v>
      </c>
      <c r="BB6" s="540"/>
      <c r="BC6" s="540"/>
      <c r="BD6" s="541"/>
      <c r="BE6" s="539" t="s">
        <v>22</v>
      </c>
      <c r="BF6" s="540"/>
      <c r="BG6" s="541"/>
      <c r="BK6" s="80"/>
      <c r="BL6" s="80"/>
      <c r="BM6" s="80"/>
      <c r="BN6" s="80"/>
      <c r="BO6" s="81"/>
      <c r="BP6" s="82"/>
      <c r="BQ6" s="83"/>
      <c r="BR6" s="83"/>
      <c r="BS6" s="83"/>
      <c r="CA6" s="578"/>
      <c r="CB6" s="578"/>
      <c r="CC6" s="578"/>
      <c r="CD6" s="578"/>
      <c r="CE6" s="578"/>
      <c r="CF6" s="578"/>
      <c r="CG6" s="578"/>
      <c r="CH6" s="574"/>
      <c r="CI6" s="574"/>
      <c r="CJ6" s="574"/>
      <c r="CK6" s="574"/>
      <c r="CL6" s="574"/>
      <c r="CM6" s="574"/>
      <c r="CN6" s="574"/>
      <c r="CO6" s="574"/>
      <c r="CP6" s="574"/>
      <c r="CQ6" s="574"/>
      <c r="CR6" s="574"/>
      <c r="CS6" s="574"/>
      <c r="CT6" s="574"/>
      <c r="CU6" s="574"/>
      <c r="CV6" s="574"/>
      <c r="CW6" s="574"/>
      <c r="CX6" s="574"/>
      <c r="CY6" s="574"/>
      <c r="CZ6" s="574"/>
      <c r="DA6" s="574"/>
      <c r="DB6" s="574"/>
      <c r="DC6" s="574"/>
      <c r="DD6" s="574"/>
      <c r="DE6" s="574"/>
      <c r="DF6" s="561"/>
      <c r="DG6" s="561"/>
      <c r="DH6" s="561"/>
    </row>
    <row r="7" spans="1:112" ht="21" customHeight="1">
      <c r="B7" s="66"/>
      <c r="C7" s="71"/>
      <c r="D7" s="575"/>
      <c r="E7" s="575"/>
      <c r="F7" s="575"/>
      <c r="G7" s="540" t="s">
        <v>20</v>
      </c>
      <c r="H7" s="540"/>
      <c r="I7" s="540"/>
      <c r="J7" s="540"/>
      <c r="K7" s="540"/>
      <c r="L7" s="540"/>
      <c r="M7" s="540"/>
      <c r="N7" s="540"/>
      <c r="O7" s="540"/>
      <c r="P7" s="540"/>
      <c r="Q7" s="540"/>
      <c r="R7" s="540"/>
      <c r="S7" s="540"/>
      <c r="T7" s="541"/>
      <c r="U7" s="74"/>
      <c r="V7" s="74"/>
      <c r="W7" s="76"/>
      <c r="X7" s="77"/>
      <c r="Y7" s="77"/>
      <c r="Z7" s="414" t="s">
        <v>70</v>
      </c>
      <c r="AA7" s="415"/>
      <c r="AB7" s="415"/>
      <c r="AC7" s="415"/>
      <c r="AD7" s="415"/>
      <c r="AE7" s="415"/>
      <c r="AF7" s="577"/>
      <c r="AG7" s="566"/>
      <c r="AH7" s="567"/>
      <c r="AI7" s="567"/>
      <c r="AJ7" s="568"/>
      <c r="AK7" s="566"/>
      <c r="AL7" s="567"/>
      <c r="AM7" s="567"/>
      <c r="AN7" s="568"/>
      <c r="AO7" s="566"/>
      <c r="AP7" s="567"/>
      <c r="AQ7" s="567"/>
      <c r="AR7" s="568"/>
      <c r="AS7" s="566">
        <v>6</v>
      </c>
      <c r="AT7" s="567"/>
      <c r="AU7" s="567"/>
      <c r="AV7" s="568"/>
      <c r="AW7" s="566">
        <v>4</v>
      </c>
      <c r="AX7" s="567"/>
      <c r="AY7" s="567"/>
      <c r="AZ7" s="568"/>
      <c r="BA7" s="566">
        <v>5</v>
      </c>
      <c r="BB7" s="567"/>
      <c r="BC7" s="567"/>
      <c r="BD7" s="568"/>
      <c r="BE7" s="562">
        <f>SUM(AG7:BD7)</f>
        <v>15</v>
      </c>
      <c r="BF7" s="563"/>
      <c r="BG7" s="564"/>
      <c r="BL7" s="84"/>
      <c r="BM7" s="84"/>
      <c r="BN7" s="84"/>
      <c r="BW7" s="85"/>
      <c r="CC7" s="84"/>
      <c r="CD7" s="84"/>
      <c r="CE7" s="84"/>
      <c r="CL7" s="573"/>
      <c r="CM7" s="573"/>
      <c r="CN7" s="573"/>
      <c r="CO7" s="573"/>
      <c r="CP7" s="573"/>
      <c r="CQ7" s="573"/>
      <c r="CR7" s="573"/>
      <c r="CS7" s="573"/>
      <c r="CT7" s="574"/>
      <c r="CU7" s="574"/>
      <c r="CV7" s="574"/>
      <c r="CW7" s="574"/>
      <c r="CX7" s="574"/>
      <c r="CY7" s="574"/>
      <c r="CZ7" s="574"/>
      <c r="DA7" s="574"/>
      <c r="DB7" s="574"/>
      <c r="DC7" s="574"/>
      <c r="DD7" s="574"/>
      <c r="DE7" s="574"/>
      <c r="DF7" s="561"/>
      <c r="DG7" s="561"/>
      <c r="DH7" s="561"/>
    </row>
    <row r="8" spans="1:112" ht="21" customHeight="1">
      <c r="B8" s="66"/>
      <c r="C8" s="71"/>
      <c r="D8" s="575"/>
      <c r="E8" s="575"/>
      <c r="F8" s="575"/>
      <c r="G8" s="540" t="s">
        <v>151</v>
      </c>
      <c r="H8" s="540"/>
      <c r="I8" s="540"/>
      <c r="J8" s="540"/>
      <c r="K8" s="540"/>
      <c r="L8" s="540"/>
      <c r="M8" s="540"/>
      <c r="N8" s="540"/>
      <c r="O8" s="540"/>
      <c r="P8" s="540"/>
      <c r="Q8" s="540"/>
      <c r="R8" s="540"/>
      <c r="S8" s="540"/>
      <c r="T8" s="541"/>
      <c r="U8" s="86"/>
      <c r="V8" s="74"/>
      <c r="W8" s="76"/>
      <c r="X8" s="77"/>
      <c r="Y8" s="77"/>
      <c r="Z8" s="87" t="s">
        <v>33</v>
      </c>
      <c r="AA8" s="411" t="s">
        <v>34</v>
      </c>
      <c r="AB8" s="412"/>
      <c r="AC8" s="412"/>
      <c r="AD8" s="412"/>
      <c r="AE8" s="412"/>
      <c r="AF8" s="525"/>
      <c r="AG8" s="569"/>
      <c r="AH8" s="570"/>
      <c r="AI8" s="570"/>
      <c r="AJ8" s="571"/>
      <c r="AK8" s="569"/>
      <c r="AL8" s="570"/>
      <c r="AM8" s="570"/>
      <c r="AN8" s="571"/>
      <c r="AO8" s="569"/>
      <c r="AP8" s="570"/>
      <c r="AQ8" s="570"/>
      <c r="AR8" s="571"/>
      <c r="AS8" s="566"/>
      <c r="AT8" s="567"/>
      <c r="AU8" s="567"/>
      <c r="AV8" s="568"/>
      <c r="AW8" s="566"/>
      <c r="AX8" s="567"/>
      <c r="AY8" s="567"/>
      <c r="AZ8" s="568"/>
      <c r="BA8" s="566"/>
      <c r="BB8" s="567"/>
      <c r="BC8" s="567"/>
      <c r="BD8" s="568"/>
      <c r="BE8" s="562">
        <f>SUM(AG8:BD8)</f>
        <v>0</v>
      </c>
      <c r="BF8" s="563"/>
      <c r="BG8" s="564"/>
      <c r="CB8" s="344"/>
      <c r="CC8" s="344"/>
      <c r="CD8" s="344"/>
      <c r="CE8" s="344"/>
      <c r="CF8" s="344"/>
      <c r="CG8" s="344"/>
      <c r="CH8" s="344"/>
      <c r="CI8" s="576"/>
      <c r="CJ8" s="576"/>
      <c r="CK8" s="576"/>
      <c r="CL8" s="574"/>
      <c r="CM8" s="574"/>
      <c r="CN8" s="574"/>
      <c r="CO8" s="574"/>
      <c r="CP8" s="574"/>
      <c r="CQ8" s="574"/>
      <c r="CR8" s="574"/>
      <c r="CS8" s="574"/>
      <c r="CT8" s="574"/>
      <c r="CU8" s="574"/>
      <c r="CV8" s="574"/>
      <c r="CW8" s="574"/>
      <c r="CX8" s="574"/>
      <c r="CY8" s="574"/>
      <c r="CZ8" s="574"/>
      <c r="DA8" s="574"/>
      <c r="DB8" s="574"/>
      <c r="DC8" s="574"/>
      <c r="DD8" s="574"/>
      <c r="DE8" s="574"/>
      <c r="DF8" s="561"/>
      <c r="DG8" s="561"/>
      <c r="DH8" s="561"/>
    </row>
    <row r="9" spans="1:112" ht="21" customHeight="1">
      <c r="B9" s="77"/>
      <c r="C9" s="88"/>
      <c r="D9" s="73"/>
      <c r="E9" s="73"/>
      <c r="F9" s="73"/>
      <c r="G9" s="73"/>
      <c r="H9" s="73"/>
      <c r="I9" s="73"/>
      <c r="J9" s="73"/>
      <c r="K9" s="73"/>
      <c r="L9" s="89" t="str">
        <f>IF(COUNTIF(D6:F8,"○")&gt;1,"いずれか１つを選択してください。","")</f>
        <v/>
      </c>
      <c r="M9" s="73"/>
      <c r="N9" s="73"/>
      <c r="O9" s="73"/>
      <c r="P9" s="73"/>
      <c r="Q9" s="73"/>
      <c r="R9" s="73"/>
      <c r="S9" s="73"/>
      <c r="T9" s="73"/>
      <c r="U9" s="90"/>
      <c r="V9" s="90"/>
      <c r="W9" s="76"/>
      <c r="X9" s="77"/>
      <c r="Y9" s="77"/>
      <c r="Z9" s="411" t="s">
        <v>35</v>
      </c>
      <c r="AA9" s="412"/>
      <c r="AB9" s="412"/>
      <c r="AC9" s="412"/>
      <c r="AD9" s="412"/>
      <c r="AE9" s="412"/>
      <c r="AF9" s="525"/>
      <c r="AG9" s="566"/>
      <c r="AH9" s="567"/>
      <c r="AI9" s="567"/>
      <c r="AJ9" s="568"/>
      <c r="AK9" s="566"/>
      <c r="AL9" s="567"/>
      <c r="AM9" s="567"/>
      <c r="AN9" s="568"/>
      <c r="AO9" s="566"/>
      <c r="AP9" s="567"/>
      <c r="AQ9" s="567"/>
      <c r="AR9" s="568"/>
      <c r="AS9" s="566"/>
      <c r="AT9" s="567"/>
      <c r="AU9" s="567"/>
      <c r="AV9" s="568"/>
      <c r="AW9" s="566"/>
      <c r="AX9" s="567"/>
      <c r="AY9" s="567"/>
      <c r="AZ9" s="568"/>
      <c r="BA9" s="566"/>
      <c r="BB9" s="567"/>
      <c r="BC9" s="567"/>
      <c r="BD9" s="568"/>
      <c r="BE9" s="562">
        <f>SUM(AG9:BD9)</f>
        <v>0</v>
      </c>
      <c r="BF9" s="563"/>
      <c r="BG9" s="564"/>
      <c r="BU9" s="85"/>
      <c r="BW9" s="572"/>
      <c r="BX9" s="572"/>
      <c r="BY9" s="572"/>
      <c r="BZ9" s="572"/>
      <c r="CA9" s="572"/>
      <c r="CB9" s="565"/>
      <c r="CC9" s="565"/>
      <c r="CD9" s="565"/>
      <c r="CE9" s="565"/>
      <c r="CF9" s="565"/>
      <c r="CG9" s="565"/>
      <c r="CH9" s="565"/>
      <c r="CI9" s="576"/>
      <c r="CJ9" s="576"/>
      <c r="CK9" s="576"/>
      <c r="CL9" s="561"/>
      <c r="CM9" s="561"/>
      <c r="CN9" s="561"/>
      <c r="CO9" s="561"/>
      <c r="CP9" s="561"/>
      <c r="CQ9" s="561"/>
      <c r="CR9" s="561"/>
      <c r="CS9" s="561"/>
      <c r="CT9" s="561"/>
      <c r="CU9" s="561"/>
      <c r="CV9" s="561"/>
      <c r="CW9" s="561"/>
      <c r="CX9" s="561"/>
      <c r="CY9" s="561"/>
      <c r="CZ9" s="561"/>
      <c r="DA9" s="561"/>
      <c r="DB9" s="561"/>
      <c r="DC9" s="561"/>
      <c r="DD9" s="561"/>
      <c r="DE9" s="561"/>
      <c r="DF9" s="561"/>
      <c r="DG9" s="561"/>
      <c r="DH9" s="561"/>
    </row>
    <row r="10" spans="1:112" ht="21" customHeight="1">
      <c r="B10" s="77"/>
      <c r="C10" s="88"/>
      <c r="D10" s="73"/>
      <c r="E10" s="90"/>
      <c r="F10" s="74"/>
      <c r="G10" s="74"/>
      <c r="H10" s="74"/>
      <c r="I10" s="74"/>
      <c r="J10" s="74"/>
      <c r="K10" s="74"/>
      <c r="L10" s="74"/>
      <c r="M10" s="74"/>
      <c r="N10" s="74"/>
      <c r="O10" s="74"/>
      <c r="P10" s="74"/>
      <c r="Q10" s="74"/>
      <c r="R10" s="74"/>
      <c r="S10" s="74"/>
      <c r="T10" s="74"/>
      <c r="U10" s="74"/>
      <c r="V10" s="90"/>
      <c r="W10" s="76"/>
      <c r="X10" s="77"/>
      <c r="Y10" s="77"/>
      <c r="Z10" s="411" t="s">
        <v>22</v>
      </c>
      <c r="AA10" s="412"/>
      <c r="AB10" s="412"/>
      <c r="AC10" s="412"/>
      <c r="AD10" s="412"/>
      <c r="AE10" s="412"/>
      <c r="AF10" s="525"/>
      <c r="AG10" s="562">
        <f>AG7+AG9</f>
        <v>0</v>
      </c>
      <c r="AH10" s="563"/>
      <c r="AI10" s="563"/>
      <c r="AJ10" s="564"/>
      <c r="AK10" s="562">
        <f t="shared" ref="AK10" si="0">AK7+AK9</f>
        <v>0</v>
      </c>
      <c r="AL10" s="563"/>
      <c r="AM10" s="563"/>
      <c r="AN10" s="564"/>
      <c r="AO10" s="562">
        <f t="shared" ref="AO10" si="1">AO7+AO9</f>
        <v>0</v>
      </c>
      <c r="AP10" s="563"/>
      <c r="AQ10" s="563"/>
      <c r="AR10" s="564"/>
      <c r="AS10" s="562">
        <f>AS7+AS9</f>
        <v>6</v>
      </c>
      <c r="AT10" s="563"/>
      <c r="AU10" s="563"/>
      <c r="AV10" s="564"/>
      <c r="AW10" s="562">
        <f t="shared" ref="AW10" si="2">AW7+AW9</f>
        <v>4</v>
      </c>
      <c r="AX10" s="563"/>
      <c r="AY10" s="563"/>
      <c r="AZ10" s="564"/>
      <c r="BA10" s="562">
        <f t="shared" ref="BA10" si="3">BA7+BA9</f>
        <v>5</v>
      </c>
      <c r="BB10" s="563"/>
      <c r="BC10" s="563"/>
      <c r="BD10" s="564"/>
      <c r="BE10" s="562">
        <f>BE7+BE9</f>
        <v>15</v>
      </c>
      <c r="BF10" s="563"/>
      <c r="BG10" s="564"/>
      <c r="BW10" s="344"/>
      <c r="BX10" s="344"/>
      <c r="BY10" s="344"/>
      <c r="BZ10" s="344"/>
      <c r="CA10" s="344"/>
      <c r="CB10" s="537"/>
      <c r="CC10" s="537"/>
      <c r="CD10" s="537"/>
      <c r="CE10" s="537"/>
      <c r="CF10" s="538"/>
      <c r="CG10" s="538"/>
      <c r="CH10" s="538"/>
      <c r="CI10" s="538"/>
      <c r="CJ10" s="538"/>
      <c r="CK10" s="538"/>
    </row>
    <row r="11" spans="1:112" ht="21" customHeight="1">
      <c r="B11" s="77"/>
      <c r="C11" s="88"/>
      <c r="D11" s="73"/>
      <c r="E11" s="90"/>
      <c r="F11" s="74"/>
      <c r="G11" s="74"/>
      <c r="H11" s="74"/>
      <c r="I11" s="74"/>
      <c r="J11" s="74"/>
      <c r="K11" s="74"/>
      <c r="L11" s="74"/>
      <c r="M11" s="74"/>
      <c r="N11" s="74"/>
      <c r="O11" s="74"/>
      <c r="P11" s="74"/>
      <c r="Q11" s="74"/>
      <c r="R11" s="74"/>
      <c r="S11" s="74"/>
      <c r="T11" s="74"/>
      <c r="U11" s="74"/>
      <c r="V11" s="90"/>
      <c r="W11" s="91"/>
      <c r="X11" s="77"/>
      <c r="Y11" s="77"/>
      <c r="Z11" s="77"/>
      <c r="AA11" s="77"/>
      <c r="BG11" s="92" t="str">
        <f>IF(AND(BE10&lt;&gt;BO4,D13="○"),"「事業者名簿」の定員数と想定される利用者数が一致しません。","")</f>
        <v/>
      </c>
      <c r="BK11" s="80"/>
      <c r="BL11" s="80"/>
      <c r="BM11" s="80"/>
      <c r="BN11" s="80"/>
      <c r="BO11" s="81"/>
      <c r="BP11" s="82"/>
      <c r="BQ11" s="83"/>
      <c r="BR11" s="83"/>
      <c r="BS11" s="83"/>
      <c r="BW11" s="344"/>
      <c r="BX11" s="344"/>
      <c r="BY11" s="344"/>
      <c r="BZ11" s="344"/>
      <c r="CA11" s="344"/>
      <c r="CB11" s="537"/>
      <c r="CC11" s="537"/>
      <c r="CD11" s="537"/>
      <c r="CE11" s="537"/>
      <c r="CF11" s="538"/>
      <c r="CG11" s="538"/>
      <c r="CH11" s="538"/>
      <c r="CI11" s="538"/>
      <c r="CJ11" s="538"/>
      <c r="CK11" s="538"/>
    </row>
    <row r="12" spans="1:112" ht="21" customHeight="1">
      <c r="B12" s="77"/>
      <c r="C12" s="88"/>
      <c r="D12" s="93" t="s">
        <v>119</v>
      </c>
      <c r="E12" s="94"/>
      <c r="F12" s="94"/>
      <c r="G12" s="94"/>
      <c r="H12" s="94"/>
      <c r="I12" s="94"/>
      <c r="J12" s="74"/>
      <c r="K12" s="74"/>
      <c r="L12" s="74"/>
      <c r="M12" s="74"/>
      <c r="N12" s="74"/>
      <c r="O12" s="74"/>
      <c r="P12" s="74"/>
      <c r="Q12" s="74"/>
      <c r="R12" s="74"/>
      <c r="S12" s="74"/>
      <c r="T12" s="74"/>
      <c r="U12" s="74"/>
      <c r="V12" s="90"/>
      <c r="W12" s="95"/>
      <c r="Z12" s="85" t="s">
        <v>118</v>
      </c>
      <c r="AP12" s="85" t="s">
        <v>138</v>
      </c>
      <c r="AQ12" s="85"/>
      <c r="AW12" s="84"/>
      <c r="AX12" s="84"/>
      <c r="AY12" s="84"/>
      <c r="BG12" s="96"/>
      <c r="BH12" s="85" t="s">
        <v>139</v>
      </c>
      <c r="BN12" s="84"/>
      <c r="BO12" s="84"/>
      <c r="BP12" s="84"/>
      <c r="BW12" s="77"/>
      <c r="BX12" s="77"/>
      <c r="BY12" s="77"/>
      <c r="BZ12" s="77"/>
      <c r="CA12" s="77"/>
      <c r="CB12" s="537"/>
      <c r="CC12" s="537"/>
      <c r="CD12" s="537"/>
      <c r="CE12" s="537"/>
      <c r="CF12" s="538"/>
      <c r="CG12" s="538"/>
      <c r="CH12" s="538"/>
      <c r="CI12" s="538"/>
      <c r="CJ12" s="538"/>
      <c r="CK12" s="538"/>
    </row>
    <row r="13" spans="1:112" ht="21" customHeight="1">
      <c r="B13" s="77"/>
      <c r="C13" s="88"/>
      <c r="D13" s="547" t="s">
        <v>71</v>
      </c>
      <c r="E13" s="552"/>
      <c r="F13" s="549" t="s">
        <v>115</v>
      </c>
      <c r="G13" s="550"/>
      <c r="H13" s="550"/>
      <c r="I13" s="550"/>
      <c r="J13" s="550"/>
      <c r="K13" s="550"/>
      <c r="L13" s="550"/>
      <c r="M13" s="550"/>
      <c r="N13" s="550"/>
      <c r="O13" s="550"/>
      <c r="P13" s="550"/>
      <c r="Q13" s="550"/>
      <c r="R13" s="550"/>
      <c r="S13" s="550"/>
      <c r="T13" s="550"/>
      <c r="U13" s="550"/>
      <c r="V13" s="551"/>
      <c r="W13" s="91"/>
      <c r="AE13" s="539" t="s">
        <v>113</v>
      </c>
      <c r="AF13" s="540"/>
      <c r="AG13" s="540"/>
      <c r="AH13" s="540"/>
      <c r="AI13" s="540"/>
      <c r="AJ13" s="540"/>
      <c r="AK13" s="541"/>
      <c r="AL13" s="553" t="s">
        <v>81</v>
      </c>
      <c r="AM13" s="554"/>
      <c r="AN13" s="555"/>
      <c r="AV13" s="539" t="s">
        <v>113</v>
      </c>
      <c r="AW13" s="540"/>
      <c r="AX13" s="540"/>
      <c r="AY13" s="540"/>
      <c r="AZ13" s="540"/>
      <c r="BA13" s="540"/>
      <c r="BB13" s="541"/>
      <c r="BC13" s="553" t="s">
        <v>81</v>
      </c>
      <c r="BD13" s="554"/>
      <c r="BE13" s="555"/>
      <c r="BF13" s="97"/>
      <c r="BG13" s="96"/>
      <c r="BM13" s="539" t="s">
        <v>132</v>
      </c>
      <c r="BN13" s="540"/>
      <c r="BO13" s="540"/>
      <c r="BP13" s="540"/>
      <c r="BQ13" s="540"/>
      <c r="BR13" s="540"/>
      <c r="BS13" s="541"/>
      <c r="BW13" s="559"/>
      <c r="BX13" s="559"/>
      <c r="BY13" s="559"/>
      <c r="BZ13" s="559"/>
      <c r="CA13" s="559"/>
      <c r="CB13" s="545"/>
      <c r="CC13" s="545"/>
      <c r="CD13" s="545"/>
      <c r="CE13" s="545"/>
      <c r="CF13" s="560"/>
      <c r="CG13" s="560"/>
      <c r="CH13" s="560"/>
      <c r="CI13" s="559"/>
      <c r="CJ13" s="559"/>
      <c r="CK13" s="559"/>
    </row>
    <row r="14" spans="1:112" ht="26.25" customHeight="1">
      <c r="B14" s="77"/>
      <c r="C14" s="88"/>
      <c r="D14" s="547"/>
      <c r="E14" s="548"/>
      <c r="F14" s="549" t="s">
        <v>116</v>
      </c>
      <c r="G14" s="550"/>
      <c r="H14" s="550"/>
      <c r="I14" s="550"/>
      <c r="J14" s="550"/>
      <c r="K14" s="550"/>
      <c r="L14" s="550"/>
      <c r="M14" s="550"/>
      <c r="N14" s="550"/>
      <c r="O14" s="550"/>
      <c r="P14" s="550"/>
      <c r="Q14" s="550"/>
      <c r="R14" s="550"/>
      <c r="S14" s="550"/>
      <c r="T14" s="550"/>
      <c r="U14" s="550"/>
      <c r="V14" s="551"/>
      <c r="W14" s="98"/>
      <c r="AE14" s="534" t="s">
        <v>114</v>
      </c>
      <c r="AF14" s="535"/>
      <c r="AG14" s="535"/>
      <c r="AH14" s="536"/>
      <c r="AI14" s="534" t="s">
        <v>87</v>
      </c>
      <c r="AJ14" s="535"/>
      <c r="AK14" s="536"/>
      <c r="AL14" s="556"/>
      <c r="AM14" s="557"/>
      <c r="AN14" s="558"/>
      <c r="AQ14" s="549"/>
      <c r="AR14" s="550"/>
      <c r="AS14" s="550"/>
      <c r="AT14" s="550"/>
      <c r="AU14" s="551"/>
      <c r="AV14" s="534" t="s">
        <v>114</v>
      </c>
      <c r="AW14" s="535"/>
      <c r="AX14" s="535"/>
      <c r="AY14" s="536"/>
      <c r="AZ14" s="534" t="s">
        <v>87</v>
      </c>
      <c r="BA14" s="535"/>
      <c r="BB14" s="536"/>
      <c r="BC14" s="556"/>
      <c r="BD14" s="557"/>
      <c r="BE14" s="558"/>
      <c r="BF14" s="97"/>
      <c r="BG14" s="99"/>
      <c r="BH14" s="549"/>
      <c r="BI14" s="550"/>
      <c r="BJ14" s="550"/>
      <c r="BK14" s="550"/>
      <c r="BL14" s="551"/>
      <c r="BM14" s="534" t="s">
        <v>133</v>
      </c>
      <c r="BN14" s="535"/>
      <c r="BO14" s="535"/>
      <c r="BP14" s="536"/>
      <c r="BQ14" s="534" t="s">
        <v>87</v>
      </c>
      <c r="BR14" s="535"/>
      <c r="BS14" s="536"/>
      <c r="BW14" s="77"/>
      <c r="BX14" s="77"/>
      <c r="BY14" s="77"/>
      <c r="BZ14" s="537"/>
      <c r="CA14" s="537"/>
      <c r="CB14" s="537"/>
      <c r="CC14" s="537"/>
      <c r="CD14" s="538"/>
      <c r="CE14" s="538"/>
      <c r="CF14" s="538"/>
      <c r="CG14" s="538"/>
      <c r="CH14" s="538"/>
      <c r="CI14" s="538"/>
    </row>
    <row r="15" spans="1:112" ht="21" customHeight="1">
      <c r="B15" s="77"/>
      <c r="C15" s="88"/>
      <c r="D15" s="547"/>
      <c r="E15" s="548"/>
      <c r="F15" s="549" t="s">
        <v>117</v>
      </c>
      <c r="G15" s="550"/>
      <c r="H15" s="550"/>
      <c r="I15" s="550"/>
      <c r="J15" s="550"/>
      <c r="K15" s="550"/>
      <c r="L15" s="550"/>
      <c r="M15" s="550"/>
      <c r="N15" s="550"/>
      <c r="O15" s="550"/>
      <c r="P15" s="550"/>
      <c r="Q15" s="550"/>
      <c r="R15" s="550"/>
      <c r="S15" s="550"/>
      <c r="T15" s="550"/>
      <c r="U15" s="550"/>
      <c r="V15" s="551"/>
      <c r="W15" s="98"/>
      <c r="Z15" s="539" t="s">
        <v>90</v>
      </c>
      <c r="AA15" s="540"/>
      <c r="AB15" s="540"/>
      <c r="AC15" s="540"/>
      <c r="AD15" s="541"/>
      <c r="AE15" s="542">
        <f>IF((OR($D$6="○",$D$7="○")),ROUNDDOWN(((BE$7+BE$9*0.9))/6,1))</f>
        <v>2.5</v>
      </c>
      <c r="AF15" s="543"/>
      <c r="AG15" s="543"/>
      <c r="AH15" s="544"/>
      <c r="AI15" s="529">
        <f>AE15*$AY$61</f>
        <v>80</v>
      </c>
      <c r="AJ15" s="530"/>
      <c r="AK15" s="531"/>
      <c r="AL15" s="529">
        <f>AE15*40</f>
        <v>100</v>
      </c>
      <c r="AM15" s="530"/>
      <c r="AN15" s="531"/>
      <c r="AQ15" s="539" t="s">
        <v>90</v>
      </c>
      <c r="AR15" s="540"/>
      <c r="AS15" s="540"/>
      <c r="AT15" s="540"/>
      <c r="AU15" s="541"/>
      <c r="AV15" s="526">
        <f>IF((OR($D$6="○",$D$7="○")),$BE$44)</f>
        <v>2.5</v>
      </c>
      <c r="AW15" s="527"/>
      <c r="AX15" s="527"/>
      <c r="AY15" s="528"/>
      <c r="AZ15" s="532">
        <f>AV15*$AY$61</f>
        <v>80</v>
      </c>
      <c r="BA15" s="532"/>
      <c r="BB15" s="532"/>
      <c r="BC15" s="529">
        <f>AV15*40</f>
        <v>100</v>
      </c>
      <c r="BD15" s="530"/>
      <c r="BE15" s="531"/>
      <c r="BF15" s="100"/>
      <c r="BG15" s="96"/>
      <c r="BH15" s="539" t="s">
        <v>129</v>
      </c>
      <c r="BI15" s="540"/>
      <c r="BJ15" s="540"/>
      <c r="BK15" s="540"/>
      <c r="BL15" s="541"/>
      <c r="BM15" s="526">
        <f>(ROUNDDOWN(BQ15/40,1))</f>
        <v>2.5</v>
      </c>
      <c r="BN15" s="527"/>
      <c r="BO15" s="527"/>
      <c r="BP15" s="528"/>
      <c r="BQ15" s="532">
        <f>$BB$74</f>
        <v>100.25</v>
      </c>
      <c r="BR15" s="532"/>
      <c r="BS15" s="532"/>
      <c r="BU15" s="85"/>
      <c r="BW15" s="85"/>
      <c r="BX15" s="85"/>
      <c r="BY15" s="85"/>
      <c r="BZ15" s="545"/>
      <c r="CA15" s="545"/>
      <c r="CB15" s="545"/>
      <c r="CC15" s="545"/>
      <c r="CD15" s="546"/>
      <c r="CE15" s="546"/>
      <c r="CF15" s="546"/>
      <c r="CG15" s="344"/>
      <c r="CH15" s="344"/>
      <c r="CI15" s="344"/>
    </row>
    <row r="16" spans="1:112" ht="21" customHeight="1">
      <c r="B16" s="77"/>
      <c r="C16" s="101"/>
      <c r="D16" s="102"/>
      <c r="E16" s="102"/>
      <c r="F16" s="102"/>
      <c r="G16" s="102"/>
      <c r="H16" s="102"/>
      <c r="I16" s="102"/>
      <c r="J16" s="102"/>
      <c r="K16" s="102"/>
      <c r="L16" s="103" t="str">
        <f>IF(COUNTIF(D13:E15,"○")&gt;1,"いずれか１つを選択してください。","")</f>
        <v/>
      </c>
      <c r="M16" s="102"/>
      <c r="N16" s="102"/>
      <c r="O16" s="102"/>
      <c r="P16" s="102"/>
      <c r="Q16" s="102"/>
      <c r="R16" s="102"/>
      <c r="S16" s="102"/>
      <c r="T16" s="102"/>
      <c r="U16" s="102"/>
      <c r="V16" s="104"/>
      <c r="W16" s="105"/>
      <c r="Z16" s="539" t="s">
        <v>91</v>
      </c>
      <c r="AA16" s="540"/>
      <c r="AB16" s="540"/>
      <c r="AC16" s="540"/>
      <c r="AD16" s="541"/>
      <c r="AE16" s="542" t="b">
        <f>IF((OR($D$8="○")),ROUNDDOWN((BE$7+BE$9*0.9)/5,1))</f>
        <v>0</v>
      </c>
      <c r="AF16" s="543"/>
      <c r="AG16" s="543"/>
      <c r="AH16" s="544"/>
      <c r="AI16" s="529">
        <f>AE16*$AY$61</f>
        <v>0</v>
      </c>
      <c r="AJ16" s="530"/>
      <c r="AK16" s="531"/>
      <c r="AL16" s="529">
        <f>AE16*40</f>
        <v>0</v>
      </c>
      <c r="AM16" s="530"/>
      <c r="AN16" s="531"/>
      <c r="AQ16" s="539" t="s">
        <v>91</v>
      </c>
      <c r="AR16" s="540"/>
      <c r="AS16" s="540"/>
      <c r="AT16" s="540"/>
      <c r="AU16" s="541"/>
      <c r="AV16" s="526" t="b">
        <f>IF(($D$8="○"),$BE$44)</f>
        <v>0</v>
      </c>
      <c r="AW16" s="527"/>
      <c r="AX16" s="527"/>
      <c r="AY16" s="528"/>
      <c r="AZ16" s="532">
        <f>AV16*$AY$61</f>
        <v>0</v>
      </c>
      <c r="BA16" s="532"/>
      <c r="BB16" s="532"/>
      <c r="BC16" s="529">
        <f>AV16*40</f>
        <v>0</v>
      </c>
      <c r="BD16" s="530"/>
      <c r="BE16" s="531"/>
      <c r="BF16" s="100"/>
      <c r="BG16" s="96"/>
      <c r="BH16" s="518" t="s">
        <v>0</v>
      </c>
      <c r="BI16" s="519"/>
      <c r="BJ16" s="519"/>
      <c r="BK16" s="519"/>
      <c r="BL16" s="520"/>
      <c r="BM16" s="521">
        <f>SUM(BM13:BP15)</f>
        <v>2.5</v>
      </c>
      <c r="BN16" s="522"/>
      <c r="BO16" s="522"/>
      <c r="BP16" s="523"/>
      <c r="BQ16" s="533">
        <f>SUMIF(BQ13:BS15,"&lt;&gt;#VALUE!")</f>
        <v>100.25</v>
      </c>
      <c r="BR16" s="533"/>
      <c r="BS16" s="533"/>
      <c r="BW16" s="106"/>
    </row>
    <row r="17" spans="2:96" ht="21" customHeight="1">
      <c r="B17" s="77"/>
      <c r="C17" s="77"/>
      <c r="D17" s="77"/>
      <c r="E17" s="80"/>
      <c r="F17" s="80"/>
      <c r="G17" s="80"/>
      <c r="H17" s="80"/>
      <c r="I17" s="80"/>
      <c r="J17" s="80"/>
      <c r="K17" s="80"/>
      <c r="L17" s="80"/>
      <c r="M17" s="80"/>
      <c r="N17" s="80"/>
      <c r="O17" s="80"/>
      <c r="P17" s="80"/>
      <c r="Q17" s="80"/>
      <c r="R17" s="80"/>
      <c r="S17" s="80"/>
      <c r="T17" s="80"/>
      <c r="U17" s="80"/>
      <c r="V17" s="77"/>
      <c r="W17" s="77"/>
      <c r="X17" s="77"/>
      <c r="Y17" s="77"/>
      <c r="Z17" s="411" t="s">
        <v>21</v>
      </c>
      <c r="AA17" s="412"/>
      <c r="AB17" s="412"/>
      <c r="AC17" s="412"/>
      <c r="AD17" s="525"/>
      <c r="AE17" s="526">
        <f>IF($D$7="○","",ROUNDDOWN(($AO$7+$AO$9*0.9)/9,1)+ROUNDDOWN(($AS$7-$AS$8+$AS$9*0.9)/6,1)+ROUNDDOWN($AS$8/12,1)+ROUNDDOWN(($AW$7-$AW$8+$AW$9*0.9)/4,1)+ROUNDDOWN($AW$8/8,1)+ROUNDDOWN(($BA$7-$BA$8+$BA$9*0.9)/2.5,1)+ROUNDDOWN($BA$8/5,1))</f>
        <v>4</v>
      </c>
      <c r="AF17" s="527"/>
      <c r="AG17" s="527"/>
      <c r="AH17" s="528"/>
      <c r="AI17" s="529">
        <f>AE17*$AY$61</f>
        <v>128</v>
      </c>
      <c r="AJ17" s="530"/>
      <c r="AK17" s="531"/>
      <c r="AL17" s="529">
        <f>AE17*40</f>
        <v>160</v>
      </c>
      <c r="AM17" s="530"/>
      <c r="AN17" s="531"/>
      <c r="AO17" s="77"/>
      <c r="AP17" s="77"/>
      <c r="AQ17" s="411" t="s">
        <v>21</v>
      </c>
      <c r="AR17" s="412"/>
      <c r="AS17" s="412"/>
      <c r="AT17" s="412"/>
      <c r="AU17" s="525"/>
      <c r="AV17" s="526">
        <f>IF(($D$7="○"),"",$BE$52)</f>
        <v>4.2</v>
      </c>
      <c r="AW17" s="527"/>
      <c r="AX17" s="527"/>
      <c r="AY17" s="528"/>
      <c r="AZ17" s="532">
        <f>AV17*$AY$61</f>
        <v>134.4</v>
      </c>
      <c r="BA17" s="532"/>
      <c r="BB17" s="532"/>
      <c r="BC17" s="529">
        <f>AV17*40</f>
        <v>168</v>
      </c>
      <c r="BD17" s="530"/>
      <c r="BE17" s="531"/>
      <c r="BF17" s="100"/>
      <c r="BG17" s="96"/>
      <c r="BH17" s="77"/>
      <c r="BI17" s="77"/>
      <c r="BJ17" s="77"/>
      <c r="BK17" s="77"/>
      <c r="BL17" s="77"/>
      <c r="BM17" s="84"/>
      <c r="BN17" s="84"/>
      <c r="BO17" s="84"/>
      <c r="BP17" s="84"/>
      <c r="BQ17" s="100"/>
      <c r="BR17" s="100"/>
      <c r="BS17" s="100"/>
    </row>
    <row r="18" spans="2:96" ht="21" customHeight="1">
      <c r="B18" s="77"/>
      <c r="C18" s="77"/>
      <c r="D18" s="77"/>
      <c r="E18" s="80"/>
      <c r="F18" s="80"/>
      <c r="G18" s="80"/>
      <c r="H18" s="80"/>
      <c r="I18" s="80"/>
      <c r="J18" s="80"/>
      <c r="K18" s="80"/>
      <c r="L18" s="80"/>
      <c r="M18" s="80"/>
      <c r="N18" s="80"/>
      <c r="O18" s="80"/>
      <c r="P18" s="80"/>
      <c r="Q18" s="80"/>
      <c r="R18" s="80"/>
      <c r="S18" s="80"/>
      <c r="T18" s="80"/>
      <c r="U18" s="80"/>
      <c r="V18" s="77"/>
      <c r="W18" s="85"/>
      <c r="X18" s="85"/>
      <c r="Y18" s="85"/>
      <c r="Z18" s="518" t="s">
        <v>0</v>
      </c>
      <c r="AA18" s="519"/>
      <c r="AB18" s="519"/>
      <c r="AC18" s="519"/>
      <c r="AD18" s="520"/>
      <c r="AE18" s="521">
        <f>SUM(AE15:AH17)</f>
        <v>6.5</v>
      </c>
      <c r="AF18" s="522"/>
      <c r="AG18" s="522"/>
      <c r="AH18" s="523"/>
      <c r="AI18" s="524">
        <f>SUMIF(AI15:AK17,"&lt;&gt;#VALUE!")</f>
        <v>208</v>
      </c>
      <c r="AJ18" s="524"/>
      <c r="AK18" s="524"/>
      <c r="AL18" s="524">
        <f>SUMIF(AL15:AN17,"&lt;&gt;#VALUE!")</f>
        <v>260</v>
      </c>
      <c r="AM18" s="524"/>
      <c r="AN18" s="524"/>
      <c r="AO18" s="85"/>
      <c r="AP18" s="85"/>
      <c r="AQ18" s="518" t="s">
        <v>0</v>
      </c>
      <c r="AR18" s="519"/>
      <c r="AS18" s="519"/>
      <c r="AT18" s="519"/>
      <c r="AU18" s="520"/>
      <c r="AV18" s="521">
        <f>SUM(AV15:AY17)</f>
        <v>6.7</v>
      </c>
      <c r="AW18" s="522"/>
      <c r="AX18" s="522"/>
      <c r="AY18" s="523"/>
      <c r="AZ18" s="533">
        <f>SUMIF(AZ15:BB17,"&lt;&gt;#VALUE!")</f>
        <v>214.4</v>
      </c>
      <c r="BA18" s="533"/>
      <c r="BB18" s="533"/>
      <c r="BC18" s="518">
        <f>SUMIF(BC15:BE17,"&lt;&gt;#VALUE!")</f>
        <v>268</v>
      </c>
      <c r="BD18" s="519"/>
      <c r="BE18" s="520"/>
      <c r="BF18" s="85"/>
      <c r="BG18" s="107"/>
      <c r="BH18" s="85"/>
      <c r="BI18" s="85"/>
      <c r="BJ18" s="85"/>
      <c r="BK18" s="85"/>
      <c r="BL18" s="85"/>
      <c r="BM18" s="108"/>
      <c r="BN18" s="108"/>
      <c r="BO18" s="108"/>
      <c r="BP18" s="108"/>
      <c r="BQ18" s="109"/>
      <c r="BR18" s="109"/>
      <c r="BS18" s="109"/>
      <c r="BT18" s="85"/>
      <c r="BU18" s="85"/>
      <c r="BV18" s="85"/>
      <c r="BW18" s="110"/>
      <c r="BX18" s="111"/>
    </row>
    <row r="19" spans="2:96" ht="21" customHeight="1" thickBot="1">
      <c r="B19" s="77"/>
      <c r="C19" s="77"/>
      <c r="D19" s="77"/>
      <c r="E19" s="80"/>
      <c r="F19" s="80"/>
      <c r="G19" s="80"/>
      <c r="H19" s="80"/>
      <c r="I19" s="80"/>
      <c r="J19" s="80"/>
      <c r="K19" s="80"/>
      <c r="L19" s="80"/>
      <c r="M19" s="80"/>
      <c r="N19" s="80"/>
      <c r="O19" s="80"/>
      <c r="P19" s="80"/>
      <c r="Q19" s="80"/>
      <c r="R19" s="80"/>
      <c r="S19" s="80"/>
      <c r="T19" s="80"/>
      <c r="U19" s="80"/>
      <c r="V19" s="77"/>
      <c r="W19" s="112"/>
      <c r="X19" s="112"/>
      <c r="Y19" s="112"/>
      <c r="Z19" s="112"/>
      <c r="AA19" s="112"/>
      <c r="AB19" s="113"/>
      <c r="AC19" s="113"/>
      <c r="AD19" s="113"/>
      <c r="AE19" s="113"/>
      <c r="AF19" s="80"/>
      <c r="AG19" s="80"/>
      <c r="AH19" s="80"/>
      <c r="AI19" s="80"/>
      <c r="AJ19" s="80"/>
      <c r="AK19" s="80"/>
      <c r="AM19" s="112"/>
      <c r="AN19" s="112"/>
      <c r="AO19" s="112"/>
      <c r="AP19" s="112"/>
      <c r="AQ19" s="112"/>
      <c r="AR19" s="113"/>
      <c r="AS19" s="113"/>
      <c r="AT19" s="113"/>
      <c r="AU19" s="113"/>
      <c r="AV19" s="114"/>
      <c r="AW19" s="114"/>
      <c r="AX19" s="114"/>
      <c r="AY19" s="80"/>
      <c r="AZ19" s="80"/>
      <c r="BA19" s="80"/>
      <c r="BD19" s="107"/>
      <c r="BE19" s="107"/>
      <c r="BF19" s="107"/>
      <c r="BG19" s="107"/>
      <c r="BH19" s="107"/>
      <c r="BI19" s="115"/>
      <c r="BJ19" s="115"/>
      <c r="BK19" s="115"/>
      <c r="BL19" s="115"/>
      <c r="BM19" s="116"/>
      <c r="BN19" s="116"/>
      <c r="BO19" s="116"/>
      <c r="BP19" s="116"/>
      <c r="BQ19" s="79"/>
      <c r="BR19" s="110"/>
      <c r="BS19" s="110"/>
      <c r="BT19" s="110"/>
      <c r="BU19" s="106"/>
      <c r="BV19" s="106"/>
      <c r="BW19" s="106"/>
      <c r="BX19" s="111"/>
    </row>
    <row r="20" spans="2:96" ht="8.25" customHeight="1">
      <c r="B20" s="117"/>
      <c r="C20" s="118"/>
      <c r="D20" s="118"/>
      <c r="E20" s="119"/>
      <c r="F20" s="119"/>
      <c r="G20" s="119"/>
      <c r="H20" s="119"/>
      <c r="I20" s="119"/>
      <c r="J20" s="119"/>
      <c r="K20" s="119"/>
      <c r="L20" s="119"/>
      <c r="M20" s="119"/>
      <c r="N20" s="119"/>
      <c r="O20" s="119"/>
      <c r="P20" s="119"/>
      <c r="Q20" s="119"/>
      <c r="R20" s="119"/>
      <c r="S20" s="119"/>
      <c r="T20" s="119"/>
      <c r="U20" s="119"/>
      <c r="V20" s="118"/>
      <c r="W20" s="120"/>
      <c r="X20" s="120"/>
      <c r="Y20" s="120"/>
      <c r="Z20" s="120"/>
      <c r="AA20" s="120"/>
      <c r="AB20" s="121"/>
      <c r="AC20" s="121"/>
      <c r="AD20" s="121"/>
      <c r="AE20" s="121"/>
      <c r="AF20" s="119"/>
      <c r="AG20" s="119"/>
      <c r="AH20" s="119"/>
      <c r="AI20" s="119"/>
      <c r="AJ20" s="119"/>
      <c r="AK20" s="119"/>
      <c r="AL20" s="122"/>
      <c r="AM20" s="120"/>
      <c r="AN20" s="120"/>
      <c r="AO20" s="120"/>
      <c r="AP20" s="120"/>
      <c r="AQ20" s="120"/>
      <c r="AR20" s="121"/>
      <c r="AS20" s="121"/>
      <c r="AT20" s="121"/>
      <c r="AU20" s="121"/>
      <c r="AV20" s="123"/>
      <c r="AW20" s="123"/>
      <c r="AX20" s="123"/>
      <c r="AY20" s="119"/>
      <c r="AZ20" s="119"/>
      <c r="BA20" s="119"/>
      <c r="BB20" s="122"/>
      <c r="BC20" s="122"/>
      <c r="BD20" s="124"/>
      <c r="BE20" s="124"/>
      <c r="BF20" s="124"/>
      <c r="BG20" s="124"/>
      <c r="BH20" s="124"/>
      <c r="BI20" s="125"/>
      <c r="BJ20" s="125"/>
      <c r="BK20" s="125"/>
      <c r="BL20" s="125"/>
      <c r="BM20" s="126"/>
      <c r="BN20" s="127"/>
      <c r="BO20" s="116"/>
      <c r="BP20" s="116"/>
      <c r="BQ20" s="79"/>
      <c r="BR20" s="110"/>
      <c r="BS20" s="110"/>
      <c r="BT20" s="110"/>
      <c r="BU20" s="106"/>
      <c r="BV20" s="106"/>
      <c r="BW20" s="106"/>
      <c r="BX20" s="111"/>
    </row>
    <row r="21" spans="2:96" ht="21" customHeight="1">
      <c r="B21" s="128"/>
      <c r="D21" s="85" t="s">
        <v>141</v>
      </c>
      <c r="E21" s="129"/>
      <c r="F21" s="129"/>
      <c r="G21" s="129"/>
      <c r="H21" s="129"/>
      <c r="I21" s="130"/>
      <c r="J21" s="115"/>
      <c r="K21" s="115"/>
      <c r="L21" s="115"/>
      <c r="M21" s="116"/>
      <c r="N21" s="116"/>
      <c r="O21" s="130"/>
      <c r="P21" s="116"/>
      <c r="Q21" s="80"/>
      <c r="R21" s="80"/>
      <c r="S21" s="80"/>
      <c r="T21" s="80"/>
      <c r="U21" s="80"/>
      <c r="V21" s="77"/>
      <c r="W21" s="131"/>
      <c r="X21" s="132"/>
      <c r="Y21" s="132"/>
      <c r="Z21" s="510" t="s">
        <v>140</v>
      </c>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1"/>
      <c r="BN21" s="133"/>
      <c r="BO21" s="116"/>
      <c r="BP21" s="116"/>
      <c r="BQ21" s="79"/>
      <c r="BR21" s="110"/>
      <c r="BS21" s="110"/>
      <c r="BT21" s="110"/>
      <c r="BU21" s="106"/>
      <c r="BV21" s="106"/>
      <c r="BW21" s="106"/>
      <c r="BX21" s="116"/>
    </row>
    <row r="22" spans="2:96" ht="16.5" customHeight="1">
      <c r="B22" s="128"/>
      <c r="C22" s="77"/>
      <c r="D22" s="77"/>
      <c r="E22" s="67"/>
      <c r="F22" s="115"/>
      <c r="G22" s="115"/>
      <c r="H22" s="115"/>
      <c r="I22" s="116"/>
      <c r="J22" s="116"/>
      <c r="L22" s="116"/>
      <c r="M22" s="80"/>
      <c r="N22" s="80"/>
      <c r="Q22" s="80"/>
      <c r="S22" s="115"/>
      <c r="T22" s="115"/>
      <c r="U22" s="115"/>
      <c r="V22" s="116"/>
      <c r="W22" s="134" t="s">
        <v>137</v>
      </c>
      <c r="X22" s="135"/>
      <c r="Y22" s="136"/>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3"/>
      <c r="BN22" s="133"/>
      <c r="BO22" s="116"/>
      <c r="BQ22" s="129"/>
      <c r="BR22" s="137"/>
      <c r="BS22" s="137"/>
      <c r="BT22" s="70"/>
      <c r="BU22" s="70"/>
      <c r="BX22" s="116"/>
    </row>
    <row r="23" spans="2:96" ht="16.5" customHeight="1">
      <c r="B23" s="128"/>
      <c r="C23" s="77"/>
      <c r="D23" s="77"/>
      <c r="E23" s="67"/>
      <c r="F23" s="115"/>
      <c r="G23" s="115"/>
      <c r="H23" s="115"/>
      <c r="I23" s="116"/>
      <c r="J23" s="116"/>
      <c r="L23" s="116"/>
      <c r="M23" s="80"/>
      <c r="N23" s="80"/>
      <c r="Q23" s="80"/>
      <c r="S23" s="115"/>
      <c r="T23" s="115"/>
      <c r="U23" s="115"/>
      <c r="V23" s="116"/>
      <c r="W23" s="138"/>
      <c r="X23" s="139"/>
      <c r="Y23" s="139"/>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5"/>
      <c r="BN23" s="133"/>
      <c r="BO23" s="110"/>
      <c r="BQ23" s="129"/>
      <c r="BR23" s="137"/>
      <c r="BS23" s="137"/>
      <c r="BT23" s="70"/>
      <c r="BU23" s="70"/>
      <c r="BX23" s="116"/>
    </row>
    <row r="24" spans="2:96" ht="12" customHeight="1">
      <c r="B24" s="128"/>
      <c r="C24" s="77"/>
      <c r="D24" s="77"/>
      <c r="E24" s="67"/>
      <c r="F24" s="115"/>
      <c r="G24" s="115"/>
      <c r="H24" s="115"/>
      <c r="I24" s="116"/>
      <c r="J24" s="116"/>
      <c r="L24" s="116"/>
      <c r="M24" s="80"/>
      <c r="N24" s="80"/>
      <c r="Q24" s="80"/>
      <c r="S24" s="115"/>
      <c r="T24" s="115"/>
      <c r="U24" s="115"/>
      <c r="V24" s="116"/>
      <c r="W24" s="140"/>
      <c r="X24" s="141"/>
      <c r="Y24" s="141"/>
      <c r="Z24" s="142"/>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33"/>
      <c r="BO24" s="110"/>
      <c r="BQ24" s="129"/>
      <c r="BR24" s="137"/>
      <c r="BS24" s="137"/>
      <c r="BT24" s="70"/>
      <c r="BU24" s="144"/>
      <c r="BV24" s="145"/>
      <c r="BW24" s="145"/>
      <c r="BX24" s="146"/>
      <c r="BY24" s="145"/>
      <c r="BZ24" s="145"/>
      <c r="CA24" s="145"/>
      <c r="CB24" s="145"/>
      <c r="CC24" s="145"/>
      <c r="CD24" s="145"/>
      <c r="CE24" s="145"/>
      <c r="CF24" s="145"/>
      <c r="CG24" s="145"/>
      <c r="CH24" s="145"/>
      <c r="CI24" s="145"/>
      <c r="CJ24" s="145"/>
      <c r="CK24" s="145"/>
      <c r="CL24" s="145"/>
      <c r="CM24" s="145"/>
      <c r="CN24" s="145"/>
      <c r="CO24" s="145"/>
      <c r="CP24" s="145"/>
      <c r="CQ24" s="145"/>
      <c r="CR24" s="145"/>
    </row>
    <row r="25" spans="2:96" ht="21" customHeight="1">
      <c r="B25" s="128"/>
      <c r="C25" s="147"/>
      <c r="D25" s="516" t="s">
        <v>92</v>
      </c>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148"/>
      <c r="AH25" s="116"/>
      <c r="AI25" s="149"/>
      <c r="AJ25" s="517" t="s">
        <v>38</v>
      </c>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150"/>
      <c r="BN25" s="133"/>
      <c r="BO25" s="110"/>
      <c r="BQ25" s="129"/>
      <c r="BR25" s="137"/>
      <c r="BS25" s="137"/>
      <c r="BT25" s="70"/>
      <c r="BU25" s="144"/>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row>
    <row r="26" spans="2:96" ht="21" customHeight="1">
      <c r="B26" s="128"/>
      <c r="C26" s="151"/>
      <c r="D26" s="509" t="s">
        <v>73</v>
      </c>
      <c r="E26" s="509"/>
      <c r="F26" s="509"/>
      <c r="G26" s="509"/>
      <c r="H26" s="509"/>
      <c r="I26" s="152" t="s">
        <v>82</v>
      </c>
      <c r="J26" s="152"/>
      <c r="K26" s="152"/>
      <c r="L26" s="152"/>
      <c r="M26" s="152" t="s">
        <v>80</v>
      </c>
      <c r="N26" s="152"/>
      <c r="O26" s="152"/>
      <c r="P26" s="152"/>
      <c r="Q26" s="153"/>
      <c r="R26" s="154"/>
      <c r="S26" s="154"/>
      <c r="T26" s="509" t="s">
        <v>74</v>
      </c>
      <c r="U26" s="509"/>
      <c r="V26" s="509"/>
      <c r="W26" s="509"/>
      <c r="X26" s="509"/>
      <c r="Y26" s="152" t="s">
        <v>82</v>
      </c>
      <c r="Z26" s="152"/>
      <c r="AA26" s="152"/>
      <c r="AB26" s="152"/>
      <c r="AC26" s="152" t="s">
        <v>80</v>
      </c>
      <c r="AD26" s="152"/>
      <c r="AE26" s="152"/>
      <c r="AF26" s="152"/>
      <c r="AG26" s="155"/>
      <c r="AH26" s="154"/>
      <c r="AI26" s="156"/>
      <c r="AJ26" s="509" t="s">
        <v>75</v>
      </c>
      <c r="AK26" s="509"/>
      <c r="AL26" s="509"/>
      <c r="AM26" s="509"/>
      <c r="AN26" s="509"/>
      <c r="AO26" s="152" t="s">
        <v>82</v>
      </c>
      <c r="AP26" s="152"/>
      <c r="AQ26" s="152"/>
      <c r="AR26" s="152"/>
      <c r="AS26" s="152" t="s">
        <v>80</v>
      </c>
      <c r="AT26" s="152"/>
      <c r="AU26" s="152"/>
      <c r="AV26" s="152"/>
      <c r="AW26" s="157"/>
      <c r="AX26" s="158"/>
      <c r="AY26" s="159"/>
      <c r="AZ26" s="509" t="s">
        <v>89</v>
      </c>
      <c r="BA26" s="509"/>
      <c r="BB26" s="509"/>
      <c r="BC26" s="509"/>
      <c r="BD26" s="509"/>
      <c r="BE26" s="152" t="s">
        <v>82</v>
      </c>
      <c r="BF26" s="152"/>
      <c r="BG26" s="152"/>
      <c r="BH26" s="152"/>
      <c r="BI26" s="152" t="s">
        <v>80</v>
      </c>
      <c r="BJ26" s="152"/>
      <c r="BK26" s="152"/>
      <c r="BL26" s="152"/>
      <c r="BM26" s="160"/>
      <c r="BN26" s="161"/>
      <c r="BO26" s="116"/>
      <c r="BQ26" s="129"/>
      <c r="BR26" s="137"/>
      <c r="BS26" s="137"/>
      <c r="BT26" s="70"/>
      <c r="BU26" s="144"/>
      <c r="BV26" s="157"/>
      <c r="BW26" s="157"/>
      <c r="BX26" s="157"/>
      <c r="BY26" s="157"/>
      <c r="BZ26" s="145"/>
      <c r="CA26" s="157"/>
      <c r="CB26" s="157"/>
      <c r="CC26" s="157"/>
      <c r="CD26" s="157"/>
      <c r="CE26" s="145"/>
      <c r="CF26" s="157"/>
      <c r="CG26" s="157"/>
      <c r="CH26" s="157"/>
      <c r="CI26" s="157"/>
      <c r="CJ26" s="145"/>
      <c r="CK26" s="157"/>
      <c r="CL26" s="157"/>
      <c r="CM26" s="157"/>
      <c r="CN26" s="157"/>
      <c r="CO26" s="145"/>
      <c r="CP26" s="145"/>
      <c r="CQ26" s="145"/>
      <c r="CR26" s="145"/>
    </row>
    <row r="27" spans="2:96" ht="21" customHeight="1">
      <c r="B27" s="128"/>
      <c r="C27" s="151"/>
      <c r="D27" s="509" t="s">
        <v>130</v>
      </c>
      <c r="E27" s="509"/>
      <c r="F27" s="509"/>
      <c r="G27" s="509"/>
      <c r="H27" s="509"/>
      <c r="I27" s="505">
        <f>(ROUNDDOWN(M27/40,1))</f>
        <v>-1.2</v>
      </c>
      <c r="J27" s="505"/>
      <c r="K27" s="505"/>
      <c r="L27" s="505"/>
      <c r="M27" s="505">
        <f>((((ROUNDDOWN($BE$10/12,1))*40)))*-1</f>
        <v>-48</v>
      </c>
      <c r="N27" s="505"/>
      <c r="O27" s="505"/>
      <c r="P27" s="505"/>
      <c r="Q27" s="153"/>
      <c r="R27" s="154"/>
      <c r="S27" s="154"/>
      <c r="T27" s="509" t="s">
        <v>130</v>
      </c>
      <c r="U27" s="509"/>
      <c r="V27" s="509"/>
      <c r="W27" s="509"/>
      <c r="X27" s="509"/>
      <c r="Y27" s="505">
        <f>(ROUNDDOWN(AC27/40,1))</f>
        <v>-0.5</v>
      </c>
      <c r="Z27" s="505"/>
      <c r="AA27" s="505"/>
      <c r="AB27" s="505"/>
      <c r="AC27" s="505">
        <f>((((ROUNDDOWN($BE$10/30,1))*40)))*-1</f>
        <v>-20</v>
      </c>
      <c r="AD27" s="505"/>
      <c r="AE27" s="505"/>
      <c r="AF27" s="505"/>
      <c r="AG27" s="155"/>
      <c r="AH27" s="154"/>
      <c r="AI27" s="156"/>
      <c r="AJ27" s="509" t="s">
        <v>130</v>
      </c>
      <c r="AK27" s="509"/>
      <c r="AL27" s="509"/>
      <c r="AM27" s="509"/>
      <c r="AN27" s="509"/>
      <c r="AO27" s="505">
        <f>(ROUNDDOWN(AS27/40,1))</f>
        <v>-2</v>
      </c>
      <c r="AP27" s="505"/>
      <c r="AQ27" s="505"/>
      <c r="AR27" s="505"/>
      <c r="AS27" s="505">
        <f>((((ROUNDDOWN($BE$10/7.5,1))*40)))*-1</f>
        <v>-80</v>
      </c>
      <c r="AT27" s="505"/>
      <c r="AU27" s="505"/>
      <c r="AV27" s="505"/>
      <c r="AW27" s="162"/>
      <c r="AX27" s="158"/>
      <c r="AY27" s="159"/>
      <c r="AZ27" s="509" t="s">
        <v>130</v>
      </c>
      <c r="BA27" s="509"/>
      <c r="BB27" s="509"/>
      <c r="BC27" s="509"/>
      <c r="BD27" s="509"/>
      <c r="BE27" s="505">
        <f>(ROUNDDOWN(BI27/40,1))</f>
        <v>-0.7</v>
      </c>
      <c r="BF27" s="505"/>
      <c r="BG27" s="505"/>
      <c r="BH27" s="505"/>
      <c r="BI27" s="506">
        <f>((((ROUNDDOWN($BE$10/20,1))*40)))*-1</f>
        <v>-28</v>
      </c>
      <c r="BJ27" s="507"/>
      <c r="BK27" s="507"/>
      <c r="BL27" s="508"/>
      <c r="BM27" s="160"/>
      <c r="BN27" s="161"/>
      <c r="BO27" s="116"/>
      <c r="BQ27" s="129"/>
      <c r="BR27" s="137"/>
      <c r="BS27" s="137"/>
      <c r="BT27" s="70"/>
      <c r="BU27" s="144"/>
      <c r="BV27" s="163"/>
      <c r="BW27" s="163"/>
      <c r="BX27" s="163"/>
      <c r="BY27" s="163"/>
      <c r="BZ27" s="145"/>
      <c r="CA27" s="163"/>
      <c r="CB27" s="163"/>
      <c r="CC27" s="163"/>
      <c r="CD27" s="163"/>
      <c r="CE27" s="145"/>
      <c r="CF27" s="163"/>
      <c r="CG27" s="163"/>
      <c r="CH27" s="163"/>
      <c r="CI27" s="163"/>
      <c r="CJ27" s="145"/>
      <c r="CK27" s="163"/>
      <c r="CL27" s="163"/>
      <c r="CM27" s="163"/>
      <c r="CN27" s="163"/>
      <c r="CO27" s="145"/>
      <c r="CP27" s="145"/>
      <c r="CQ27" s="145"/>
      <c r="CR27" s="145"/>
    </row>
    <row r="28" spans="2:96" ht="21" customHeight="1">
      <c r="B28" s="128"/>
      <c r="C28" s="151"/>
      <c r="D28" s="502" t="s">
        <v>131</v>
      </c>
      <c r="E28" s="503"/>
      <c r="F28" s="503"/>
      <c r="G28" s="503"/>
      <c r="H28" s="504"/>
      <c r="I28" s="505">
        <f>(ROUNDDOWN(M28/40,1))</f>
        <v>-1.3</v>
      </c>
      <c r="J28" s="505"/>
      <c r="K28" s="505"/>
      <c r="L28" s="505"/>
      <c r="M28" s="506">
        <f>($AL$18-$AI$18)*-1</f>
        <v>-52</v>
      </c>
      <c r="N28" s="507"/>
      <c r="O28" s="507"/>
      <c r="P28" s="508"/>
      <c r="Q28" s="153"/>
      <c r="R28" s="154"/>
      <c r="S28" s="154"/>
      <c r="T28" s="502" t="s">
        <v>131</v>
      </c>
      <c r="U28" s="503"/>
      <c r="V28" s="503"/>
      <c r="W28" s="503"/>
      <c r="X28" s="504"/>
      <c r="Y28" s="505">
        <f>(ROUNDDOWN(AC28/40,1))</f>
        <v>-1.3</v>
      </c>
      <c r="Z28" s="505"/>
      <c r="AA28" s="505"/>
      <c r="AB28" s="505"/>
      <c r="AC28" s="506">
        <f>($AL$18-$AI$18)*-1</f>
        <v>-52</v>
      </c>
      <c r="AD28" s="507"/>
      <c r="AE28" s="507"/>
      <c r="AF28" s="508"/>
      <c r="AG28" s="155"/>
      <c r="AH28" s="154"/>
      <c r="AI28" s="156"/>
      <c r="AJ28" s="502" t="s">
        <v>131</v>
      </c>
      <c r="AK28" s="503"/>
      <c r="AL28" s="503"/>
      <c r="AM28" s="503"/>
      <c r="AN28" s="504"/>
      <c r="AO28" s="505">
        <f>(ROUNDDOWN(AS28/40,1))</f>
        <v>-1.3</v>
      </c>
      <c r="AP28" s="505"/>
      <c r="AQ28" s="505"/>
      <c r="AR28" s="505"/>
      <c r="AS28" s="506">
        <f>($AL$18-$AI$18)*-1</f>
        <v>-52</v>
      </c>
      <c r="AT28" s="507"/>
      <c r="AU28" s="507"/>
      <c r="AV28" s="508"/>
      <c r="AW28" s="162"/>
      <c r="AX28" s="158"/>
      <c r="AY28" s="159"/>
      <c r="AZ28" s="502" t="s">
        <v>131</v>
      </c>
      <c r="BA28" s="503"/>
      <c r="BB28" s="503"/>
      <c r="BC28" s="503"/>
      <c r="BD28" s="504"/>
      <c r="BE28" s="505">
        <f>(ROUNDDOWN(BI28/40,1))</f>
        <v>-1.3</v>
      </c>
      <c r="BF28" s="505"/>
      <c r="BG28" s="505"/>
      <c r="BH28" s="505"/>
      <c r="BI28" s="506">
        <f>($AL$18-$AI$18)*-1</f>
        <v>-52</v>
      </c>
      <c r="BJ28" s="507"/>
      <c r="BK28" s="507"/>
      <c r="BL28" s="508"/>
      <c r="BM28" s="160"/>
      <c r="BN28" s="161"/>
      <c r="BO28" s="116"/>
      <c r="BQ28" s="129"/>
      <c r="BR28" s="137"/>
      <c r="BS28" s="137"/>
      <c r="BT28" s="70"/>
      <c r="BU28" s="144"/>
      <c r="BV28" s="163"/>
      <c r="BW28" s="163"/>
      <c r="BX28" s="163"/>
      <c r="BY28" s="163"/>
      <c r="BZ28" s="145"/>
      <c r="CA28" s="163"/>
      <c r="CB28" s="163"/>
      <c r="CC28" s="163"/>
      <c r="CD28" s="163"/>
      <c r="CE28" s="145"/>
      <c r="CF28" s="163"/>
      <c r="CG28" s="163"/>
      <c r="CH28" s="163"/>
      <c r="CI28" s="163"/>
      <c r="CJ28" s="145"/>
      <c r="CK28" s="163"/>
      <c r="CL28" s="163"/>
      <c r="CM28" s="163"/>
      <c r="CN28" s="163"/>
      <c r="CO28" s="145"/>
      <c r="CP28" s="145"/>
      <c r="CQ28" s="145"/>
      <c r="CR28" s="145"/>
    </row>
    <row r="29" spans="2:96" ht="21" customHeight="1" thickBot="1">
      <c r="B29" s="128"/>
      <c r="C29" s="151"/>
      <c r="D29" s="496" t="s">
        <v>134</v>
      </c>
      <c r="E29" s="496"/>
      <c r="F29" s="496"/>
      <c r="G29" s="496"/>
      <c r="H29" s="496"/>
      <c r="I29" s="497">
        <f>(ROUNDDOWN(M29/40,1))</f>
        <v>2.5</v>
      </c>
      <c r="J29" s="497"/>
      <c r="K29" s="497"/>
      <c r="L29" s="497"/>
      <c r="M29" s="498">
        <f>$BB$74</f>
        <v>100.25</v>
      </c>
      <c r="N29" s="499"/>
      <c r="O29" s="499"/>
      <c r="P29" s="500"/>
      <c r="Q29" s="153"/>
      <c r="R29" s="154"/>
      <c r="S29" s="154"/>
      <c r="T29" s="496" t="s">
        <v>134</v>
      </c>
      <c r="U29" s="496"/>
      <c r="V29" s="496"/>
      <c r="W29" s="496"/>
      <c r="X29" s="496"/>
      <c r="Y29" s="497">
        <f>(ROUNDDOWN(AC29/40,1))</f>
        <v>2.5</v>
      </c>
      <c r="Z29" s="497"/>
      <c r="AA29" s="497"/>
      <c r="AB29" s="497"/>
      <c r="AC29" s="498">
        <f>$BB$74</f>
        <v>100.25</v>
      </c>
      <c r="AD29" s="499"/>
      <c r="AE29" s="499"/>
      <c r="AF29" s="500"/>
      <c r="AG29" s="155"/>
      <c r="AH29" s="154"/>
      <c r="AI29" s="156"/>
      <c r="AJ29" s="496" t="s">
        <v>134</v>
      </c>
      <c r="AK29" s="496"/>
      <c r="AL29" s="496"/>
      <c r="AM29" s="496"/>
      <c r="AN29" s="496"/>
      <c r="AO29" s="497">
        <f>(ROUNDDOWN(AS29/40,1))</f>
        <v>2.5</v>
      </c>
      <c r="AP29" s="497"/>
      <c r="AQ29" s="497"/>
      <c r="AR29" s="497"/>
      <c r="AS29" s="498">
        <f>$BB$74</f>
        <v>100.25</v>
      </c>
      <c r="AT29" s="499"/>
      <c r="AU29" s="499"/>
      <c r="AV29" s="500"/>
      <c r="AW29" s="162"/>
      <c r="AX29" s="158"/>
      <c r="AY29" s="159"/>
      <c r="AZ29" s="496" t="s">
        <v>134</v>
      </c>
      <c r="BA29" s="496"/>
      <c r="BB29" s="496"/>
      <c r="BC29" s="496"/>
      <c r="BD29" s="496"/>
      <c r="BE29" s="501">
        <f>(ROUNDDOWN(BI29/40,1))</f>
        <v>2.5</v>
      </c>
      <c r="BF29" s="501"/>
      <c r="BG29" s="501"/>
      <c r="BH29" s="501"/>
      <c r="BI29" s="498">
        <f>$BB$74</f>
        <v>100.25</v>
      </c>
      <c r="BJ29" s="499"/>
      <c r="BK29" s="499"/>
      <c r="BL29" s="500"/>
      <c r="BM29" s="160"/>
      <c r="BN29" s="161"/>
      <c r="BO29" s="116"/>
      <c r="BU29" s="145"/>
      <c r="BV29" s="164"/>
      <c r="BW29" s="164"/>
      <c r="BX29" s="164"/>
      <c r="BY29" s="164"/>
      <c r="BZ29" s="145"/>
      <c r="CA29" s="164"/>
      <c r="CB29" s="164"/>
      <c r="CC29" s="164"/>
      <c r="CD29" s="164"/>
      <c r="CE29" s="145"/>
      <c r="CF29" s="164"/>
      <c r="CG29" s="164"/>
      <c r="CH29" s="164"/>
      <c r="CI29" s="164"/>
      <c r="CJ29" s="145"/>
      <c r="CK29" s="164"/>
      <c r="CL29" s="164"/>
      <c r="CM29" s="164"/>
      <c r="CN29" s="164"/>
      <c r="CO29" s="145"/>
      <c r="CP29" s="145"/>
      <c r="CQ29" s="145"/>
      <c r="CR29" s="145"/>
    </row>
    <row r="30" spans="2:96" ht="30.75" customHeight="1" thickTop="1">
      <c r="B30" s="128"/>
      <c r="C30" s="151"/>
      <c r="D30" s="492" t="s">
        <v>135</v>
      </c>
      <c r="E30" s="493"/>
      <c r="F30" s="493"/>
      <c r="G30" s="493"/>
      <c r="H30" s="493"/>
      <c r="I30" s="495">
        <f>SUM(I27:L29)</f>
        <v>0</v>
      </c>
      <c r="J30" s="495"/>
      <c r="K30" s="495"/>
      <c r="L30" s="495"/>
      <c r="M30" s="495">
        <f>SUM(M27:P29)</f>
        <v>0.25</v>
      </c>
      <c r="N30" s="495"/>
      <c r="O30" s="495"/>
      <c r="P30" s="495"/>
      <c r="Q30" s="154"/>
      <c r="R30" s="154"/>
      <c r="S30" s="154"/>
      <c r="T30" s="492" t="s">
        <v>135</v>
      </c>
      <c r="U30" s="493"/>
      <c r="V30" s="493"/>
      <c r="W30" s="493"/>
      <c r="X30" s="493"/>
      <c r="Y30" s="495">
        <f>SUM(Y27:AB29)</f>
        <v>0.7</v>
      </c>
      <c r="Z30" s="495"/>
      <c r="AA30" s="495"/>
      <c r="AB30" s="495"/>
      <c r="AC30" s="495">
        <f>SUM(AC27:AF29)</f>
        <v>28.25</v>
      </c>
      <c r="AD30" s="495"/>
      <c r="AE30" s="495"/>
      <c r="AF30" s="495"/>
      <c r="AG30" s="155"/>
      <c r="AH30" s="154"/>
      <c r="AI30" s="156"/>
      <c r="AJ30" s="492" t="s">
        <v>136</v>
      </c>
      <c r="AK30" s="493"/>
      <c r="AL30" s="493"/>
      <c r="AM30" s="493"/>
      <c r="AN30" s="493"/>
      <c r="AO30" s="494">
        <f>SUM(AO27:AR29)</f>
        <v>-0.79999999999999982</v>
      </c>
      <c r="AP30" s="494"/>
      <c r="AQ30" s="494"/>
      <c r="AR30" s="494"/>
      <c r="AS30" s="495">
        <f>SUM(AS27:AV29)</f>
        <v>-31.75</v>
      </c>
      <c r="AT30" s="495"/>
      <c r="AU30" s="495"/>
      <c r="AV30" s="495"/>
      <c r="AW30" s="162"/>
      <c r="AX30" s="158"/>
      <c r="AY30" s="159"/>
      <c r="AZ30" s="492" t="s">
        <v>136</v>
      </c>
      <c r="BA30" s="493"/>
      <c r="BB30" s="493"/>
      <c r="BC30" s="493"/>
      <c r="BD30" s="493"/>
      <c r="BE30" s="494">
        <f>SUM(BE27:BH29)</f>
        <v>0.5</v>
      </c>
      <c r="BF30" s="494"/>
      <c r="BG30" s="494"/>
      <c r="BH30" s="494"/>
      <c r="BI30" s="495">
        <f>SUM(BI27:BL29)</f>
        <v>20.25</v>
      </c>
      <c r="BJ30" s="495"/>
      <c r="BK30" s="495"/>
      <c r="BL30" s="495"/>
      <c r="BM30" s="160"/>
      <c r="BN30" s="161"/>
      <c r="BO30" s="116"/>
      <c r="BQ30" s="129"/>
      <c r="BR30" s="137"/>
      <c r="BS30" s="137"/>
      <c r="BT30" s="70"/>
      <c r="BU30" s="144"/>
      <c r="BV30" s="165"/>
      <c r="BW30" s="165"/>
      <c r="BX30" s="165"/>
      <c r="BY30" s="165"/>
      <c r="BZ30" s="145"/>
      <c r="CA30" s="165"/>
      <c r="CB30" s="165"/>
      <c r="CC30" s="165"/>
      <c r="CD30" s="165"/>
      <c r="CE30" s="145"/>
      <c r="CF30" s="165"/>
      <c r="CG30" s="165"/>
      <c r="CH30" s="165"/>
      <c r="CI30" s="165"/>
      <c r="CJ30" s="145"/>
      <c r="CK30" s="165"/>
      <c r="CL30" s="165"/>
      <c r="CM30" s="165"/>
      <c r="CN30" s="165"/>
      <c r="CO30" s="145"/>
      <c r="CP30" s="145"/>
      <c r="CQ30" s="145"/>
      <c r="CR30" s="145"/>
    </row>
    <row r="31" spans="2:96" ht="20.25" customHeight="1">
      <c r="B31" s="128"/>
      <c r="C31" s="151"/>
      <c r="D31" s="166"/>
      <c r="E31" s="166"/>
      <c r="F31" s="166"/>
      <c r="G31" s="166"/>
      <c r="H31" s="166"/>
      <c r="I31" s="167"/>
      <c r="J31" s="167"/>
      <c r="K31" s="167"/>
      <c r="L31" s="167"/>
      <c r="M31" s="167"/>
      <c r="N31" s="167"/>
      <c r="O31" s="167"/>
      <c r="P31" s="167"/>
      <c r="Q31" s="80"/>
      <c r="R31" s="80"/>
      <c r="S31" s="80"/>
      <c r="T31" s="166"/>
      <c r="U31" s="166"/>
      <c r="V31" s="166"/>
      <c r="W31" s="166"/>
      <c r="X31" s="166"/>
      <c r="Y31" s="167"/>
      <c r="Z31" s="167"/>
      <c r="AA31" s="167"/>
      <c r="AB31" s="167"/>
      <c r="AC31" s="167"/>
      <c r="AD31" s="167"/>
      <c r="AE31" s="167"/>
      <c r="AF31" s="167"/>
      <c r="AG31" s="168"/>
      <c r="AH31" s="80"/>
      <c r="AI31" s="169"/>
      <c r="AJ31" s="170"/>
      <c r="AK31" s="170"/>
      <c r="AL31" s="170"/>
      <c r="AM31" s="170"/>
      <c r="AN31" s="170"/>
      <c r="AO31" s="171"/>
      <c r="AP31" s="171"/>
      <c r="AQ31" s="171"/>
      <c r="AR31" s="171"/>
      <c r="AS31" s="171"/>
      <c r="AT31" s="171"/>
      <c r="AU31" s="171"/>
      <c r="AV31" s="171"/>
      <c r="AW31" s="172"/>
      <c r="AX31" s="173"/>
      <c r="AY31" s="174"/>
      <c r="AZ31" s="170"/>
      <c r="BA31" s="170"/>
      <c r="BB31" s="170"/>
      <c r="BC31" s="170"/>
      <c r="BD31" s="170"/>
      <c r="BE31" s="171"/>
      <c r="BF31" s="171"/>
      <c r="BG31" s="171"/>
      <c r="BH31" s="171"/>
      <c r="BI31" s="171"/>
      <c r="BJ31" s="171"/>
      <c r="BK31" s="171"/>
      <c r="BL31" s="171"/>
      <c r="BM31" s="160"/>
      <c r="BN31" s="161"/>
      <c r="BO31" s="116"/>
      <c r="BQ31" s="129"/>
      <c r="BR31" s="137"/>
      <c r="BS31" s="137"/>
      <c r="BT31" s="70"/>
      <c r="BU31" s="144"/>
      <c r="BV31" s="145"/>
      <c r="BW31" s="145"/>
      <c r="BX31" s="146"/>
      <c r="BY31" s="145"/>
      <c r="BZ31" s="145"/>
      <c r="CA31" s="145"/>
      <c r="CB31" s="145"/>
      <c r="CC31" s="145"/>
      <c r="CD31" s="145"/>
      <c r="CE31" s="145"/>
      <c r="CF31" s="145"/>
      <c r="CG31" s="145"/>
      <c r="CH31" s="145"/>
      <c r="CI31" s="145"/>
      <c r="CJ31" s="145"/>
      <c r="CK31" s="145"/>
      <c r="CL31" s="145"/>
      <c r="CM31" s="145"/>
      <c r="CN31" s="145"/>
      <c r="CO31" s="145"/>
      <c r="CP31" s="145"/>
      <c r="CQ31" s="145"/>
      <c r="CR31" s="145"/>
    </row>
    <row r="32" spans="2:96" ht="20.25" customHeight="1">
      <c r="B32" s="128"/>
      <c r="C32" s="151"/>
      <c r="D32" s="166"/>
      <c r="E32" s="166"/>
      <c r="F32" s="166"/>
      <c r="G32" s="166"/>
      <c r="H32" s="166"/>
      <c r="I32" s="167"/>
      <c r="J32" s="167"/>
      <c r="K32" s="483" t="s">
        <v>125</v>
      </c>
      <c r="L32" s="484"/>
      <c r="M32" s="484"/>
      <c r="N32" s="486" t="str">
        <f>IF(OR($BE$10&gt;0,),IF(AND(OR($D$6="○",$D$7="○"),$I$30&gt;=0),"可",IF(AND(OR($D$6="○",$D$7="○"),$I$30&lt;0),"不可","")),"")</f>
        <v>可</v>
      </c>
      <c r="O32" s="487"/>
      <c r="P32" s="488"/>
      <c r="Q32" s="80"/>
      <c r="R32" s="80"/>
      <c r="S32" s="80"/>
      <c r="T32" s="166"/>
      <c r="U32" s="166"/>
      <c r="V32" s="166"/>
      <c r="W32" s="166"/>
      <c r="X32" s="166"/>
      <c r="Y32" s="167"/>
      <c r="Z32" s="167"/>
      <c r="AA32" s="483" t="s">
        <v>126</v>
      </c>
      <c r="AB32" s="484"/>
      <c r="AC32" s="485"/>
      <c r="AD32" s="486" t="str">
        <f>IF(OR($BE$10&gt;0,),IF(AND(OR($D$6="○",$D$7="○"),$Y$30&gt;=0),"可",IF(AND(OR($D$6="○",$D$7="○"),$Y$30&lt;0),"不可","")),"")</f>
        <v>可</v>
      </c>
      <c r="AE32" s="487"/>
      <c r="AF32" s="488"/>
      <c r="AG32" s="168"/>
      <c r="AH32" s="80"/>
      <c r="AI32" s="169"/>
      <c r="AJ32" s="170"/>
      <c r="AK32" s="170"/>
      <c r="AL32" s="170"/>
      <c r="AM32" s="170"/>
      <c r="AN32" s="170"/>
      <c r="AO32" s="171"/>
      <c r="AP32" s="171"/>
      <c r="AQ32" s="483" t="s">
        <v>124</v>
      </c>
      <c r="AR32" s="484"/>
      <c r="AS32" s="485"/>
      <c r="AT32" s="486" t="str">
        <f>IF(OR($BE$10&gt;0,),IF(AND(OR($D$8="○"),$AO$30&gt;=0),"可",IF(AND(OR($D$8="○"),$AO$30&lt;0),"不可","")),"")</f>
        <v/>
      </c>
      <c r="AU32" s="487"/>
      <c r="AV32" s="488"/>
      <c r="AW32" s="172"/>
      <c r="AX32" s="173"/>
      <c r="AY32" s="174"/>
      <c r="AZ32" s="170"/>
      <c r="BA32" s="170"/>
      <c r="BB32" s="170"/>
      <c r="BC32" s="170"/>
      <c r="BD32" s="170"/>
      <c r="BE32" s="171"/>
      <c r="BF32" s="171"/>
      <c r="BG32" s="483" t="s">
        <v>127</v>
      </c>
      <c r="BH32" s="484"/>
      <c r="BI32" s="485"/>
      <c r="BJ32" s="486" t="str">
        <f>IF(OR($BE$10&gt;0,),IF(AND(OR($D$8="○"),$BE$30&gt;=0),"可",IF(AND(OR($D$8="○"),$BE$30&lt;0),"不可","")),"")</f>
        <v/>
      </c>
      <c r="BK32" s="487"/>
      <c r="BL32" s="488"/>
      <c r="BM32" s="160"/>
      <c r="BN32" s="161"/>
      <c r="BO32" s="116"/>
      <c r="BQ32" s="129"/>
      <c r="BR32" s="137"/>
      <c r="BS32" s="137"/>
      <c r="BT32" s="70"/>
      <c r="BU32" s="144"/>
      <c r="BV32" s="145"/>
      <c r="BW32" s="145"/>
      <c r="BX32" s="146"/>
      <c r="BY32" s="145"/>
      <c r="BZ32" s="145"/>
      <c r="CA32" s="145"/>
      <c r="CB32" s="145"/>
      <c r="CC32" s="145"/>
      <c r="CD32" s="145"/>
      <c r="CE32" s="145"/>
      <c r="CF32" s="145"/>
      <c r="CG32" s="145"/>
      <c r="CH32" s="145"/>
      <c r="CI32" s="145"/>
      <c r="CJ32" s="145"/>
      <c r="CK32" s="145"/>
      <c r="CL32" s="145"/>
      <c r="CM32" s="145"/>
      <c r="CN32" s="145"/>
      <c r="CO32" s="145"/>
      <c r="CP32" s="145"/>
      <c r="CQ32" s="145"/>
      <c r="CR32" s="145"/>
    </row>
    <row r="33" spans="2:96" ht="20.25" customHeight="1">
      <c r="B33" s="128"/>
      <c r="C33" s="175"/>
      <c r="D33" s="176"/>
      <c r="E33" s="176"/>
      <c r="F33" s="176"/>
      <c r="G33" s="176"/>
      <c r="H33" s="176"/>
      <c r="I33" s="177"/>
      <c r="J33" s="177"/>
      <c r="K33" s="177"/>
      <c r="L33" s="177"/>
      <c r="M33" s="177"/>
      <c r="N33" s="177"/>
      <c r="O33" s="177"/>
      <c r="P33" s="177"/>
      <c r="Q33" s="178"/>
      <c r="R33" s="178"/>
      <c r="S33" s="178"/>
      <c r="T33" s="176"/>
      <c r="U33" s="176"/>
      <c r="V33" s="176"/>
      <c r="W33" s="176"/>
      <c r="X33" s="176"/>
      <c r="Y33" s="177"/>
      <c r="Z33" s="177"/>
      <c r="AA33" s="177"/>
      <c r="AB33" s="177"/>
      <c r="AC33" s="177"/>
      <c r="AD33" s="177"/>
      <c r="AE33" s="177"/>
      <c r="AF33" s="177"/>
      <c r="AG33" s="179"/>
      <c r="AH33" s="80"/>
      <c r="AI33" s="180"/>
      <c r="AJ33" s="176"/>
      <c r="AK33" s="176"/>
      <c r="AL33" s="176"/>
      <c r="AM33" s="176"/>
      <c r="AN33" s="176"/>
      <c r="AO33" s="177"/>
      <c r="AP33" s="177"/>
      <c r="AQ33" s="177"/>
      <c r="AR33" s="177"/>
      <c r="AS33" s="177"/>
      <c r="AT33" s="177"/>
      <c r="AU33" s="177"/>
      <c r="AV33" s="177"/>
      <c r="AW33" s="181"/>
      <c r="AX33" s="178"/>
      <c r="AY33" s="182"/>
      <c r="AZ33" s="176"/>
      <c r="BA33" s="176"/>
      <c r="BB33" s="176"/>
      <c r="BC33" s="176"/>
      <c r="BD33" s="176"/>
      <c r="BE33" s="177"/>
      <c r="BF33" s="177"/>
      <c r="BG33" s="177"/>
      <c r="BH33" s="177"/>
      <c r="BI33" s="177"/>
      <c r="BJ33" s="177"/>
      <c r="BK33" s="177"/>
      <c r="BL33" s="177"/>
      <c r="BM33" s="183"/>
      <c r="BN33" s="161"/>
      <c r="BO33" s="116"/>
      <c r="BQ33" s="129"/>
      <c r="BR33" s="137"/>
      <c r="BS33" s="137"/>
      <c r="BT33" s="70"/>
      <c r="BU33" s="144"/>
      <c r="BV33" s="145"/>
      <c r="BW33" s="145"/>
      <c r="BX33" s="146"/>
      <c r="BY33" s="145"/>
      <c r="BZ33" s="145"/>
      <c r="CA33" s="145"/>
      <c r="CB33" s="145"/>
      <c r="CC33" s="145"/>
      <c r="CD33" s="145"/>
      <c r="CE33" s="145"/>
      <c r="CF33" s="145"/>
      <c r="CG33" s="145"/>
      <c r="CH33" s="145"/>
      <c r="CI33" s="145"/>
      <c r="CJ33" s="145"/>
      <c r="CK33" s="145"/>
      <c r="CL33" s="145"/>
      <c r="CM33" s="145"/>
      <c r="CN33" s="145"/>
      <c r="CO33" s="145"/>
      <c r="CP33" s="145"/>
      <c r="CQ33" s="145"/>
      <c r="CR33" s="145"/>
    </row>
    <row r="34" spans="2:96" ht="20.25" customHeight="1" thickBot="1">
      <c r="B34" s="184"/>
      <c r="C34" s="185"/>
      <c r="D34" s="186"/>
      <c r="E34" s="186"/>
      <c r="F34" s="186"/>
      <c r="G34" s="186"/>
      <c r="H34" s="186"/>
      <c r="I34" s="187"/>
      <c r="J34" s="187"/>
      <c r="K34" s="187"/>
      <c r="L34" s="187"/>
      <c r="M34" s="187"/>
      <c r="N34" s="187"/>
      <c r="O34" s="187"/>
      <c r="P34" s="187"/>
      <c r="Q34" s="188"/>
      <c r="R34" s="188"/>
      <c r="S34" s="188"/>
      <c r="T34" s="186"/>
      <c r="U34" s="186"/>
      <c r="V34" s="186"/>
      <c r="W34" s="186"/>
      <c r="X34" s="186"/>
      <c r="Y34" s="187"/>
      <c r="Z34" s="187"/>
      <c r="AA34" s="187"/>
      <c r="AB34" s="187"/>
      <c r="AC34" s="187"/>
      <c r="AD34" s="187"/>
      <c r="AE34" s="187"/>
      <c r="AF34" s="187"/>
      <c r="AG34" s="188"/>
      <c r="AH34" s="188"/>
      <c r="AI34" s="188"/>
      <c r="AJ34" s="186"/>
      <c r="AK34" s="186"/>
      <c r="AL34" s="186"/>
      <c r="AM34" s="186"/>
      <c r="AN34" s="186"/>
      <c r="AO34" s="187"/>
      <c r="AP34" s="187"/>
      <c r="AQ34" s="187"/>
      <c r="AR34" s="187"/>
      <c r="AS34" s="187"/>
      <c r="AT34" s="187"/>
      <c r="AU34" s="187"/>
      <c r="AV34" s="187"/>
      <c r="AW34" s="189"/>
      <c r="AX34" s="188"/>
      <c r="AY34" s="190"/>
      <c r="AZ34" s="186"/>
      <c r="BA34" s="186"/>
      <c r="BB34" s="186"/>
      <c r="BC34" s="186"/>
      <c r="BD34" s="186"/>
      <c r="BE34" s="187"/>
      <c r="BF34" s="187"/>
      <c r="BG34" s="187"/>
      <c r="BH34" s="187"/>
      <c r="BI34" s="187"/>
      <c r="BJ34" s="187"/>
      <c r="BK34" s="187"/>
      <c r="BL34" s="187"/>
      <c r="BM34" s="191"/>
      <c r="BN34" s="192"/>
      <c r="BO34" s="110"/>
      <c r="BQ34" s="129"/>
      <c r="BR34" s="137"/>
      <c r="BS34" s="137"/>
      <c r="BT34" s="70"/>
      <c r="BU34" s="144"/>
      <c r="BV34" s="145"/>
      <c r="BW34" s="145"/>
      <c r="BX34" s="146"/>
      <c r="BY34" s="145"/>
      <c r="BZ34" s="145"/>
      <c r="CA34" s="145"/>
      <c r="CB34" s="145"/>
      <c r="CC34" s="145"/>
      <c r="CD34" s="145"/>
      <c r="CE34" s="145"/>
      <c r="CF34" s="145"/>
      <c r="CG34" s="145"/>
      <c r="CH34" s="145"/>
      <c r="CI34" s="145"/>
      <c r="CJ34" s="145"/>
      <c r="CK34" s="145"/>
      <c r="CL34" s="145"/>
      <c r="CM34" s="145"/>
      <c r="CN34" s="145"/>
      <c r="CO34" s="145"/>
      <c r="CP34" s="145"/>
      <c r="CQ34" s="145"/>
      <c r="CR34" s="145"/>
    </row>
    <row r="35" spans="2:96" ht="21" customHeight="1" thickBot="1">
      <c r="B35" s="85" t="s">
        <v>142</v>
      </c>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30"/>
      <c r="BB35" s="140"/>
      <c r="BC35" s="130"/>
      <c r="BD35" s="130"/>
      <c r="BE35" s="140"/>
      <c r="BF35" s="130"/>
      <c r="BG35" s="140"/>
      <c r="BH35" s="140"/>
      <c r="BI35" s="140"/>
      <c r="BJ35" s="140"/>
      <c r="BK35" s="140"/>
      <c r="BL35" s="140"/>
      <c r="BM35" s="140"/>
      <c r="BN35" s="140"/>
      <c r="BO35" s="110"/>
      <c r="BQ35" s="129"/>
      <c r="BR35" s="137"/>
      <c r="BS35" s="137"/>
      <c r="BT35" s="70"/>
      <c r="BU35" s="144"/>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row>
    <row r="36" spans="2:96" ht="32.25" customHeight="1" thickBot="1">
      <c r="B36" s="340"/>
      <c r="C36" s="193"/>
      <c r="D36" s="342" t="s">
        <v>19</v>
      </c>
      <c r="E36" s="342"/>
      <c r="F36" s="342"/>
      <c r="G36" s="342"/>
      <c r="H36" s="342"/>
      <c r="I36" s="343"/>
      <c r="J36" s="346" t="s">
        <v>18</v>
      </c>
      <c r="K36" s="347"/>
      <c r="L36" s="347"/>
      <c r="M36" s="347"/>
      <c r="N36" s="347"/>
      <c r="O36" s="348"/>
      <c r="P36" s="352" t="s">
        <v>17</v>
      </c>
      <c r="Q36" s="342"/>
      <c r="R36" s="342"/>
      <c r="S36" s="342"/>
      <c r="T36" s="342"/>
      <c r="U36" s="342"/>
      <c r="V36" s="353"/>
      <c r="W36" s="356" t="s">
        <v>16</v>
      </c>
      <c r="X36" s="327"/>
      <c r="Y36" s="327"/>
      <c r="Z36" s="327"/>
      <c r="AA36" s="327"/>
      <c r="AB36" s="327"/>
      <c r="AC36" s="328"/>
      <c r="AD36" s="356" t="s">
        <v>15</v>
      </c>
      <c r="AE36" s="327"/>
      <c r="AF36" s="327"/>
      <c r="AG36" s="327"/>
      <c r="AH36" s="327"/>
      <c r="AI36" s="327"/>
      <c r="AJ36" s="328"/>
      <c r="AK36" s="356" t="s">
        <v>14</v>
      </c>
      <c r="AL36" s="327"/>
      <c r="AM36" s="327"/>
      <c r="AN36" s="327"/>
      <c r="AO36" s="327"/>
      <c r="AP36" s="327"/>
      <c r="AQ36" s="328"/>
      <c r="AR36" s="340" t="s">
        <v>13</v>
      </c>
      <c r="AS36" s="342"/>
      <c r="AT36" s="342"/>
      <c r="AU36" s="342"/>
      <c r="AV36" s="342"/>
      <c r="AW36" s="342"/>
      <c r="AX36" s="353"/>
      <c r="AY36" s="347" t="s">
        <v>12</v>
      </c>
      <c r="AZ36" s="347"/>
      <c r="BA36" s="348"/>
      <c r="BB36" s="346" t="s">
        <v>11</v>
      </c>
      <c r="BC36" s="347"/>
      <c r="BD36" s="348"/>
      <c r="BE36" s="346" t="s">
        <v>10</v>
      </c>
      <c r="BF36" s="347"/>
      <c r="BG36" s="347"/>
      <c r="BH36" s="346" t="s">
        <v>72</v>
      </c>
      <c r="BI36" s="347"/>
      <c r="BJ36" s="347"/>
      <c r="BK36" s="352" t="s">
        <v>32</v>
      </c>
      <c r="BL36" s="342"/>
      <c r="BM36" s="342"/>
      <c r="BN36" s="353"/>
      <c r="BQ36" s="129"/>
      <c r="BR36" s="137"/>
      <c r="BS36" s="137"/>
      <c r="BT36" s="70"/>
      <c r="BU36" s="70"/>
    </row>
    <row r="37" spans="2:96" ht="32.25" customHeight="1" thickBot="1">
      <c r="B37" s="341"/>
      <c r="C37" s="194"/>
      <c r="D37" s="344"/>
      <c r="E37" s="344"/>
      <c r="F37" s="344"/>
      <c r="G37" s="344"/>
      <c r="H37" s="344"/>
      <c r="I37" s="345"/>
      <c r="J37" s="349"/>
      <c r="K37" s="350"/>
      <c r="L37" s="350"/>
      <c r="M37" s="350"/>
      <c r="N37" s="350"/>
      <c r="O37" s="351"/>
      <c r="P37" s="489"/>
      <c r="Q37" s="490"/>
      <c r="R37" s="490"/>
      <c r="S37" s="490"/>
      <c r="T37" s="490"/>
      <c r="U37" s="490"/>
      <c r="V37" s="491"/>
      <c r="W37" s="195" t="s">
        <v>9</v>
      </c>
      <c r="X37" s="196" t="s">
        <v>8</v>
      </c>
      <c r="Y37" s="196" t="s">
        <v>7</v>
      </c>
      <c r="Z37" s="196" t="s">
        <v>6</v>
      </c>
      <c r="AA37" s="196" t="s">
        <v>5</v>
      </c>
      <c r="AB37" s="196" t="s">
        <v>4</v>
      </c>
      <c r="AC37" s="197" t="s">
        <v>3</v>
      </c>
      <c r="AD37" s="195" t="s">
        <v>9</v>
      </c>
      <c r="AE37" s="196" t="s">
        <v>8</v>
      </c>
      <c r="AF37" s="196" t="s">
        <v>7</v>
      </c>
      <c r="AG37" s="196" t="s">
        <v>6</v>
      </c>
      <c r="AH37" s="196" t="s">
        <v>5</v>
      </c>
      <c r="AI37" s="196" t="s">
        <v>4</v>
      </c>
      <c r="AJ37" s="197" t="s">
        <v>3</v>
      </c>
      <c r="AK37" s="195" t="s">
        <v>9</v>
      </c>
      <c r="AL37" s="196" t="s">
        <v>8</v>
      </c>
      <c r="AM37" s="196" t="s">
        <v>7</v>
      </c>
      <c r="AN37" s="196" t="s">
        <v>6</v>
      </c>
      <c r="AO37" s="196" t="s">
        <v>5</v>
      </c>
      <c r="AP37" s="196" t="s">
        <v>4</v>
      </c>
      <c r="AQ37" s="197" t="s">
        <v>3</v>
      </c>
      <c r="AR37" s="198" t="s">
        <v>9</v>
      </c>
      <c r="AS37" s="199" t="s">
        <v>8</v>
      </c>
      <c r="AT37" s="199" t="s">
        <v>7</v>
      </c>
      <c r="AU37" s="199" t="s">
        <v>6</v>
      </c>
      <c r="AV37" s="199" t="s">
        <v>5</v>
      </c>
      <c r="AW37" s="199" t="s">
        <v>4</v>
      </c>
      <c r="AX37" s="200" t="s">
        <v>3</v>
      </c>
      <c r="AY37" s="350"/>
      <c r="AZ37" s="350"/>
      <c r="BA37" s="351"/>
      <c r="BB37" s="349"/>
      <c r="BC37" s="350"/>
      <c r="BD37" s="351"/>
      <c r="BE37" s="349"/>
      <c r="BF37" s="350"/>
      <c r="BG37" s="350"/>
      <c r="BH37" s="349"/>
      <c r="BI37" s="350"/>
      <c r="BJ37" s="350"/>
      <c r="BK37" s="354"/>
      <c r="BL37" s="344"/>
      <c r="BM37" s="344"/>
      <c r="BN37" s="355"/>
      <c r="BQ37" s="129"/>
      <c r="BR37" s="137"/>
      <c r="BS37" s="137"/>
      <c r="BT37" s="70"/>
      <c r="BU37" s="70"/>
    </row>
    <row r="38" spans="2:96" ht="21" customHeight="1" thickBot="1">
      <c r="B38" s="462" t="s">
        <v>37</v>
      </c>
      <c r="C38" s="201"/>
      <c r="D38" s="464" t="s">
        <v>2</v>
      </c>
      <c r="E38" s="464"/>
      <c r="F38" s="464"/>
      <c r="G38" s="464"/>
      <c r="H38" s="464"/>
      <c r="I38" s="465"/>
      <c r="J38" s="466"/>
      <c r="K38" s="464"/>
      <c r="L38" s="465"/>
      <c r="M38" s="466"/>
      <c r="N38" s="464"/>
      <c r="O38" s="465"/>
      <c r="P38" s="467"/>
      <c r="Q38" s="338"/>
      <c r="R38" s="338"/>
      <c r="S38" s="338"/>
      <c r="T38" s="338"/>
      <c r="U38" s="338"/>
      <c r="V38" s="339"/>
      <c r="W38" s="218">
        <v>4</v>
      </c>
      <c r="X38" s="219">
        <v>4</v>
      </c>
      <c r="Y38" s="219">
        <v>4</v>
      </c>
      <c r="Z38" s="219">
        <v>4</v>
      </c>
      <c r="AA38" s="219">
        <v>4</v>
      </c>
      <c r="AB38" s="219"/>
      <c r="AC38" s="220"/>
      <c r="AD38" s="218">
        <v>4</v>
      </c>
      <c r="AE38" s="219">
        <v>4</v>
      </c>
      <c r="AF38" s="219">
        <v>4</v>
      </c>
      <c r="AG38" s="219">
        <v>4</v>
      </c>
      <c r="AH38" s="219">
        <v>4</v>
      </c>
      <c r="AI38" s="219"/>
      <c r="AJ38" s="220"/>
      <c r="AK38" s="218">
        <v>4</v>
      </c>
      <c r="AL38" s="219">
        <v>4</v>
      </c>
      <c r="AM38" s="219">
        <v>4</v>
      </c>
      <c r="AN38" s="219">
        <v>4</v>
      </c>
      <c r="AO38" s="219">
        <v>4</v>
      </c>
      <c r="AP38" s="219"/>
      <c r="AQ38" s="220"/>
      <c r="AR38" s="218">
        <v>4</v>
      </c>
      <c r="AS38" s="219">
        <v>4</v>
      </c>
      <c r="AT38" s="219">
        <v>4</v>
      </c>
      <c r="AU38" s="219">
        <v>4</v>
      </c>
      <c r="AV38" s="219">
        <v>4</v>
      </c>
      <c r="AW38" s="219"/>
      <c r="AX38" s="220"/>
      <c r="AY38" s="468">
        <f t="shared" ref="AY38:AY57" si="4">SUM(W38:AX38)</f>
        <v>80</v>
      </c>
      <c r="AZ38" s="468"/>
      <c r="BA38" s="365"/>
      <c r="BB38" s="469">
        <f t="shared" ref="BB38:BB58" si="5">AY38/4</f>
        <v>20</v>
      </c>
      <c r="BC38" s="470"/>
      <c r="BD38" s="471"/>
      <c r="BE38" s="472"/>
      <c r="BF38" s="473"/>
      <c r="BG38" s="473"/>
      <c r="BH38" s="472"/>
      <c r="BI38" s="473"/>
      <c r="BJ38" s="473"/>
      <c r="BK38" s="448"/>
      <c r="BL38" s="449"/>
      <c r="BM38" s="449"/>
      <c r="BN38" s="450"/>
      <c r="BQ38" s="129"/>
      <c r="BR38" s="137"/>
      <c r="BS38" s="137"/>
      <c r="BT38" s="70"/>
      <c r="BU38" s="70"/>
    </row>
    <row r="39" spans="2:96" ht="21" customHeight="1">
      <c r="B39" s="331"/>
      <c r="C39" s="451" t="s">
        <v>84</v>
      </c>
      <c r="D39" s="453" t="s">
        <v>1</v>
      </c>
      <c r="E39" s="453"/>
      <c r="F39" s="453"/>
      <c r="G39" s="453"/>
      <c r="H39" s="453"/>
      <c r="I39" s="392"/>
      <c r="J39" s="454"/>
      <c r="K39" s="453"/>
      <c r="L39" s="392"/>
      <c r="M39" s="454"/>
      <c r="N39" s="453"/>
      <c r="O39" s="392"/>
      <c r="P39" s="393"/>
      <c r="Q39" s="394"/>
      <c r="R39" s="394"/>
      <c r="S39" s="394"/>
      <c r="T39" s="394"/>
      <c r="U39" s="394"/>
      <c r="V39" s="395"/>
      <c r="W39" s="221">
        <v>8</v>
      </c>
      <c r="X39" s="222">
        <v>8</v>
      </c>
      <c r="Y39" s="222">
        <v>8</v>
      </c>
      <c r="Z39" s="222">
        <v>8</v>
      </c>
      <c r="AA39" s="222">
        <v>8</v>
      </c>
      <c r="AB39" s="222"/>
      <c r="AC39" s="223"/>
      <c r="AD39" s="221">
        <v>8</v>
      </c>
      <c r="AE39" s="222">
        <v>8</v>
      </c>
      <c r="AF39" s="222">
        <v>8</v>
      </c>
      <c r="AG39" s="222">
        <v>8</v>
      </c>
      <c r="AH39" s="222">
        <v>8</v>
      </c>
      <c r="AI39" s="222"/>
      <c r="AJ39" s="223"/>
      <c r="AK39" s="221">
        <v>8</v>
      </c>
      <c r="AL39" s="222">
        <v>8</v>
      </c>
      <c r="AM39" s="222">
        <v>8</v>
      </c>
      <c r="AN39" s="222">
        <v>8</v>
      </c>
      <c r="AO39" s="222">
        <v>8</v>
      </c>
      <c r="AP39" s="222"/>
      <c r="AQ39" s="223"/>
      <c r="AR39" s="221">
        <v>8</v>
      </c>
      <c r="AS39" s="222">
        <v>8</v>
      </c>
      <c r="AT39" s="222">
        <v>8</v>
      </c>
      <c r="AU39" s="222">
        <v>8</v>
      </c>
      <c r="AV39" s="222">
        <v>8</v>
      </c>
      <c r="AW39" s="222"/>
      <c r="AX39" s="223"/>
      <c r="AY39" s="455">
        <f t="shared" si="4"/>
        <v>160</v>
      </c>
      <c r="AZ39" s="455"/>
      <c r="BA39" s="419"/>
      <c r="BB39" s="456">
        <f t="shared" si="5"/>
        <v>40</v>
      </c>
      <c r="BC39" s="457"/>
      <c r="BD39" s="458"/>
      <c r="BE39" s="459"/>
      <c r="BF39" s="460"/>
      <c r="BG39" s="461"/>
      <c r="BH39" s="459"/>
      <c r="BI39" s="460"/>
      <c r="BJ39" s="461"/>
      <c r="BK39" s="437"/>
      <c r="BL39" s="438"/>
      <c r="BM39" s="438"/>
      <c r="BN39" s="439"/>
      <c r="BO39" s="202"/>
    </row>
    <row r="40" spans="2:96" ht="21" customHeight="1">
      <c r="B40" s="331"/>
      <c r="C40" s="452"/>
      <c r="D40" s="440" t="s">
        <v>1</v>
      </c>
      <c r="E40" s="440"/>
      <c r="F40" s="440"/>
      <c r="G40" s="440"/>
      <c r="H40" s="440"/>
      <c r="I40" s="384"/>
      <c r="J40" s="441"/>
      <c r="K40" s="440"/>
      <c r="L40" s="384"/>
      <c r="M40" s="441"/>
      <c r="N40" s="440"/>
      <c r="O40" s="384"/>
      <c r="P40" s="316"/>
      <c r="Q40" s="317"/>
      <c r="R40" s="317"/>
      <c r="S40" s="317"/>
      <c r="T40" s="317"/>
      <c r="U40" s="317"/>
      <c r="V40" s="318"/>
      <c r="W40" s="224"/>
      <c r="X40" s="225"/>
      <c r="Y40" s="225"/>
      <c r="Z40" s="225"/>
      <c r="AA40" s="225"/>
      <c r="AB40" s="225"/>
      <c r="AC40" s="226"/>
      <c r="AD40" s="224"/>
      <c r="AE40" s="225"/>
      <c r="AF40" s="225"/>
      <c r="AG40" s="225"/>
      <c r="AH40" s="225"/>
      <c r="AI40" s="225"/>
      <c r="AJ40" s="226"/>
      <c r="AK40" s="224"/>
      <c r="AL40" s="225"/>
      <c r="AM40" s="225"/>
      <c r="AN40" s="225"/>
      <c r="AO40" s="225"/>
      <c r="AP40" s="225"/>
      <c r="AQ40" s="226"/>
      <c r="AR40" s="224"/>
      <c r="AS40" s="225"/>
      <c r="AT40" s="225"/>
      <c r="AU40" s="225"/>
      <c r="AV40" s="225"/>
      <c r="AW40" s="225"/>
      <c r="AX40" s="226"/>
      <c r="AY40" s="442">
        <f t="shared" si="4"/>
        <v>0</v>
      </c>
      <c r="AZ40" s="442"/>
      <c r="BA40" s="385"/>
      <c r="BB40" s="322">
        <f t="shared" si="5"/>
        <v>0</v>
      </c>
      <c r="BC40" s="443"/>
      <c r="BD40" s="444"/>
      <c r="BE40" s="445"/>
      <c r="BF40" s="446"/>
      <c r="BG40" s="447"/>
      <c r="BH40" s="445"/>
      <c r="BI40" s="446"/>
      <c r="BJ40" s="447"/>
      <c r="BK40" s="411"/>
      <c r="BL40" s="412"/>
      <c r="BM40" s="412"/>
      <c r="BN40" s="413"/>
      <c r="BO40" s="202"/>
    </row>
    <row r="41" spans="2:96" ht="21" customHeight="1">
      <c r="B41" s="331"/>
      <c r="C41" s="452"/>
      <c r="D41" s="440"/>
      <c r="E41" s="440"/>
      <c r="F41" s="440"/>
      <c r="G41" s="440"/>
      <c r="H41" s="440"/>
      <c r="I41" s="384"/>
      <c r="J41" s="441"/>
      <c r="K41" s="440"/>
      <c r="L41" s="384"/>
      <c r="M41" s="441"/>
      <c r="N41" s="440"/>
      <c r="O41" s="384"/>
      <c r="P41" s="316"/>
      <c r="Q41" s="317"/>
      <c r="R41" s="317"/>
      <c r="S41" s="317"/>
      <c r="T41" s="317"/>
      <c r="U41" s="317"/>
      <c r="V41" s="318"/>
      <c r="W41" s="224"/>
      <c r="X41" s="225"/>
      <c r="Y41" s="225"/>
      <c r="Z41" s="225"/>
      <c r="AA41" s="225"/>
      <c r="AB41" s="225"/>
      <c r="AC41" s="226"/>
      <c r="AD41" s="224"/>
      <c r="AE41" s="225"/>
      <c r="AF41" s="225"/>
      <c r="AG41" s="225"/>
      <c r="AH41" s="225"/>
      <c r="AI41" s="225"/>
      <c r="AJ41" s="226"/>
      <c r="AK41" s="224"/>
      <c r="AL41" s="225"/>
      <c r="AM41" s="225"/>
      <c r="AN41" s="225"/>
      <c r="AO41" s="225"/>
      <c r="AP41" s="225"/>
      <c r="AQ41" s="226"/>
      <c r="AR41" s="224"/>
      <c r="AS41" s="225"/>
      <c r="AT41" s="225"/>
      <c r="AU41" s="225"/>
      <c r="AV41" s="225"/>
      <c r="AW41" s="225"/>
      <c r="AX41" s="226"/>
      <c r="AY41" s="442">
        <f t="shared" si="4"/>
        <v>0</v>
      </c>
      <c r="AZ41" s="442"/>
      <c r="BA41" s="385"/>
      <c r="BB41" s="322">
        <f t="shared" si="5"/>
        <v>0</v>
      </c>
      <c r="BC41" s="443"/>
      <c r="BD41" s="444"/>
      <c r="BE41" s="445"/>
      <c r="BF41" s="446"/>
      <c r="BG41" s="447"/>
      <c r="BH41" s="445"/>
      <c r="BI41" s="446"/>
      <c r="BJ41" s="447"/>
      <c r="BK41" s="411"/>
      <c r="BL41" s="412"/>
      <c r="BM41" s="412"/>
      <c r="BN41" s="413"/>
      <c r="BO41" s="202"/>
    </row>
    <row r="42" spans="2:96" ht="21" customHeight="1">
      <c r="B42" s="331"/>
      <c r="C42" s="452"/>
      <c r="D42" s="440"/>
      <c r="E42" s="440"/>
      <c r="F42" s="440"/>
      <c r="G42" s="440"/>
      <c r="H42" s="440"/>
      <c r="I42" s="384"/>
      <c r="J42" s="441"/>
      <c r="K42" s="440"/>
      <c r="L42" s="384"/>
      <c r="M42" s="441"/>
      <c r="N42" s="440"/>
      <c r="O42" s="384"/>
      <c r="P42" s="316"/>
      <c r="Q42" s="317"/>
      <c r="R42" s="317"/>
      <c r="S42" s="317"/>
      <c r="T42" s="317"/>
      <c r="U42" s="317"/>
      <c r="V42" s="318"/>
      <c r="W42" s="224"/>
      <c r="X42" s="225"/>
      <c r="Y42" s="225"/>
      <c r="Z42" s="225"/>
      <c r="AA42" s="225"/>
      <c r="AB42" s="225"/>
      <c r="AC42" s="226"/>
      <c r="AD42" s="224"/>
      <c r="AE42" s="225"/>
      <c r="AF42" s="225"/>
      <c r="AG42" s="225"/>
      <c r="AH42" s="225"/>
      <c r="AI42" s="225"/>
      <c r="AJ42" s="226"/>
      <c r="AK42" s="224"/>
      <c r="AL42" s="225"/>
      <c r="AM42" s="225"/>
      <c r="AN42" s="225"/>
      <c r="AO42" s="225"/>
      <c r="AP42" s="225"/>
      <c r="AQ42" s="226"/>
      <c r="AR42" s="224"/>
      <c r="AS42" s="225"/>
      <c r="AT42" s="225"/>
      <c r="AU42" s="225"/>
      <c r="AV42" s="225"/>
      <c r="AW42" s="225"/>
      <c r="AX42" s="226"/>
      <c r="AY42" s="442">
        <f t="shared" si="4"/>
        <v>0</v>
      </c>
      <c r="AZ42" s="442"/>
      <c r="BA42" s="385"/>
      <c r="BB42" s="322">
        <f t="shared" si="5"/>
        <v>0</v>
      </c>
      <c r="BC42" s="443"/>
      <c r="BD42" s="444"/>
      <c r="BE42" s="445"/>
      <c r="BF42" s="446"/>
      <c r="BG42" s="447"/>
      <c r="BH42" s="445"/>
      <c r="BI42" s="446"/>
      <c r="BJ42" s="447"/>
      <c r="BK42" s="411"/>
      <c r="BL42" s="412"/>
      <c r="BM42" s="412"/>
      <c r="BN42" s="413"/>
      <c r="BO42" s="202"/>
      <c r="CC42" s="203"/>
      <c r="CD42" s="68"/>
      <c r="CE42" s="68"/>
      <c r="CF42" s="68"/>
      <c r="CG42" s="68"/>
      <c r="CH42" s="68"/>
      <c r="CI42" s="68"/>
      <c r="CJ42" s="68"/>
      <c r="CK42" s="68"/>
      <c r="CL42" s="68"/>
      <c r="CM42" s="68"/>
      <c r="CN42" s="68"/>
      <c r="CO42" s="68"/>
      <c r="CP42" s="68"/>
      <c r="CQ42" s="68"/>
      <c r="CR42" s="68"/>
    </row>
    <row r="43" spans="2:96" ht="21" customHeight="1" thickBot="1">
      <c r="B43" s="331"/>
      <c r="C43" s="452"/>
      <c r="D43" s="474"/>
      <c r="E43" s="474"/>
      <c r="F43" s="474"/>
      <c r="G43" s="474"/>
      <c r="H43" s="474"/>
      <c r="I43" s="475"/>
      <c r="J43" s="476"/>
      <c r="K43" s="474"/>
      <c r="L43" s="475"/>
      <c r="M43" s="476"/>
      <c r="N43" s="474"/>
      <c r="O43" s="475"/>
      <c r="P43" s="316"/>
      <c r="Q43" s="317"/>
      <c r="R43" s="317"/>
      <c r="S43" s="317"/>
      <c r="T43" s="317"/>
      <c r="U43" s="317"/>
      <c r="V43" s="318"/>
      <c r="W43" s="227"/>
      <c r="X43" s="228"/>
      <c r="Y43" s="228"/>
      <c r="Z43" s="228"/>
      <c r="AA43" s="228"/>
      <c r="AB43" s="228"/>
      <c r="AC43" s="229"/>
      <c r="AD43" s="227"/>
      <c r="AE43" s="228"/>
      <c r="AF43" s="228"/>
      <c r="AG43" s="228"/>
      <c r="AH43" s="228"/>
      <c r="AI43" s="228"/>
      <c r="AJ43" s="229"/>
      <c r="AK43" s="227"/>
      <c r="AL43" s="228"/>
      <c r="AM43" s="228"/>
      <c r="AN43" s="228"/>
      <c r="AO43" s="228"/>
      <c r="AP43" s="228"/>
      <c r="AQ43" s="229"/>
      <c r="AR43" s="227"/>
      <c r="AS43" s="228"/>
      <c r="AT43" s="228"/>
      <c r="AU43" s="228"/>
      <c r="AV43" s="228"/>
      <c r="AW43" s="228"/>
      <c r="AX43" s="229"/>
      <c r="AY43" s="477">
        <f t="shared" si="4"/>
        <v>0</v>
      </c>
      <c r="AZ43" s="477"/>
      <c r="BA43" s="380"/>
      <c r="BB43" s="311">
        <f t="shared" si="5"/>
        <v>0</v>
      </c>
      <c r="BC43" s="478"/>
      <c r="BD43" s="479"/>
      <c r="BE43" s="480"/>
      <c r="BF43" s="481"/>
      <c r="BG43" s="482"/>
      <c r="BH43" s="480"/>
      <c r="BI43" s="481"/>
      <c r="BJ43" s="482"/>
      <c r="BK43" s="414"/>
      <c r="BL43" s="415"/>
      <c r="BM43" s="415"/>
      <c r="BN43" s="416"/>
      <c r="BO43" s="202"/>
      <c r="CC43" s="68"/>
      <c r="CD43" s="68"/>
      <c r="CE43" s="417"/>
      <c r="CF43" s="417"/>
      <c r="CG43" s="417"/>
      <c r="CH43" s="417"/>
      <c r="CI43" s="417"/>
      <c r="CJ43" s="417"/>
      <c r="CK43" s="418"/>
      <c r="CL43" s="418"/>
      <c r="CM43" s="418"/>
      <c r="CN43" s="418"/>
      <c r="CO43" s="418"/>
      <c r="CP43" s="70"/>
      <c r="CQ43" s="70"/>
      <c r="CR43" s="70"/>
    </row>
    <row r="44" spans="2:96" ht="21" customHeight="1">
      <c r="B44" s="331"/>
      <c r="C44" s="332" t="s">
        <v>24</v>
      </c>
      <c r="D44" s="333" t="s">
        <v>76</v>
      </c>
      <c r="E44" s="334"/>
      <c r="F44" s="334"/>
      <c r="G44" s="334"/>
      <c r="H44" s="334"/>
      <c r="I44" s="334"/>
      <c r="J44" s="334"/>
      <c r="K44" s="334"/>
      <c r="L44" s="334"/>
      <c r="M44" s="334"/>
      <c r="N44" s="334"/>
      <c r="O44" s="334"/>
      <c r="P44" s="393"/>
      <c r="Q44" s="394"/>
      <c r="R44" s="394"/>
      <c r="S44" s="394"/>
      <c r="T44" s="394"/>
      <c r="U44" s="394"/>
      <c r="V44" s="395"/>
      <c r="W44" s="221"/>
      <c r="X44" s="222">
        <v>8</v>
      </c>
      <c r="Y44" s="222"/>
      <c r="Z44" s="222">
        <v>8</v>
      </c>
      <c r="AA44" s="222">
        <v>8</v>
      </c>
      <c r="AB44" s="222"/>
      <c r="AC44" s="223"/>
      <c r="AD44" s="221"/>
      <c r="AE44" s="222">
        <v>8</v>
      </c>
      <c r="AF44" s="222"/>
      <c r="AG44" s="222">
        <v>8</v>
      </c>
      <c r="AH44" s="222">
        <v>8</v>
      </c>
      <c r="AI44" s="222"/>
      <c r="AJ44" s="223"/>
      <c r="AK44" s="221"/>
      <c r="AL44" s="222">
        <v>8</v>
      </c>
      <c r="AM44" s="222"/>
      <c r="AN44" s="222">
        <v>8</v>
      </c>
      <c r="AO44" s="222">
        <v>8</v>
      </c>
      <c r="AP44" s="222"/>
      <c r="AQ44" s="223"/>
      <c r="AR44" s="230"/>
      <c r="AS44" s="222">
        <v>8</v>
      </c>
      <c r="AT44" s="222"/>
      <c r="AU44" s="222">
        <v>8</v>
      </c>
      <c r="AV44" s="222">
        <v>8</v>
      </c>
      <c r="AW44" s="222"/>
      <c r="AX44" s="223"/>
      <c r="AY44" s="419">
        <f t="shared" si="4"/>
        <v>96</v>
      </c>
      <c r="AZ44" s="420"/>
      <c r="BA44" s="420"/>
      <c r="BB44" s="421">
        <f>AY44/4</f>
        <v>24</v>
      </c>
      <c r="BC44" s="421"/>
      <c r="BD44" s="421"/>
      <c r="BE44" s="422">
        <f>ROUNDDOWN(SUM(BB44:BD51)/AY61,1)</f>
        <v>2.5</v>
      </c>
      <c r="BF44" s="423"/>
      <c r="BG44" s="424"/>
      <c r="BH44" s="428">
        <f>ROUNDDOWN(SUM(BB44:BD51)/40,1)</f>
        <v>2</v>
      </c>
      <c r="BI44" s="429"/>
      <c r="BJ44" s="430"/>
      <c r="BK44" s="437"/>
      <c r="BL44" s="438"/>
      <c r="BM44" s="438"/>
      <c r="BN44" s="439"/>
      <c r="BO44" s="202"/>
      <c r="BP44" s="204"/>
      <c r="CC44" s="68"/>
      <c r="CD44" s="68"/>
      <c r="CE44" s="417"/>
      <c r="CF44" s="417"/>
      <c r="CG44" s="417"/>
      <c r="CH44" s="417"/>
      <c r="CI44" s="417"/>
      <c r="CJ44" s="417"/>
      <c r="CK44" s="418"/>
      <c r="CL44" s="418"/>
      <c r="CM44" s="418"/>
      <c r="CN44" s="418"/>
      <c r="CO44" s="418"/>
      <c r="CP44" s="70"/>
      <c r="CQ44" s="70"/>
      <c r="CR44" s="70"/>
    </row>
    <row r="45" spans="2:96" ht="21" customHeight="1">
      <c r="B45" s="331"/>
      <c r="C45" s="331"/>
      <c r="D45" s="314" t="s">
        <v>77</v>
      </c>
      <c r="E45" s="315"/>
      <c r="F45" s="315"/>
      <c r="G45" s="315"/>
      <c r="H45" s="315"/>
      <c r="I45" s="315"/>
      <c r="J45" s="315"/>
      <c r="K45" s="315"/>
      <c r="L45" s="315"/>
      <c r="M45" s="315"/>
      <c r="N45" s="315"/>
      <c r="O45" s="315"/>
      <c r="P45" s="316"/>
      <c r="Q45" s="317"/>
      <c r="R45" s="317"/>
      <c r="S45" s="317"/>
      <c r="T45" s="317"/>
      <c r="U45" s="317"/>
      <c r="V45" s="318"/>
      <c r="W45" s="224">
        <v>4</v>
      </c>
      <c r="X45" s="225"/>
      <c r="Y45" s="225">
        <v>7</v>
      </c>
      <c r="Z45" s="225"/>
      <c r="AA45" s="225"/>
      <c r="AB45" s="225">
        <v>1</v>
      </c>
      <c r="AC45" s="226">
        <v>4</v>
      </c>
      <c r="AD45" s="224">
        <v>4</v>
      </c>
      <c r="AE45" s="225"/>
      <c r="AF45" s="225">
        <v>7</v>
      </c>
      <c r="AG45" s="225"/>
      <c r="AH45" s="225"/>
      <c r="AI45" s="225">
        <v>1</v>
      </c>
      <c r="AJ45" s="226">
        <v>4</v>
      </c>
      <c r="AK45" s="224">
        <v>4</v>
      </c>
      <c r="AL45" s="225"/>
      <c r="AM45" s="225">
        <v>7</v>
      </c>
      <c r="AN45" s="225">
        <v>2</v>
      </c>
      <c r="AO45" s="225"/>
      <c r="AP45" s="225">
        <v>1</v>
      </c>
      <c r="AQ45" s="226">
        <v>4</v>
      </c>
      <c r="AR45" s="231">
        <v>4</v>
      </c>
      <c r="AS45" s="225"/>
      <c r="AT45" s="225"/>
      <c r="AU45" s="225"/>
      <c r="AV45" s="225"/>
      <c r="AW45" s="225"/>
      <c r="AX45" s="226">
        <v>7</v>
      </c>
      <c r="AY45" s="385">
        <f t="shared" si="4"/>
        <v>61</v>
      </c>
      <c r="AZ45" s="320"/>
      <c r="BA45" s="320"/>
      <c r="BB45" s="321">
        <f>AY45/4</f>
        <v>15.25</v>
      </c>
      <c r="BC45" s="321"/>
      <c r="BD45" s="321"/>
      <c r="BE45" s="397"/>
      <c r="BF45" s="398"/>
      <c r="BG45" s="399"/>
      <c r="BH45" s="431"/>
      <c r="BI45" s="432"/>
      <c r="BJ45" s="433"/>
      <c r="BK45" s="411"/>
      <c r="BL45" s="412"/>
      <c r="BM45" s="412"/>
      <c r="BN45" s="413"/>
      <c r="BO45" s="202"/>
      <c r="CC45" s="68"/>
      <c r="CD45" s="68"/>
      <c r="CE45" s="417"/>
      <c r="CF45" s="417"/>
      <c r="CG45" s="417"/>
      <c r="CH45" s="417"/>
      <c r="CI45" s="417"/>
      <c r="CJ45" s="417"/>
      <c r="CK45" s="418"/>
      <c r="CL45" s="418"/>
      <c r="CM45" s="418"/>
      <c r="CN45" s="418"/>
      <c r="CO45" s="418"/>
      <c r="CP45" s="70"/>
      <c r="CQ45" s="70"/>
      <c r="CR45" s="70"/>
    </row>
    <row r="46" spans="2:96" ht="21" customHeight="1">
      <c r="B46" s="331"/>
      <c r="C46" s="331"/>
      <c r="D46" s="314" t="s">
        <v>144</v>
      </c>
      <c r="E46" s="315"/>
      <c r="F46" s="315"/>
      <c r="G46" s="315"/>
      <c r="H46" s="315"/>
      <c r="I46" s="315"/>
      <c r="J46" s="315"/>
      <c r="K46" s="315"/>
      <c r="L46" s="315"/>
      <c r="M46" s="315"/>
      <c r="N46" s="315"/>
      <c r="O46" s="315"/>
      <c r="P46" s="316"/>
      <c r="Q46" s="317"/>
      <c r="R46" s="317"/>
      <c r="S46" s="317"/>
      <c r="T46" s="317"/>
      <c r="U46" s="317"/>
      <c r="V46" s="318"/>
      <c r="W46" s="224">
        <v>4</v>
      </c>
      <c r="X46" s="225"/>
      <c r="Y46" s="225">
        <v>7</v>
      </c>
      <c r="Z46" s="225"/>
      <c r="AA46" s="225"/>
      <c r="AB46" s="225">
        <v>1</v>
      </c>
      <c r="AC46" s="226">
        <v>4</v>
      </c>
      <c r="AD46" s="224">
        <v>4</v>
      </c>
      <c r="AE46" s="225"/>
      <c r="AF46" s="225">
        <v>7</v>
      </c>
      <c r="AG46" s="225"/>
      <c r="AH46" s="225"/>
      <c r="AI46" s="225">
        <v>1</v>
      </c>
      <c r="AJ46" s="226">
        <v>4</v>
      </c>
      <c r="AK46" s="224">
        <v>4</v>
      </c>
      <c r="AL46" s="225"/>
      <c r="AM46" s="225">
        <v>7</v>
      </c>
      <c r="AN46" s="225">
        <v>2</v>
      </c>
      <c r="AO46" s="225"/>
      <c r="AP46" s="225">
        <v>1</v>
      </c>
      <c r="AQ46" s="226">
        <v>4</v>
      </c>
      <c r="AR46" s="231">
        <v>4</v>
      </c>
      <c r="AS46" s="225"/>
      <c r="AT46" s="225"/>
      <c r="AU46" s="225"/>
      <c r="AV46" s="225"/>
      <c r="AW46" s="225"/>
      <c r="AX46" s="226">
        <v>7</v>
      </c>
      <c r="AY46" s="385">
        <f t="shared" si="4"/>
        <v>61</v>
      </c>
      <c r="AZ46" s="320"/>
      <c r="BA46" s="320"/>
      <c r="BB46" s="321">
        <f t="shared" si="5"/>
        <v>15.25</v>
      </c>
      <c r="BC46" s="321"/>
      <c r="BD46" s="321"/>
      <c r="BE46" s="397"/>
      <c r="BF46" s="398"/>
      <c r="BG46" s="399"/>
      <c r="BH46" s="431"/>
      <c r="BI46" s="432"/>
      <c r="BJ46" s="433"/>
      <c r="BK46" s="411"/>
      <c r="BL46" s="412"/>
      <c r="BM46" s="412"/>
      <c r="BN46" s="413"/>
      <c r="BO46" s="202"/>
      <c r="CC46" s="205"/>
      <c r="CD46" s="68"/>
      <c r="CE46" s="417"/>
      <c r="CF46" s="417"/>
      <c r="CG46" s="417"/>
      <c r="CH46" s="417"/>
      <c r="CI46" s="417"/>
      <c r="CJ46" s="417"/>
      <c r="CK46" s="418"/>
      <c r="CL46" s="418"/>
      <c r="CM46" s="418"/>
      <c r="CN46" s="418"/>
      <c r="CO46" s="418"/>
      <c r="CP46" s="70"/>
      <c r="CQ46" s="70"/>
      <c r="CR46" s="70"/>
    </row>
    <row r="47" spans="2:96" ht="21" customHeight="1">
      <c r="B47" s="331"/>
      <c r="C47" s="331"/>
      <c r="D47" s="314" t="s">
        <v>149</v>
      </c>
      <c r="E47" s="315"/>
      <c r="F47" s="315"/>
      <c r="G47" s="315"/>
      <c r="H47" s="315"/>
      <c r="I47" s="315"/>
      <c r="J47" s="315"/>
      <c r="K47" s="315"/>
      <c r="L47" s="315"/>
      <c r="M47" s="315"/>
      <c r="N47" s="315"/>
      <c r="O47" s="315"/>
      <c r="P47" s="316"/>
      <c r="Q47" s="317"/>
      <c r="R47" s="317"/>
      <c r="S47" s="317"/>
      <c r="T47" s="317"/>
      <c r="U47" s="317"/>
      <c r="V47" s="318"/>
      <c r="W47" s="224"/>
      <c r="X47" s="225"/>
      <c r="Y47" s="225"/>
      <c r="Z47" s="225"/>
      <c r="AA47" s="225">
        <v>7</v>
      </c>
      <c r="AB47" s="225"/>
      <c r="AC47" s="226"/>
      <c r="AD47" s="224">
        <v>1</v>
      </c>
      <c r="AE47" s="225">
        <v>4</v>
      </c>
      <c r="AF47" s="225">
        <v>4</v>
      </c>
      <c r="AG47" s="225"/>
      <c r="AH47" s="225">
        <v>7</v>
      </c>
      <c r="AI47" s="225"/>
      <c r="AJ47" s="226"/>
      <c r="AK47" s="224">
        <v>1</v>
      </c>
      <c r="AL47" s="225">
        <v>4</v>
      </c>
      <c r="AM47" s="225">
        <v>4</v>
      </c>
      <c r="AN47" s="225"/>
      <c r="AO47" s="225">
        <v>7</v>
      </c>
      <c r="AP47" s="225">
        <v>2</v>
      </c>
      <c r="AQ47" s="226"/>
      <c r="AR47" s="231">
        <v>1</v>
      </c>
      <c r="AS47" s="225">
        <v>4</v>
      </c>
      <c r="AT47" s="225"/>
      <c r="AU47" s="225"/>
      <c r="AV47" s="225">
        <v>7</v>
      </c>
      <c r="AW47" s="225"/>
      <c r="AX47" s="226">
        <v>4</v>
      </c>
      <c r="AY47" s="385">
        <f t="shared" si="4"/>
        <v>57</v>
      </c>
      <c r="AZ47" s="320"/>
      <c r="BA47" s="320"/>
      <c r="BB47" s="321">
        <f t="shared" si="5"/>
        <v>14.25</v>
      </c>
      <c r="BC47" s="321"/>
      <c r="BD47" s="321"/>
      <c r="BE47" s="397"/>
      <c r="BF47" s="398"/>
      <c r="BG47" s="399"/>
      <c r="BH47" s="431"/>
      <c r="BI47" s="432"/>
      <c r="BJ47" s="433"/>
      <c r="BK47" s="414"/>
      <c r="BL47" s="415"/>
      <c r="BM47" s="415"/>
      <c r="BN47" s="416"/>
      <c r="BO47" s="202"/>
    </row>
    <row r="48" spans="2:96" ht="21" customHeight="1">
      <c r="B48" s="331"/>
      <c r="C48" s="331"/>
      <c r="D48" s="314" t="s">
        <v>150</v>
      </c>
      <c r="E48" s="315"/>
      <c r="F48" s="315"/>
      <c r="G48" s="315"/>
      <c r="H48" s="315"/>
      <c r="I48" s="315"/>
      <c r="J48" s="315"/>
      <c r="K48" s="315"/>
      <c r="L48" s="315"/>
      <c r="M48" s="315"/>
      <c r="N48" s="315"/>
      <c r="O48" s="315"/>
      <c r="P48" s="316"/>
      <c r="Q48" s="317"/>
      <c r="R48" s="317"/>
      <c r="S48" s="317"/>
      <c r="T48" s="317"/>
      <c r="U48" s="317"/>
      <c r="V48" s="318"/>
      <c r="W48" s="224"/>
      <c r="X48" s="225"/>
      <c r="Y48" s="225"/>
      <c r="Z48" s="225"/>
      <c r="AA48" s="225">
        <v>7</v>
      </c>
      <c r="AB48" s="225"/>
      <c r="AC48" s="226"/>
      <c r="AD48" s="224">
        <v>1</v>
      </c>
      <c r="AE48" s="225">
        <v>4</v>
      </c>
      <c r="AF48" s="225">
        <v>4</v>
      </c>
      <c r="AG48" s="225"/>
      <c r="AH48" s="225">
        <v>7</v>
      </c>
      <c r="AI48" s="225"/>
      <c r="AJ48" s="226"/>
      <c r="AK48" s="224">
        <v>1</v>
      </c>
      <c r="AL48" s="225">
        <v>4</v>
      </c>
      <c r="AM48" s="225">
        <v>4</v>
      </c>
      <c r="AN48" s="225"/>
      <c r="AO48" s="225">
        <v>7</v>
      </c>
      <c r="AP48" s="225">
        <v>2</v>
      </c>
      <c r="AQ48" s="226"/>
      <c r="AR48" s="231">
        <v>1</v>
      </c>
      <c r="AS48" s="225">
        <v>4</v>
      </c>
      <c r="AT48" s="225"/>
      <c r="AU48" s="225"/>
      <c r="AV48" s="225">
        <v>7</v>
      </c>
      <c r="AW48" s="225"/>
      <c r="AX48" s="226">
        <v>4</v>
      </c>
      <c r="AY48" s="385">
        <f t="shared" si="4"/>
        <v>57</v>
      </c>
      <c r="AZ48" s="320"/>
      <c r="BA48" s="320"/>
      <c r="BB48" s="321">
        <f t="shared" si="5"/>
        <v>14.25</v>
      </c>
      <c r="BC48" s="321"/>
      <c r="BD48" s="321"/>
      <c r="BE48" s="397"/>
      <c r="BF48" s="398"/>
      <c r="BG48" s="399"/>
      <c r="BH48" s="431"/>
      <c r="BI48" s="432"/>
      <c r="BJ48" s="433"/>
      <c r="BK48" s="411"/>
      <c r="BL48" s="412"/>
      <c r="BM48" s="412"/>
      <c r="BN48" s="413"/>
      <c r="BO48" s="202"/>
    </row>
    <row r="49" spans="2:85" ht="21" customHeight="1">
      <c r="B49" s="331"/>
      <c r="C49" s="331"/>
      <c r="D49" s="314"/>
      <c r="E49" s="315"/>
      <c r="F49" s="315"/>
      <c r="G49" s="315"/>
      <c r="H49" s="315"/>
      <c r="I49" s="315"/>
      <c r="J49" s="315"/>
      <c r="K49" s="315"/>
      <c r="L49" s="315"/>
      <c r="M49" s="315"/>
      <c r="N49" s="315"/>
      <c r="O49" s="315"/>
      <c r="P49" s="316"/>
      <c r="Q49" s="317"/>
      <c r="R49" s="317"/>
      <c r="S49" s="317"/>
      <c r="T49" s="317"/>
      <c r="U49" s="317"/>
      <c r="V49" s="318"/>
      <c r="W49" s="224"/>
      <c r="X49" s="225"/>
      <c r="Y49" s="225"/>
      <c r="Z49" s="225"/>
      <c r="AA49" s="225"/>
      <c r="AB49" s="225"/>
      <c r="AC49" s="226"/>
      <c r="AD49" s="224"/>
      <c r="AE49" s="225"/>
      <c r="AF49" s="225"/>
      <c r="AG49" s="225"/>
      <c r="AH49" s="225"/>
      <c r="AI49" s="225"/>
      <c r="AJ49" s="226"/>
      <c r="AK49" s="224"/>
      <c r="AL49" s="225"/>
      <c r="AM49" s="225"/>
      <c r="AN49" s="225"/>
      <c r="AO49" s="225"/>
      <c r="AP49" s="225"/>
      <c r="AQ49" s="226"/>
      <c r="AR49" s="231"/>
      <c r="AS49" s="225"/>
      <c r="AT49" s="225"/>
      <c r="AU49" s="225"/>
      <c r="AV49" s="225"/>
      <c r="AW49" s="225"/>
      <c r="AX49" s="226"/>
      <c r="AY49" s="385">
        <f t="shared" si="4"/>
        <v>0</v>
      </c>
      <c r="AZ49" s="320"/>
      <c r="BA49" s="320"/>
      <c r="BB49" s="321">
        <f t="shared" si="5"/>
        <v>0</v>
      </c>
      <c r="BC49" s="321"/>
      <c r="BD49" s="321"/>
      <c r="BE49" s="397"/>
      <c r="BF49" s="398"/>
      <c r="BG49" s="399"/>
      <c r="BH49" s="431"/>
      <c r="BI49" s="432"/>
      <c r="BJ49" s="433"/>
      <c r="BK49" s="411"/>
      <c r="BL49" s="412"/>
      <c r="BM49" s="412"/>
      <c r="BN49" s="413"/>
      <c r="BO49" s="202"/>
    </row>
    <row r="50" spans="2:85" ht="21" customHeight="1">
      <c r="B50" s="331"/>
      <c r="C50" s="331"/>
      <c r="D50" s="314"/>
      <c r="E50" s="315"/>
      <c r="F50" s="315"/>
      <c r="G50" s="315"/>
      <c r="H50" s="315"/>
      <c r="I50" s="315"/>
      <c r="J50" s="315"/>
      <c r="K50" s="315"/>
      <c r="L50" s="315"/>
      <c r="M50" s="315"/>
      <c r="N50" s="315"/>
      <c r="O50" s="315"/>
      <c r="P50" s="316"/>
      <c r="Q50" s="317"/>
      <c r="R50" s="317"/>
      <c r="S50" s="317"/>
      <c r="T50" s="317"/>
      <c r="U50" s="317"/>
      <c r="V50" s="318"/>
      <c r="W50" s="224"/>
      <c r="X50" s="225"/>
      <c r="Y50" s="225"/>
      <c r="Z50" s="225"/>
      <c r="AA50" s="225"/>
      <c r="AB50" s="225"/>
      <c r="AC50" s="226"/>
      <c r="AD50" s="224"/>
      <c r="AE50" s="225"/>
      <c r="AF50" s="225"/>
      <c r="AG50" s="225"/>
      <c r="AH50" s="225"/>
      <c r="AI50" s="225"/>
      <c r="AJ50" s="226"/>
      <c r="AK50" s="224"/>
      <c r="AL50" s="225"/>
      <c r="AM50" s="225"/>
      <c r="AN50" s="225"/>
      <c r="AO50" s="225"/>
      <c r="AP50" s="225"/>
      <c r="AQ50" s="226"/>
      <c r="AR50" s="231"/>
      <c r="AS50" s="225"/>
      <c r="AT50" s="225"/>
      <c r="AU50" s="225"/>
      <c r="AV50" s="225"/>
      <c r="AW50" s="225"/>
      <c r="AX50" s="226"/>
      <c r="AY50" s="385">
        <f t="shared" si="4"/>
        <v>0</v>
      </c>
      <c r="AZ50" s="320"/>
      <c r="BA50" s="320"/>
      <c r="BB50" s="321">
        <f t="shared" si="5"/>
        <v>0</v>
      </c>
      <c r="BC50" s="321"/>
      <c r="BD50" s="321"/>
      <c r="BE50" s="397"/>
      <c r="BF50" s="398"/>
      <c r="BG50" s="399"/>
      <c r="BH50" s="431"/>
      <c r="BI50" s="432"/>
      <c r="BJ50" s="433"/>
      <c r="BK50" s="411"/>
      <c r="BL50" s="412"/>
      <c r="BM50" s="412"/>
      <c r="BN50" s="413"/>
      <c r="BO50" s="202"/>
    </row>
    <row r="51" spans="2:85" ht="21" customHeight="1" thickBot="1">
      <c r="B51" s="331"/>
      <c r="C51" s="331"/>
      <c r="D51" s="403"/>
      <c r="E51" s="404"/>
      <c r="F51" s="404"/>
      <c r="G51" s="404"/>
      <c r="H51" s="404"/>
      <c r="I51" s="404"/>
      <c r="J51" s="404"/>
      <c r="K51" s="404"/>
      <c r="L51" s="404"/>
      <c r="M51" s="404"/>
      <c r="N51" s="404"/>
      <c r="O51" s="404"/>
      <c r="P51" s="405"/>
      <c r="Q51" s="406"/>
      <c r="R51" s="406"/>
      <c r="S51" s="406"/>
      <c r="T51" s="406"/>
      <c r="U51" s="406"/>
      <c r="V51" s="407"/>
      <c r="W51" s="232"/>
      <c r="X51" s="233"/>
      <c r="Y51" s="233"/>
      <c r="Z51" s="233"/>
      <c r="AA51" s="233"/>
      <c r="AB51" s="233"/>
      <c r="AC51" s="234"/>
      <c r="AD51" s="232"/>
      <c r="AE51" s="233"/>
      <c r="AF51" s="233"/>
      <c r="AG51" s="233"/>
      <c r="AH51" s="233"/>
      <c r="AI51" s="233"/>
      <c r="AJ51" s="234"/>
      <c r="AK51" s="232"/>
      <c r="AL51" s="233"/>
      <c r="AM51" s="233"/>
      <c r="AN51" s="233"/>
      <c r="AO51" s="233"/>
      <c r="AP51" s="233"/>
      <c r="AQ51" s="234"/>
      <c r="AR51" s="235"/>
      <c r="AS51" s="233"/>
      <c r="AT51" s="233"/>
      <c r="AU51" s="233"/>
      <c r="AV51" s="233"/>
      <c r="AW51" s="233"/>
      <c r="AX51" s="234"/>
      <c r="AY51" s="408">
        <f t="shared" si="4"/>
        <v>0</v>
      </c>
      <c r="AZ51" s="409"/>
      <c r="BA51" s="409"/>
      <c r="BB51" s="410">
        <f t="shared" si="5"/>
        <v>0</v>
      </c>
      <c r="BC51" s="410"/>
      <c r="BD51" s="410"/>
      <c r="BE51" s="425"/>
      <c r="BF51" s="426"/>
      <c r="BG51" s="427"/>
      <c r="BH51" s="434"/>
      <c r="BI51" s="435"/>
      <c r="BJ51" s="436"/>
      <c r="BK51" s="389"/>
      <c r="BL51" s="390"/>
      <c r="BM51" s="390"/>
      <c r="BN51" s="391"/>
      <c r="BO51" s="202"/>
    </row>
    <row r="52" spans="2:85" ht="21" customHeight="1">
      <c r="B52" s="331"/>
      <c r="C52" s="381" t="s">
        <v>83</v>
      </c>
      <c r="D52" s="392" t="s">
        <v>78</v>
      </c>
      <c r="E52" s="334"/>
      <c r="F52" s="334"/>
      <c r="G52" s="334"/>
      <c r="H52" s="334"/>
      <c r="I52" s="334"/>
      <c r="J52" s="334"/>
      <c r="K52" s="334"/>
      <c r="L52" s="334"/>
      <c r="M52" s="334"/>
      <c r="N52" s="334"/>
      <c r="O52" s="334"/>
      <c r="P52" s="393"/>
      <c r="Q52" s="394"/>
      <c r="R52" s="394"/>
      <c r="S52" s="394"/>
      <c r="T52" s="394"/>
      <c r="U52" s="394"/>
      <c r="V52" s="395"/>
      <c r="W52" s="236"/>
      <c r="X52" s="237">
        <v>7</v>
      </c>
      <c r="Y52" s="237">
        <v>7</v>
      </c>
      <c r="Z52" s="237"/>
      <c r="AA52" s="237">
        <v>7</v>
      </c>
      <c r="AB52" s="237"/>
      <c r="AC52" s="238">
        <v>7</v>
      </c>
      <c r="AD52" s="236"/>
      <c r="AE52" s="237">
        <v>7</v>
      </c>
      <c r="AF52" s="237">
        <v>7</v>
      </c>
      <c r="AG52" s="237"/>
      <c r="AH52" s="237">
        <v>7</v>
      </c>
      <c r="AI52" s="237"/>
      <c r="AJ52" s="238">
        <v>7</v>
      </c>
      <c r="AK52" s="236"/>
      <c r="AL52" s="237">
        <v>7</v>
      </c>
      <c r="AM52" s="237">
        <v>7</v>
      </c>
      <c r="AN52" s="237"/>
      <c r="AO52" s="237">
        <v>7</v>
      </c>
      <c r="AP52" s="237"/>
      <c r="AQ52" s="238">
        <v>7</v>
      </c>
      <c r="AR52" s="236"/>
      <c r="AS52" s="237">
        <v>7</v>
      </c>
      <c r="AT52" s="237">
        <v>7</v>
      </c>
      <c r="AU52" s="237"/>
      <c r="AV52" s="237"/>
      <c r="AW52" s="237"/>
      <c r="AX52" s="238">
        <v>7</v>
      </c>
      <c r="AY52" s="396">
        <f t="shared" si="4"/>
        <v>105</v>
      </c>
      <c r="AZ52" s="360"/>
      <c r="BA52" s="360"/>
      <c r="BB52" s="361">
        <f t="shared" si="5"/>
        <v>26.25</v>
      </c>
      <c r="BC52" s="361"/>
      <c r="BD52" s="361"/>
      <c r="BE52" s="397">
        <f>ROUNDDOWN(SUM(BB52:BD58)/AY61,1)</f>
        <v>4.2</v>
      </c>
      <c r="BF52" s="398"/>
      <c r="BG52" s="399"/>
      <c r="BH52" s="400">
        <f>ROUNDDOWN(SUM(BB52:BD58)/40,1)</f>
        <v>3.3</v>
      </c>
      <c r="BI52" s="401"/>
      <c r="BJ52" s="402"/>
      <c r="BK52" s="386"/>
      <c r="BL52" s="387"/>
      <c r="BM52" s="387"/>
      <c r="BN52" s="388"/>
      <c r="BO52" s="202"/>
    </row>
    <row r="53" spans="2:85" ht="21" customHeight="1">
      <c r="B53" s="331"/>
      <c r="C53" s="382"/>
      <c r="D53" s="384" t="s">
        <v>79</v>
      </c>
      <c r="E53" s="315"/>
      <c r="F53" s="315"/>
      <c r="G53" s="315"/>
      <c r="H53" s="315"/>
      <c r="I53" s="315"/>
      <c r="J53" s="315"/>
      <c r="K53" s="315"/>
      <c r="L53" s="315"/>
      <c r="M53" s="315"/>
      <c r="N53" s="315"/>
      <c r="O53" s="315"/>
      <c r="P53" s="316"/>
      <c r="Q53" s="317"/>
      <c r="R53" s="317"/>
      <c r="S53" s="317"/>
      <c r="T53" s="317"/>
      <c r="U53" s="317"/>
      <c r="V53" s="318"/>
      <c r="W53" s="224"/>
      <c r="X53" s="225">
        <v>7</v>
      </c>
      <c r="Y53" s="225">
        <v>7</v>
      </c>
      <c r="Z53" s="225"/>
      <c r="AA53" s="225">
        <v>7</v>
      </c>
      <c r="AB53" s="225"/>
      <c r="AC53" s="226">
        <v>7</v>
      </c>
      <c r="AD53" s="224"/>
      <c r="AE53" s="225">
        <v>7</v>
      </c>
      <c r="AF53" s="225">
        <v>7</v>
      </c>
      <c r="AG53" s="225"/>
      <c r="AH53" s="225">
        <v>7</v>
      </c>
      <c r="AI53" s="225"/>
      <c r="AJ53" s="226">
        <v>7</v>
      </c>
      <c r="AK53" s="224"/>
      <c r="AL53" s="225">
        <v>7</v>
      </c>
      <c r="AM53" s="225">
        <v>7</v>
      </c>
      <c r="AN53" s="225"/>
      <c r="AO53" s="225"/>
      <c r="AP53" s="225"/>
      <c r="AQ53" s="226">
        <v>7</v>
      </c>
      <c r="AR53" s="224"/>
      <c r="AS53" s="225"/>
      <c r="AT53" s="225">
        <v>7</v>
      </c>
      <c r="AU53" s="225"/>
      <c r="AV53" s="225"/>
      <c r="AW53" s="225"/>
      <c r="AX53" s="226">
        <v>7</v>
      </c>
      <c r="AY53" s="385">
        <f t="shared" si="4"/>
        <v>91</v>
      </c>
      <c r="AZ53" s="320"/>
      <c r="BA53" s="320"/>
      <c r="BB53" s="321">
        <f t="shared" si="5"/>
        <v>22.75</v>
      </c>
      <c r="BC53" s="321"/>
      <c r="BD53" s="321"/>
      <c r="BE53" s="397"/>
      <c r="BF53" s="398"/>
      <c r="BG53" s="399"/>
      <c r="BH53" s="400"/>
      <c r="BI53" s="401"/>
      <c r="BJ53" s="402"/>
      <c r="BK53" s="312"/>
      <c r="BL53" s="312"/>
      <c r="BM53" s="312"/>
      <c r="BN53" s="313"/>
      <c r="BO53" s="202"/>
    </row>
    <row r="54" spans="2:85" ht="21" customHeight="1">
      <c r="B54" s="331"/>
      <c r="C54" s="382"/>
      <c r="D54" s="384" t="s">
        <v>145</v>
      </c>
      <c r="E54" s="315"/>
      <c r="F54" s="315"/>
      <c r="G54" s="315"/>
      <c r="H54" s="315"/>
      <c r="I54" s="315"/>
      <c r="J54" s="315"/>
      <c r="K54" s="315"/>
      <c r="L54" s="315"/>
      <c r="M54" s="315"/>
      <c r="N54" s="315"/>
      <c r="O54" s="315"/>
      <c r="P54" s="316"/>
      <c r="Q54" s="317"/>
      <c r="R54" s="317"/>
      <c r="S54" s="317"/>
      <c r="T54" s="317"/>
      <c r="U54" s="317"/>
      <c r="V54" s="318"/>
      <c r="W54" s="224">
        <v>7</v>
      </c>
      <c r="X54" s="225"/>
      <c r="Y54" s="225">
        <v>7</v>
      </c>
      <c r="Z54" s="225">
        <v>7</v>
      </c>
      <c r="AA54" s="225">
        <v>7</v>
      </c>
      <c r="AB54" s="225">
        <v>7</v>
      </c>
      <c r="AC54" s="226"/>
      <c r="AD54" s="224">
        <v>7</v>
      </c>
      <c r="AE54" s="225"/>
      <c r="AF54" s="225">
        <v>7</v>
      </c>
      <c r="AG54" s="225">
        <v>7</v>
      </c>
      <c r="AH54" s="225">
        <v>7</v>
      </c>
      <c r="AI54" s="225">
        <v>7</v>
      </c>
      <c r="AJ54" s="226"/>
      <c r="AK54" s="224">
        <v>7</v>
      </c>
      <c r="AL54" s="225"/>
      <c r="AM54" s="225">
        <v>7</v>
      </c>
      <c r="AN54" s="225">
        <v>7</v>
      </c>
      <c r="AO54" s="225"/>
      <c r="AP54" s="225">
        <v>7</v>
      </c>
      <c r="AQ54" s="226"/>
      <c r="AR54" s="224">
        <v>7</v>
      </c>
      <c r="AS54" s="225"/>
      <c r="AT54" s="225">
        <v>7</v>
      </c>
      <c r="AU54" s="225"/>
      <c r="AV54" s="225">
        <v>7</v>
      </c>
      <c r="AW54" s="225"/>
      <c r="AX54" s="226"/>
      <c r="AY54" s="385">
        <f t="shared" si="4"/>
        <v>119</v>
      </c>
      <c r="AZ54" s="320"/>
      <c r="BA54" s="320"/>
      <c r="BB54" s="321">
        <f t="shared" si="5"/>
        <v>29.75</v>
      </c>
      <c r="BC54" s="321"/>
      <c r="BD54" s="321"/>
      <c r="BE54" s="397"/>
      <c r="BF54" s="398"/>
      <c r="BG54" s="399"/>
      <c r="BH54" s="400"/>
      <c r="BI54" s="401"/>
      <c r="BJ54" s="402"/>
      <c r="BK54" s="312"/>
      <c r="BL54" s="312"/>
      <c r="BM54" s="312"/>
      <c r="BN54" s="313"/>
      <c r="BO54" s="202"/>
    </row>
    <row r="55" spans="2:85" ht="21" customHeight="1">
      <c r="B55" s="331"/>
      <c r="C55" s="382"/>
      <c r="D55" s="384" t="s">
        <v>146</v>
      </c>
      <c r="E55" s="315"/>
      <c r="F55" s="315"/>
      <c r="G55" s="315"/>
      <c r="H55" s="315"/>
      <c r="I55" s="315"/>
      <c r="J55" s="315"/>
      <c r="K55" s="315"/>
      <c r="L55" s="315"/>
      <c r="M55" s="315"/>
      <c r="N55" s="315"/>
      <c r="O55" s="315"/>
      <c r="P55" s="316"/>
      <c r="Q55" s="317"/>
      <c r="R55" s="317"/>
      <c r="S55" s="317"/>
      <c r="T55" s="317"/>
      <c r="U55" s="317"/>
      <c r="V55" s="318"/>
      <c r="W55" s="224">
        <v>7</v>
      </c>
      <c r="X55" s="225"/>
      <c r="Y55" s="225"/>
      <c r="Z55" s="225">
        <v>7</v>
      </c>
      <c r="AA55" s="225">
        <v>7</v>
      </c>
      <c r="AB55" s="225">
        <v>7</v>
      </c>
      <c r="AC55" s="226"/>
      <c r="AD55" s="224">
        <v>7</v>
      </c>
      <c r="AE55" s="225"/>
      <c r="AF55" s="225"/>
      <c r="AG55" s="225">
        <v>7</v>
      </c>
      <c r="AH55" s="225">
        <v>7</v>
      </c>
      <c r="AI55" s="225">
        <v>7</v>
      </c>
      <c r="AJ55" s="226"/>
      <c r="AK55" s="224">
        <v>7</v>
      </c>
      <c r="AL55" s="225"/>
      <c r="AM55" s="225">
        <v>7</v>
      </c>
      <c r="AN55" s="225">
        <v>7</v>
      </c>
      <c r="AO55" s="225">
        <v>7</v>
      </c>
      <c r="AP55" s="225">
        <v>7</v>
      </c>
      <c r="AQ55" s="226"/>
      <c r="AR55" s="224">
        <v>7</v>
      </c>
      <c r="AS55" s="225"/>
      <c r="AT55" s="225">
        <v>7</v>
      </c>
      <c r="AU55" s="225"/>
      <c r="AV55" s="225">
        <v>7</v>
      </c>
      <c r="AW55" s="225"/>
      <c r="AX55" s="226"/>
      <c r="AY55" s="385">
        <f t="shared" si="4"/>
        <v>112</v>
      </c>
      <c r="AZ55" s="320"/>
      <c r="BA55" s="320"/>
      <c r="BB55" s="321">
        <f t="shared" si="5"/>
        <v>28</v>
      </c>
      <c r="BC55" s="321"/>
      <c r="BD55" s="321"/>
      <c r="BE55" s="397"/>
      <c r="BF55" s="398"/>
      <c r="BG55" s="399"/>
      <c r="BH55" s="400"/>
      <c r="BI55" s="401"/>
      <c r="BJ55" s="402"/>
      <c r="BK55" s="312"/>
      <c r="BL55" s="312"/>
      <c r="BM55" s="312"/>
      <c r="BN55" s="313"/>
    </row>
    <row r="56" spans="2:85" ht="21" customHeight="1">
      <c r="B56" s="331"/>
      <c r="C56" s="382"/>
      <c r="D56" s="384" t="s">
        <v>147</v>
      </c>
      <c r="E56" s="315"/>
      <c r="F56" s="315"/>
      <c r="G56" s="315"/>
      <c r="H56" s="315"/>
      <c r="I56" s="315"/>
      <c r="J56" s="315"/>
      <c r="K56" s="315"/>
      <c r="L56" s="315"/>
      <c r="M56" s="315"/>
      <c r="N56" s="315"/>
      <c r="O56" s="315"/>
      <c r="P56" s="316"/>
      <c r="Q56" s="317"/>
      <c r="R56" s="317"/>
      <c r="S56" s="317"/>
      <c r="T56" s="317"/>
      <c r="U56" s="317"/>
      <c r="V56" s="318"/>
      <c r="W56" s="224">
        <v>7</v>
      </c>
      <c r="X56" s="225"/>
      <c r="Y56" s="225"/>
      <c r="Z56" s="225">
        <v>7</v>
      </c>
      <c r="AA56" s="225">
        <v>7</v>
      </c>
      <c r="AB56" s="225">
        <v>7</v>
      </c>
      <c r="AC56" s="226"/>
      <c r="AD56" s="224">
        <v>7</v>
      </c>
      <c r="AE56" s="225"/>
      <c r="AF56" s="225"/>
      <c r="AG56" s="225">
        <v>7</v>
      </c>
      <c r="AH56" s="225">
        <v>7</v>
      </c>
      <c r="AI56" s="225">
        <v>7</v>
      </c>
      <c r="AJ56" s="226"/>
      <c r="AK56" s="224">
        <v>7</v>
      </c>
      <c r="AL56" s="225"/>
      <c r="AM56" s="225">
        <v>7</v>
      </c>
      <c r="AN56" s="225">
        <v>7</v>
      </c>
      <c r="AO56" s="225">
        <v>7</v>
      </c>
      <c r="AP56" s="225">
        <v>7</v>
      </c>
      <c r="AQ56" s="226"/>
      <c r="AR56" s="224">
        <v>7</v>
      </c>
      <c r="AS56" s="225"/>
      <c r="AT56" s="225">
        <v>7</v>
      </c>
      <c r="AU56" s="225"/>
      <c r="AV56" s="225">
        <v>7</v>
      </c>
      <c r="AW56" s="225"/>
      <c r="AX56" s="226"/>
      <c r="AY56" s="385">
        <f t="shared" si="4"/>
        <v>112</v>
      </c>
      <c r="AZ56" s="320"/>
      <c r="BA56" s="320"/>
      <c r="BB56" s="321">
        <f t="shared" si="5"/>
        <v>28</v>
      </c>
      <c r="BC56" s="321"/>
      <c r="BD56" s="321"/>
      <c r="BE56" s="397"/>
      <c r="BF56" s="398"/>
      <c r="BG56" s="399"/>
      <c r="BH56" s="400"/>
      <c r="BI56" s="401"/>
      <c r="BJ56" s="402"/>
      <c r="BK56" s="312"/>
      <c r="BL56" s="312"/>
      <c r="BM56" s="312"/>
      <c r="BN56" s="313"/>
      <c r="CE56" s="66"/>
      <c r="CF56" s="66"/>
      <c r="CG56" s="66"/>
    </row>
    <row r="57" spans="2:85" ht="21" customHeight="1">
      <c r="B57" s="331"/>
      <c r="C57" s="382"/>
      <c r="D57" s="384"/>
      <c r="E57" s="315"/>
      <c r="F57" s="315"/>
      <c r="G57" s="315"/>
      <c r="H57" s="315"/>
      <c r="I57" s="315"/>
      <c r="J57" s="315"/>
      <c r="K57" s="315"/>
      <c r="L57" s="315"/>
      <c r="M57" s="315"/>
      <c r="N57" s="315"/>
      <c r="O57" s="315"/>
      <c r="P57" s="316"/>
      <c r="Q57" s="317"/>
      <c r="R57" s="317"/>
      <c r="S57" s="317"/>
      <c r="T57" s="317"/>
      <c r="U57" s="317"/>
      <c r="V57" s="318"/>
      <c r="W57" s="224"/>
      <c r="X57" s="225"/>
      <c r="Y57" s="225"/>
      <c r="Z57" s="225"/>
      <c r="AA57" s="225"/>
      <c r="AB57" s="225"/>
      <c r="AC57" s="226"/>
      <c r="AD57" s="224"/>
      <c r="AE57" s="225"/>
      <c r="AF57" s="225"/>
      <c r="AG57" s="225"/>
      <c r="AH57" s="225"/>
      <c r="AI57" s="225"/>
      <c r="AJ57" s="226"/>
      <c r="AK57" s="224"/>
      <c r="AL57" s="225"/>
      <c r="AM57" s="225"/>
      <c r="AN57" s="225"/>
      <c r="AO57" s="225"/>
      <c r="AP57" s="225"/>
      <c r="AQ57" s="226"/>
      <c r="AR57" s="224"/>
      <c r="AS57" s="225"/>
      <c r="AT57" s="225"/>
      <c r="AU57" s="225"/>
      <c r="AV57" s="225"/>
      <c r="AW57" s="225"/>
      <c r="AX57" s="226"/>
      <c r="AY57" s="385">
        <f t="shared" si="4"/>
        <v>0</v>
      </c>
      <c r="AZ57" s="320"/>
      <c r="BA57" s="320"/>
      <c r="BB57" s="321">
        <f t="shared" si="5"/>
        <v>0</v>
      </c>
      <c r="BC57" s="321"/>
      <c r="BD57" s="321"/>
      <c r="BE57" s="397"/>
      <c r="BF57" s="398"/>
      <c r="BG57" s="399"/>
      <c r="BH57" s="400"/>
      <c r="BI57" s="401"/>
      <c r="BJ57" s="402"/>
      <c r="BK57" s="312"/>
      <c r="BL57" s="312"/>
      <c r="BM57" s="312"/>
      <c r="BN57" s="313"/>
      <c r="CE57" s="66"/>
      <c r="CF57" s="66"/>
      <c r="CG57" s="66"/>
    </row>
    <row r="58" spans="2:85" ht="21" customHeight="1" thickBot="1">
      <c r="B58" s="331"/>
      <c r="C58" s="383"/>
      <c r="D58" s="378"/>
      <c r="E58" s="379"/>
      <c r="F58" s="379"/>
      <c r="G58" s="379"/>
      <c r="H58" s="379"/>
      <c r="I58" s="379"/>
      <c r="J58" s="304"/>
      <c r="K58" s="304"/>
      <c r="L58" s="304"/>
      <c r="M58" s="304"/>
      <c r="N58" s="304"/>
      <c r="O58" s="304"/>
      <c r="P58" s="305"/>
      <c r="Q58" s="306"/>
      <c r="R58" s="306"/>
      <c r="S58" s="306"/>
      <c r="T58" s="306"/>
      <c r="U58" s="306"/>
      <c r="V58" s="307"/>
      <c r="W58" s="232"/>
      <c r="X58" s="233"/>
      <c r="Y58" s="233"/>
      <c r="Z58" s="233"/>
      <c r="AA58" s="233"/>
      <c r="AB58" s="233"/>
      <c r="AC58" s="234"/>
      <c r="AD58" s="232"/>
      <c r="AE58" s="233"/>
      <c r="AF58" s="233"/>
      <c r="AG58" s="233"/>
      <c r="AH58" s="233"/>
      <c r="AI58" s="233"/>
      <c r="AJ58" s="234"/>
      <c r="AK58" s="232"/>
      <c r="AL58" s="233"/>
      <c r="AM58" s="233"/>
      <c r="AN58" s="233"/>
      <c r="AO58" s="233"/>
      <c r="AP58" s="233"/>
      <c r="AQ58" s="234"/>
      <c r="AR58" s="232"/>
      <c r="AS58" s="233"/>
      <c r="AT58" s="233"/>
      <c r="AU58" s="233"/>
      <c r="AV58" s="233"/>
      <c r="AW58" s="233"/>
      <c r="AX58" s="234"/>
      <c r="AY58" s="380">
        <f>SUM(W58:AX58)</f>
        <v>0</v>
      </c>
      <c r="AZ58" s="309"/>
      <c r="BA58" s="309"/>
      <c r="BB58" s="310">
        <f t="shared" si="5"/>
        <v>0</v>
      </c>
      <c r="BC58" s="310"/>
      <c r="BD58" s="310"/>
      <c r="BE58" s="397"/>
      <c r="BF58" s="398"/>
      <c r="BG58" s="399"/>
      <c r="BH58" s="400"/>
      <c r="BI58" s="401"/>
      <c r="BJ58" s="402"/>
      <c r="BK58" s="292"/>
      <c r="BL58" s="292"/>
      <c r="BM58" s="292"/>
      <c r="BN58" s="293"/>
    </row>
    <row r="59" spans="2:85" ht="21" customHeight="1" thickBot="1">
      <c r="B59" s="331"/>
      <c r="C59" s="294" t="s">
        <v>86</v>
      </c>
      <c r="D59" s="295"/>
      <c r="E59" s="295"/>
      <c r="F59" s="295"/>
      <c r="G59" s="295"/>
      <c r="H59" s="295"/>
      <c r="I59" s="295"/>
      <c r="J59" s="295"/>
      <c r="K59" s="295"/>
      <c r="L59" s="295"/>
      <c r="M59" s="295"/>
      <c r="N59" s="295"/>
      <c r="O59" s="295"/>
      <c r="P59" s="295"/>
      <c r="Q59" s="295"/>
      <c r="R59" s="295"/>
      <c r="S59" s="295"/>
      <c r="T59" s="295"/>
      <c r="U59" s="295"/>
      <c r="V59" s="296"/>
      <c r="W59" s="206">
        <f t="shared" ref="W59:AX59" si="6">SUM(W44:W58)</f>
        <v>29</v>
      </c>
      <c r="X59" s="207">
        <f t="shared" si="6"/>
        <v>22</v>
      </c>
      <c r="Y59" s="207">
        <f t="shared" si="6"/>
        <v>35</v>
      </c>
      <c r="Z59" s="207">
        <f t="shared" si="6"/>
        <v>29</v>
      </c>
      <c r="AA59" s="207">
        <f t="shared" si="6"/>
        <v>57</v>
      </c>
      <c r="AB59" s="207">
        <f t="shared" si="6"/>
        <v>23</v>
      </c>
      <c r="AC59" s="208">
        <f t="shared" si="6"/>
        <v>22</v>
      </c>
      <c r="AD59" s="206">
        <f t="shared" si="6"/>
        <v>31</v>
      </c>
      <c r="AE59" s="207">
        <f t="shared" si="6"/>
        <v>30</v>
      </c>
      <c r="AF59" s="207">
        <f t="shared" si="6"/>
        <v>43</v>
      </c>
      <c r="AG59" s="207">
        <f t="shared" si="6"/>
        <v>29</v>
      </c>
      <c r="AH59" s="207">
        <f t="shared" si="6"/>
        <v>57</v>
      </c>
      <c r="AI59" s="207">
        <f t="shared" si="6"/>
        <v>23</v>
      </c>
      <c r="AJ59" s="208">
        <f t="shared" si="6"/>
        <v>22</v>
      </c>
      <c r="AK59" s="206">
        <f t="shared" si="6"/>
        <v>31</v>
      </c>
      <c r="AL59" s="207">
        <f t="shared" si="6"/>
        <v>30</v>
      </c>
      <c r="AM59" s="207">
        <f t="shared" si="6"/>
        <v>57</v>
      </c>
      <c r="AN59" s="207">
        <f t="shared" si="6"/>
        <v>33</v>
      </c>
      <c r="AO59" s="207">
        <f t="shared" si="6"/>
        <v>43</v>
      </c>
      <c r="AP59" s="207">
        <f t="shared" si="6"/>
        <v>27</v>
      </c>
      <c r="AQ59" s="208">
        <f t="shared" si="6"/>
        <v>22</v>
      </c>
      <c r="AR59" s="206">
        <f t="shared" si="6"/>
        <v>31</v>
      </c>
      <c r="AS59" s="207">
        <f t="shared" si="6"/>
        <v>23</v>
      </c>
      <c r="AT59" s="207">
        <f t="shared" si="6"/>
        <v>35</v>
      </c>
      <c r="AU59" s="207">
        <f t="shared" si="6"/>
        <v>8</v>
      </c>
      <c r="AV59" s="207">
        <f t="shared" si="6"/>
        <v>43</v>
      </c>
      <c r="AW59" s="207">
        <f t="shared" si="6"/>
        <v>0</v>
      </c>
      <c r="AX59" s="208">
        <f t="shared" si="6"/>
        <v>36</v>
      </c>
      <c r="AY59" s="365">
        <f>SUM(AY38:BA54)</f>
        <v>887</v>
      </c>
      <c r="AZ59" s="366"/>
      <c r="BA59" s="366"/>
      <c r="BB59" s="367">
        <f>SUM($BB$44:$BD$58)</f>
        <v>217.75</v>
      </c>
      <c r="BC59" s="367"/>
      <c r="BD59" s="367"/>
      <c r="BE59" s="375">
        <f>SUM(BE44:BG58)</f>
        <v>6.7</v>
      </c>
      <c r="BF59" s="375"/>
      <c r="BG59" s="375"/>
      <c r="BH59" s="376">
        <f>SUM(BH44:BJ58)</f>
        <v>5.3</v>
      </c>
      <c r="BI59" s="377"/>
      <c r="BJ59" s="377"/>
      <c r="BK59" s="373"/>
      <c r="BL59" s="373"/>
      <c r="BM59" s="373"/>
      <c r="BN59" s="374"/>
    </row>
    <row r="60" spans="2:85" ht="21" customHeight="1" thickBot="1">
      <c r="B60" s="463"/>
      <c r="C60" s="294" t="s">
        <v>85</v>
      </c>
      <c r="D60" s="295"/>
      <c r="E60" s="295"/>
      <c r="F60" s="295"/>
      <c r="G60" s="295"/>
      <c r="H60" s="295"/>
      <c r="I60" s="295"/>
      <c r="J60" s="295"/>
      <c r="K60" s="295"/>
      <c r="L60" s="295"/>
      <c r="M60" s="295"/>
      <c r="N60" s="295"/>
      <c r="O60" s="295"/>
      <c r="P60" s="295"/>
      <c r="Q60" s="295"/>
      <c r="R60" s="295"/>
      <c r="S60" s="295"/>
      <c r="T60" s="295"/>
      <c r="U60" s="295"/>
      <c r="V60" s="296"/>
      <c r="W60" s="209">
        <f t="shared" ref="W60:AM60" si="7">SUM(W38:W55)</f>
        <v>34</v>
      </c>
      <c r="X60" s="210">
        <f t="shared" si="7"/>
        <v>34</v>
      </c>
      <c r="Y60" s="210">
        <f t="shared" si="7"/>
        <v>47</v>
      </c>
      <c r="Z60" s="210">
        <f t="shared" si="7"/>
        <v>34</v>
      </c>
      <c r="AA60" s="210">
        <f t="shared" si="7"/>
        <v>62</v>
      </c>
      <c r="AB60" s="210">
        <f t="shared" si="7"/>
        <v>16</v>
      </c>
      <c r="AC60" s="211">
        <f t="shared" si="7"/>
        <v>22</v>
      </c>
      <c r="AD60" s="209">
        <f t="shared" si="7"/>
        <v>36</v>
      </c>
      <c r="AE60" s="210">
        <f t="shared" si="7"/>
        <v>42</v>
      </c>
      <c r="AF60" s="210">
        <f t="shared" si="7"/>
        <v>55</v>
      </c>
      <c r="AG60" s="210">
        <f t="shared" si="7"/>
        <v>34</v>
      </c>
      <c r="AH60" s="210">
        <f t="shared" si="7"/>
        <v>62</v>
      </c>
      <c r="AI60" s="210">
        <f t="shared" si="7"/>
        <v>16</v>
      </c>
      <c r="AJ60" s="211">
        <f t="shared" si="7"/>
        <v>22</v>
      </c>
      <c r="AK60" s="209">
        <f t="shared" si="7"/>
        <v>36</v>
      </c>
      <c r="AL60" s="210">
        <f t="shared" si="7"/>
        <v>42</v>
      </c>
      <c r="AM60" s="210">
        <f t="shared" si="7"/>
        <v>62</v>
      </c>
      <c r="AN60" s="210">
        <f>SUM(AN38:AN56)</f>
        <v>45</v>
      </c>
      <c r="AO60" s="210">
        <f t="shared" ref="AO60:AX60" si="8">SUM(AO38:AO55)</f>
        <v>48</v>
      </c>
      <c r="AP60" s="210">
        <f t="shared" si="8"/>
        <v>20</v>
      </c>
      <c r="AQ60" s="211">
        <f t="shared" si="8"/>
        <v>22</v>
      </c>
      <c r="AR60" s="209">
        <f t="shared" si="8"/>
        <v>36</v>
      </c>
      <c r="AS60" s="210">
        <f t="shared" si="8"/>
        <v>35</v>
      </c>
      <c r="AT60" s="210">
        <f t="shared" si="8"/>
        <v>40</v>
      </c>
      <c r="AU60" s="210">
        <f t="shared" si="8"/>
        <v>20</v>
      </c>
      <c r="AV60" s="210">
        <f t="shared" si="8"/>
        <v>48</v>
      </c>
      <c r="AW60" s="210">
        <f t="shared" si="8"/>
        <v>0</v>
      </c>
      <c r="AX60" s="211">
        <f t="shared" si="8"/>
        <v>36</v>
      </c>
      <c r="AY60" s="365">
        <f>SUM(AY39:BA55)</f>
        <v>919</v>
      </c>
      <c r="AZ60" s="366"/>
      <c r="BA60" s="366"/>
      <c r="BB60" s="367">
        <f>SUM($BB$38:$BD$58)</f>
        <v>277.75</v>
      </c>
      <c r="BC60" s="367"/>
      <c r="BD60" s="367"/>
      <c r="BE60" s="368"/>
      <c r="BF60" s="369"/>
      <c r="BG60" s="370"/>
      <c r="BH60" s="371"/>
      <c r="BI60" s="372"/>
      <c r="BJ60" s="372"/>
      <c r="BK60" s="373"/>
      <c r="BL60" s="373"/>
      <c r="BM60" s="373"/>
      <c r="BN60" s="374"/>
    </row>
    <row r="61" spans="2:85" ht="21" customHeight="1" thickBot="1">
      <c r="B61" s="212" t="s">
        <v>36</v>
      </c>
      <c r="C61" s="213"/>
      <c r="D61" s="214"/>
      <c r="E61" s="215"/>
      <c r="F61" s="215"/>
      <c r="G61" s="215"/>
      <c r="H61" s="215"/>
      <c r="I61" s="215"/>
      <c r="J61" s="215"/>
      <c r="K61" s="215"/>
      <c r="L61" s="215"/>
      <c r="M61" s="215"/>
      <c r="N61" s="215"/>
      <c r="O61" s="215"/>
      <c r="P61" s="215"/>
      <c r="Q61" s="215"/>
      <c r="R61" s="215"/>
      <c r="S61" s="215"/>
      <c r="T61" s="215"/>
      <c r="U61" s="215"/>
      <c r="V61" s="215"/>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216"/>
      <c r="AY61" s="337">
        <v>32</v>
      </c>
      <c r="AZ61" s="338"/>
      <c r="BA61" s="338"/>
      <c r="BB61" s="338"/>
      <c r="BC61" s="338"/>
      <c r="BD61" s="338"/>
      <c r="BE61" s="338"/>
      <c r="BF61" s="338"/>
      <c r="BG61" s="338"/>
      <c r="BH61" s="338"/>
      <c r="BI61" s="338"/>
      <c r="BJ61" s="338"/>
      <c r="BK61" s="338"/>
      <c r="BL61" s="338"/>
      <c r="BM61" s="338"/>
      <c r="BN61" s="339"/>
    </row>
    <row r="62" spans="2:85" ht="21" customHeight="1">
      <c r="G62" s="67"/>
    </row>
    <row r="63" spans="2:85" ht="21" customHeight="1" thickBot="1">
      <c r="B63" s="85" t="s">
        <v>143</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30"/>
      <c r="BB63" s="140"/>
      <c r="BC63" s="130"/>
      <c r="BD63" s="130"/>
      <c r="BE63" s="140"/>
      <c r="BF63" s="130"/>
      <c r="BG63" s="140"/>
      <c r="BH63" s="140"/>
      <c r="BI63" s="140"/>
      <c r="BJ63" s="140"/>
      <c r="BK63" s="140"/>
      <c r="BL63" s="140"/>
      <c r="BM63" s="140"/>
      <c r="BN63" s="140"/>
    </row>
    <row r="64" spans="2:85" ht="21" customHeight="1" thickBot="1">
      <c r="B64" s="340"/>
      <c r="C64" s="193"/>
      <c r="D64" s="342" t="s">
        <v>19</v>
      </c>
      <c r="E64" s="342"/>
      <c r="F64" s="342"/>
      <c r="G64" s="342"/>
      <c r="H64" s="342"/>
      <c r="I64" s="343"/>
      <c r="J64" s="346" t="s">
        <v>18</v>
      </c>
      <c r="K64" s="347"/>
      <c r="L64" s="347"/>
      <c r="M64" s="347"/>
      <c r="N64" s="347"/>
      <c r="O64" s="348"/>
      <c r="P64" s="352" t="s">
        <v>17</v>
      </c>
      <c r="Q64" s="342"/>
      <c r="R64" s="342"/>
      <c r="S64" s="342"/>
      <c r="T64" s="342"/>
      <c r="U64" s="342"/>
      <c r="V64" s="353"/>
      <c r="W64" s="356" t="s">
        <v>16</v>
      </c>
      <c r="X64" s="327"/>
      <c r="Y64" s="327"/>
      <c r="Z64" s="327"/>
      <c r="AA64" s="327"/>
      <c r="AB64" s="327"/>
      <c r="AC64" s="328"/>
      <c r="AD64" s="356" t="s">
        <v>15</v>
      </c>
      <c r="AE64" s="327"/>
      <c r="AF64" s="327"/>
      <c r="AG64" s="327"/>
      <c r="AH64" s="327"/>
      <c r="AI64" s="327"/>
      <c r="AJ64" s="328"/>
      <c r="AK64" s="356" t="s">
        <v>14</v>
      </c>
      <c r="AL64" s="327"/>
      <c r="AM64" s="327"/>
      <c r="AN64" s="327"/>
      <c r="AO64" s="327"/>
      <c r="AP64" s="327"/>
      <c r="AQ64" s="328"/>
      <c r="AR64" s="340" t="s">
        <v>13</v>
      </c>
      <c r="AS64" s="342"/>
      <c r="AT64" s="342"/>
      <c r="AU64" s="342"/>
      <c r="AV64" s="342"/>
      <c r="AW64" s="342"/>
      <c r="AX64" s="342"/>
      <c r="AY64" s="357" t="s">
        <v>12</v>
      </c>
      <c r="AZ64" s="325"/>
      <c r="BA64" s="325"/>
      <c r="BB64" s="325" t="s">
        <v>11</v>
      </c>
      <c r="BC64" s="325"/>
      <c r="BD64" s="325"/>
      <c r="BE64" s="325" t="s">
        <v>72</v>
      </c>
      <c r="BF64" s="325"/>
      <c r="BG64" s="325"/>
      <c r="BH64" s="325"/>
      <c r="BI64" s="325"/>
      <c r="BJ64" s="325"/>
      <c r="BK64" s="327" t="s">
        <v>32</v>
      </c>
      <c r="BL64" s="327"/>
      <c r="BM64" s="327"/>
      <c r="BN64" s="328"/>
    </row>
    <row r="65" spans="2:66" ht="21" customHeight="1" thickBot="1">
      <c r="B65" s="341"/>
      <c r="C65" s="194"/>
      <c r="D65" s="344"/>
      <c r="E65" s="344"/>
      <c r="F65" s="344"/>
      <c r="G65" s="344"/>
      <c r="H65" s="344"/>
      <c r="I65" s="345"/>
      <c r="J65" s="349"/>
      <c r="K65" s="350"/>
      <c r="L65" s="350"/>
      <c r="M65" s="350"/>
      <c r="N65" s="350"/>
      <c r="O65" s="351"/>
      <c r="P65" s="354"/>
      <c r="Q65" s="344"/>
      <c r="R65" s="344"/>
      <c r="S65" s="344"/>
      <c r="T65" s="344"/>
      <c r="U65" s="344"/>
      <c r="V65" s="355"/>
      <c r="W65" s="195" t="s">
        <v>9</v>
      </c>
      <c r="X65" s="196" t="s">
        <v>8</v>
      </c>
      <c r="Y65" s="196" t="s">
        <v>7</v>
      </c>
      <c r="Z65" s="196" t="s">
        <v>6</v>
      </c>
      <c r="AA65" s="196" t="s">
        <v>5</v>
      </c>
      <c r="AB65" s="196" t="s">
        <v>4</v>
      </c>
      <c r="AC65" s="197" t="s">
        <v>3</v>
      </c>
      <c r="AD65" s="195" t="s">
        <v>9</v>
      </c>
      <c r="AE65" s="196" t="s">
        <v>8</v>
      </c>
      <c r="AF65" s="196" t="s">
        <v>7</v>
      </c>
      <c r="AG65" s="196" t="s">
        <v>6</v>
      </c>
      <c r="AH65" s="196" t="s">
        <v>5</v>
      </c>
      <c r="AI65" s="196" t="s">
        <v>4</v>
      </c>
      <c r="AJ65" s="197" t="s">
        <v>3</v>
      </c>
      <c r="AK65" s="195" t="s">
        <v>9</v>
      </c>
      <c r="AL65" s="196" t="s">
        <v>8</v>
      </c>
      <c r="AM65" s="196" t="s">
        <v>7</v>
      </c>
      <c r="AN65" s="196" t="s">
        <v>6</v>
      </c>
      <c r="AO65" s="196" t="s">
        <v>5</v>
      </c>
      <c r="AP65" s="196" t="s">
        <v>4</v>
      </c>
      <c r="AQ65" s="197" t="s">
        <v>3</v>
      </c>
      <c r="AR65" s="198" t="s">
        <v>9</v>
      </c>
      <c r="AS65" s="199" t="s">
        <v>8</v>
      </c>
      <c r="AT65" s="199" t="s">
        <v>7</v>
      </c>
      <c r="AU65" s="199" t="s">
        <v>6</v>
      </c>
      <c r="AV65" s="199" t="s">
        <v>5</v>
      </c>
      <c r="AW65" s="199" t="s">
        <v>4</v>
      </c>
      <c r="AX65" s="217" t="s">
        <v>3</v>
      </c>
      <c r="AY65" s="358"/>
      <c r="AZ65" s="326"/>
      <c r="BA65" s="326"/>
      <c r="BB65" s="326"/>
      <c r="BC65" s="326"/>
      <c r="BD65" s="326"/>
      <c r="BE65" s="326"/>
      <c r="BF65" s="326"/>
      <c r="BG65" s="326"/>
      <c r="BH65" s="326"/>
      <c r="BI65" s="326"/>
      <c r="BJ65" s="326"/>
      <c r="BK65" s="329"/>
      <c r="BL65" s="329"/>
      <c r="BM65" s="329"/>
      <c r="BN65" s="330"/>
    </row>
    <row r="66" spans="2:66" ht="21" customHeight="1">
      <c r="B66" s="331"/>
      <c r="C66" s="332" t="s">
        <v>99</v>
      </c>
      <c r="D66" s="333" t="s">
        <v>148</v>
      </c>
      <c r="E66" s="334"/>
      <c r="F66" s="334"/>
      <c r="G66" s="334"/>
      <c r="H66" s="334"/>
      <c r="I66" s="334"/>
      <c r="J66" s="334"/>
      <c r="K66" s="334"/>
      <c r="L66" s="334"/>
      <c r="M66" s="334"/>
      <c r="N66" s="334"/>
      <c r="O66" s="334"/>
      <c r="P66" s="335"/>
      <c r="Q66" s="335"/>
      <c r="R66" s="335"/>
      <c r="S66" s="335"/>
      <c r="T66" s="335"/>
      <c r="U66" s="335"/>
      <c r="V66" s="336"/>
      <c r="W66" s="230"/>
      <c r="X66" s="222">
        <v>7</v>
      </c>
      <c r="Y66" s="222">
        <v>7</v>
      </c>
      <c r="Z66" s="222"/>
      <c r="AA66" s="222">
        <v>7</v>
      </c>
      <c r="AB66" s="222">
        <v>7</v>
      </c>
      <c r="AC66" s="223"/>
      <c r="AD66" s="221"/>
      <c r="AE66" s="222">
        <v>7</v>
      </c>
      <c r="AF66" s="222">
        <v>7</v>
      </c>
      <c r="AG66" s="222"/>
      <c r="AH66" s="222">
        <v>7</v>
      </c>
      <c r="AI66" s="222">
        <v>7</v>
      </c>
      <c r="AJ66" s="223"/>
      <c r="AK66" s="221"/>
      <c r="AL66" s="222">
        <v>7</v>
      </c>
      <c r="AM66" s="222">
        <v>7</v>
      </c>
      <c r="AN66" s="222"/>
      <c r="AO66" s="222">
        <v>7</v>
      </c>
      <c r="AP66" s="222">
        <v>7</v>
      </c>
      <c r="AQ66" s="223"/>
      <c r="AR66" s="221"/>
      <c r="AS66" s="222">
        <v>7</v>
      </c>
      <c r="AT66" s="222">
        <v>7</v>
      </c>
      <c r="AU66" s="222"/>
      <c r="AV66" s="222">
        <v>7</v>
      </c>
      <c r="AW66" s="222"/>
      <c r="AX66" s="223"/>
      <c r="AY66" s="359">
        <f t="shared" ref="AY66:AY73" si="9">SUM(W66:AX66)</f>
        <v>105</v>
      </c>
      <c r="AZ66" s="360"/>
      <c r="BA66" s="360"/>
      <c r="BB66" s="361">
        <f>AY66/4</f>
        <v>26.25</v>
      </c>
      <c r="BC66" s="361"/>
      <c r="BD66" s="362"/>
      <c r="BE66" s="286">
        <f>ROUNDDOWN(SUM($BB$66:$BD$73)/40,1)</f>
        <v>2.5</v>
      </c>
      <c r="BF66" s="286"/>
      <c r="BG66" s="286"/>
      <c r="BH66" s="286"/>
      <c r="BI66" s="286"/>
      <c r="BJ66" s="286"/>
      <c r="BK66" s="363"/>
      <c r="BL66" s="363"/>
      <c r="BM66" s="363"/>
      <c r="BN66" s="364"/>
    </row>
    <row r="67" spans="2:66" ht="21" customHeight="1">
      <c r="B67" s="331"/>
      <c r="C67" s="331"/>
      <c r="D67" s="314" t="s">
        <v>77</v>
      </c>
      <c r="E67" s="315"/>
      <c r="F67" s="315"/>
      <c r="G67" s="315"/>
      <c r="H67" s="315"/>
      <c r="I67" s="315"/>
      <c r="J67" s="315"/>
      <c r="K67" s="315"/>
      <c r="L67" s="315"/>
      <c r="M67" s="315"/>
      <c r="N67" s="315"/>
      <c r="O67" s="315"/>
      <c r="P67" s="323"/>
      <c r="Q67" s="323"/>
      <c r="R67" s="323"/>
      <c r="S67" s="323"/>
      <c r="T67" s="323"/>
      <c r="U67" s="323"/>
      <c r="V67" s="324"/>
      <c r="W67" s="231">
        <v>4</v>
      </c>
      <c r="X67" s="225"/>
      <c r="Y67" s="225">
        <v>7</v>
      </c>
      <c r="Z67" s="225"/>
      <c r="AA67" s="225"/>
      <c r="AB67" s="225">
        <v>1</v>
      </c>
      <c r="AC67" s="226">
        <v>4</v>
      </c>
      <c r="AD67" s="224">
        <v>4</v>
      </c>
      <c r="AE67" s="225"/>
      <c r="AF67" s="225">
        <v>7</v>
      </c>
      <c r="AG67" s="225"/>
      <c r="AH67" s="225"/>
      <c r="AI67" s="225">
        <v>1</v>
      </c>
      <c r="AJ67" s="226">
        <v>4</v>
      </c>
      <c r="AK67" s="224">
        <v>4</v>
      </c>
      <c r="AL67" s="225"/>
      <c r="AM67" s="225">
        <v>7</v>
      </c>
      <c r="AN67" s="225">
        <v>2</v>
      </c>
      <c r="AO67" s="225"/>
      <c r="AP67" s="225">
        <v>1</v>
      </c>
      <c r="AQ67" s="226">
        <v>4</v>
      </c>
      <c r="AR67" s="231">
        <v>4</v>
      </c>
      <c r="AS67" s="225"/>
      <c r="AT67" s="225">
        <v>7</v>
      </c>
      <c r="AU67" s="225"/>
      <c r="AV67" s="225"/>
      <c r="AW67" s="225"/>
      <c r="AX67" s="226"/>
      <c r="AY67" s="319">
        <f t="shared" si="9"/>
        <v>61</v>
      </c>
      <c r="AZ67" s="320"/>
      <c r="BA67" s="320"/>
      <c r="BB67" s="321">
        <f>AY67/4</f>
        <v>15.25</v>
      </c>
      <c r="BC67" s="321"/>
      <c r="BD67" s="322"/>
      <c r="BE67" s="287"/>
      <c r="BF67" s="287"/>
      <c r="BG67" s="287"/>
      <c r="BH67" s="287"/>
      <c r="BI67" s="287"/>
      <c r="BJ67" s="287"/>
      <c r="BK67" s="312"/>
      <c r="BL67" s="312"/>
      <c r="BM67" s="312"/>
      <c r="BN67" s="313"/>
    </row>
    <row r="68" spans="2:66" ht="21" customHeight="1">
      <c r="B68" s="331"/>
      <c r="C68" s="331"/>
      <c r="D68" s="314" t="s">
        <v>78</v>
      </c>
      <c r="E68" s="315"/>
      <c r="F68" s="315"/>
      <c r="G68" s="315"/>
      <c r="H68" s="315"/>
      <c r="I68" s="315"/>
      <c r="J68" s="315"/>
      <c r="K68" s="315"/>
      <c r="L68" s="315"/>
      <c r="M68" s="315"/>
      <c r="N68" s="315"/>
      <c r="O68" s="315"/>
      <c r="P68" s="323"/>
      <c r="Q68" s="323"/>
      <c r="R68" s="323"/>
      <c r="S68" s="323"/>
      <c r="T68" s="323"/>
      <c r="U68" s="323"/>
      <c r="V68" s="324"/>
      <c r="W68" s="239"/>
      <c r="X68" s="237">
        <v>7</v>
      </c>
      <c r="Y68" s="237">
        <v>7</v>
      </c>
      <c r="Z68" s="237"/>
      <c r="AA68" s="237">
        <v>7</v>
      </c>
      <c r="AB68" s="237">
        <v>7</v>
      </c>
      <c r="AC68" s="238"/>
      <c r="AD68" s="236"/>
      <c r="AE68" s="237">
        <v>7</v>
      </c>
      <c r="AF68" s="237">
        <v>7</v>
      </c>
      <c r="AG68" s="237"/>
      <c r="AH68" s="237">
        <v>7</v>
      </c>
      <c r="AI68" s="237">
        <v>7</v>
      </c>
      <c r="AJ68" s="238"/>
      <c r="AK68" s="236"/>
      <c r="AL68" s="237">
        <v>7</v>
      </c>
      <c r="AM68" s="237">
        <v>7</v>
      </c>
      <c r="AN68" s="237"/>
      <c r="AO68" s="237">
        <v>7</v>
      </c>
      <c r="AP68" s="237">
        <v>7</v>
      </c>
      <c r="AQ68" s="238"/>
      <c r="AR68" s="236"/>
      <c r="AS68" s="237">
        <v>7</v>
      </c>
      <c r="AT68" s="237"/>
      <c r="AU68" s="237"/>
      <c r="AV68" s="237">
        <v>7</v>
      </c>
      <c r="AW68" s="237"/>
      <c r="AX68" s="238">
        <v>7</v>
      </c>
      <c r="AY68" s="319">
        <f t="shared" si="9"/>
        <v>105</v>
      </c>
      <c r="AZ68" s="320"/>
      <c r="BA68" s="320"/>
      <c r="BB68" s="321">
        <f t="shared" ref="BB68:BB73" si="10">AY68/4</f>
        <v>26.25</v>
      </c>
      <c r="BC68" s="321"/>
      <c r="BD68" s="322"/>
      <c r="BE68" s="287"/>
      <c r="BF68" s="287"/>
      <c r="BG68" s="287"/>
      <c r="BH68" s="287"/>
      <c r="BI68" s="287"/>
      <c r="BJ68" s="287"/>
      <c r="BK68" s="312"/>
      <c r="BL68" s="312"/>
      <c r="BM68" s="312"/>
      <c r="BN68" s="313"/>
    </row>
    <row r="69" spans="2:66" ht="21" customHeight="1">
      <c r="B69" s="331"/>
      <c r="C69" s="331"/>
      <c r="D69" s="314" t="s">
        <v>79</v>
      </c>
      <c r="E69" s="315"/>
      <c r="F69" s="315"/>
      <c r="G69" s="315"/>
      <c r="H69" s="315"/>
      <c r="I69" s="315"/>
      <c r="J69" s="315"/>
      <c r="K69" s="315"/>
      <c r="L69" s="315"/>
      <c r="M69" s="315"/>
      <c r="N69" s="315"/>
      <c r="O69" s="315"/>
      <c r="P69" s="316"/>
      <c r="Q69" s="317"/>
      <c r="R69" s="317"/>
      <c r="S69" s="317"/>
      <c r="T69" s="317"/>
      <c r="U69" s="317"/>
      <c r="V69" s="318"/>
      <c r="W69" s="231"/>
      <c r="X69" s="225"/>
      <c r="Y69" s="225"/>
      <c r="Z69" s="237">
        <v>7</v>
      </c>
      <c r="AA69" s="237">
        <v>7</v>
      </c>
      <c r="AB69" s="225"/>
      <c r="AC69" s="226"/>
      <c r="AD69" s="224"/>
      <c r="AE69" s="225"/>
      <c r="AF69" s="225"/>
      <c r="AG69" s="237">
        <v>7</v>
      </c>
      <c r="AH69" s="237">
        <v>7</v>
      </c>
      <c r="AI69" s="225"/>
      <c r="AJ69" s="226"/>
      <c r="AK69" s="224"/>
      <c r="AL69" s="225"/>
      <c r="AM69" s="225"/>
      <c r="AN69" s="237">
        <v>7</v>
      </c>
      <c r="AO69" s="237">
        <v>7</v>
      </c>
      <c r="AP69" s="225"/>
      <c r="AQ69" s="226"/>
      <c r="AR69" s="231"/>
      <c r="AS69" s="225"/>
      <c r="AT69" s="225"/>
      <c r="AU69" s="237">
        <v>7</v>
      </c>
      <c r="AV69" s="225"/>
      <c r="AW69" s="225"/>
      <c r="AX69" s="226">
        <v>7</v>
      </c>
      <c r="AY69" s="319">
        <f t="shared" si="9"/>
        <v>56</v>
      </c>
      <c r="AZ69" s="320"/>
      <c r="BA69" s="320"/>
      <c r="BB69" s="321">
        <f t="shared" si="10"/>
        <v>14</v>
      </c>
      <c r="BC69" s="321"/>
      <c r="BD69" s="322"/>
      <c r="BE69" s="287"/>
      <c r="BF69" s="287"/>
      <c r="BG69" s="287"/>
      <c r="BH69" s="287"/>
      <c r="BI69" s="287"/>
      <c r="BJ69" s="287"/>
      <c r="BK69" s="312"/>
      <c r="BL69" s="312"/>
      <c r="BM69" s="312"/>
      <c r="BN69" s="313"/>
    </row>
    <row r="70" spans="2:66" ht="21" customHeight="1">
      <c r="B70" s="331"/>
      <c r="C70" s="331"/>
      <c r="D70" s="314" t="s">
        <v>145</v>
      </c>
      <c r="E70" s="315"/>
      <c r="F70" s="315"/>
      <c r="G70" s="315"/>
      <c r="H70" s="315"/>
      <c r="I70" s="315"/>
      <c r="J70" s="315"/>
      <c r="K70" s="315"/>
      <c r="L70" s="315"/>
      <c r="M70" s="315"/>
      <c r="N70" s="315"/>
      <c r="O70" s="315"/>
      <c r="P70" s="323"/>
      <c r="Q70" s="323"/>
      <c r="R70" s="323"/>
      <c r="S70" s="323"/>
      <c r="T70" s="323"/>
      <c r="U70" s="323"/>
      <c r="V70" s="324"/>
      <c r="W70" s="239">
        <v>4</v>
      </c>
      <c r="X70" s="237">
        <v>7</v>
      </c>
      <c r="Y70" s="237">
        <v>7</v>
      </c>
      <c r="Z70" s="237"/>
      <c r="AA70" s="237">
        <v>7</v>
      </c>
      <c r="AB70" s="237">
        <v>7</v>
      </c>
      <c r="AC70" s="238"/>
      <c r="AD70" s="236"/>
      <c r="AE70" s="237">
        <v>7</v>
      </c>
      <c r="AF70" s="237"/>
      <c r="AG70" s="237"/>
      <c r="AH70" s="237">
        <v>7</v>
      </c>
      <c r="AI70" s="237">
        <v>7</v>
      </c>
      <c r="AJ70" s="238"/>
      <c r="AK70" s="236"/>
      <c r="AL70" s="237"/>
      <c r="AM70" s="237"/>
      <c r="AN70" s="237"/>
      <c r="AO70" s="237"/>
      <c r="AP70" s="237"/>
      <c r="AQ70" s="238"/>
      <c r="AR70" s="236"/>
      <c r="AS70" s="237">
        <v>7</v>
      </c>
      <c r="AT70" s="237"/>
      <c r="AU70" s="237"/>
      <c r="AV70" s="237">
        <v>7</v>
      </c>
      <c r="AW70" s="237"/>
      <c r="AX70" s="238">
        <v>7</v>
      </c>
      <c r="AY70" s="319">
        <f t="shared" si="9"/>
        <v>74</v>
      </c>
      <c r="AZ70" s="320"/>
      <c r="BA70" s="320"/>
      <c r="BB70" s="321">
        <f t="shared" si="10"/>
        <v>18.5</v>
      </c>
      <c r="BC70" s="321"/>
      <c r="BD70" s="322"/>
      <c r="BE70" s="287"/>
      <c r="BF70" s="287"/>
      <c r="BG70" s="287"/>
      <c r="BH70" s="287"/>
      <c r="BI70" s="287"/>
      <c r="BJ70" s="287"/>
      <c r="BK70" s="312"/>
      <c r="BL70" s="312"/>
      <c r="BM70" s="312"/>
      <c r="BN70" s="313"/>
    </row>
    <row r="71" spans="2:66" ht="21" customHeight="1">
      <c r="B71" s="331"/>
      <c r="C71" s="331"/>
      <c r="D71" s="314"/>
      <c r="E71" s="315"/>
      <c r="F71" s="315"/>
      <c r="G71" s="315"/>
      <c r="H71" s="315"/>
      <c r="I71" s="315"/>
      <c r="J71" s="315"/>
      <c r="K71" s="315"/>
      <c r="L71" s="315"/>
      <c r="M71" s="315"/>
      <c r="N71" s="315"/>
      <c r="O71" s="315"/>
      <c r="P71" s="316"/>
      <c r="Q71" s="317"/>
      <c r="R71" s="317"/>
      <c r="S71" s="317"/>
      <c r="T71" s="317"/>
      <c r="U71" s="317"/>
      <c r="V71" s="318"/>
      <c r="W71" s="231"/>
      <c r="X71" s="225"/>
      <c r="Y71" s="225"/>
      <c r="Z71" s="225"/>
      <c r="AA71" s="225"/>
      <c r="AB71" s="225"/>
      <c r="AC71" s="240"/>
      <c r="AD71" s="224"/>
      <c r="AE71" s="225"/>
      <c r="AF71" s="225"/>
      <c r="AG71" s="225"/>
      <c r="AH71" s="225"/>
      <c r="AI71" s="225"/>
      <c r="AJ71" s="240"/>
      <c r="AK71" s="224"/>
      <c r="AL71" s="225"/>
      <c r="AM71" s="225"/>
      <c r="AN71" s="225"/>
      <c r="AO71" s="225"/>
      <c r="AP71" s="225"/>
      <c r="AQ71" s="240"/>
      <c r="AR71" s="224"/>
      <c r="AS71" s="225"/>
      <c r="AT71" s="225"/>
      <c r="AU71" s="225"/>
      <c r="AV71" s="225"/>
      <c r="AW71" s="225"/>
      <c r="AX71" s="240"/>
      <c r="AY71" s="319">
        <f t="shared" si="9"/>
        <v>0</v>
      </c>
      <c r="AZ71" s="320"/>
      <c r="BA71" s="320"/>
      <c r="BB71" s="321">
        <f t="shared" si="10"/>
        <v>0</v>
      </c>
      <c r="BC71" s="321"/>
      <c r="BD71" s="322"/>
      <c r="BE71" s="287"/>
      <c r="BF71" s="287"/>
      <c r="BG71" s="287"/>
      <c r="BH71" s="287"/>
      <c r="BI71" s="287"/>
      <c r="BJ71" s="287"/>
      <c r="BK71" s="312"/>
      <c r="BL71" s="312"/>
      <c r="BM71" s="312"/>
      <c r="BN71" s="313"/>
    </row>
    <row r="72" spans="2:66" ht="21" customHeight="1">
      <c r="B72" s="331"/>
      <c r="C72" s="331"/>
      <c r="D72" s="314"/>
      <c r="E72" s="315"/>
      <c r="F72" s="315"/>
      <c r="G72" s="315"/>
      <c r="H72" s="315"/>
      <c r="I72" s="315"/>
      <c r="J72" s="315"/>
      <c r="K72" s="315"/>
      <c r="L72" s="315"/>
      <c r="M72" s="315"/>
      <c r="N72" s="315"/>
      <c r="O72" s="315"/>
      <c r="P72" s="316"/>
      <c r="Q72" s="317"/>
      <c r="R72" s="317"/>
      <c r="S72" s="317"/>
      <c r="T72" s="317"/>
      <c r="U72" s="317"/>
      <c r="V72" s="318"/>
      <c r="W72" s="231"/>
      <c r="X72" s="225"/>
      <c r="Y72" s="225"/>
      <c r="Z72" s="225"/>
      <c r="AA72" s="225"/>
      <c r="AB72" s="225"/>
      <c r="AC72" s="226"/>
      <c r="AD72" s="224"/>
      <c r="AE72" s="225"/>
      <c r="AF72" s="225"/>
      <c r="AG72" s="225"/>
      <c r="AH72" s="225"/>
      <c r="AI72" s="225"/>
      <c r="AJ72" s="226"/>
      <c r="AK72" s="224"/>
      <c r="AL72" s="225"/>
      <c r="AM72" s="225"/>
      <c r="AN72" s="225"/>
      <c r="AO72" s="225"/>
      <c r="AP72" s="225"/>
      <c r="AQ72" s="226"/>
      <c r="AR72" s="231"/>
      <c r="AS72" s="225"/>
      <c r="AT72" s="225"/>
      <c r="AU72" s="225"/>
      <c r="AV72" s="225"/>
      <c r="AW72" s="225"/>
      <c r="AX72" s="226"/>
      <c r="AY72" s="319">
        <f t="shared" si="9"/>
        <v>0</v>
      </c>
      <c r="AZ72" s="320"/>
      <c r="BA72" s="320"/>
      <c r="BB72" s="321">
        <f t="shared" si="10"/>
        <v>0</v>
      </c>
      <c r="BC72" s="321"/>
      <c r="BD72" s="322"/>
      <c r="BE72" s="287"/>
      <c r="BF72" s="287"/>
      <c r="BG72" s="287"/>
      <c r="BH72" s="287"/>
      <c r="BI72" s="287"/>
      <c r="BJ72" s="287"/>
      <c r="BK72" s="312"/>
      <c r="BL72" s="312"/>
      <c r="BM72" s="312"/>
      <c r="BN72" s="313"/>
    </row>
    <row r="73" spans="2:66" ht="21" customHeight="1" thickBot="1">
      <c r="B73" s="331"/>
      <c r="C73" s="331"/>
      <c r="D73" s="303"/>
      <c r="E73" s="304"/>
      <c r="F73" s="304"/>
      <c r="G73" s="304"/>
      <c r="H73" s="304"/>
      <c r="I73" s="304"/>
      <c r="J73" s="304"/>
      <c r="K73" s="304"/>
      <c r="L73" s="304"/>
      <c r="M73" s="304"/>
      <c r="N73" s="304"/>
      <c r="O73" s="304"/>
      <c r="P73" s="305"/>
      <c r="Q73" s="306"/>
      <c r="R73" s="306"/>
      <c r="S73" s="306"/>
      <c r="T73" s="306"/>
      <c r="U73" s="306"/>
      <c r="V73" s="307"/>
      <c r="W73" s="235"/>
      <c r="X73" s="233"/>
      <c r="Y73" s="233"/>
      <c r="Z73" s="233"/>
      <c r="AA73" s="233"/>
      <c r="AB73" s="233"/>
      <c r="AC73" s="234"/>
      <c r="AD73" s="232"/>
      <c r="AE73" s="233"/>
      <c r="AF73" s="233"/>
      <c r="AG73" s="233"/>
      <c r="AH73" s="233"/>
      <c r="AI73" s="233"/>
      <c r="AJ73" s="234"/>
      <c r="AK73" s="232"/>
      <c r="AL73" s="233"/>
      <c r="AM73" s="233"/>
      <c r="AN73" s="233"/>
      <c r="AO73" s="233"/>
      <c r="AP73" s="233"/>
      <c r="AQ73" s="234"/>
      <c r="AR73" s="235"/>
      <c r="AS73" s="233"/>
      <c r="AT73" s="233"/>
      <c r="AU73" s="233"/>
      <c r="AV73" s="233"/>
      <c r="AW73" s="233"/>
      <c r="AX73" s="234"/>
      <c r="AY73" s="308">
        <f t="shared" si="9"/>
        <v>0</v>
      </c>
      <c r="AZ73" s="309"/>
      <c r="BA73" s="309"/>
      <c r="BB73" s="310">
        <f t="shared" si="10"/>
        <v>0</v>
      </c>
      <c r="BC73" s="310"/>
      <c r="BD73" s="311"/>
      <c r="BE73" s="288"/>
      <c r="BF73" s="288"/>
      <c r="BG73" s="288"/>
      <c r="BH73" s="288"/>
      <c r="BI73" s="288"/>
      <c r="BJ73" s="288"/>
      <c r="BK73" s="292"/>
      <c r="BL73" s="292"/>
      <c r="BM73" s="292"/>
      <c r="BN73" s="293"/>
    </row>
    <row r="74" spans="2:66" ht="21" customHeight="1" thickBot="1">
      <c r="B74" s="331"/>
      <c r="C74" s="294" t="s">
        <v>86</v>
      </c>
      <c r="D74" s="295"/>
      <c r="E74" s="295"/>
      <c r="F74" s="295"/>
      <c r="G74" s="295"/>
      <c r="H74" s="295"/>
      <c r="I74" s="295"/>
      <c r="J74" s="295"/>
      <c r="K74" s="295"/>
      <c r="L74" s="295"/>
      <c r="M74" s="295"/>
      <c r="N74" s="295"/>
      <c r="O74" s="295"/>
      <c r="P74" s="295"/>
      <c r="Q74" s="295"/>
      <c r="R74" s="295"/>
      <c r="S74" s="295"/>
      <c r="T74" s="295"/>
      <c r="U74" s="295"/>
      <c r="V74" s="296"/>
      <c r="W74" s="206">
        <f t="shared" ref="W74:AX74" si="11">SUM(W66:W73)</f>
        <v>8</v>
      </c>
      <c r="X74" s="207">
        <f t="shared" si="11"/>
        <v>21</v>
      </c>
      <c r="Y74" s="207">
        <f t="shared" si="11"/>
        <v>28</v>
      </c>
      <c r="Z74" s="207">
        <f t="shared" si="11"/>
        <v>7</v>
      </c>
      <c r="AA74" s="207">
        <f t="shared" si="11"/>
        <v>28</v>
      </c>
      <c r="AB74" s="207">
        <f t="shared" si="11"/>
        <v>22</v>
      </c>
      <c r="AC74" s="208">
        <f t="shared" si="11"/>
        <v>4</v>
      </c>
      <c r="AD74" s="206">
        <f t="shared" si="11"/>
        <v>4</v>
      </c>
      <c r="AE74" s="207">
        <f t="shared" si="11"/>
        <v>21</v>
      </c>
      <c r="AF74" s="207">
        <f t="shared" si="11"/>
        <v>21</v>
      </c>
      <c r="AG74" s="207">
        <f t="shared" si="11"/>
        <v>7</v>
      </c>
      <c r="AH74" s="207">
        <f t="shared" si="11"/>
        <v>28</v>
      </c>
      <c r="AI74" s="207">
        <f t="shared" si="11"/>
        <v>22</v>
      </c>
      <c r="AJ74" s="208">
        <f t="shared" si="11"/>
        <v>4</v>
      </c>
      <c r="AK74" s="206">
        <f t="shared" si="11"/>
        <v>4</v>
      </c>
      <c r="AL74" s="207">
        <f t="shared" si="11"/>
        <v>14</v>
      </c>
      <c r="AM74" s="207">
        <f t="shared" si="11"/>
        <v>21</v>
      </c>
      <c r="AN74" s="207">
        <f t="shared" si="11"/>
        <v>9</v>
      </c>
      <c r="AO74" s="207">
        <f t="shared" si="11"/>
        <v>21</v>
      </c>
      <c r="AP74" s="207">
        <f t="shared" si="11"/>
        <v>15</v>
      </c>
      <c r="AQ74" s="208">
        <f t="shared" si="11"/>
        <v>4</v>
      </c>
      <c r="AR74" s="206">
        <f t="shared" si="11"/>
        <v>4</v>
      </c>
      <c r="AS74" s="207">
        <f t="shared" si="11"/>
        <v>21</v>
      </c>
      <c r="AT74" s="207">
        <f t="shared" si="11"/>
        <v>14</v>
      </c>
      <c r="AU74" s="207">
        <f t="shared" si="11"/>
        <v>7</v>
      </c>
      <c r="AV74" s="207">
        <f t="shared" si="11"/>
        <v>21</v>
      </c>
      <c r="AW74" s="207">
        <f t="shared" si="11"/>
        <v>0</v>
      </c>
      <c r="AX74" s="208">
        <f t="shared" si="11"/>
        <v>21</v>
      </c>
      <c r="AY74" s="297">
        <f>SUM(AY66:BA73)</f>
        <v>401</v>
      </c>
      <c r="AZ74" s="298"/>
      <c r="BA74" s="298"/>
      <c r="BB74" s="299">
        <f>SUM($BB$66:$BD$73)</f>
        <v>100.25</v>
      </c>
      <c r="BC74" s="299"/>
      <c r="BD74" s="300"/>
      <c r="BE74" s="283">
        <f>SUM(BE66)</f>
        <v>2.5</v>
      </c>
      <c r="BF74" s="284"/>
      <c r="BG74" s="284"/>
      <c r="BH74" s="284"/>
      <c r="BI74" s="284"/>
      <c r="BJ74" s="285"/>
      <c r="BK74" s="301"/>
      <c r="BL74" s="301"/>
      <c r="BM74" s="301"/>
      <c r="BN74" s="302"/>
    </row>
    <row r="75" spans="2:66" ht="21" customHeight="1" thickBot="1">
      <c r="B75" s="212" t="s">
        <v>36</v>
      </c>
      <c r="C75" s="213"/>
      <c r="D75" s="214"/>
      <c r="E75" s="215"/>
      <c r="F75" s="215"/>
      <c r="G75" s="215"/>
      <c r="H75" s="215"/>
      <c r="I75" s="215"/>
      <c r="J75" s="215"/>
      <c r="K75" s="215"/>
      <c r="L75" s="215"/>
      <c r="M75" s="215"/>
      <c r="N75" s="215"/>
      <c r="O75" s="215"/>
      <c r="P75" s="215"/>
      <c r="Q75" s="215"/>
      <c r="R75" s="215"/>
      <c r="S75" s="215"/>
      <c r="T75" s="215"/>
      <c r="U75" s="215"/>
      <c r="V75" s="215"/>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216"/>
      <c r="AY75" s="591">
        <v>40</v>
      </c>
      <c r="AZ75" s="592"/>
      <c r="BA75" s="592"/>
      <c r="BB75" s="592"/>
      <c r="BC75" s="592"/>
      <c r="BD75" s="592"/>
      <c r="BE75" s="592"/>
      <c r="BF75" s="592"/>
      <c r="BG75" s="592"/>
      <c r="BH75" s="592"/>
      <c r="BI75" s="592"/>
      <c r="BJ75" s="592"/>
      <c r="BK75" s="592"/>
      <c r="BL75" s="592"/>
      <c r="BM75" s="592"/>
      <c r="BN75" s="593"/>
    </row>
    <row r="76" spans="2:66" ht="21" customHeight="1">
      <c r="B76" s="67" t="s">
        <v>170</v>
      </c>
    </row>
    <row r="77" spans="2:66" ht="21" customHeight="1">
      <c r="B77" s="67" t="s">
        <v>128</v>
      </c>
      <c r="G77" s="67"/>
    </row>
    <row r="78" spans="2:66" ht="21" customHeight="1">
      <c r="G78" s="67"/>
    </row>
  </sheetData>
  <sheetProtection algorithmName="SHA-512" hashValue="ZO+brsHVA7CmiEqzAf/3TDmJC5NC+4QqUh2N4llbR5yqXM6RSB5/lwMeacDP1BeGzd9CLLMUX/ylovfOCeLaqA==" saltValue="D+rXcyRoZnOlW6KnIwXqXA==" spinCount="100000" sheet="1" selectLockedCells="1"/>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AO8:AR8"/>
    <mergeCell ref="AO3:AV3"/>
    <mergeCell ref="AW3:BR3"/>
    <mergeCell ref="AO4:AV4"/>
    <mergeCell ref="AW4:BJ4"/>
    <mergeCell ref="BK4:BN4"/>
    <mergeCell ref="BO4:BR4"/>
    <mergeCell ref="CP6:CS6"/>
    <mergeCell ref="DB5:DE5"/>
    <mergeCell ref="D7:F7"/>
    <mergeCell ref="G7:T7"/>
    <mergeCell ref="Z7:AF7"/>
    <mergeCell ref="AG7:AJ7"/>
    <mergeCell ref="AK7:AN7"/>
    <mergeCell ref="AW6:AZ6"/>
    <mergeCell ref="BA6:BD6"/>
    <mergeCell ref="BE6:BG6"/>
    <mergeCell ref="CA6:CG6"/>
    <mergeCell ref="G6:T6"/>
    <mergeCell ref="Z6:AF6"/>
    <mergeCell ref="AG6:AJ6"/>
    <mergeCell ref="AK6:AN6"/>
    <mergeCell ref="AO6:AR6"/>
    <mergeCell ref="AS6:AV6"/>
    <mergeCell ref="CP7:CS7"/>
    <mergeCell ref="DF5:DH5"/>
    <mergeCell ref="CH5:CK5"/>
    <mergeCell ref="CL5:CO5"/>
    <mergeCell ref="CP5:CS5"/>
    <mergeCell ref="CT5:CW5"/>
    <mergeCell ref="DF6:DH6"/>
    <mergeCell ref="D5:J5"/>
    <mergeCell ref="CA5:CG5"/>
    <mergeCell ref="DB6:DE6"/>
    <mergeCell ref="CT6:CW6"/>
    <mergeCell ref="CX6:DA6"/>
    <mergeCell ref="CH6:CK6"/>
    <mergeCell ref="CL6:CO6"/>
    <mergeCell ref="CX5:DA5"/>
  </mergeCells>
  <phoneticPr fontId="5"/>
  <conditionalFormatting sqref="C32:N32 C28:D28 T28 Q28:S29 T29:X29 C29:H30 C31:AG31 AG32 C26:H27 Q26:X27 I26:L30 Y26:AB30 AG26:AG30 BV28:BV29 BV30:BY30 M28:M29 M30:X30 CA30:CD30 CA26:CD27 AC30:AF30 AC26:AF27">
    <cfRule type="expression" dxfId="41" priority="26">
      <formula>COUNTA($D$8)&gt;=1</formula>
    </cfRule>
  </conditionalFormatting>
  <conditionalFormatting sqref="C25:AG25">
    <cfRule type="expression" dxfId="40" priority="32">
      <formula>COUNTA($D$8)&gt;=1</formula>
    </cfRule>
  </conditionalFormatting>
  <conditionalFormatting sqref="C33:AG34">
    <cfRule type="expression" dxfId="39" priority="28">
      <formula>COUNTA($D$8)&gt;=1</formula>
    </cfRule>
  </conditionalFormatting>
  <conditionalFormatting sqref="D6:D8 E17:E18">
    <cfRule type="expression" dxfId="38" priority="41">
      <formula>IF($E$10:$F$10="〇",TRUE,FALSE)</formula>
    </cfRule>
  </conditionalFormatting>
  <conditionalFormatting sqref="D6:D8">
    <cfRule type="expression" dxfId="37" priority="40">
      <formula>IF($E$11:$F$12="〇",TRUE,FALSE)</formula>
    </cfRule>
  </conditionalFormatting>
  <conditionalFormatting sqref="D11">
    <cfRule type="expression" dxfId="36" priority="39">
      <formula>IF($E$10:$F$10="〇",TRUE,FALSE)</formula>
    </cfRule>
  </conditionalFormatting>
  <conditionalFormatting sqref="D13:E13 D14:D15">
    <cfRule type="expression" dxfId="35" priority="37">
      <formula>IF($E$10:$F$10="〇",TRUE,FALSE)</formula>
    </cfRule>
    <cfRule type="expression" dxfId="34" priority="38">
      <formula>IF($E$11:$F$12="〇",TRUE,FALSE)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COUNTA($D$8)&gt;=1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6">
    <cfRule type="expression" dxfId="28" priority="36">
      <formula>COUNTA($D$6,$D$7)&gt;=1</formula>
    </cfRule>
  </conditionalFormatting>
  <conditionalFormatting sqref="AE15:AN15">
    <cfRule type="expression" dxfId="27" priority="31">
      <formula>COUNTA($D$8)&gt;=1</formula>
    </cfRule>
  </conditionalFormatting>
  <conditionalFormatting sqref="AE17:AN17">
    <cfRule type="expression" dxfId="26" priority="35">
      <formula>COUNTA($D$7)&gt;=1</formula>
    </cfRule>
  </conditionalFormatting>
  <conditionalFormatting sqref="AI16:AN16">
    <cfRule type="expression" dxfId="25" priority="42">
      <formula>COUNTA($D$6,$D$7)&gt;=1</formula>
    </cfRule>
  </conditionalFormatting>
  <conditionalFormatting sqref="AI32:AT32 AI25:BM25 AI31:BM31 AI26:AR30 BM26:BM30 AW26:BH30">
    <cfRule type="expression" dxfId="24" priority="24">
      <formula>COUNTA($D$6:$D$7)&gt;=1</formula>
    </cfRule>
  </conditionalFormatting>
  <conditionalFormatting sqref="BM32">
    <cfRule type="expression" dxfId="23" priority="29">
      <formula>COUNTA($D$6:$D$7)&gt;=1</formula>
    </cfRule>
  </conditionalFormatting>
  <conditionalFormatting sqref="AI33:BM33">
    <cfRule type="expression" dxfId="22" priority="27">
      <formula>COUNTA($D$6:$D$7)&gt;=1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5:BE15">
    <cfRule type="expression" dxfId="19" priority="17">
      <formula>COUNTA($D$8)&gt;=1</formula>
    </cfRule>
  </conditionalFormatting>
  <conditionalFormatting sqref="AV16:BE16">
    <cfRule type="expression" dxfId="18" priority="18">
      <formula>COUNTA($D$6,$D$7)&gt;=1</formula>
    </cfRule>
  </conditionalFormatting>
  <conditionalFormatting sqref="AV17:BE17">
    <cfRule type="expression" dxfId="17" priority="19">
      <formula>COUNTA($D$7)&gt;=1</formula>
    </cfRule>
  </conditionalFormatting>
  <conditionalFormatting sqref="AW32:BJ32">
    <cfRule type="expression" dxfId="16" priority="23">
      <formula>COUNTA($D$6:$D$7)&gt;=1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5:BS15">
    <cfRule type="expression" dxfId="13" priority="30">
      <formula>COUNTA($D$8)&gt;=1</formula>
    </cfRule>
  </conditionalFormatting>
  <conditionalFormatting sqref="CB10:CK10">
    <cfRule type="expression" dxfId="12" priority="20">
      <formula>COUNTA($D$8)&gt;=1</formula>
    </cfRule>
  </conditionalFormatting>
  <conditionalFormatting sqref="CB11:CK11">
    <cfRule type="expression" dxfId="11" priority="21">
      <formula>COUNTA($D$6,$D$7)&gt;=1</formula>
    </cfRule>
  </conditionalFormatting>
  <conditionalFormatting sqref="CB12:CK12">
    <cfRule type="expression" dxfId="10" priority="22">
      <formula>COUNTA($D$7)&gt;=1</formula>
    </cfRule>
  </conditionalFormatting>
  <conditionalFormatting sqref="CP43:CR44">
    <cfRule type="expression" dxfId="9" priority="34">
      <formula>COUNTA($AN$9)&gt;=1</formula>
    </cfRule>
  </conditionalFormatting>
  <conditionalFormatting sqref="CP45:CR46">
    <cfRule type="expression" dxfId="8" priority="33">
      <formula>COUNTA($AN$7:$AP$8)&gt;=1</formula>
    </cfRule>
  </conditionalFormatting>
  <conditionalFormatting sqref="BV26:BY27">
    <cfRule type="expression" dxfId="7" priority="8">
      <formula>COUNTA($D$8)&gt;=1</formula>
    </cfRule>
  </conditionalFormatting>
  <conditionalFormatting sqref="M26:P27">
    <cfRule type="expression" dxfId="6" priority="7">
      <formula>COUNTA($D$8)&gt;=1</formula>
    </cfRule>
  </conditionalFormatting>
  <conditionalFormatting sqref="CA28:CA29">
    <cfRule type="expression" dxfId="5" priority="6">
      <formula>COUNTA($D$8)&gt;=1</formula>
    </cfRule>
  </conditionalFormatting>
  <conditionalFormatting sqref="AC28:AC29">
    <cfRule type="expression" dxfId="4" priority="5">
      <formula>COUNTA($D$8)&gt;=1</formula>
    </cfRule>
  </conditionalFormatting>
  <conditionalFormatting sqref="CF26:CI30">
    <cfRule type="expression" dxfId="3" priority="4">
      <formula>COUNTA($D$6:$D$7)&gt;=1</formula>
    </cfRule>
  </conditionalFormatting>
  <conditionalFormatting sqref="AS26:AV30">
    <cfRule type="expression" dxfId="2" priority="3">
      <formula>COUNTA($D$6:$D$7)&gt;=1</formula>
    </cfRule>
  </conditionalFormatting>
  <conditionalFormatting sqref="CK26:CN30">
    <cfRule type="expression" dxfId="1" priority="2">
      <formula>COUNTA($D$6:$D$7)&gt;=1</formula>
    </cfRule>
  </conditionalFormatting>
  <conditionalFormatting sqref="BI26:BL30">
    <cfRule type="expression" dxfId="0" priority="1">
      <formula>COUNTA($D$6:$D$7)&gt;=1</formula>
    </cfRule>
  </conditionalFormatting>
  <dataValidations count="2">
    <dataValidation type="list" allowBlank="1" showInputMessage="1" showErrorMessage="1" sqref="E13 D13:D15 D6:D8">
      <formula1>$W$2:$W$3</formula1>
    </dataValidation>
    <dataValidation type="list" allowBlank="1" showInputMessage="1" showErrorMessage="1" sqref="E17:E18 D11">
      <formula1>$X$2:$X$3</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L51"/>
  <sheetViews>
    <sheetView view="pageBreakPreview" topLeftCell="A3" zoomScale="104" zoomScaleNormal="100" zoomScaleSheetLayoutView="104" workbookViewId="0">
      <selection activeCell="C8" sqref="C8:K8"/>
    </sheetView>
  </sheetViews>
  <sheetFormatPr defaultRowHeight="13.5"/>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ols>
  <sheetData>
    <row r="1" spans="1:12" ht="20.100000000000001" customHeight="1">
      <c r="A1" s="4"/>
      <c r="B1" s="5" t="s">
        <v>172</v>
      </c>
      <c r="C1" s="5"/>
      <c r="D1" s="5"/>
      <c r="E1" s="5"/>
      <c r="F1" s="5"/>
      <c r="G1" s="5"/>
      <c r="H1" s="5"/>
      <c r="I1" s="260" t="s">
        <v>173</v>
      </c>
      <c r="J1" s="260"/>
      <c r="K1" s="260"/>
      <c r="L1" s="5"/>
    </row>
    <row r="2" spans="1:12" ht="20.100000000000001" customHeight="1">
      <c r="A2" s="4"/>
      <c r="B2" s="5"/>
      <c r="C2" s="5"/>
      <c r="D2" s="5"/>
      <c r="E2" s="5"/>
      <c r="F2" s="5"/>
      <c r="G2" s="5"/>
      <c r="H2" s="5"/>
      <c r="I2" s="255"/>
      <c r="J2" s="255"/>
      <c r="K2" s="255" t="s">
        <v>174</v>
      </c>
      <c r="L2" s="5"/>
    </row>
    <row r="3" spans="1:12" ht="20.100000000000001" customHeight="1">
      <c r="A3" s="4"/>
      <c r="B3" s="5"/>
      <c r="C3" s="5"/>
      <c r="D3" s="5"/>
      <c r="E3" s="5"/>
      <c r="F3" s="5"/>
      <c r="G3" s="5"/>
      <c r="H3" s="5"/>
      <c r="I3" s="267" t="s">
        <v>169</v>
      </c>
      <c r="J3" s="267"/>
      <c r="K3" s="267"/>
      <c r="L3" s="5"/>
    </row>
    <row r="4" spans="1:12" ht="20.100000000000001" customHeight="1">
      <c r="A4" s="4"/>
      <c r="B4" s="5"/>
      <c r="C4" s="5"/>
      <c r="D4" s="5"/>
      <c r="E4" s="5"/>
      <c r="F4" s="5"/>
      <c r="G4" s="5"/>
      <c r="H4" s="5"/>
      <c r="I4" s="12"/>
      <c r="J4" s="12"/>
      <c r="K4" s="12"/>
      <c r="L4" s="5"/>
    </row>
    <row r="5" spans="1:12" ht="20.100000000000001" customHeight="1">
      <c r="A5" s="268" t="s">
        <v>168</v>
      </c>
      <c r="B5" s="268"/>
      <c r="C5" s="268"/>
      <c r="D5" s="268"/>
      <c r="E5" s="268"/>
      <c r="F5" s="268"/>
      <c r="G5" s="268"/>
      <c r="H5" s="268"/>
      <c r="I5" s="268"/>
      <c r="J5" s="268"/>
      <c r="K5" s="268"/>
      <c r="L5" s="5"/>
    </row>
    <row r="6" spans="1:12" ht="20.100000000000001" customHeight="1">
      <c r="A6" s="6"/>
      <c r="B6" s="6"/>
      <c r="C6" s="6"/>
      <c r="D6" s="6"/>
      <c r="E6" s="6"/>
      <c r="F6" s="6"/>
      <c r="G6" s="6"/>
      <c r="H6" s="6"/>
      <c r="I6" s="6"/>
      <c r="J6" s="6"/>
      <c r="K6" s="6"/>
      <c r="L6" s="5"/>
    </row>
    <row r="7" spans="1:12" ht="30" customHeight="1">
      <c r="A7" s="6"/>
      <c r="B7" s="54" t="s">
        <v>159</v>
      </c>
      <c r="C7" s="689" t="str">
        <f>'入力順1　参考表'!O8&amp;" "&amp;'入力順1　参考表'!O9</f>
        <v xml:space="preserve"> </v>
      </c>
      <c r="D7" s="690"/>
      <c r="E7" s="690"/>
      <c r="F7" s="690"/>
      <c r="G7" s="690"/>
      <c r="H7" s="690"/>
      <c r="I7" s="690"/>
      <c r="J7" s="690"/>
      <c r="K7" s="691"/>
      <c r="L7" s="5"/>
    </row>
    <row r="8" spans="1:12" ht="30" customHeight="1">
      <c r="A8" s="5"/>
      <c r="B8" s="56" t="s">
        <v>160</v>
      </c>
      <c r="C8" s="269" t="s">
        <v>93</v>
      </c>
      <c r="D8" s="269"/>
      <c r="E8" s="269"/>
      <c r="F8" s="269"/>
      <c r="G8" s="269"/>
      <c r="H8" s="269"/>
      <c r="I8" s="269"/>
      <c r="J8" s="269"/>
      <c r="K8" s="270"/>
      <c r="L8" s="5"/>
    </row>
    <row r="9" spans="1:12" ht="30" customHeight="1">
      <c r="A9" s="5"/>
      <c r="B9" s="55" t="s">
        <v>161</v>
      </c>
      <c r="C9" s="280" t="s">
        <v>158</v>
      </c>
      <c r="D9" s="281"/>
      <c r="E9" s="281"/>
      <c r="F9" s="281"/>
      <c r="G9" s="281"/>
      <c r="H9" s="281"/>
      <c r="I9" s="281"/>
      <c r="J9" s="281"/>
      <c r="K9" s="282"/>
      <c r="L9" s="5"/>
    </row>
    <row r="10" spans="1:12" ht="30" customHeight="1">
      <c r="A10" s="5"/>
      <c r="B10" s="57" t="s">
        <v>162</v>
      </c>
      <c r="C10" s="280" t="s">
        <v>166</v>
      </c>
      <c r="D10" s="281"/>
      <c r="E10" s="281"/>
      <c r="F10" s="281"/>
      <c r="G10" s="281"/>
      <c r="H10" s="281"/>
      <c r="I10" s="281"/>
      <c r="J10" s="281"/>
      <c r="K10" s="282"/>
      <c r="L10" s="5"/>
    </row>
    <row r="11" spans="1:12" ht="18.75" customHeight="1">
      <c r="A11" s="5"/>
      <c r="B11" s="271" t="s">
        <v>163</v>
      </c>
      <c r="C11" s="8"/>
      <c r="D11" s="5"/>
      <c r="E11" s="5"/>
      <c r="F11" s="5"/>
      <c r="G11" s="5"/>
      <c r="H11" s="5"/>
      <c r="I11" s="5"/>
      <c r="J11" s="5"/>
      <c r="K11" s="9"/>
      <c r="L11" s="5"/>
    </row>
    <row r="12" spans="1:12" ht="32.25" customHeight="1">
      <c r="A12" s="5"/>
      <c r="B12" s="271"/>
      <c r="C12" s="8"/>
      <c r="D12" s="273" t="s">
        <v>95</v>
      </c>
      <c r="E12" s="273"/>
      <c r="F12" s="10"/>
      <c r="G12" s="60"/>
      <c r="H12" s="11" t="s">
        <v>23</v>
      </c>
      <c r="I12" s="12"/>
      <c r="J12" s="12"/>
      <c r="K12" s="9"/>
      <c r="L12" s="5"/>
    </row>
    <row r="13" spans="1:12" ht="20.25" customHeight="1">
      <c r="A13" s="5"/>
      <c r="B13" s="272"/>
      <c r="C13" s="13"/>
      <c r="D13" s="14" t="s">
        <v>152</v>
      </c>
      <c r="E13" s="14"/>
      <c r="F13" s="15"/>
      <c r="G13" s="15"/>
      <c r="H13" s="15"/>
      <c r="I13" s="15"/>
      <c r="J13" s="15"/>
      <c r="K13" s="16"/>
      <c r="L13" s="5"/>
    </row>
    <row r="14" spans="1:12" ht="30" customHeight="1">
      <c r="A14" s="5"/>
      <c r="B14" s="58" t="s">
        <v>164</v>
      </c>
      <c r="C14" s="280" t="s">
        <v>167</v>
      </c>
      <c r="D14" s="281"/>
      <c r="E14" s="281"/>
      <c r="F14" s="281"/>
      <c r="G14" s="281"/>
      <c r="H14" s="281"/>
      <c r="I14" s="281"/>
      <c r="J14" s="281"/>
      <c r="K14" s="282"/>
      <c r="L14" s="5"/>
    </row>
    <row r="15" spans="1:12">
      <c r="A15" s="5"/>
      <c r="B15" s="274" t="s">
        <v>165</v>
      </c>
      <c r="C15" s="17"/>
      <c r="D15" s="18"/>
      <c r="E15" s="18"/>
      <c r="F15" s="18"/>
      <c r="G15" s="18"/>
      <c r="H15" s="18"/>
      <c r="I15" s="18"/>
      <c r="J15" s="18"/>
      <c r="K15" s="19"/>
      <c r="L15" s="5"/>
    </row>
    <row r="16" spans="1:12" ht="24.75" customHeight="1" thickBot="1">
      <c r="A16" s="5"/>
      <c r="B16" s="271"/>
      <c r="C16" s="8"/>
      <c r="D16" s="20" t="s">
        <v>96</v>
      </c>
      <c r="E16" s="5"/>
      <c r="F16" s="5"/>
      <c r="G16" s="5"/>
      <c r="H16" s="5"/>
      <c r="I16" s="5"/>
      <c r="J16" s="5"/>
      <c r="K16" s="9"/>
      <c r="L16" s="5"/>
    </row>
    <row r="17" spans="1:12" ht="24" customHeight="1">
      <c r="A17" s="5"/>
      <c r="B17" s="271"/>
      <c r="C17" s="8"/>
      <c r="D17" s="21"/>
      <c r="E17" s="275" t="s">
        <v>24</v>
      </c>
      <c r="F17" s="276"/>
      <c r="G17" s="22" t="s">
        <v>83</v>
      </c>
      <c r="H17" s="23"/>
      <c r="I17" s="24" t="s">
        <v>101</v>
      </c>
      <c r="J17" s="25"/>
      <c r="K17" s="9"/>
      <c r="L17" s="5"/>
    </row>
    <row r="18" spans="1:12" ht="24" customHeight="1">
      <c r="A18" s="5"/>
      <c r="B18" s="271"/>
      <c r="C18" s="8"/>
      <c r="D18" s="26" t="s">
        <v>97</v>
      </c>
      <c r="E18" s="60"/>
      <c r="F18" s="27" t="s">
        <v>23</v>
      </c>
      <c r="G18" s="60"/>
      <c r="H18" s="7" t="s">
        <v>23</v>
      </c>
      <c r="I18" s="28">
        <f>E18+G18</f>
        <v>0</v>
      </c>
      <c r="J18" s="29" t="s">
        <v>23</v>
      </c>
      <c r="K18" s="9"/>
      <c r="L18" s="5"/>
    </row>
    <row r="19" spans="1:12" ht="24" customHeight="1" thickBot="1">
      <c r="A19" s="5"/>
      <c r="B19" s="271"/>
      <c r="C19" s="8"/>
      <c r="D19" s="30" t="s">
        <v>98</v>
      </c>
      <c r="E19" s="60"/>
      <c r="F19" s="11" t="s">
        <v>69</v>
      </c>
      <c r="G19" s="60"/>
      <c r="H19" s="31" t="s">
        <v>69</v>
      </c>
      <c r="I19" s="32">
        <f>E19+G19</f>
        <v>0</v>
      </c>
      <c r="J19" s="33" t="s">
        <v>69</v>
      </c>
      <c r="K19" s="9"/>
      <c r="L19" s="5"/>
    </row>
    <row r="20" spans="1:12" ht="24.75" customHeight="1" thickBot="1">
      <c r="A20" s="5"/>
      <c r="B20" s="271"/>
      <c r="C20" s="8"/>
      <c r="D20" s="20" t="s">
        <v>100</v>
      </c>
      <c r="E20" s="5"/>
      <c r="F20" s="5"/>
      <c r="G20" s="34"/>
      <c r="H20" s="34"/>
      <c r="I20" s="34"/>
      <c r="J20" s="34"/>
      <c r="K20" s="9"/>
      <c r="L20" s="5"/>
    </row>
    <row r="21" spans="1:12" ht="24" customHeight="1">
      <c r="A21" s="5"/>
      <c r="B21" s="271"/>
      <c r="C21" s="8"/>
      <c r="D21" s="35"/>
      <c r="E21" s="36" t="s">
        <v>102</v>
      </c>
      <c r="F21" s="37"/>
      <c r="G21" s="38"/>
      <c r="H21" s="35"/>
      <c r="I21" s="36" t="s">
        <v>103</v>
      </c>
      <c r="J21" s="37"/>
      <c r="K21" s="9"/>
      <c r="L21" s="5"/>
    </row>
    <row r="22" spans="1:12" ht="24" customHeight="1">
      <c r="A22" s="5"/>
      <c r="B22" s="271"/>
      <c r="C22" s="8"/>
      <c r="D22" s="39" t="s">
        <v>97</v>
      </c>
      <c r="E22" s="61"/>
      <c r="F22" s="29" t="s">
        <v>23</v>
      </c>
      <c r="G22" s="38"/>
      <c r="H22" s="39" t="s">
        <v>97</v>
      </c>
      <c r="I22" s="61"/>
      <c r="J22" s="29" t="s">
        <v>23</v>
      </c>
      <c r="K22" s="9"/>
      <c r="L22" s="5"/>
    </row>
    <row r="23" spans="1:12" ht="24" customHeight="1" thickBot="1">
      <c r="A23" s="5"/>
      <c r="B23" s="271"/>
      <c r="C23" s="8"/>
      <c r="D23" s="40" t="s">
        <v>98</v>
      </c>
      <c r="E23" s="62"/>
      <c r="F23" s="33" t="s">
        <v>69</v>
      </c>
      <c r="G23" s="38"/>
      <c r="H23" s="40" t="s">
        <v>98</v>
      </c>
      <c r="I23" s="62"/>
      <c r="J23" s="33" t="s">
        <v>69</v>
      </c>
      <c r="K23" s="9"/>
      <c r="L23" s="5"/>
    </row>
    <row r="24" spans="1:12" ht="29.25" customHeight="1" thickBot="1">
      <c r="A24" s="5"/>
      <c r="B24" s="271"/>
      <c r="C24" s="8"/>
      <c r="D24" s="20" t="s">
        <v>104</v>
      </c>
      <c r="E24" s="34"/>
      <c r="F24" s="34"/>
      <c r="G24" s="34"/>
      <c r="H24" s="34"/>
      <c r="I24" s="34"/>
      <c r="J24" s="34"/>
      <c r="K24" s="9"/>
      <c r="L24" s="5"/>
    </row>
    <row r="25" spans="1:12" ht="24" customHeight="1">
      <c r="A25" s="5"/>
      <c r="B25" s="271"/>
      <c r="C25" s="8"/>
      <c r="D25" s="34"/>
      <c r="E25" s="34"/>
      <c r="F25" s="34"/>
      <c r="G25" s="34"/>
      <c r="H25" s="35"/>
      <c r="I25" s="36" t="s">
        <v>99</v>
      </c>
      <c r="J25" s="37"/>
      <c r="K25" s="9"/>
      <c r="L25" s="5"/>
    </row>
    <row r="26" spans="1:12" ht="24" customHeight="1">
      <c r="A26" s="5"/>
      <c r="B26" s="271"/>
      <c r="C26" s="8"/>
      <c r="D26" s="34"/>
      <c r="E26" s="34"/>
      <c r="F26" s="34"/>
      <c r="G26" s="34"/>
      <c r="H26" s="39" t="s">
        <v>97</v>
      </c>
      <c r="I26" s="63">
        <f>I18+E22+I22</f>
        <v>0</v>
      </c>
      <c r="J26" s="29" t="s">
        <v>23</v>
      </c>
      <c r="K26" s="9"/>
      <c r="L26" s="5"/>
    </row>
    <row r="27" spans="1:12" ht="24" customHeight="1" thickBot="1">
      <c r="A27" s="5"/>
      <c r="B27" s="271"/>
      <c r="C27" s="8"/>
      <c r="D27" s="41"/>
      <c r="E27" s="38"/>
      <c r="F27" s="41"/>
      <c r="G27" s="38"/>
      <c r="H27" s="40" t="s">
        <v>98</v>
      </c>
      <c r="I27" s="42">
        <f>I19+E23+I23</f>
        <v>0</v>
      </c>
      <c r="J27" s="33" t="s">
        <v>69</v>
      </c>
      <c r="K27" s="9"/>
      <c r="L27" s="5"/>
    </row>
    <row r="28" spans="1:12" ht="15.75" customHeight="1">
      <c r="A28" s="5"/>
      <c r="B28" s="271"/>
      <c r="C28" s="8"/>
      <c r="D28" s="41"/>
      <c r="E28" s="38"/>
      <c r="F28" s="41"/>
      <c r="G28" s="38"/>
      <c r="H28" s="34"/>
      <c r="I28" s="34"/>
      <c r="J28" s="34"/>
      <c r="K28" s="9"/>
      <c r="L28" s="5"/>
    </row>
    <row r="29" spans="1:12" ht="29.25" customHeight="1" thickBot="1">
      <c r="A29" s="5"/>
      <c r="B29" s="271"/>
      <c r="C29" s="43"/>
      <c r="D29" s="44" t="s">
        <v>153</v>
      </c>
      <c r="E29" s="45"/>
      <c r="F29" s="45"/>
      <c r="G29" s="45"/>
      <c r="H29" s="45"/>
      <c r="I29" s="45"/>
      <c r="J29" s="45"/>
      <c r="K29" s="46"/>
      <c r="L29" s="5"/>
    </row>
    <row r="30" spans="1:12" ht="29.25" customHeight="1">
      <c r="A30" s="5"/>
      <c r="B30" s="271"/>
      <c r="C30" s="8"/>
      <c r="D30" s="47"/>
      <c r="E30" s="47"/>
      <c r="F30" s="48"/>
      <c r="G30" s="277" t="s">
        <v>154</v>
      </c>
      <c r="H30" s="278"/>
      <c r="I30" s="279" t="s">
        <v>0</v>
      </c>
      <c r="J30" s="278"/>
      <c r="K30" s="9"/>
      <c r="L30" s="5"/>
    </row>
    <row r="31" spans="1:12" ht="29.25" customHeight="1">
      <c r="A31" s="5"/>
      <c r="B31" s="271"/>
      <c r="C31" s="8"/>
      <c r="D31" s="49"/>
      <c r="E31" s="49"/>
      <c r="F31" s="50" t="s">
        <v>97</v>
      </c>
      <c r="G31" s="64"/>
      <c r="H31" s="7" t="s">
        <v>23</v>
      </c>
      <c r="I31" s="28">
        <f>G31</f>
        <v>0</v>
      </c>
      <c r="J31" s="29" t="s">
        <v>23</v>
      </c>
      <c r="K31" s="9"/>
      <c r="L31" s="5"/>
    </row>
    <row r="32" spans="1:12" ht="29.25" customHeight="1" thickBot="1">
      <c r="A32" s="5"/>
      <c r="B32" s="271"/>
      <c r="C32" s="8"/>
      <c r="D32" s="51"/>
      <c r="E32" s="51"/>
      <c r="F32" s="52" t="s">
        <v>98</v>
      </c>
      <c r="G32" s="65"/>
      <c r="H32" s="53" t="s">
        <v>69</v>
      </c>
      <c r="I32" s="32">
        <f>G32</f>
        <v>0</v>
      </c>
      <c r="J32" s="33" t="s">
        <v>69</v>
      </c>
      <c r="K32" s="9"/>
      <c r="L32" s="5"/>
    </row>
    <row r="33" spans="1:12" ht="29.25" customHeight="1">
      <c r="A33" s="5"/>
      <c r="B33" s="271"/>
      <c r="C33" s="8"/>
      <c r="D33" s="41"/>
      <c r="E33" s="34"/>
      <c r="F33" s="34"/>
      <c r="G33" s="34"/>
      <c r="H33" s="34"/>
      <c r="I33" s="34"/>
      <c r="J33" s="34"/>
      <c r="K33" s="9"/>
      <c r="L33" s="5"/>
    </row>
    <row r="34" spans="1:12" ht="29.25" customHeight="1">
      <c r="A34" s="5"/>
      <c r="B34" s="271"/>
      <c r="C34" s="8"/>
      <c r="D34" s="262" t="s">
        <v>105</v>
      </c>
      <c r="E34" s="263"/>
      <c r="F34" s="263"/>
      <c r="G34" s="263"/>
      <c r="H34" s="264"/>
      <c r="I34" s="265" t="str">
        <f>IF(I27&lt;=I32,"可","不可")</f>
        <v>可</v>
      </c>
      <c r="J34" s="266"/>
      <c r="K34" s="9"/>
      <c r="L34" s="5"/>
    </row>
    <row r="35" spans="1:12">
      <c r="A35" s="5"/>
      <c r="B35" s="272"/>
      <c r="C35" s="13"/>
      <c r="D35" s="15"/>
      <c r="E35" s="15"/>
      <c r="F35" s="15"/>
      <c r="G35" s="15"/>
      <c r="H35" s="15"/>
      <c r="I35" s="15"/>
      <c r="J35" s="15"/>
      <c r="K35" s="16"/>
      <c r="L35" s="5"/>
    </row>
    <row r="36" spans="1:12">
      <c r="A36" s="5"/>
      <c r="B36" s="18"/>
      <c r="C36" s="18"/>
      <c r="D36" s="18"/>
      <c r="E36" s="18"/>
      <c r="F36" s="18"/>
      <c r="G36" s="18"/>
      <c r="H36" s="18"/>
      <c r="I36" s="18"/>
      <c r="J36" s="18"/>
      <c r="K36" s="18"/>
      <c r="L36" s="5"/>
    </row>
    <row r="37" spans="1:12" ht="17.25" customHeight="1">
      <c r="A37" s="5"/>
      <c r="B37" s="261" t="s">
        <v>171</v>
      </c>
      <c r="C37" s="261"/>
      <c r="D37" s="261"/>
      <c r="E37" s="261"/>
      <c r="F37" s="261"/>
      <c r="G37" s="261"/>
      <c r="H37" s="261"/>
      <c r="I37" s="261"/>
      <c r="J37" s="261"/>
      <c r="K37" s="261"/>
      <c r="L37" s="5"/>
    </row>
    <row r="38" spans="1:12" ht="17.25" customHeight="1">
      <c r="A38" s="5"/>
      <c r="B38" s="261"/>
      <c r="C38" s="261"/>
      <c r="D38" s="261"/>
      <c r="E38" s="261"/>
      <c r="F38" s="261"/>
      <c r="G38" s="261"/>
      <c r="H38" s="261"/>
      <c r="I38" s="261"/>
      <c r="J38" s="261"/>
      <c r="K38" s="261"/>
      <c r="L38" s="5"/>
    </row>
    <row r="39" spans="1:12" ht="17.25" customHeight="1">
      <c r="A39" s="5"/>
      <c r="B39" s="261"/>
      <c r="C39" s="261"/>
      <c r="D39" s="261"/>
      <c r="E39" s="261"/>
      <c r="F39" s="261"/>
      <c r="G39" s="261"/>
      <c r="H39" s="261"/>
      <c r="I39" s="261"/>
      <c r="J39" s="261"/>
      <c r="K39" s="261"/>
      <c r="L39" s="5"/>
    </row>
    <row r="40" spans="1:12" ht="17.25" customHeight="1">
      <c r="A40" s="5"/>
      <c r="B40" s="261"/>
      <c r="C40" s="261"/>
      <c r="D40" s="261"/>
      <c r="E40" s="261"/>
      <c r="F40" s="261"/>
      <c r="G40" s="261"/>
      <c r="H40" s="261"/>
      <c r="I40" s="261"/>
      <c r="J40" s="261"/>
      <c r="K40" s="261"/>
      <c r="L40" s="5"/>
    </row>
    <row r="41" spans="1:12" ht="17.25" customHeight="1">
      <c r="A41" s="5"/>
      <c r="B41" s="261"/>
      <c r="C41" s="261"/>
      <c r="D41" s="261"/>
      <c r="E41" s="261"/>
      <c r="F41" s="261"/>
      <c r="G41" s="261"/>
      <c r="H41" s="261"/>
      <c r="I41" s="261"/>
      <c r="J41" s="261"/>
      <c r="K41" s="261"/>
      <c r="L41" s="5"/>
    </row>
    <row r="42" spans="1:12" ht="17.25" customHeight="1">
      <c r="A42" s="5"/>
      <c r="B42" s="59" t="s">
        <v>175</v>
      </c>
      <c r="C42" s="59"/>
      <c r="D42" s="59"/>
      <c r="E42" s="59"/>
      <c r="F42" s="59"/>
      <c r="G42" s="59"/>
      <c r="H42" s="59"/>
      <c r="I42" s="59"/>
      <c r="J42" s="59"/>
      <c r="K42" s="59"/>
      <c r="L42" s="5"/>
    </row>
    <row r="43" spans="1:12">
      <c r="B43" s="256" t="s">
        <v>176</v>
      </c>
    </row>
    <row r="44" spans="1:12">
      <c r="B44" s="256" t="s">
        <v>177</v>
      </c>
    </row>
    <row r="46" spans="1:12">
      <c r="B46" s="2"/>
    </row>
    <row r="47" spans="1:12">
      <c r="B47" s="3"/>
    </row>
    <row r="48" spans="1:12">
      <c r="B48" s="3"/>
    </row>
    <row r="49" spans="2:2">
      <c r="B49" s="3"/>
    </row>
    <row r="50" spans="2:2">
      <c r="B50" s="3"/>
    </row>
    <row r="51" spans="2:2">
      <c r="B51" s="3"/>
    </row>
  </sheetData>
  <sheetProtection password="CC53" sheet="1" selectLockedCells="1"/>
  <mergeCells count="17">
    <mergeCell ref="C14:K14"/>
    <mergeCell ref="C7:K7"/>
    <mergeCell ref="I1:K1"/>
    <mergeCell ref="B37:K41"/>
    <mergeCell ref="D34:H34"/>
    <mergeCell ref="I34:J34"/>
    <mergeCell ref="I3:K3"/>
    <mergeCell ref="A5:K5"/>
    <mergeCell ref="C8:K8"/>
    <mergeCell ref="B11:B13"/>
    <mergeCell ref="D12:E12"/>
    <mergeCell ref="B15:B35"/>
    <mergeCell ref="E17:F17"/>
    <mergeCell ref="G30:H30"/>
    <mergeCell ref="I30:J30"/>
    <mergeCell ref="C9:K9"/>
    <mergeCell ref="C10:K10"/>
  </mergeCells>
  <phoneticPr fontId="5"/>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41</xdr:row>
                    <xdr:rowOff>180975</xdr:rowOff>
                  </from>
                  <to>
                    <xdr:col>1</xdr:col>
                    <xdr:colOff>600075</xdr:colOff>
                    <xdr:row>43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42</xdr:row>
                    <xdr:rowOff>180975</xdr:rowOff>
                  </from>
                  <to>
                    <xdr:col>1</xdr:col>
                    <xdr:colOff>600075</xdr:colOff>
                    <xdr:row>44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入力順1　参考表</vt:lpstr>
      <vt:lpstr>入力順2　別添参考様式（人員配置体制確認表）</vt:lpstr>
      <vt:lpstr>別添参考様式（人員配置体制確認表 （記載例））</vt:lpstr>
      <vt:lpstr>入力順3　人員配置体制加算（共同生活援助）</vt:lpstr>
      <vt:lpstr>'入力順1　参考表'!Print_Area</vt:lpstr>
      <vt:lpstr>'入力順2　別添参考様式（人員配置体制確認表）'!Print_Area</vt:lpstr>
      <vt:lpstr>'入力順3　人員配置体制加算（共同生活援助）'!Print_Area</vt:lpstr>
      <vt:lpstr>'別添参考様式（人員配置体制確認表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