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10_HP公開用\26_南伊勢町\"/>
    </mc:Choice>
  </mc:AlternateContent>
  <workbookProtection workbookAlgorithmName="SHA-512" workbookHashValue="zdgHv1JqcvtiGHz33mJRbe0/sk1zWf0REFzIH59YG/GG1e6J5E7el/kb08RTmx4SCnOK+1Id2DAZDnpC2fnyfQ==" workbookSaltValue="ppXzAzOz7kdqAxWnOgVk9A==" workbookSpinCount="100000" lockStructure="1"/>
  <bookViews>
    <workbookView xWindow="0" yWindow="0" windowWidth="15360" windowHeight="7632"/>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B10" i="4" s="1"/>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G85" i="4"/>
  <c r="F85" i="4"/>
  <c r="BB10" i="4"/>
  <c r="AT10" i="4"/>
  <c r="I10" i="4"/>
  <c r="BB8" i="4"/>
  <c r="AT8" i="4"/>
  <c r="AL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<sst xmlns="http://schemas.openxmlformats.org/spreadsheetml/2006/main" count="228" uniqueCount="114">
  <si>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</si>
  <si>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</si>
  <si>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</si>
  <si>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</si>
  <si>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</si>
  <si>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</si>
  <si>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</si>
  <si>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</si>
  <si>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</si>
  <si>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</si>
  <si>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</si>
  <si>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</si>
  <si>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</si>
  <si>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</si>
  <si>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</si>
  <si>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</si>
  <si>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</si>
  <si>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</si>
  <si>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</si>
  <si>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</si>
  <si>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</si>
  <si>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</si>
  <si>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</si>
  <si>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</si>
  <si>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</si>
  <si>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</si>
  <si>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</si>
  <si>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</si>
  <si>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</si>
  <si>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</si>
  <si>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</si>
  <si>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</si>
  <si>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</si>
  <si>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</si>
  <si>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</si>
  <si>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</si>
  <si>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</si>
  <si>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</si>
  <si>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</si>
  <si>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</si>
  <si>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</si>
  <si>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</si>
  <si>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</si>
  <si>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</si>
  <si>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</si>
  <si>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</si>
  <si>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</si>
  <si>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</si>
  <si>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</si>
  <si>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</si>
  <si>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</si>
  <si>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</si>
  <si>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</si>
  <si>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</si>
  <si>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</si>
  <si>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</si>
  <si>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</si>
  <si>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</si>
  <si>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</si>
  <si>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</si>
  <si>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</si>
  <si>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</si>
  <si>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</si>
  <si>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</si>
  <si>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</si>
  <si>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</si>
  <si>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</si>
  <si>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</si>
  <si>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</si>
  <si>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</si>
  <si>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</si>
  <si>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</si>
  <si>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</si>
  <si>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</si>
  <si>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</si>
  <si>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</si>
  <si>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</si>
  <si>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</si>
  <si>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</si>
  <si>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</si>
  <si>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</si>
  <si>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</si>
  <si>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</si>
  <si>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</si>
  <si>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</si>
  <si>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</si>
  <si>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</si>
  <si>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</si>
  <si>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</si>
  <si>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</si>
  <si>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</si>
  <si>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</si>
  <si>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</si>
  <si>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</si>
  <si>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</si>
  <si>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</si>
  <si>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</si>
  <si>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</si>
  <si>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</si>
  <si>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</si>
  <si>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</si>
  <si>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</si>
  <si>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</si>
  <si>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</si>
  <si>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</si>
  <si>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</si>
  <si>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</si>
  <si>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</si>
  <si>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</si>
  <si>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</si>
  <si>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</si>
  <si>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管路の更新率は、類似団体の平均値を大きく下回っており、また管路経年比率については、平均値を大きく上回っていることから、計画的な管路更新を進めていく必要がある。</t>
    <phoneticPr fontId="4"/>
  </si>
  <si>
    <t xml:space="preserve"> 今後も人口減少が進み、給水収益の減少が想定されることから、経費削減に繋がる施設のダウンサイジングや、有収率向上に向けた老朽管の更新について、計画的に実施していく必要がある。
 また経営基盤の強化を進めるための水道広域化についても、十分に検討していく必要がある。</t>
    <phoneticPr fontId="4"/>
  </si>
  <si>
    <t>　経営の健全化を図るため水道料金を令和３年度４月に改定行ったが、本年度、電気料金・物価高騰等を受け、経常収支比率は下がった。
　毎年、経常収支比率が類似団体平均値より低く、経常収益が低い状態が続いている。そのため要因の一つとなる有収率向上に向けた、老朽管の更新は急務である。
　</t>
    <rPh sb="38" eb="40">
      <t>リョウキンホンネンドデンキリョウキンブッカコウトウナドウケイジョウシュウシヒリツサ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</si>
</sst>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0.04</c:v>
                </c:pt>
                <c:pt idx="1">
                  <c:v>0.08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FB9-4D40-8A33-81F6D40D15F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FFB9-4D40-8A33-81F6D40D15F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78.09</c:v>
                </c:pt>
                <c:pt idx="1">
                  <c:v>70.08</c:v>
                </c:pt>
                <c:pt idx="2">
                  <c:v>70.56</c:v>
                </c:pt>
                <c:pt idx="3">
                  <c:v>67.64</c:v>
                </c:pt>
                <c:pt idx="4">
                  <c:v>66.790000000000006</c:v>
                </c:pt>
              </c:numCache>
            </c:numRef>
          </c:val>
          <c:extLst>
            <c:ext xmlns:c16="http://schemas.microsoft.com/office/drawing/2014/chart" uri="{C3380CC4-5D6E-409C-BE32-E72D297353CC}">
              <c16:uniqueId val="{00000000-2703-4FCB-920E-742AD2ADFAA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2703-4FCB-920E-742AD2ADFAA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64.430000000000007</c:v>
                </c:pt>
                <c:pt idx="1">
                  <c:v>67.13</c:v>
                </c:pt>
                <c:pt idx="2">
                  <c:v>67.3</c:v>
                </c:pt>
                <c:pt idx="3">
                  <c:v>67.45</c:v>
                </c:pt>
                <c:pt idx="4">
                  <c:v>65.75</c:v>
                </c:pt>
              </c:numCache>
            </c:numRef>
          </c:val>
          <c:extLst>
            <c:ext xmlns:c16="http://schemas.microsoft.com/office/drawing/2014/chart" uri="{C3380CC4-5D6E-409C-BE32-E72D297353CC}">
              <c16:uniqueId val="{00000000-FA1C-46AA-B7B6-A1C257AFE80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FA1C-46AA-B7B6-A1C257AFE80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97.48</c:v>
                </c:pt>
                <c:pt idx="1">
                  <c:v>102.66</c:v>
                </c:pt>
                <c:pt idx="2">
                  <c:v>102.68</c:v>
                </c:pt>
                <c:pt idx="3">
                  <c:v>102.62</c:v>
                </c:pt>
                <c:pt idx="4">
                  <c:v>95.35</c:v>
                </c:pt>
              </c:numCache>
            </c:numRef>
          </c:val>
          <c:extLst>
            <c:ext xmlns:c16="http://schemas.microsoft.com/office/drawing/2014/chart" uri="{C3380CC4-5D6E-409C-BE32-E72D297353CC}">
              <c16:uniqueId val="{00000000-1424-4DF2-821F-A4363E8495F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1424-4DF2-821F-A4363E8495F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45.05</c:v>
                </c:pt>
                <c:pt idx="1">
                  <c:v>46.88</c:v>
                </c:pt>
                <c:pt idx="2">
                  <c:v>48.64</c:v>
                </c:pt>
                <c:pt idx="3">
                  <c:v>50.33</c:v>
                </c:pt>
                <c:pt idx="4">
                  <c:v>52.16</c:v>
                </c:pt>
              </c:numCache>
            </c:numRef>
          </c:val>
          <c:extLst>
            <c:ext xmlns:c16="http://schemas.microsoft.com/office/drawing/2014/chart" uri="{C3380CC4-5D6E-409C-BE32-E72D297353CC}">
              <c16:uniqueId val="{00000000-B12A-4787-BA89-6B7D05ECA38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B12A-4787-BA89-6B7D05ECA38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30.79</c:v>
                </c:pt>
                <c:pt idx="1">
                  <c:v>30.63</c:v>
                </c:pt>
                <c:pt idx="2">
                  <c:v>30.96</c:v>
                </c:pt>
                <c:pt idx="3">
                  <c:v>29.74</c:v>
                </c:pt>
                <c:pt idx="4">
                  <c:v>29.78</c:v>
                </c:pt>
              </c:numCache>
            </c:numRef>
          </c:val>
          <c:extLst>
            <c:ext xmlns:c16="http://schemas.microsoft.com/office/drawing/2014/chart" uri="{C3380CC4-5D6E-409C-BE32-E72D297353CC}">
              <c16:uniqueId val="{00000000-D747-4099-AC18-19E034E46C2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D747-4099-AC18-19E034E46C2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formatCode="#,##0.00;&quot;△&quot;#,##0.00;&quot;-&quot;">
                  <c:v>2.96</c:v>
                </c:pt>
                <c:pt idx="1">
                  <c:v>0</c:v>
                </c:pt>
                <c:pt idx="2">
                  <c:v>0</c:v>
                </c:pt>
                <c:pt idx="3">
                  <c:v>0</c:v>
                </c:pt>
                <c:pt idx="4">
                  <c:v>0</c:v>
                </c:pt>
              </c:numCache>
            </c:numRef>
          </c:val>
          <c:extLst>
            <c:ext xmlns:c16="http://schemas.microsoft.com/office/drawing/2014/chart" uri="{C3380CC4-5D6E-409C-BE32-E72D297353CC}">
              <c16:uniqueId val="{00000000-893A-4FAE-BD60-843C320D356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893A-4FAE-BD60-843C320D356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130.65</c:v>
                </c:pt>
                <c:pt idx="1">
                  <c:v>124.52</c:v>
                </c:pt>
                <c:pt idx="2">
                  <c:v>145.74</c:v>
                </c:pt>
                <c:pt idx="3">
                  <c:v>176.29</c:v>
                </c:pt>
                <c:pt idx="4">
                  <c:v>201.5</c:v>
                </c:pt>
              </c:numCache>
            </c:numRef>
          </c:val>
          <c:extLst>
            <c:ext xmlns:c16="http://schemas.microsoft.com/office/drawing/2014/chart" uri="{C3380CC4-5D6E-409C-BE32-E72D297353CC}">
              <c16:uniqueId val="{00000000-252F-44FF-8B27-F422743FA28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252F-44FF-8B27-F422743FA28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813.3</c:v>
                </c:pt>
                <c:pt idx="1">
                  <c:v>642.05999999999995</c:v>
                </c:pt>
                <c:pt idx="2">
                  <c:v>833.98</c:v>
                </c:pt>
                <c:pt idx="3">
                  <c:v>649.15</c:v>
                </c:pt>
                <c:pt idx="4">
                  <c:v>592.51</c:v>
                </c:pt>
              </c:numCache>
            </c:numRef>
          </c:val>
          <c:extLst>
            <c:ext xmlns:c16="http://schemas.microsoft.com/office/drawing/2014/chart" uri="{C3380CC4-5D6E-409C-BE32-E72D297353CC}">
              <c16:uniqueId val="{00000000-CB93-409E-8C9C-6158E753D98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CB93-409E-8C9C-6158E753D98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74.930000000000007</c:v>
                </c:pt>
                <c:pt idx="1">
                  <c:v>90.01</c:v>
                </c:pt>
                <c:pt idx="2">
                  <c:v>62.65</c:v>
                </c:pt>
                <c:pt idx="3">
                  <c:v>77.37</c:v>
                </c:pt>
                <c:pt idx="4">
                  <c:v>67.650000000000006</c:v>
                </c:pt>
              </c:numCache>
            </c:numRef>
          </c:val>
          <c:extLst>
            <c:ext xmlns:c16="http://schemas.microsoft.com/office/drawing/2014/chart" uri="{C3380CC4-5D6E-409C-BE32-E72D297353CC}">
              <c16:uniqueId val="{00000000-1903-4A6D-8458-4F2BE1EE1A0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1903-4A6D-8458-4F2BE1EE1A0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185.27</c:v>
                </c:pt>
                <c:pt idx="1">
                  <c:v>195.52</c:v>
                </c:pt>
                <c:pt idx="2">
                  <c:v>200.76</c:v>
                </c:pt>
                <c:pt idx="3">
                  <c:v>201.48</c:v>
                </c:pt>
                <c:pt idx="4">
                  <c:v>241.14</c:v>
                </c:pt>
              </c:numCache>
            </c:numRef>
          </c:val>
          <c:extLst>
            <c:ext xmlns:c16="http://schemas.microsoft.com/office/drawing/2014/chart" uri="{C3380CC4-5D6E-409C-BE32-E72D297353CC}">
              <c16:uniqueId val="{00000000-192B-4AA8-A5E9-4DBFF2BE15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192B-4AA8-A5E9-4DBFF2BE15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三重県　南伊勢町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11221</v>
      </c>
      <c r="AM8" s="66"/>
      <c r="AN8" s="66"/>
      <c r="AO8" s="66"/>
      <c r="AP8" s="66"/>
      <c r="AQ8" s="66"/>
      <c r="AR8" s="66"/>
      <c r="AS8" s="66"/>
      <c r="AT8" s="37">
        <f>データ!$S$6</f>
        <v>241.89</v>
      </c>
      <c r="AU8" s="38"/>
      <c r="AV8" s="38"/>
      <c r="AW8" s="38"/>
      <c r="AX8" s="38"/>
      <c r="AY8" s="38"/>
      <c r="AZ8" s="38"/>
      <c r="BA8" s="38"/>
      <c r="BB8" s="55">
        <f>データ!$T$6</f>
        <v>46.39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65.930000000000007</v>
      </c>
      <c r="J10" s="38"/>
      <c r="K10" s="38"/>
      <c r="L10" s="38"/>
      <c r="M10" s="38"/>
      <c r="N10" s="38"/>
      <c r="O10" s="65"/>
      <c r="P10" s="55">
        <f>データ!$P$6</f>
        <v>99.92</v>
      </c>
      <c r="Q10" s="55"/>
      <c r="R10" s="55"/>
      <c r="S10" s="55"/>
      <c r="T10" s="55"/>
      <c r="U10" s="55"/>
      <c r="V10" s="55"/>
      <c r="W10" s="66">
        <f>データ!$Q$6</f>
        <v>3410</v>
      </c>
      <c r="X10" s="66"/>
      <c r="Y10" s="66"/>
      <c r="Z10" s="66"/>
      <c r="AA10" s="66"/>
      <c r="AB10" s="66"/>
      <c r="AC10" s="66"/>
      <c r="AD10" s="2"/>
      <c r="AE10" s="2"/>
      <c r="AF10" s="2"/>
      <c r="AG10" s="2"/>
      <c r="AH10" s="2"/>
      <c r="AI10" s="2"/>
      <c r="AJ10" s="2"/>
      <c r="AK10" s="2"/>
      <c r="AL10" s="66">
        <f>データ!$U$6</f>
        <v>11109</v>
      </c>
      <c r="AM10" s="66"/>
      <c r="AN10" s="66"/>
      <c r="AO10" s="66"/>
      <c r="AP10" s="66"/>
      <c r="AQ10" s="66"/>
      <c r="AR10" s="66"/>
      <c r="AS10" s="66"/>
      <c r="AT10" s="37">
        <f>データ!$V$6</f>
        <v>65.239999999999995</v>
      </c>
      <c r="AU10" s="38"/>
      <c r="AV10" s="38"/>
      <c r="AW10" s="38"/>
      <c r="AX10" s="38"/>
      <c r="AY10" s="38"/>
      <c r="AZ10" s="38"/>
      <c r="BA10" s="38"/>
      <c r="BB10" s="55">
        <f>データ!$W$6</f>
        <v>170.28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26RY81ceKaSH5yDHvQGKD1gA9nF8TvrwKKKEWXwv506FWSu4eYD62/GQ5utG1wx6iw17uQhBipfiMs7V2KOpQ==" saltValue="pjKTs8oWDenQ3UqSiaqev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244724</v>
      </c>
      <c r="D6" s="20">
        <f t="shared" si="3"/>
        <v>46</v>
      </c>
      <c r="E6" s="20">
        <f t="shared" si="3"/>
        <v>1</v>
      </c>
      <c r="F6" s="20">
        <f t="shared" si="3"/>
        <v>0</v>
      </c>
      <c r="G6" s="20">
        <f t="shared" si="3"/>
        <v>1</v>
      </c>
      <c r="H6" s="20" t="str">
        <f t="shared" si="3"/>
        <v>三重県　南伊勢町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65.930000000000007</v>
      </c>
      <c r="P6" s="21">
        <f t="shared" si="3"/>
        <v>99.92</v>
      </c>
      <c r="Q6" s="21">
        <f t="shared" si="3"/>
        <v>3410</v>
      </c>
      <c r="R6" s="21">
        <f t="shared" si="3"/>
        <v>11221</v>
      </c>
      <c r="S6" s="21">
        <f t="shared" si="3"/>
        <v>241.89</v>
      </c>
      <c r="T6" s="21">
        <f t="shared" si="3"/>
        <v>46.39</v>
      </c>
      <c r="U6" s="21">
        <f t="shared" si="3"/>
        <v>11109</v>
      </c>
      <c r="V6" s="21">
        <f t="shared" si="3"/>
        <v>65.239999999999995</v>
      </c>
      <c r="W6" s="21">
        <f t="shared" si="3"/>
        <v>170.28</v>
      </c>
      <c r="X6" s="22">
        <f>IF(X7="",NA(),X7)</f>
        <v>97.48</v>
      </c>
      <c r="Y6" s="22">
        <f t="shared" ref="Y6:AG6" si="4">IF(Y7="",NA(),Y7)</f>
        <v>102.66</v>
      </c>
      <c r="Z6" s="22">
        <f t="shared" si="4"/>
        <v>102.68</v>
      </c>
      <c r="AA6" s="22">
        <f t="shared" si="4"/>
        <v>102.62</v>
      </c>
      <c r="AB6" s="22">
        <f t="shared" si="4"/>
        <v>95.35</v>
      </c>
      <c r="AC6" s="22">
        <f t="shared" si="4"/>
        <v>108.76</v>
      </c>
      <c r="AD6" s="22">
        <f t="shared" si="4"/>
        <v>108.46</v>
      </c>
      <c r="AE6" s="22">
        <f t="shared" si="4"/>
        <v>109.02</v>
      </c>
      <c r="AF6" s="22">
        <f t="shared" si="4"/>
        <v>107.81</v>
      </c>
      <c r="AG6" s="22">
        <f t="shared" si="4"/>
        <v>107.21</v>
      </c>
      <c r="AH6" s="21" t="str">
        <f>IF(AH7="","",IF(AH7="-","【-】","【"&amp;SUBSTITUTE(TEXT(AH7,"#,##0.00"),"-","△")&amp;"】"))</f>
        <v>【108.70】</v>
      </c>
      <c r="AI6" s="22">
        <f>IF(AI7="",NA(),AI7)</f>
        <v>2.96</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130.65</v>
      </c>
      <c r="AU6" s="22">
        <f t="shared" ref="AU6:BC6" si="6">IF(AU7="",NA(),AU7)</f>
        <v>124.52</v>
      </c>
      <c r="AV6" s="22">
        <f t="shared" si="6"/>
        <v>145.74</v>
      </c>
      <c r="AW6" s="22">
        <f t="shared" si="6"/>
        <v>176.29</v>
      </c>
      <c r="AX6" s="22">
        <f t="shared" si="6"/>
        <v>201.5</v>
      </c>
      <c r="AY6" s="22">
        <f t="shared" si="6"/>
        <v>359.7</v>
      </c>
      <c r="AZ6" s="22">
        <f t="shared" si="6"/>
        <v>362.93</v>
      </c>
      <c r="BA6" s="22">
        <f t="shared" si="6"/>
        <v>371.81</v>
      </c>
      <c r="BB6" s="22">
        <f t="shared" si="6"/>
        <v>384.23</v>
      </c>
      <c r="BC6" s="22">
        <f t="shared" si="6"/>
        <v>364.3</v>
      </c>
      <c r="BD6" s="21" t="str">
        <f>IF(BD7="","",IF(BD7="-","【-】","【"&amp;SUBSTITUTE(TEXT(BD7,"#,##0.00"),"-","△")&amp;"】"))</f>
        <v>【252.29】</v>
      </c>
      <c r="BE6" s="22">
        <f>IF(BE7="",NA(),BE7)</f>
        <v>813.3</v>
      </c>
      <c r="BF6" s="22">
        <f t="shared" ref="BF6:BN6" si="7">IF(BF7="",NA(),BF7)</f>
        <v>642.05999999999995</v>
      </c>
      <c r="BG6" s="22">
        <f t="shared" si="7"/>
        <v>833.98</v>
      </c>
      <c r="BH6" s="22">
        <f t="shared" si="7"/>
        <v>649.15</v>
      </c>
      <c r="BI6" s="22">
        <f t="shared" si="7"/>
        <v>592.51</v>
      </c>
      <c r="BJ6" s="22">
        <f t="shared" si="7"/>
        <v>447.01</v>
      </c>
      <c r="BK6" s="22">
        <f t="shared" si="7"/>
        <v>439.05</v>
      </c>
      <c r="BL6" s="22">
        <f t="shared" si="7"/>
        <v>465.85</v>
      </c>
      <c r="BM6" s="22">
        <f t="shared" si="7"/>
        <v>439.43</v>
      </c>
      <c r="BN6" s="22">
        <f t="shared" si="7"/>
        <v>438.41</v>
      </c>
      <c r="BO6" s="21" t="str">
        <f>IF(BO7="","",IF(BO7="-","【-】","【"&amp;SUBSTITUTE(TEXT(BO7,"#,##0.00"),"-","△")&amp;"】"))</f>
        <v>【268.07】</v>
      </c>
      <c r="BP6" s="22">
        <f>IF(BP7="",NA(),BP7)</f>
        <v>74.930000000000007</v>
      </c>
      <c r="BQ6" s="22">
        <f t="shared" ref="BQ6:BY6" si="8">IF(BQ7="",NA(),BQ7)</f>
        <v>90.01</v>
      </c>
      <c r="BR6" s="22">
        <f t="shared" si="8"/>
        <v>62.65</v>
      </c>
      <c r="BS6" s="22">
        <f t="shared" si="8"/>
        <v>77.37</v>
      </c>
      <c r="BT6" s="22">
        <f t="shared" si="8"/>
        <v>67.650000000000006</v>
      </c>
      <c r="BU6" s="22">
        <f t="shared" si="8"/>
        <v>95.81</v>
      </c>
      <c r="BV6" s="22">
        <f t="shared" si="8"/>
        <v>95.26</v>
      </c>
      <c r="BW6" s="22">
        <f t="shared" si="8"/>
        <v>92.39</v>
      </c>
      <c r="BX6" s="22">
        <f t="shared" si="8"/>
        <v>94.41</v>
      </c>
      <c r="BY6" s="22">
        <f t="shared" si="8"/>
        <v>90.96</v>
      </c>
      <c r="BZ6" s="21" t="str">
        <f>IF(BZ7="","",IF(BZ7="-","【-】","【"&amp;SUBSTITUTE(TEXT(BZ7,"#,##0.00"),"-","△")&amp;"】"))</f>
        <v>【97.47】</v>
      </c>
      <c r="CA6" s="22">
        <f>IF(CA7="",NA(),CA7)</f>
        <v>185.27</v>
      </c>
      <c r="CB6" s="22">
        <f t="shared" ref="CB6:CJ6" si="9">IF(CB7="",NA(),CB7)</f>
        <v>195.52</v>
      </c>
      <c r="CC6" s="22">
        <f t="shared" si="9"/>
        <v>200.76</v>
      </c>
      <c r="CD6" s="22">
        <f t="shared" si="9"/>
        <v>201.48</v>
      </c>
      <c r="CE6" s="22">
        <f t="shared" si="9"/>
        <v>241.14</v>
      </c>
      <c r="CF6" s="22">
        <f t="shared" si="9"/>
        <v>189.58</v>
      </c>
      <c r="CG6" s="22">
        <f t="shared" si="9"/>
        <v>192.82</v>
      </c>
      <c r="CH6" s="22">
        <f t="shared" si="9"/>
        <v>192.98</v>
      </c>
      <c r="CI6" s="22">
        <f t="shared" si="9"/>
        <v>192.13</v>
      </c>
      <c r="CJ6" s="22">
        <f t="shared" si="9"/>
        <v>197.04</v>
      </c>
      <c r="CK6" s="21" t="str">
        <f>IF(CK7="","",IF(CK7="-","【-】","【"&amp;SUBSTITUTE(TEXT(CK7,"#,##0.00"),"-","△")&amp;"】"))</f>
        <v>【174.75】</v>
      </c>
      <c r="CL6" s="22">
        <f>IF(CL7="",NA(),CL7)</f>
        <v>78.09</v>
      </c>
      <c r="CM6" s="22">
        <f t="shared" ref="CM6:CU6" si="10">IF(CM7="",NA(),CM7)</f>
        <v>70.08</v>
      </c>
      <c r="CN6" s="22">
        <f t="shared" si="10"/>
        <v>70.56</v>
      </c>
      <c r="CO6" s="22">
        <f t="shared" si="10"/>
        <v>67.64</v>
      </c>
      <c r="CP6" s="22">
        <f t="shared" si="10"/>
        <v>66.790000000000006</v>
      </c>
      <c r="CQ6" s="22">
        <f t="shared" si="10"/>
        <v>55.22</v>
      </c>
      <c r="CR6" s="22">
        <f t="shared" si="10"/>
        <v>54.05</v>
      </c>
      <c r="CS6" s="22">
        <f t="shared" si="10"/>
        <v>54.43</v>
      </c>
      <c r="CT6" s="22">
        <f t="shared" si="10"/>
        <v>53.87</v>
      </c>
      <c r="CU6" s="22">
        <f t="shared" si="10"/>
        <v>54.49</v>
      </c>
      <c r="CV6" s="21" t="str">
        <f>IF(CV7="","",IF(CV7="-","【-】","【"&amp;SUBSTITUTE(TEXT(CV7,"#,##0.00"),"-","△")&amp;"】"))</f>
        <v>【59.97】</v>
      </c>
      <c r="CW6" s="22">
        <f>IF(CW7="",NA(),CW7)</f>
        <v>64.430000000000007</v>
      </c>
      <c r="CX6" s="22">
        <f t="shared" ref="CX6:DF6" si="11">IF(CX7="",NA(),CX7)</f>
        <v>67.13</v>
      </c>
      <c r="CY6" s="22">
        <f t="shared" si="11"/>
        <v>67.3</v>
      </c>
      <c r="CZ6" s="22">
        <f t="shared" si="11"/>
        <v>67.45</v>
      </c>
      <c r="DA6" s="22">
        <f t="shared" si="11"/>
        <v>65.75</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45.05</v>
      </c>
      <c r="DI6" s="22">
        <f t="shared" ref="DI6:DQ6" si="12">IF(DI7="",NA(),DI7)</f>
        <v>46.88</v>
      </c>
      <c r="DJ6" s="22">
        <f t="shared" si="12"/>
        <v>48.64</v>
      </c>
      <c r="DK6" s="22">
        <f t="shared" si="12"/>
        <v>50.33</v>
      </c>
      <c r="DL6" s="22">
        <f t="shared" si="12"/>
        <v>52.16</v>
      </c>
      <c r="DM6" s="22">
        <f t="shared" si="12"/>
        <v>47.97</v>
      </c>
      <c r="DN6" s="22">
        <f t="shared" si="12"/>
        <v>49.12</v>
      </c>
      <c r="DO6" s="22">
        <f t="shared" si="12"/>
        <v>49.39</v>
      </c>
      <c r="DP6" s="22">
        <f t="shared" si="12"/>
        <v>50.75</v>
      </c>
      <c r="DQ6" s="22">
        <f t="shared" si="12"/>
        <v>51.72</v>
      </c>
      <c r="DR6" s="21" t="str">
        <f>IF(DR7="","",IF(DR7="-","【-】","【"&amp;SUBSTITUTE(TEXT(DR7,"#,##0.00"),"-","△")&amp;"】"))</f>
        <v>【51.51】</v>
      </c>
      <c r="DS6" s="22">
        <f>IF(DS7="",NA(),DS7)</f>
        <v>30.79</v>
      </c>
      <c r="DT6" s="22">
        <f t="shared" ref="DT6:EB6" si="13">IF(DT7="",NA(),DT7)</f>
        <v>30.63</v>
      </c>
      <c r="DU6" s="22">
        <f t="shared" si="13"/>
        <v>30.96</v>
      </c>
      <c r="DV6" s="22">
        <f t="shared" si="13"/>
        <v>29.74</v>
      </c>
      <c r="DW6" s="22">
        <f t="shared" si="13"/>
        <v>29.78</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0.04</v>
      </c>
      <c r="EE6" s="22">
        <f t="shared" ref="EE6:EM6" si="14">IF(EE7="",NA(),EE7)</f>
        <v>0.08</v>
      </c>
      <c r="EF6" s="21">
        <f t="shared" si="14"/>
        <v>0</v>
      </c>
      <c r="EG6" s="21">
        <f t="shared" si="14"/>
        <v>0</v>
      </c>
      <c r="EH6" s="21">
        <f t="shared" si="14"/>
        <v>0</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2">
      <c r="A7" s="15"/>
      <c r="B7" s="24">
        <v>2022</v>
      </c>
      <c r="C7" s="24">
        <v>244724</v>
      </c>
      <c r="D7" s="24">
        <v>46</v>
      </c>
      <c r="E7" s="24">
        <v>1</v>
      </c>
      <c r="F7" s="24">
        <v>0</v>
      </c>
      <c r="G7" s="24">
        <v>1</v>
      </c>
      <c r="H7" s="24" t="s">
        <v>93</v>
      </c>
      <c r="I7" s="24" t="s">
        <v>94</v>
      </c>
      <c r="J7" s="24" t="s">
        <v>95</v>
      </c>
      <c r="K7" s="24" t="s">
        <v>96</v>
      </c>
      <c r="L7" s="24" t="s">
        <v>97</v>
      </c>
      <c r="M7" s="24" t="s">
        <v>98</v>
      </c>
      <c r="N7" s="25" t="s">
        <v>99</v>
      </c>
      <c r="O7" s="25">
        <v>65.930000000000007</v>
      </c>
      <c r="P7" s="25">
        <v>99.92</v>
      </c>
      <c r="Q7" s="25">
        <v>3410</v>
      </c>
      <c r="R7" s="25">
        <v>11221</v>
      </c>
      <c r="S7" s="25">
        <v>241.89</v>
      </c>
      <c r="T7" s="25">
        <v>46.39</v>
      </c>
      <c r="U7" s="25">
        <v>11109</v>
      </c>
      <c r="V7" s="25">
        <v>65.239999999999995</v>
      </c>
      <c r="W7" s="25">
        <v>170.28</v>
      </c>
      <c r="X7" s="25">
        <v>97.48</v>
      </c>
      <c r="Y7" s="25">
        <v>102.66</v>
      </c>
      <c r="Z7" s="25">
        <v>102.68</v>
      </c>
      <c r="AA7" s="25">
        <v>102.62</v>
      </c>
      <c r="AB7" s="25">
        <v>95.35</v>
      </c>
      <c r="AC7" s="25">
        <v>108.76</v>
      </c>
      <c r="AD7" s="25">
        <v>108.46</v>
      </c>
      <c r="AE7" s="25">
        <v>109.02</v>
      </c>
      <c r="AF7" s="25">
        <v>107.81</v>
      </c>
      <c r="AG7" s="25">
        <v>107.21</v>
      </c>
      <c r="AH7" s="25">
        <v>108.7</v>
      </c>
      <c r="AI7" s="25">
        <v>2.96</v>
      </c>
      <c r="AJ7" s="25">
        <v>0</v>
      </c>
      <c r="AK7" s="25">
        <v>0</v>
      </c>
      <c r="AL7" s="25">
        <v>0</v>
      </c>
      <c r="AM7" s="25">
        <v>0</v>
      </c>
      <c r="AN7" s="25">
        <v>7.48</v>
      </c>
      <c r="AO7" s="25">
        <v>11.94</v>
      </c>
      <c r="AP7" s="25">
        <v>11</v>
      </c>
      <c r="AQ7" s="25">
        <v>8.86</v>
      </c>
      <c r="AR7" s="25">
        <v>7.65</v>
      </c>
      <c r="AS7" s="25">
        <v>1.34</v>
      </c>
      <c r="AT7" s="25">
        <v>130.65</v>
      </c>
      <c r="AU7" s="25">
        <v>124.52</v>
      </c>
      <c r="AV7" s="25">
        <v>145.74</v>
      </c>
      <c r="AW7" s="25">
        <v>176.29</v>
      </c>
      <c r="AX7" s="25">
        <v>201.5</v>
      </c>
      <c r="AY7" s="25">
        <v>359.7</v>
      </c>
      <c r="AZ7" s="25">
        <v>362.93</v>
      </c>
      <c r="BA7" s="25">
        <v>371.81</v>
      </c>
      <c r="BB7" s="25">
        <v>384.23</v>
      </c>
      <c r="BC7" s="25">
        <v>364.3</v>
      </c>
      <c r="BD7" s="25">
        <v>252.29</v>
      </c>
      <c r="BE7" s="25">
        <v>813.3</v>
      </c>
      <c r="BF7" s="25">
        <v>642.05999999999995</v>
      </c>
      <c r="BG7" s="25">
        <v>833.98</v>
      </c>
      <c r="BH7" s="25">
        <v>649.15</v>
      </c>
      <c r="BI7" s="25">
        <v>592.51</v>
      </c>
      <c r="BJ7" s="25">
        <v>447.01</v>
      </c>
      <c r="BK7" s="25">
        <v>439.05</v>
      </c>
      <c r="BL7" s="25">
        <v>465.85</v>
      </c>
      <c r="BM7" s="25">
        <v>439.43</v>
      </c>
      <c r="BN7" s="25">
        <v>438.41</v>
      </c>
      <c r="BO7" s="25">
        <v>268.07</v>
      </c>
      <c r="BP7" s="25">
        <v>74.930000000000007</v>
      </c>
      <c r="BQ7" s="25">
        <v>90.01</v>
      </c>
      <c r="BR7" s="25">
        <v>62.65</v>
      </c>
      <c r="BS7" s="25">
        <v>77.37</v>
      </c>
      <c r="BT7" s="25">
        <v>67.650000000000006</v>
      </c>
      <c r="BU7" s="25">
        <v>95.81</v>
      </c>
      <c r="BV7" s="25">
        <v>95.26</v>
      </c>
      <c r="BW7" s="25">
        <v>92.39</v>
      </c>
      <c r="BX7" s="25">
        <v>94.41</v>
      </c>
      <c r="BY7" s="25">
        <v>90.96</v>
      </c>
      <c r="BZ7" s="25">
        <v>97.47</v>
      </c>
      <c r="CA7" s="25">
        <v>185.27</v>
      </c>
      <c r="CB7" s="25">
        <v>195.52</v>
      </c>
      <c r="CC7" s="25">
        <v>200.76</v>
      </c>
      <c r="CD7" s="25">
        <v>201.48</v>
      </c>
      <c r="CE7" s="25">
        <v>241.14</v>
      </c>
      <c r="CF7" s="25">
        <v>189.58</v>
      </c>
      <c r="CG7" s="25">
        <v>192.82</v>
      </c>
      <c r="CH7" s="25">
        <v>192.98</v>
      </c>
      <c r="CI7" s="25">
        <v>192.13</v>
      </c>
      <c r="CJ7" s="25">
        <v>197.04</v>
      </c>
      <c r="CK7" s="25">
        <v>174.75</v>
      </c>
      <c r="CL7" s="25">
        <v>78.09</v>
      </c>
      <c r="CM7" s="25">
        <v>70.08</v>
      </c>
      <c r="CN7" s="25">
        <v>70.56</v>
      </c>
      <c r="CO7" s="25">
        <v>67.64</v>
      </c>
      <c r="CP7" s="25">
        <v>66.790000000000006</v>
      </c>
      <c r="CQ7" s="25">
        <v>55.22</v>
      </c>
      <c r="CR7" s="25">
        <v>54.05</v>
      </c>
      <c r="CS7" s="25">
        <v>54.43</v>
      </c>
      <c r="CT7" s="25">
        <v>53.87</v>
      </c>
      <c r="CU7" s="25">
        <v>54.49</v>
      </c>
      <c r="CV7" s="25">
        <v>59.97</v>
      </c>
      <c r="CW7" s="25">
        <v>64.430000000000007</v>
      </c>
      <c r="CX7" s="25">
        <v>67.13</v>
      </c>
      <c r="CY7" s="25">
        <v>67.3</v>
      </c>
      <c r="CZ7" s="25">
        <v>67.45</v>
      </c>
      <c r="DA7" s="25">
        <v>65.75</v>
      </c>
      <c r="DB7" s="25">
        <v>80.930000000000007</v>
      </c>
      <c r="DC7" s="25">
        <v>80.510000000000005</v>
      </c>
      <c r="DD7" s="25">
        <v>79.44</v>
      </c>
      <c r="DE7" s="25">
        <v>79.489999999999995</v>
      </c>
      <c r="DF7" s="25">
        <v>78.8</v>
      </c>
      <c r="DG7" s="25">
        <v>89.76</v>
      </c>
      <c r="DH7" s="25">
        <v>45.05</v>
      </c>
      <c r="DI7" s="25">
        <v>46.88</v>
      </c>
      <c r="DJ7" s="25">
        <v>48.64</v>
      </c>
      <c r="DK7" s="25">
        <v>50.33</v>
      </c>
      <c r="DL7" s="25">
        <v>52.16</v>
      </c>
      <c r="DM7" s="25">
        <v>47.97</v>
      </c>
      <c r="DN7" s="25">
        <v>49.12</v>
      </c>
      <c r="DO7" s="25">
        <v>49.39</v>
      </c>
      <c r="DP7" s="25">
        <v>50.75</v>
      </c>
      <c r="DQ7" s="25">
        <v>51.72</v>
      </c>
      <c r="DR7" s="25">
        <v>51.51</v>
      </c>
      <c r="DS7" s="25">
        <v>30.79</v>
      </c>
      <c r="DT7" s="25">
        <v>30.63</v>
      </c>
      <c r="DU7" s="25">
        <v>30.96</v>
      </c>
      <c r="DV7" s="25">
        <v>29.74</v>
      </c>
      <c r="DW7" s="25">
        <v>29.78</v>
      </c>
      <c r="DX7" s="25">
        <v>15.33</v>
      </c>
      <c r="DY7" s="25">
        <v>16.760000000000002</v>
      </c>
      <c r="DZ7" s="25">
        <v>18.57</v>
      </c>
      <c r="EA7" s="25">
        <v>21.14</v>
      </c>
      <c r="EB7" s="25">
        <v>22.12</v>
      </c>
      <c r="EC7" s="25">
        <v>23.75</v>
      </c>
      <c r="ED7" s="25">
        <v>0.04</v>
      </c>
      <c r="EE7" s="25">
        <v>0.08</v>
      </c>
      <c r="EF7" s="25">
        <v>0</v>
      </c>
      <c r="EG7" s="25">
        <v>0</v>
      </c>
      <c r="EH7" s="25">
        <v>0</v>
      </c>
      <c r="EI7" s="25">
        <v>0.43</v>
      </c>
      <c r="EJ7" s="25">
        <v>0.42</v>
      </c>
      <c r="EK7" s="25">
        <v>0.44</v>
      </c>
      <c r="EL7" s="25">
        <v>0.5</v>
      </c>
      <c r="EM7" s="25">
        <v>0.4</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