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ml.chart+xml" PartName="/xl/charts/chart1.xml"/>
  <Override ContentType="application/vnd.openxmlformats-officedocument.drawingml.chart+xml" PartName="/xl/charts/chart2.xml"/>
  <Override ContentType="application/vnd.openxmlformats-officedocument.drawingml.chart+xml" PartName="/xl/charts/chart3.xml"/>
  <Override ContentType="application/vnd.openxmlformats-officedocument.drawingml.chart+xml" PartName="/xl/charts/chart4.xml"/>
  <Override ContentType="application/vnd.openxmlformats-officedocument.drawingml.chart+xml" PartName="/xl/charts/chart5.xml"/>
  <Override ContentType="application/vnd.openxmlformats-officedocument.drawingml.chart+xml" PartName="/xl/charts/chart6.xml"/>
  <Override ContentType="application/vnd.openxmlformats-officedocument.drawingml.chart+xml" PartName="/xl/charts/chart7.xml"/>
  <Override ContentType="application/vnd.openxmlformats-officedocument.drawingml.chart+xml" PartName="/xl/charts/chart8.xml"/>
  <Override ContentType="application/vnd.openxmlformats-officedocument.drawingml.chart+xml" PartName="/xl/charts/chart9.xml"/>
  <Override ContentType="application/vnd.openxmlformats-officedocument.drawingml.chart+xml" PartName="/xl/charts/chart10.xml"/>
  <Override ContentType="application/vnd.openxmlformats-officedocument.drawingml.chart+xml" PartName="/xl/charts/chart11.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s210078\e財政第２班\22_公営企業決算\R04公営企業決算統計\11_経営比較\経営比較分析表\10_HP公開用\23_玉城町\"/>
    </mc:Choice>
  </mc:AlternateContent>
  <workbookProtection workbookAlgorithmName="SHA-512" workbookHashValue="HFHsJO4f9Tsm6aBj+j6zDUCpIikRc06Hjy6U3QeSqSNIGTLqIsotiZy76Bidk71lkle8+WKi/gdKwp4ngz0tvA==" workbookSaltValue="8CrqKSiY+jax9hbD50oTpA==" workbookSpinCount="100000" lockStructure="1"/>
  <bookViews>
    <workbookView xWindow="0" yWindow="0" windowWidth="15360" windowHeight="7632"/>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BB10" i="4" s="1"/>
  <c r="V6" i="5"/>
  <c r="U6" i="5"/>
  <c r="AL10" i="4" s="1"/>
  <c r="T6" i="5"/>
  <c r="S6" i="5"/>
  <c r="AT8" i="4" s="1"/>
  <c r="R6" i="5"/>
  <c r="Q6" i="5"/>
  <c r="W10" i="4" s="1"/>
  <c r="P6" i="5"/>
  <c r="O6" i="5"/>
  <c r="I10" i="4" s="1"/>
  <c r="N6" i="5"/>
  <c r="M6" i="5"/>
  <c r="AD8" i="4" s="1"/>
  <c r="L6" i="5"/>
  <c r="K6" i="5"/>
  <c r="P8" i="4" s="1"/>
  <c r="J6" i="5"/>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I85" i="4"/>
  <c r="G85" i="4"/>
  <c r="E85" i="4"/>
  <c r="AT10" i="4"/>
  <c r="P10" i="4"/>
  <c r="B10" i="4"/>
  <c r="BB8" i="4"/>
  <c r="AL8" i="4"/>
  <c r="W8" i="4"/>
  <c r="I8" i="4"/>
  <c r="B6" i="4"/>
</calcChain>
</file>

<file path=xl/sharedStrings.xml><?xml version="1.0" encoding="utf-8"?>
<sst xmlns="http://schemas.openxmlformats.org/spreadsheetml/2006/main" count="228" uniqueCount="113">
  <si>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</si>
  <si>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</si>
  <si>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</si>
  <si>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</si>
  <si>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</si>
  <si>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</si>
  <si>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</si>
  <si>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</si>
  <si>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</si>
  <si>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</si>
  <si>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</si>
  <si>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</si>
  <si>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</si>
  <si>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</si>
  <si>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</si>
  <si>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</si>
  <si>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</si>
  <si>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</si>
  <si>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</si>
  <si>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</si>
  <si>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</si>
  <si>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</si>
  <si>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</si>
  <si>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</si>
  <si>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</si>
  <si>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</si>
  <si>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</si>
  <si>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</si>
  <si>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</si>
  <si>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</si>
  <si>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</si>
  <si>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</si>
  <si>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</si>
  <si>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</si>
  <si>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</si>
  <si>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</si>
  <si>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</si>
  <si>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</si>
  <si>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</si>
  <si>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</si>
  <si>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</si>
  <si>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</si>
  <si>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</si>
  <si>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</si>
  <si>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</si>
  <si>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</si>
  <si>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</si>
  <si>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</si>
  <si>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</si>
  <si>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</si>
  <si>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</si>
  <si>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</si>
  <si>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</si>
  <si>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</si>
  <si>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</si>
  <si>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</si>
  <si>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</si>
  <si>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</si>
  <si>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</si>
  <si>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</si>
  <si>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</si>
  <si>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</si>
  <si>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</si>
  <si>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</si>
  <si>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</si>
  <si>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</si>
  <si>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</si>
  <si>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</si>
  <si>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</si>
  <si>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</si>
  <si>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</si>
  <si>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</si>
  <si>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</si>
  <si>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</si>
  <si>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</si>
  <si>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</si>
  <si>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</si>
  <si>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</si>
  <si>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</si>
  <si>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</si>
  <si>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</si>
  <si>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</si>
  <si>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</si>
  <si>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</si>
  <si>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</si>
  <si>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</si>
  <si>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</si>
  <si>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</si>
  <si>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</si>
  <si>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</si>
  <si>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</si>
  <si>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</si>
  <si>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</si>
  <si>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玉城町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</si>
  <si>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</si>
  <si>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</si>
  <si>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</si>
  <si>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</si>
  <si>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</si>
  <si>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</si>
  <si>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</si>
  <si>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</si>
  <si>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</si>
  <si>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</si>
  <si>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</si>
  <si>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</si>
  <si>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</si>
  <si>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</si>
  <si>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</si>
  <si>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</si>
  <si>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人口減少、節水意識の定着により給水収益は年々減少する中、将来にわたり安全、安心な水の供給のため、老朽施設、老朽管路の更新が急務となっております。</t>
    <rPh sb="0" eb="2">
      <t>ジンコウ</t>
    </rPh>
    <rPh sb="2" eb="4">
      <t>ゲンショウ</t>
    </rPh>
    <rPh sb="5" eb="7">
      <t>セッスイ</t>
    </rPh>
    <rPh sb="7" eb="9">
      <t>イシキ</t>
    </rPh>
    <rPh sb="10" eb="12">
      <t>テイチャク</t>
    </rPh>
    <rPh sb="15" eb="17">
      <t>キュウスイ</t>
    </rPh>
    <rPh sb="17" eb="19">
      <t>シュウエキ</t>
    </rPh>
    <rPh sb="20" eb="22">
      <t>ネンネン</t>
    </rPh>
    <rPh sb="22" eb="24">
      <t>ゲンショウ</t>
    </rPh>
    <rPh sb="26" eb="27">
      <t>ナカ</t>
    </rPh>
    <rPh sb="28" eb="30">
      <t>ショウライ</t>
    </rPh>
    <rPh sb="34" eb="36">
      <t>アンゼン</t>
    </rPh>
    <rPh sb="37" eb="39">
      <t>アンシン</t>
    </rPh>
    <rPh sb="40" eb="41">
      <t>ミズ</t>
    </rPh>
    <rPh sb="42" eb="44">
      <t>キョウキュウ</t>
    </rPh>
    <rPh sb="48" eb="50">
      <t>ロウキュウ</t>
    </rPh>
    <rPh sb="50" eb="52">
      <t>シセツ</t>
    </rPh>
    <rPh sb="53" eb="55">
      <t>ロウキュウ</t>
    </rPh>
    <rPh sb="55" eb="57">
      <t>カンロ</t>
    </rPh>
    <rPh sb="58" eb="60">
      <t>コウシン</t>
    </rPh>
    <rPh sb="61" eb="63">
      <t>キュウム</t>
    </rPh>
    <phoneticPr fontId="4"/>
  </si>
  <si>
    <t>①経常収支比率は100％を超え、類似団体及び全国平均も上回っています。
前年比マイナス10となった要因として、人口減少による需要減・電力価格高騰によるものと考えられます。（⑥給水原価(円)が増加した要因ともなります。)
④企業債残高対給水収益比率は上昇となり、今後の管路更新にかかる投資を見据えた適正な料金改定を検討していく必要があります。</t>
    <rPh sb="1" eb="3">
      <t>ケイジョウ</t>
    </rPh>
    <rPh sb="3" eb="5">
      <t>シュウシ</t>
    </rPh>
    <rPh sb="5" eb="7">
      <t>ヒリツ</t>
    </rPh>
    <rPh sb="13" eb="14">
      <t>コ</t>
    </rPh>
    <rPh sb="16" eb="18">
      <t>ルイジ</t>
    </rPh>
    <rPh sb="18" eb="20">
      <t>ダンタイ</t>
    </rPh>
    <rPh sb="20" eb="21">
      <t>オヨ</t>
    </rPh>
    <rPh sb="22" eb="24">
      <t>ゼンコク</t>
    </rPh>
    <rPh sb="24" eb="26">
      <t>ヘイキン</t>
    </rPh>
    <rPh sb="27" eb="29">
      <t>ウワマワ</t>
    </rPh>
    <rPh sb="36" eb="39">
      <t>ゼンネンヒ</t>
    </rPh>
    <rPh sb="49" eb="51">
      <t>ヨウイン</t>
    </rPh>
    <rPh sb="55" eb="57">
      <t>ジンコウ</t>
    </rPh>
    <rPh sb="57" eb="59">
      <t>ゲンショウ</t>
    </rPh>
    <rPh sb="62" eb="65">
      <t>ジュヨウゲン</t>
    </rPh>
    <rPh sb="66" eb="68">
      <t>デンリョク</t>
    </rPh>
    <rPh sb="68" eb="70">
      <t>カカク</t>
    </rPh>
    <rPh sb="70" eb="72">
      <t>コウトウ</t>
    </rPh>
    <rPh sb="78" eb="79">
      <t>カンガ</t>
    </rPh>
    <rPh sb="87" eb="89">
      <t>キュウスイ</t>
    </rPh>
    <rPh sb="89" eb="91">
      <t>ゲンカ</t>
    </rPh>
    <rPh sb="92" eb="93">
      <t>エン</t>
    </rPh>
    <rPh sb="95" eb="97">
      <t>ゾウカ</t>
    </rPh>
    <rPh sb="99" eb="101">
      <t>ヨウイン</t>
    </rPh>
    <rPh sb="112" eb="114">
      <t>キギョウ</t>
    </rPh>
    <rPh sb="114" eb="115">
      <t>サイ</t>
    </rPh>
    <rPh sb="115" eb="117">
      <t>ザンダカ</t>
    </rPh>
    <rPh sb="117" eb="118">
      <t>タイ</t>
    </rPh>
    <rPh sb="118" eb="120">
      <t>キュウスイ</t>
    </rPh>
    <rPh sb="120" eb="122">
      <t>シュウエキ</t>
    </rPh>
    <rPh sb="122" eb="124">
      <t>ヒリツ</t>
    </rPh>
    <rPh sb="125" eb="127">
      <t>ジョウショウ</t>
    </rPh>
    <rPh sb="131" eb="133">
      <t>コンゴ</t>
    </rPh>
    <rPh sb="134" eb="136">
      <t>カンロ</t>
    </rPh>
    <rPh sb="136" eb="138">
      <t>コウシン</t>
    </rPh>
    <rPh sb="142" eb="144">
      <t>トウシ</t>
    </rPh>
    <rPh sb="145" eb="147">
      <t>ミス</t>
    </rPh>
    <rPh sb="149" eb="151">
      <t>テキセイ</t>
    </rPh>
    <rPh sb="152" eb="154">
      <t>リョウキン</t>
    </rPh>
    <rPh sb="154" eb="156">
      <t>カイテイ</t>
    </rPh>
    <rPh sb="157" eb="159">
      <t>ケントウ</t>
    </rPh>
    <rPh sb="163" eb="165">
      <t>ヒツヨウ</t>
    </rPh>
    <phoneticPr fontId="4"/>
  </si>
  <si>
    <t>①有形固定資産減価償却率・②管路経年比率は、類似団体及び全国平均を上回っています。
管路経年比率は、法定耐用年数を経過した管路の老朽化度合を示しております。</t>
    <rPh sb="1" eb="3">
      <t>ユウケイ</t>
    </rPh>
    <rPh sb="3" eb="5">
      <t>コテイ</t>
    </rPh>
    <rPh sb="5" eb="7">
      <t>シサン</t>
    </rPh>
    <rPh sb="7" eb="9">
      <t>ゲンカ</t>
    </rPh>
    <rPh sb="9" eb="11">
      <t>ショウキャク</t>
    </rPh>
    <rPh sb="11" eb="12">
      <t>リツ</t>
    </rPh>
    <rPh sb="14" eb="16">
      <t>カンロ</t>
    </rPh>
    <rPh sb="16" eb="18">
      <t>ケイネン</t>
    </rPh>
    <rPh sb="18" eb="20">
      <t>ヒリツ</t>
    </rPh>
    <rPh sb="22" eb="24">
      <t>ルイジ</t>
    </rPh>
    <rPh sb="24" eb="26">
      <t>ダンタイ</t>
    </rPh>
    <rPh sb="26" eb="27">
      <t>オヨ</t>
    </rPh>
    <rPh sb="28" eb="30">
      <t>ゼンコク</t>
    </rPh>
    <rPh sb="30" eb="32">
      <t>ヘイキン</t>
    </rPh>
    <rPh sb="33" eb="34">
      <t>ウワ</t>
    </rPh>
    <rPh sb="34" eb="35">
      <t>マワ</t>
    </rPh>
    <rPh sb="43" eb="45">
      <t>カンロ</t>
    </rPh>
    <rPh sb="45" eb="47">
      <t>ケイネン</t>
    </rPh>
    <rPh sb="47" eb="49">
      <t>ヒリツ</t>
    </rPh>
    <rPh sb="51" eb="53">
      <t>ホウテイ</t>
    </rPh>
    <rPh sb="53" eb="55">
      <t>タイヨウ</t>
    </rPh>
    <rPh sb="55" eb="57">
      <t>ネンスウ</t>
    </rPh>
    <rPh sb="58" eb="60">
      <t>ケイカ</t>
    </rPh>
    <rPh sb="62" eb="64">
      <t>カンロ</t>
    </rPh>
    <rPh sb="65" eb="68">
      <t>ロウキュウカ</t>
    </rPh>
    <rPh sb="68" eb="70">
      <t>ドアイ</t>
    </rPh>
    <rPh sb="71" eb="72">
      <t>シメ</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</si>
</sst>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5" fillId="0" borderId="9"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10"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7.0000000000000007E-2</c:v>
                </c:pt>
                <c:pt idx="1">
                  <c:v>0.76</c:v>
                </c:pt>
                <c:pt idx="2">
                  <c:v>0.25</c:v>
                </c:pt>
                <c:pt idx="3">
                  <c:v>0.03</c:v>
                </c:pt>
                <c:pt idx="4">
                  <c:v>0.26</c:v>
                </c:pt>
              </c:numCache>
            </c:numRef>
          </c:val>
          <c:extLst>
            <c:ext xmlns:c16="http://schemas.microsoft.com/office/drawing/2014/chart" uri="{C3380CC4-5D6E-409C-BE32-E72D297353CC}">
              <c16:uniqueId val="{00000000-4143-4158-ABAC-581E5AE97451}"/>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c:v>
                </c:pt>
                <c:pt idx="1">
                  <c:v>0.52</c:v>
                </c:pt>
                <c:pt idx="2">
                  <c:v>0.53</c:v>
                </c:pt>
                <c:pt idx="3">
                  <c:v>0.48</c:v>
                </c:pt>
                <c:pt idx="4">
                  <c:v>0.5</c:v>
                </c:pt>
              </c:numCache>
            </c:numRef>
          </c:val>
          <c:smooth val="0"/>
          <c:extLst>
            <c:ext xmlns:c16="http://schemas.microsoft.com/office/drawing/2014/chart" uri="{C3380CC4-5D6E-409C-BE32-E72D297353CC}">
              <c16:uniqueId val="{00000001-4143-4158-ABAC-581E5AE97451}"/>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68.25</c:v>
                </c:pt>
                <c:pt idx="1">
                  <c:v>66.290000000000006</c:v>
                </c:pt>
                <c:pt idx="2">
                  <c:v>65.06</c:v>
                </c:pt>
                <c:pt idx="3">
                  <c:v>62.33</c:v>
                </c:pt>
                <c:pt idx="4">
                  <c:v>62.2</c:v>
                </c:pt>
              </c:numCache>
            </c:numRef>
          </c:val>
          <c:extLst>
            <c:ext xmlns:c16="http://schemas.microsoft.com/office/drawing/2014/chart" uri="{C3380CC4-5D6E-409C-BE32-E72D297353CC}">
              <c16:uniqueId val="{00000000-B4F0-45B3-B598-9558290C36C8}"/>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55.03</c:v>
                </c:pt>
                <c:pt idx="1">
                  <c:v>55.14</c:v>
                </c:pt>
                <c:pt idx="2">
                  <c:v>55.89</c:v>
                </c:pt>
                <c:pt idx="3">
                  <c:v>55.72</c:v>
                </c:pt>
                <c:pt idx="4">
                  <c:v>55.31</c:v>
                </c:pt>
              </c:numCache>
            </c:numRef>
          </c:val>
          <c:smooth val="0"/>
          <c:extLst>
            <c:ext xmlns:c16="http://schemas.microsoft.com/office/drawing/2014/chart" uri="{C3380CC4-5D6E-409C-BE32-E72D297353CC}">
              <c16:uniqueId val="{00000001-B4F0-45B3-B598-9558290C36C8}"/>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85.27</c:v>
                </c:pt>
                <c:pt idx="1">
                  <c:v>86.72</c:v>
                </c:pt>
                <c:pt idx="2">
                  <c:v>89.24</c:v>
                </c:pt>
                <c:pt idx="3">
                  <c:v>91.09</c:v>
                </c:pt>
                <c:pt idx="4">
                  <c:v>89.64</c:v>
                </c:pt>
              </c:numCache>
            </c:numRef>
          </c:val>
          <c:extLst>
            <c:ext xmlns:c16="http://schemas.microsoft.com/office/drawing/2014/chart" uri="{C3380CC4-5D6E-409C-BE32-E72D297353CC}">
              <c16:uniqueId val="{00000000-7B38-4CC0-BB57-14EB2863B996}"/>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81.900000000000006</c:v>
                </c:pt>
                <c:pt idx="1">
                  <c:v>81.39</c:v>
                </c:pt>
                <c:pt idx="2">
                  <c:v>81.27</c:v>
                </c:pt>
                <c:pt idx="3">
                  <c:v>81.260000000000005</c:v>
                </c:pt>
                <c:pt idx="4">
                  <c:v>80.36</c:v>
                </c:pt>
              </c:numCache>
            </c:numRef>
          </c:val>
          <c:smooth val="0"/>
          <c:extLst>
            <c:ext xmlns:c16="http://schemas.microsoft.com/office/drawing/2014/chart" uri="{C3380CC4-5D6E-409C-BE32-E72D297353CC}">
              <c16:uniqueId val="{00000001-7B38-4CC0-BB57-14EB2863B996}"/>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117.21</c:v>
                </c:pt>
                <c:pt idx="1">
                  <c:v>125.11</c:v>
                </c:pt>
                <c:pt idx="2">
                  <c:v>136.77000000000001</c:v>
                </c:pt>
                <c:pt idx="3">
                  <c:v>123.34</c:v>
                </c:pt>
                <c:pt idx="4">
                  <c:v>113.34</c:v>
                </c:pt>
              </c:numCache>
            </c:numRef>
          </c:val>
          <c:extLst>
            <c:ext xmlns:c16="http://schemas.microsoft.com/office/drawing/2014/chart" uri="{C3380CC4-5D6E-409C-BE32-E72D297353CC}">
              <c16:uniqueId val="{00000000-A647-4A67-A028-726F2D342521}"/>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108.87</c:v>
                </c:pt>
                <c:pt idx="1">
                  <c:v>108.61</c:v>
                </c:pt>
                <c:pt idx="2">
                  <c:v>108.35</c:v>
                </c:pt>
                <c:pt idx="3">
                  <c:v>108.84</c:v>
                </c:pt>
                <c:pt idx="4">
                  <c:v>105.92</c:v>
                </c:pt>
              </c:numCache>
            </c:numRef>
          </c:val>
          <c:smooth val="0"/>
          <c:extLst>
            <c:ext xmlns:c16="http://schemas.microsoft.com/office/drawing/2014/chart" uri="{C3380CC4-5D6E-409C-BE32-E72D297353CC}">
              <c16:uniqueId val="{00000001-A647-4A67-A028-726F2D342521}"/>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47.93</c:v>
                </c:pt>
                <c:pt idx="1">
                  <c:v>49.03</c:v>
                </c:pt>
                <c:pt idx="2">
                  <c:v>50.08</c:v>
                </c:pt>
                <c:pt idx="3">
                  <c:v>51.81</c:v>
                </c:pt>
                <c:pt idx="4">
                  <c:v>53.07</c:v>
                </c:pt>
              </c:numCache>
            </c:numRef>
          </c:val>
          <c:extLst>
            <c:ext xmlns:c16="http://schemas.microsoft.com/office/drawing/2014/chart" uri="{C3380CC4-5D6E-409C-BE32-E72D297353CC}">
              <c16:uniqueId val="{00000000-25A3-4F6E-AAF3-0224E4F6F8E9}"/>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48.87</c:v>
                </c:pt>
                <c:pt idx="1">
                  <c:v>49.92</c:v>
                </c:pt>
                <c:pt idx="2">
                  <c:v>50.63</c:v>
                </c:pt>
                <c:pt idx="3">
                  <c:v>51.29</c:v>
                </c:pt>
                <c:pt idx="4">
                  <c:v>52.2</c:v>
                </c:pt>
              </c:numCache>
            </c:numRef>
          </c:val>
          <c:smooth val="0"/>
          <c:extLst>
            <c:ext xmlns:c16="http://schemas.microsoft.com/office/drawing/2014/chart" uri="{C3380CC4-5D6E-409C-BE32-E72D297353CC}">
              <c16:uniqueId val="{00000001-25A3-4F6E-AAF3-0224E4F6F8E9}"/>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19.309999999999999</c:v>
                </c:pt>
                <c:pt idx="1">
                  <c:v>21.83</c:v>
                </c:pt>
                <c:pt idx="2">
                  <c:v>22.59</c:v>
                </c:pt>
                <c:pt idx="3">
                  <c:v>22.63</c:v>
                </c:pt>
                <c:pt idx="4">
                  <c:v>22.9</c:v>
                </c:pt>
              </c:numCache>
            </c:numRef>
          </c:val>
          <c:extLst>
            <c:ext xmlns:c16="http://schemas.microsoft.com/office/drawing/2014/chart" uri="{C3380CC4-5D6E-409C-BE32-E72D297353CC}">
              <c16:uniqueId val="{00000000-4F45-463A-9617-DEF9D4857510}"/>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14.85</c:v>
                </c:pt>
                <c:pt idx="1">
                  <c:v>16.88</c:v>
                </c:pt>
                <c:pt idx="2">
                  <c:v>18.28</c:v>
                </c:pt>
                <c:pt idx="3">
                  <c:v>19.61</c:v>
                </c:pt>
                <c:pt idx="4">
                  <c:v>20.73</c:v>
                </c:pt>
              </c:numCache>
            </c:numRef>
          </c:val>
          <c:smooth val="0"/>
          <c:extLst>
            <c:ext xmlns:c16="http://schemas.microsoft.com/office/drawing/2014/chart" uri="{C3380CC4-5D6E-409C-BE32-E72D297353CC}">
              <c16:uniqueId val="{00000001-4F45-463A-9617-DEF9D4857510}"/>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994-4544-A612-156C462BFE4E}"/>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3.16</c:v>
                </c:pt>
                <c:pt idx="1">
                  <c:v>3.59</c:v>
                </c:pt>
                <c:pt idx="2">
                  <c:v>3.98</c:v>
                </c:pt>
                <c:pt idx="3">
                  <c:v>6.02</c:v>
                </c:pt>
                <c:pt idx="4">
                  <c:v>7.78</c:v>
                </c:pt>
              </c:numCache>
            </c:numRef>
          </c:val>
          <c:smooth val="0"/>
          <c:extLst>
            <c:ext xmlns:c16="http://schemas.microsoft.com/office/drawing/2014/chart" uri="{C3380CC4-5D6E-409C-BE32-E72D297353CC}">
              <c16:uniqueId val="{00000001-8994-4544-A612-156C462BFE4E}"/>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812.48</c:v>
                </c:pt>
                <c:pt idx="1">
                  <c:v>1246.79</c:v>
                </c:pt>
                <c:pt idx="2">
                  <c:v>1178.32</c:v>
                </c:pt>
                <c:pt idx="3">
                  <c:v>1266.49</c:v>
                </c:pt>
                <c:pt idx="4">
                  <c:v>1245.83</c:v>
                </c:pt>
              </c:numCache>
            </c:numRef>
          </c:val>
          <c:extLst>
            <c:ext xmlns:c16="http://schemas.microsoft.com/office/drawing/2014/chart" uri="{C3380CC4-5D6E-409C-BE32-E72D297353CC}">
              <c16:uniqueId val="{00000000-6919-4224-A9C7-B5136515A4E9}"/>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369.69</c:v>
                </c:pt>
                <c:pt idx="1">
                  <c:v>379.08</c:v>
                </c:pt>
                <c:pt idx="2">
                  <c:v>367.55</c:v>
                </c:pt>
                <c:pt idx="3">
                  <c:v>378.56</c:v>
                </c:pt>
                <c:pt idx="4">
                  <c:v>364.46</c:v>
                </c:pt>
              </c:numCache>
            </c:numRef>
          </c:val>
          <c:smooth val="0"/>
          <c:extLst>
            <c:ext xmlns:c16="http://schemas.microsoft.com/office/drawing/2014/chart" uri="{C3380CC4-5D6E-409C-BE32-E72D297353CC}">
              <c16:uniqueId val="{00000001-6919-4224-A9C7-B5136515A4E9}"/>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149.05000000000001</c:v>
                </c:pt>
                <c:pt idx="1">
                  <c:v>134.5</c:v>
                </c:pt>
                <c:pt idx="2">
                  <c:v>148.03</c:v>
                </c:pt>
                <c:pt idx="3">
                  <c:v>209.67</c:v>
                </c:pt>
                <c:pt idx="4">
                  <c:v>249.25</c:v>
                </c:pt>
              </c:numCache>
            </c:numRef>
          </c:val>
          <c:extLst>
            <c:ext xmlns:c16="http://schemas.microsoft.com/office/drawing/2014/chart" uri="{C3380CC4-5D6E-409C-BE32-E72D297353CC}">
              <c16:uniqueId val="{00000000-512B-4D4F-A7CB-FBE74372FD7B}"/>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402.99</c:v>
                </c:pt>
                <c:pt idx="1">
                  <c:v>398.98</c:v>
                </c:pt>
                <c:pt idx="2">
                  <c:v>418.68</c:v>
                </c:pt>
                <c:pt idx="3">
                  <c:v>395.68</c:v>
                </c:pt>
                <c:pt idx="4">
                  <c:v>403.72</c:v>
                </c:pt>
              </c:numCache>
            </c:numRef>
          </c:val>
          <c:smooth val="0"/>
          <c:extLst>
            <c:ext xmlns:c16="http://schemas.microsoft.com/office/drawing/2014/chart" uri="{C3380CC4-5D6E-409C-BE32-E72D297353CC}">
              <c16:uniqueId val="{00000001-512B-4D4F-A7CB-FBE74372FD7B}"/>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117.81</c:v>
                </c:pt>
                <c:pt idx="1">
                  <c:v>126.6</c:v>
                </c:pt>
                <c:pt idx="2">
                  <c:v>133.47</c:v>
                </c:pt>
                <c:pt idx="3">
                  <c:v>124.79</c:v>
                </c:pt>
                <c:pt idx="4">
                  <c:v>113.84</c:v>
                </c:pt>
              </c:numCache>
            </c:numRef>
          </c:val>
          <c:extLst>
            <c:ext xmlns:c16="http://schemas.microsoft.com/office/drawing/2014/chart" uri="{C3380CC4-5D6E-409C-BE32-E72D297353CC}">
              <c16:uniqueId val="{00000000-2E26-4721-A47A-48A7C1BFEDEF}"/>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98.66</c:v>
                </c:pt>
                <c:pt idx="1">
                  <c:v>98.64</c:v>
                </c:pt>
                <c:pt idx="2">
                  <c:v>94.78</c:v>
                </c:pt>
                <c:pt idx="3">
                  <c:v>97.59</c:v>
                </c:pt>
                <c:pt idx="4">
                  <c:v>92.17</c:v>
                </c:pt>
              </c:numCache>
            </c:numRef>
          </c:val>
          <c:smooth val="0"/>
          <c:extLst>
            <c:ext xmlns:c16="http://schemas.microsoft.com/office/drawing/2014/chart" uri="{C3380CC4-5D6E-409C-BE32-E72D297353CC}">
              <c16:uniqueId val="{00000001-2E26-4721-A47A-48A7C1BFEDEF}"/>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116.12</c:v>
                </c:pt>
                <c:pt idx="1">
                  <c:v>108.41</c:v>
                </c:pt>
                <c:pt idx="2">
                  <c:v>98.02</c:v>
                </c:pt>
                <c:pt idx="3">
                  <c:v>109.39</c:v>
                </c:pt>
                <c:pt idx="4">
                  <c:v>120.61</c:v>
                </c:pt>
              </c:numCache>
            </c:numRef>
          </c:val>
          <c:extLst>
            <c:ext xmlns:c16="http://schemas.microsoft.com/office/drawing/2014/chart" uri="{C3380CC4-5D6E-409C-BE32-E72D297353CC}">
              <c16:uniqueId val="{00000000-D761-40F3-8F71-C2D29DE974CD}"/>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178.59</c:v>
                </c:pt>
                <c:pt idx="1">
                  <c:v>178.92</c:v>
                </c:pt>
                <c:pt idx="2">
                  <c:v>181.3</c:v>
                </c:pt>
                <c:pt idx="3">
                  <c:v>181.71</c:v>
                </c:pt>
                <c:pt idx="4">
                  <c:v>188.51</c:v>
                </c:pt>
              </c:numCache>
            </c:numRef>
          </c:val>
          <c:smooth val="0"/>
          <c:extLst>
            <c:ext xmlns:c16="http://schemas.microsoft.com/office/drawing/2014/chart" uri="{C3380CC4-5D6E-409C-BE32-E72D297353CC}">
              <c16:uniqueId val="{00000001-D761-40F3-8F71-C2D29DE974CD}"/>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Relationships xmlns="http://schemas.openxmlformats.org/package/2006/relationships"><Relationship Id="rId1" Target="../charts/chart1.xml" Type="http://schemas.openxmlformats.org/officeDocument/2006/relationships/chart"/><Relationship Id="rId10" Target="../charts/chart10.xml" Type="http://schemas.openxmlformats.org/officeDocument/2006/relationships/chart"/><Relationship Id="rId11" Target="../charts/chart11.xml" Type="http://schemas.openxmlformats.org/officeDocument/2006/relationships/chart"/><Relationship Id="rId2" Target="../charts/chart2.xml" Type="http://schemas.openxmlformats.org/officeDocument/2006/relationships/chart"/><Relationship Id="rId3" Target="../charts/chart3.xml" Type="http://schemas.openxmlformats.org/officeDocument/2006/relationships/chart"/><Relationship Id="rId4" Target="../charts/chart4.xml" Type="http://schemas.openxmlformats.org/officeDocument/2006/relationships/chart"/><Relationship Id="rId5" Target="../charts/chart5.xml" Type="http://schemas.openxmlformats.org/officeDocument/2006/relationships/chart"/><Relationship Id="rId6" Target="../charts/chart6.xml" Type="http://schemas.openxmlformats.org/officeDocument/2006/relationships/chart"/><Relationship Id="rId7" Target="../charts/chart7.xml" Type="http://schemas.openxmlformats.org/officeDocument/2006/relationships/chart"/><Relationship Id="rId8" Target="../charts/chart8.xml" Type="http://schemas.openxmlformats.org/officeDocument/2006/relationships/chart"/><Relationship Id="rId9" Target="../charts/chart9.xml" Type="http://schemas.openxmlformats.org/officeDocument/2006/relationships/chart"/></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70" zoomScaleNormal="7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2">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2">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7" t="str">
        <f>データ!H6</f>
        <v>三重県　玉城町</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5" t="s">
        <v>1</v>
      </c>
      <c r="C7" s="46"/>
      <c r="D7" s="46"/>
      <c r="E7" s="46"/>
      <c r="F7" s="46"/>
      <c r="G7" s="46"/>
      <c r="H7" s="46"/>
      <c r="I7" s="45" t="s">
        <v>2</v>
      </c>
      <c r="J7" s="46"/>
      <c r="K7" s="46"/>
      <c r="L7" s="46"/>
      <c r="M7" s="46"/>
      <c r="N7" s="46"/>
      <c r="O7" s="67"/>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79" t="s">
        <v>9</v>
      </c>
      <c r="BM7" s="80"/>
      <c r="BN7" s="80"/>
      <c r="BO7" s="80"/>
      <c r="BP7" s="80"/>
      <c r="BQ7" s="80"/>
      <c r="BR7" s="80"/>
      <c r="BS7" s="80"/>
      <c r="BT7" s="80"/>
      <c r="BU7" s="80"/>
      <c r="BV7" s="80"/>
      <c r="BW7" s="80"/>
      <c r="BX7" s="80"/>
      <c r="BY7" s="81"/>
    </row>
    <row r="8" spans="1:78" ht="18.75" customHeight="1" x14ac:dyDescent="0.2">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A6</v>
      </c>
      <c r="X8" s="75"/>
      <c r="Y8" s="75"/>
      <c r="Z8" s="75"/>
      <c r="AA8" s="75"/>
      <c r="AB8" s="75"/>
      <c r="AC8" s="75"/>
      <c r="AD8" s="75" t="str">
        <f>データ!$M$6</f>
        <v>非設置</v>
      </c>
      <c r="AE8" s="75"/>
      <c r="AF8" s="75"/>
      <c r="AG8" s="75"/>
      <c r="AH8" s="75"/>
      <c r="AI8" s="75"/>
      <c r="AJ8" s="75"/>
      <c r="AK8" s="2"/>
      <c r="AL8" s="66">
        <f>データ!$R$6</f>
        <v>15162</v>
      </c>
      <c r="AM8" s="66"/>
      <c r="AN8" s="66"/>
      <c r="AO8" s="66"/>
      <c r="AP8" s="66"/>
      <c r="AQ8" s="66"/>
      <c r="AR8" s="66"/>
      <c r="AS8" s="66"/>
      <c r="AT8" s="37">
        <f>データ!$S$6</f>
        <v>40.909999999999997</v>
      </c>
      <c r="AU8" s="38"/>
      <c r="AV8" s="38"/>
      <c r="AW8" s="38"/>
      <c r="AX8" s="38"/>
      <c r="AY8" s="38"/>
      <c r="AZ8" s="38"/>
      <c r="BA8" s="38"/>
      <c r="BB8" s="55">
        <f>データ!$T$6</f>
        <v>370.62</v>
      </c>
      <c r="BC8" s="55"/>
      <c r="BD8" s="55"/>
      <c r="BE8" s="55"/>
      <c r="BF8" s="55"/>
      <c r="BG8" s="55"/>
      <c r="BH8" s="55"/>
      <c r="BI8" s="55"/>
      <c r="BJ8" s="3"/>
      <c r="BK8" s="3"/>
      <c r="BL8" s="68" t="s">
        <v>10</v>
      </c>
      <c r="BM8" s="69"/>
      <c r="BN8" s="70" t="s">
        <v>11</v>
      </c>
      <c r="BO8" s="70"/>
      <c r="BP8" s="70"/>
      <c r="BQ8" s="70"/>
      <c r="BR8" s="70"/>
      <c r="BS8" s="70"/>
      <c r="BT8" s="70"/>
      <c r="BU8" s="70"/>
      <c r="BV8" s="70"/>
      <c r="BW8" s="70"/>
      <c r="BX8" s="70"/>
      <c r="BY8" s="71"/>
    </row>
    <row r="9" spans="1:78" ht="18.75" customHeight="1" x14ac:dyDescent="0.2">
      <c r="A9" s="2"/>
      <c r="B9" s="45" t="s">
        <v>12</v>
      </c>
      <c r="C9" s="46"/>
      <c r="D9" s="46"/>
      <c r="E9" s="46"/>
      <c r="F9" s="46"/>
      <c r="G9" s="46"/>
      <c r="H9" s="46"/>
      <c r="I9" s="45" t="s">
        <v>13</v>
      </c>
      <c r="J9" s="46"/>
      <c r="K9" s="46"/>
      <c r="L9" s="46"/>
      <c r="M9" s="46"/>
      <c r="N9" s="46"/>
      <c r="O9" s="67"/>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2">
      <c r="A10" s="2"/>
      <c r="B10" s="37" t="str">
        <f>データ!$N$6</f>
        <v>-</v>
      </c>
      <c r="C10" s="38"/>
      <c r="D10" s="38"/>
      <c r="E10" s="38"/>
      <c r="F10" s="38"/>
      <c r="G10" s="38"/>
      <c r="H10" s="38"/>
      <c r="I10" s="37">
        <f>データ!$O$6</f>
        <v>84.15</v>
      </c>
      <c r="J10" s="38"/>
      <c r="K10" s="38"/>
      <c r="L10" s="38"/>
      <c r="M10" s="38"/>
      <c r="N10" s="38"/>
      <c r="O10" s="65"/>
      <c r="P10" s="55">
        <f>データ!$P$6</f>
        <v>99.48</v>
      </c>
      <c r="Q10" s="55"/>
      <c r="R10" s="55"/>
      <c r="S10" s="55"/>
      <c r="T10" s="55"/>
      <c r="U10" s="55"/>
      <c r="V10" s="55"/>
      <c r="W10" s="66">
        <f>データ!$Q$6</f>
        <v>2555</v>
      </c>
      <c r="X10" s="66"/>
      <c r="Y10" s="66"/>
      <c r="Z10" s="66"/>
      <c r="AA10" s="66"/>
      <c r="AB10" s="66"/>
      <c r="AC10" s="66"/>
      <c r="AD10" s="2"/>
      <c r="AE10" s="2"/>
      <c r="AF10" s="2"/>
      <c r="AG10" s="2"/>
      <c r="AH10" s="2"/>
      <c r="AI10" s="2"/>
      <c r="AJ10" s="2"/>
      <c r="AK10" s="2"/>
      <c r="AL10" s="66">
        <f>データ!$U$6</f>
        <v>15030</v>
      </c>
      <c r="AM10" s="66"/>
      <c r="AN10" s="66"/>
      <c r="AO10" s="66"/>
      <c r="AP10" s="66"/>
      <c r="AQ10" s="66"/>
      <c r="AR10" s="66"/>
      <c r="AS10" s="66"/>
      <c r="AT10" s="37">
        <f>データ!$V$6</f>
        <v>41.2</v>
      </c>
      <c r="AU10" s="38"/>
      <c r="AV10" s="38"/>
      <c r="AW10" s="38"/>
      <c r="AX10" s="38"/>
      <c r="AY10" s="38"/>
      <c r="AZ10" s="38"/>
      <c r="BA10" s="38"/>
      <c r="BB10" s="55">
        <f>データ!$W$6</f>
        <v>364.81</v>
      </c>
      <c r="BC10" s="55"/>
      <c r="BD10" s="55"/>
      <c r="BE10" s="55"/>
      <c r="BF10" s="55"/>
      <c r="BG10" s="55"/>
      <c r="BH10" s="55"/>
      <c r="BI10" s="55"/>
      <c r="BJ10" s="2"/>
      <c r="BK10" s="2"/>
      <c r="BL10" s="56" t="s">
        <v>21</v>
      </c>
      <c r="BM10" s="57"/>
      <c r="BN10" s="58" t="s">
        <v>22</v>
      </c>
      <c r="BO10" s="58"/>
      <c r="BP10" s="58"/>
      <c r="BQ10" s="58"/>
      <c r="BR10" s="58"/>
      <c r="BS10" s="58"/>
      <c r="BT10" s="58"/>
      <c r="BU10" s="58"/>
      <c r="BV10" s="58"/>
      <c r="BW10" s="58"/>
      <c r="BX10" s="58"/>
      <c r="BY10" s="59"/>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2">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31" t="s">
        <v>25</v>
      </c>
      <c r="BM14" s="32"/>
      <c r="BN14" s="32"/>
      <c r="BO14" s="32"/>
      <c r="BP14" s="32"/>
      <c r="BQ14" s="32"/>
      <c r="BR14" s="32"/>
      <c r="BS14" s="32"/>
      <c r="BT14" s="32"/>
      <c r="BU14" s="32"/>
      <c r="BV14" s="32"/>
      <c r="BW14" s="32"/>
      <c r="BX14" s="32"/>
      <c r="BY14" s="32"/>
      <c r="BZ14" s="33"/>
    </row>
    <row r="15" spans="1:78" ht="13.5" customHeight="1" x14ac:dyDescent="0.2">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111</v>
      </c>
      <c r="BM16" s="40"/>
      <c r="BN16" s="40"/>
      <c r="BO16" s="40"/>
      <c r="BP16" s="40"/>
      <c r="BQ16" s="40"/>
      <c r="BR16" s="40"/>
      <c r="BS16" s="40"/>
      <c r="BT16" s="40"/>
      <c r="BU16" s="40"/>
      <c r="BV16" s="40"/>
      <c r="BW16" s="40"/>
      <c r="BX16" s="40"/>
      <c r="BY16" s="40"/>
      <c r="BZ16" s="4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90" t="s">
        <v>112</v>
      </c>
      <c r="BM47" s="91"/>
      <c r="BN47" s="91"/>
      <c r="BO47" s="91"/>
      <c r="BP47" s="91"/>
      <c r="BQ47" s="91"/>
      <c r="BR47" s="91"/>
      <c r="BS47" s="91"/>
      <c r="BT47" s="91"/>
      <c r="BU47" s="91"/>
      <c r="BV47" s="91"/>
      <c r="BW47" s="91"/>
      <c r="BX47" s="91"/>
      <c r="BY47" s="91"/>
      <c r="BZ47" s="92"/>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90"/>
      <c r="BM48" s="91"/>
      <c r="BN48" s="91"/>
      <c r="BO48" s="91"/>
      <c r="BP48" s="91"/>
      <c r="BQ48" s="91"/>
      <c r="BR48" s="91"/>
      <c r="BS48" s="91"/>
      <c r="BT48" s="91"/>
      <c r="BU48" s="91"/>
      <c r="BV48" s="91"/>
      <c r="BW48" s="91"/>
      <c r="BX48" s="91"/>
      <c r="BY48" s="91"/>
      <c r="BZ48" s="92"/>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90"/>
      <c r="BM49" s="91"/>
      <c r="BN49" s="91"/>
      <c r="BO49" s="91"/>
      <c r="BP49" s="91"/>
      <c r="BQ49" s="91"/>
      <c r="BR49" s="91"/>
      <c r="BS49" s="91"/>
      <c r="BT49" s="91"/>
      <c r="BU49" s="91"/>
      <c r="BV49" s="91"/>
      <c r="BW49" s="91"/>
      <c r="BX49" s="91"/>
      <c r="BY49" s="91"/>
      <c r="BZ49" s="92"/>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90"/>
      <c r="BM50" s="91"/>
      <c r="BN50" s="91"/>
      <c r="BO50" s="91"/>
      <c r="BP50" s="91"/>
      <c r="BQ50" s="91"/>
      <c r="BR50" s="91"/>
      <c r="BS50" s="91"/>
      <c r="BT50" s="91"/>
      <c r="BU50" s="91"/>
      <c r="BV50" s="91"/>
      <c r="BW50" s="91"/>
      <c r="BX50" s="91"/>
      <c r="BY50" s="91"/>
      <c r="BZ50" s="92"/>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90"/>
      <c r="BM51" s="91"/>
      <c r="BN51" s="91"/>
      <c r="BO51" s="91"/>
      <c r="BP51" s="91"/>
      <c r="BQ51" s="91"/>
      <c r="BR51" s="91"/>
      <c r="BS51" s="91"/>
      <c r="BT51" s="91"/>
      <c r="BU51" s="91"/>
      <c r="BV51" s="91"/>
      <c r="BW51" s="91"/>
      <c r="BX51" s="91"/>
      <c r="BY51" s="91"/>
      <c r="BZ51" s="92"/>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90"/>
      <c r="BM52" s="91"/>
      <c r="BN52" s="91"/>
      <c r="BO52" s="91"/>
      <c r="BP52" s="91"/>
      <c r="BQ52" s="91"/>
      <c r="BR52" s="91"/>
      <c r="BS52" s="91"/>
      <c r="BT52" s="91"/>
      <c r="BU52" s="91"/>
      <c r="BV52" s="91"/>
      <c r="BW52" s="91"/>
      <c r="BX52" s="91"/>
      <c r="BY52" s="91"/>
      <c r="BZ52" s="92"/>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90"/>
      <c r="BM53" s="91"/>
      <c r="BN53" s="91"/>
      <c r="BO53" s="91"/>
      <c r="BP53" s="91"/>
      <c r="BQ53" s="91"/>
      <c r="BR53" s="91"/>
      <c r="BS53" s="91"/>
      <c r="BT53" s="91"/>
      <c r="BU53" s="91"/>
      <c r="BV53" s="91"/>
      <c r="BW53" s="91"/>
      <c r="BX53" s="91"/>
      <c r="BY53" s="91"/>
      <c r="BZ53" s="92"/>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90"/>
      <c r="BM54" s="91"/>
      <c r="BN54" s="91"/>
      <c r="BO54" s="91"/>
      <c r="BP54" s="91"/>
      <c r="BQ54" s="91"/>
      <c r="BR54" s="91"/>
      <c r="BS54" s="91"/>
      <c r="BT54" s="91"/>
      <c r="BU54" s="91"/>
      <c r="BV54" s="91"/>
      <c r="BW54" s="91"/>
      <c r="BX54" s="91"/>
      <c r="BY54" s="91"/>
      <c r="BZ54" s="92"/>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90"/>
      <c r="BM55" s="91"/>
      <c r="BN55" s="91"/>
      <c r="BO55" s="91"/>
      <c r="BP55" s="91"/>
      <c r="BQ55" s="91"/>
      <c r="BR55" s="91"/>
      <c r="BS55" s="91"/>
      <c r="BT55" s="91"/>
      <c r="BU55" s="91"/>
      <c r="BV55" s="91"/>
      <c r="BW55" s="91"/>
      <c r="BX55" s="91"/>
      <c r="BY55" s="91"/>
      <c r="BZ55" s="92"/>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90"/>
      <c r="BM56" s="91"/>
      <c r="BN56" s="91"/>
      <c r="BO56" s="91"/>
      <c r="BP56" s="91"/>
      <c r="BQ56" s="91"/>
      <c r="BR56" s="91"/>
      <c r="BS56" s="91"/>
      <c r="BT56" s="91"/>
      <c r="BU56" s="91"/>
      <c r="BV56" s="91"/>
      <c r="BW56" s="91"/>
      <c r="BX56" s="91"/>
      <c r="BY56" s="91"/>
      <c r="BZ56" s="92"/>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90"/>
      <c r="BM57" s="91"/>
      <c r="BN57" s="91"/>
      <c r="BO57" s="91"/>
      <c r="BP57" s="91"/>
      <c r="BQ57" s="91"/>
      <c r="BR57" s="91"/>
      <c r="BS57" s="91"/>
      <c r="BT57" s="91"/>
      <c r="BU57" s="91"/>
      <c r="BV57" s="91"/>
      <c r="BW57" s="91"/>
      <c r="BX57" s="91"/>
      <c r="BY57" s="91"/>
      <c r="BZ57" s="92"/>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90"/>
      <c r="BM58" s="91"/>
      <c r="BN58" s="91"/>
      <c r="BO58" s="91"/>
      <c r="BP58" s="91"/>
      <c r="BQ58" s="91"/>
      <c r="BR58" s="91"/>
      <c r="BS58" s="91"/>
      <c r="BT58" s="91"/>
      <c r="BU58" s="91"/>
      <c r="BV58" s="91"/>
      <c r="BW58" s="91"/>
      <c r="BX58" s="91"/>
      <c r="BY58" s="91"/>
      <c r="BZ58" s="92"/>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90"/>
      <c r="BM59" s="91"/>
      <c r="BN59" s="91"/>
      <c r="BO59" s="91"/>
      <c r="BP59" s="91"/>
      <c r="BQ59" s="91"/>
      <c r="BR59" s="91"/>
      <c r="BS59" s="91"/>
      <c r="BT59" s="91"/>
      <c r="BU59" s="91"/>
      <c r="BV59" s="91"/>
      <c r="BW59" s="91"/>
      <c r="BX59" s="91"/>
      <c r="BY59" s="91"/>
      <c r="BZ59" s="92"/>
    </row>
    <row r="60" spans="1:78" ht="13.5" customHeight="1" x14ac:dyDescent="0.2">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90"/>
      <c r="BM60" s="91"/>
      <c r="BN60" s="91"/>
      <c r="BO60" s="91"/>
      <c r="BP60" s="91"/>
      <c r="BQ60" s="91"/>
      <c r="BR60" s="91"/>
      <c r="BS60" s="91"/>
      <c r="BT60" s="91"/>
      <c r="BU60" s="91"/>
      <c r="BV60" s="91"/>
      <c r="BW60" s="91"/>
      <c r="BX60" s="91"/>
      <c r="BY60" s="91"/>
      <c r="BZ60" s="92"/>
    </row>
    <row r="61" spans="1:78" ht="13.5" customHeight="1" x14ac:dyDescent="0.2">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90"/>
      <c r="BM61" s="91"/>
      <c r="BN61" s="91"/>
      <c r="BO61" s="91"/>
      <c r="BP61" s="91"/>
      <c r="BQ61" s="91"/>
      <c r="BR61" s="91"/>
      <c r="BS61" s="91"/>
      <c r="BT61" s="91"/>
      <c r="BU61" s="91"/>
      <c r="BV61" s="91"/>
      <c r="BW61" s="91"/>
      <c r="BX61" s="91"/>
      <c r="BY61" s="91"/>
      <c r="BZ61" s="92"/>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90"/>
      <c r="BM62" s="91"/>
      <c r="BN62" s="91"/>
      <c r="BO62" s="91"/>
      <c r="BP62" s="91"/>
      <c r="BQ62" s="91"/>
      <c r="BR62" s="91"/>
      <c r="BS62" s="91"/>
      <c r="BT62" s="91"/>
      <c r="BU62" s="91"/>
      <c r="BV62" s="91"/>
      <c r="BW62" s="91"/>
      <c r="BX62" s="91"/>
      <c r="BY62" s="91"/>
      <c r="BZ62" s="92"/>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90"/>
      <c r="BM63" s="91"/>
      <c r="BN63" s="91"/>
      <c r="BO63" s="91"/>
      <c r="BP63" s="91"/>
      <c r="BQ63" s="91"/>
      <c r="BR63" s="91"/>
      <c r="BS63" s="91"/>
      <c r="BT63" s="91"/>
      <c r="BU63" s="91"/>
      <c r="BV63" s="91"/>
      <c r="BW63" s="91"/>
      <c r="BX63" s="91"/>
      <c r="BY63" s="91"/>
      <c r="BZ63" s="92"/>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110</v>
      </c>
      <c r="BM66" s="40"/>
      <c r="BN66" s="40"/>
      <c r="BO66" s="40"/>
      <c r="BP66" s="40"/>
      <c r="BQ66" s="40"/>
      <c r="BR66" s="40"/>
      <c r="BS66" s="40"/>
      <c r="BT66" s="40"/>
      <c r="BU66" s="40"/>
      <c r="BV66" s="40"/>
      <c r="BW66" s="40"/>
      <c r="BX66" s="40"/>
      <c r="BY66" s="40"/>
      <c r="BZ66" s="4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2"/>
      <c r="BM82" s="53"/>
      <c r="BN82" s="53"/>
      <c r="BO82" s="53"/>
      <c r="BP82" s="53"/>
      <c r="BQ82" s="53"/>
      <c r="BR82" s="53"/>
      <c r="BS82" s="53"/>
      <c r="BT82" s="53"/>
      <c r="BU82" s="53"/>
      <c r="BV82" s="53"/>
      <c r="BW82" s="53"/>
      <c r="BX82" s="53"/>
      <c r="BY82" s="53"/>
      <c r="BZ82" s="54"/>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6BaDawrKG2L+p69IMZK93KJgidF4s59oL69FWmw3rxCxPmvE6u92VeqJxEolGmLC+cEs96d6EynZHRVvf6ozWw==" saltValue="ZQ8RoNmiiZ14XaOsPz5zEg=="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2">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2022</v>
      </c>
      <c r="C6" s="20">
        <f t="shared" ref="C6:W6" si="3">C7</f>
        <v>244619</v>
      </c>
      <c r="D6" s="20">
        <f t="shared" si="3"/>
        <v>46</v>
      </c>
      <c r="E6" s="20">
        <f t="shared" si="3"/>
        <v>1</v>
      </c>
      <c r="F6" s="20">
        <f t="shared" si="3"/>
        <v>0</v>
      </c>
      <c r="G6" s="20">
        <f t="shared" si="3"/>
        <v>1</v>
      </c>
      <c r="H6" s="20" t="str">
        <f t="shared" si="3"/>
        <v>三重県　玉城町</v>
      </c>
      <c r="I6" s="20" t="str">
        <f t="shared" si="3"/>
        <v>法適用</v>
      </c>
      <c r="J6" s="20" t="str">
        <f t="shared" si="3"/>
        <v>水道事業</v>
      </c>
      <c r="K6" s="20" t="str">
        <f t="shared" si="3"/>
        <v>末端給水事業</v>
      </c>
      <c r="L6" s="20" t="str">
        <f t="shared" si="3"/>
        <v>A6</v>
      </c>
      <c r="M6" s="20" t="str">
        <f t="shared" si="3"/>
        <v>非設置</v>
      </c>
      <c r="N6" s="21" t="str">
        <f t="shared" si="3"/>
        <v>-</v>
      </c>
      <c r="O6" s="21">
        <f t="shared" si="3"/>
        <v>84.15</v>
      </c>
      <c r="P6" s="21">
        <f t="shared" si="3"/>
        <v>99.48</v>
      </c>
      <c r="Q6" s="21">
        <f t="shared" si="3"/>
        <v>2555</v>
      </c>
      <c r="R6" s="21">
        <f t="shared" si="3"/>
        <v>15162</v>
      </c>
      <c r="S6" s="21">
        <f t="shared" si="3"/>
        <v>40.909999999999997</v>
      </c>
      <c r="T6" s="21">
        <f t="shared" si="3"/>
        <v>370.62</v>
      </c>
      <c r="U6" s="21">
        <f t="shared" si="3"/>
        <v>15030</v>
      </c>
      <c r="V6" s="21">
        <f t="shared" si="3"/>
        <v>41.2</v>
      </c>
      <c r="W6" s="21">
        <f t="shared" si="3"/>
        <v>364.81</v>
      </c>
      <c r="X6" s="22">
        <f>IF(X7="",NA(),X7)</f>
        <v>117.21</v>
      </c>
      <c r="Y6" s="22">
        <f t="shared" ref="Y6:AG6" si="4">IF(Y7="",NA(),Y7)</f>
        <v>125.11</v>
      </c>
      <c r="Z6" s="22">
        <f t="shared" si="4"/>
        <v>136.77000000000001</v>
      </c>
      <c r="AA6" s="22">
        <f t="shared" si="4"/>
        <v>123.34</v>
      </c>
      <c r="AB6" s="22">
        <f t="shared" si="4"/>
        <v>113.34</v>
      </c>
      <c r="AC6" s="22">
        <f t="shared" si="4"/>
        <v>108.87</v>
      </c>
      <c r="AD6" s="22">
        <f t="shared" si="4"/>
        <v>108.61</v>
      </c>
      <c r="AE6" s="22">
        <f t="shared" si="4"/>
        <v>108.35</v>
      </c>
      <c r="AF6" s="22">
        <f t="shared" si="4"/>
        <v>108.84</v>
      </c>
      <c r="AG6" s="22">
        <f t="shared" si="4"/>
        <v>105.92</v>
      </c>
      <c r="AH6" s="21" t="str">
        <f>IF(AH7="","",IF(AH7="-","【-】","【"&amp;SUBSTITUTE(TEXT(AH7,"#,##0.00"),"-","△")&amp;"】"))</f>
        <v>【108.70】</v>
      </c>
      <c r="AI6" s="21">
        <f>IF(AI7="",NA(),AI7)</f>
        <v>0</v>
      </c>
      <c r="AJ6" s="21">
        <f t="shared" ref="AJ6:AR6" si="5">IF(AJ7="",NA(),AJ7)</f>
        <v>0</v>
      </c>
      <c r="AK6" s="21">
        <f t="shared" si="5"/>
        <v>0</v>
      </c>
      <c r="AL6" s="21">
        <f t="shared" si="5"/>
        <v>0</v>
      </c>
      <c r="AM6" s="21">
        <f t="shared" si="5"/>
        <v>0</v>
      </c>
      <c r="AN6" s="22">
        <f t="shared" si="5"/>
        <v>3.16</v>
      </c>
      <c r="AO6" s="22">
        <f t="shared" si="5"/>
        <v>3.59</v>
      </c>
      <c r="AP6" s="22">
        <f t="shared" si="5"/>
        <v>3.98</v>
      </c>
      <c r="AQ6" s="22">
        <f t="shared" si="5"/>
        <v>6.02</v>
      </c>
      <c r="AR6" s="22">
        <f t="shared" si="5"/>
        <v>7.78</v>
      </c>
      <c r="AS6" s="21" t="str">
        <f>IF(AS7="","",IF(AS7="-","【-】","【"&amp;SUBSTITUTE(TEXT(AS7,"#,##0.00"),"-","△")&amp;"】"))</f>
        <v>【1.34】</v>
      </c>
      <c r="AT6" s="22">
        <f>IF(AT7="",NA(),AT7)</f>
        <v>812.48</v>
      </c>
      <c r="AU6" s="22">
        <f t="shared" ref="AU6:BC6" si="6">IF(AU7="",NA(),AU7)</f>
        <v>1246.79</v>
      </c>
      <c r="AV6" s="22">
        <f t="shared" si="6"/>
        <v>1178.32</v>
      </c>
      <c r="AW6" s="22">
        <f t="shared" si="6"/>
        <v>1266.49</v>
      </c>
      <c r="AX6" s="22">
        <f t="shared" si="6"/>
        <v>1245.83</v>
      </c>
      <c r="AY6" s="22">
        <f t="shared" si="6"/>
        <v>369.69</v>
      </c>
      <c r="AZ6" s="22">
        <f t="shared" si="6"/>
        <v>379.08</v>
      </c>
      <c r="BA6" s="22">
        <f t="shared" si="6"/>
        <v>367.55</v>
      </c>
      <c r="BB6" s="22">
        <f t="shared" si="6"/>
        <v>378.56</v>
      </c>
      <c r="BC6" s="22">
        <f t="shared" si="6"/>
        <v>364.46</v>
      </c>
      <c r="BD6" s="21" t="str">
        <f>IF(BD7="","",IF(BD7="-","【-】","【"&amp;SUBSTITUTE(TEXT(BD7,"#,##0.00"),"-","△")&amp;"】"))</f>
        <v>【252.29】</v>
      </c>
      <c r="BE6" s="22">
        <f>IF(BE7="",NA(),BE7)</f>
        <v>149.05000000000001</v>
      </c>
      <c r="BF6" s="22">
        <f t="shared" ref="BF6:BN6" si="7">IF(BF7="",NA(),BF7)</f>
        <v>134.5</v>
      </c>
      <c r="BG6" s="22">
        <f t="shared" si="7"/>
        <v>148.03</v>
      </c>
      <c r="BH6" s="22">
        <f t="shared" si="7"/>
        <v>209.67</v>
      </c>
      <c r="BI6" s="22">
        <f t="shared" si="7"/>
        <v>249.25</v>
      </c>
      <c r="BJ6" s="22">
        <f t="shared" si="7"/>
        <v>402.99</v>
      </c>
      <c r="BK6" s="22">
        <f t="shared" si="7"/>
        <v>398.98</v>
      </c>
      <c r="BL6" s="22">
        <f t="shared" si="7"/>
        <v>418.68</v>
      </c>
      <c r="BM6" s="22">
        <f t="shared" si="7"/>
        <v>395.68</v>
      </c>
      <c r="BN6" s="22">
        <f t="shared" si="7"/>
        <v>403.72</v>
      </c>
      <c r="BO6" s="21" t="str">
        <f>IF(BO7="","",IF(BO7="-","【-】","【"&amp;SUBSTITUTE(TEXT(BO7,"#,##0.00"),"-","△")&amp;"】"))</f>
        <v>【268.07】</v>
      </c>
      <c r="BP6" s="22">
        <f>IF(BP7="",NA(),BP7)</f>
        <v>117.81</v>
      </c>
      <c r="BQ6" s="22">
        <f t="shared" ref="BQ6:BY6" si="8">IF(BQ7="",NA(),BQ7)</f>
        <v>126.6</v>
      </c>
      <c r="BR6" s="22">
        <f t="shared" si="8"/>
        <v>133.47</v>
      </c>
      <c r="BS6" s="22">
        <f t="shared" si="8"/>
        <v>124.79</v>
      </c>
      <c r="BT6" s="22">
        <f t="shared" si="8"/>
        <v>113.84</v>
      </c>
      <c r="BU6" s="22">
        <f t="shared" si="8"/>
        <v>98.66</v>
      </c>
      <c r="BV6" s="22">
        <f t="shared" si="8"/>
        <v>98.64</v>
      </c>
      <c r="BW6" s="22">
        <f t="shared" si="8"/>
        <v>94.78</v>
      </c>
      <c r="BX6" s="22">
        <f t="shared" si="8"/>
        <v>97.59</v>
      </c>
      <c r="BY6" s="22">
        <f t="shared" si="8"/>
        <v>92.17</v>
      </c>
      <c r="BZ6" s="21" t="str">
        <f>IF(BZ7="","",IF(BZ7="-","【-】","【"&amp;SUBSTITUTE(TEXT(BZ7,"#,##0.00"),"-","△")&amp;"】"))</f>
        <v>【97.47】</v>
      </c>
      <c r="CA6" s="22">
        <f>IF(CA7="",NA(),CA7)</f>
        <v>116.12</v>
      </c>
      <c r="CB6" s="22">
        <f t="shared" ref="CB6:CJ6" si="9">IF(CB7="",NA(),CB7)</f>
        <v>108.41</v>
      </c>
      <c r="CC6" s="22">
        <f t="shared" si="9"/>
        <v>98.02</v>
      </c>
      <c r="CD6" s="22">
        <f t="shared" si="9"/>
        <v>109.39</v>
      </c>
      <c r="CE6" s="22">
        <f t="shared" si="9"/>
        <v>120.61</v>
      </c>
      <c r="CF6" s="22">
        <f t="shared" si="9"/>
        <v>178.59</v>
      </c>
      <c r="CG6" s="22">
        <f t="shared" si="9"/>
        <v>178.92</v>
      </c>
      <c r="CH6" s="22">
        <f t="shared" si="9"/>
        <v>181.3</v>
      </c>
      <c r="CI6" s="22">
        <f t="shared" si="9"/>
        <v>181.71</v>
      </c>
      <c r="CJ6" s="22">
        <f t="shared" si="9"/>
        <v>188.51</v>
      </c>
      <c r="CK6" s="21" t="str">
        <f>IF(CK7="","",IF(CK7="-","【-】","【"&amp;SUBSTITUTE(TEXT(CK7,"#,##0.00"),"-","△")&amp;"】"))</f>
        <v>【174.75】</v>
      </c>
      <c r="CL6" s="22">
        <f>IF(CL7="",NA(),CL7)</f>
        <v>68.25</v>
      </c>
      <c r="CM6" s="22">
        <f t="shared" ref="CM6:CU6" si="10">IF(CM7="",NA(),CM7)</f>
        <v>66.290000000000006</v>
      </c>
      <c r="CN6" s="22">
        <f t="shared" si="10"/>
        <v>65.06</v>
      </c>
      <c r="CO6" s="22">
        <f t="shared" si="10"/>
        <v>62.33</v>
      </c>
      <c r="CP6" s="22">
        <f t="shared" si="10"/>
        <v>62.2</v>
      </c>
      <c r="CQ6" s="22">
        <f t="shared" si="10"/>
        <v>55.03</v>
      </c>
      <c r="CR6" s="22">
        <f t="shared" si="10"/>
        <v>55.14</v>
      </c>
      <c r="CS6" s="22">
        <f t="shared" si="10"/>
        <v>55.89</v>
      </c>
      <c r="CT6" s="22">
        <f t="shared" si="10"/>
        <v>55.72</v>
      </c>
      <c r="CU6" s="22">
        <f t="shared" si="10"/>
        <v>55.31</v>
      </c>
      <c r="CV6" s="21" t="str">
        <f>IF(CV7="","",IF(CV7="-","【-】","【"&amp;SUBSTITUTE(TEXT(CV7,"#,##0.00"),"-","△")&amp;"】"))</f>
        <v>【59.97】</v>
      </c>
      <c r="CW6" s="22">
        <f>IF(CW7="",NA(),CW7)</f>
        <v>85.27</v>
      </c>
      <c r="CX6" s="22">
        <f t="shared" ref="CX6:DF6" si="11">IF(CX7="",NA(),CX7)</f>
        <v>86.72</v>
      </c>
      <c r="CY6" s="22">
        <f t="shared" si="11"/>
        <v>89.24</v>
      </c>
      <c r="CZ6" s="22">
        <f t="shared" si="11"/>
        <v>91.09</v>
      </c>
      <c r="DA6" s="22">
        <f t="shared" si="11"/>
        <v>89.64</v>
      </c>
      <c r="DB6" s="22">
        <f t="shared" si="11"/>
        <v>81.900000000000006</v>
      </c>
      <c r="DC6" s="22">
        <f t="shared" si="11"/>
        <v>81.39</v>
      </c>
      <c r="DD6" s="22">
        <f t="shared" si="11"/>
        <v>81.27</v>
      </c>
      <c r="DE6" s="22">
        <f t="shared" si="11"/>
        <v>81.260000000000005</v>
      </c>
      <c r="DF6" s="22">
        <f t="shared" si="11"/>
        <v>80.36</v>
      </c>
      <c r="DG6" s="21" t="str">
        <f>IF(DG7="","",IF(DG7="-","【-】","【"&amp;SUBSTITUTE(TEXT(DG7,"#,##0.00"),"-","△")&amp;"】"))</f>
        <v>【89.76】</v>
      </c>
      <c r="DH6" s="22">
        <f>IF(DH7="",NA(),DH7)</f>
        <v>47.93</v>
      </c>
      <c r="DI6" s="22">
        <f t="shared" ref="DI6:DQ6" si="12">IF(DI7="",NA(),DI7)</f>
        <v>49.03</v>
      </c>
      <c r="DJ6" s="22">
        <f t="shared" si="12"/>
        <v>50.08</v>
      </c>
      <c r="DK6" s="22">
        <f t="shared" si="12"/>
        <v>51.81</v>
      </c>
      <c r="DL6" s="22">
        <f t="shared" si="12"/>
        <v>53.07</v>
      </c>
      <c r="DM6" s="22">
        <f t="shared" si="12"/>
        <v>48.87</v>
      </c>
      <c r="DN6" s="22">
        <f t="shared" si="12"/>
        <v>49.92</v>
      </c>
      <c r="DO6" s="22">
        <f t="shared" si="12"/>
        <v>50.63</v>
      </c>
      <c r="DP6" s="22">
        <f t="shared" si="12"/>
        <v>51.29</v>
      </c>
      <c r="DQ6" s="22">
        <f t="shared" si="12"/>
        <v>52.2</v>
      </c>
      <c r="DR6" s="21" t="str">
        <f>IF(DR7="","",IF(DR7="-","【-】","【"&amp;SUBSTITUTE(TEXT(DR7,"#,##0.00"),"-","△")&amp;"】"))</f>
        <v>【51.51】</v>
      </c>
      <c r="DS6" s="22">
        <f>IF(DS7="",NA(),DS7)</f>
        <v>19.309999999999999</v>
      </c>
      <c r="DT6" s="22">
        <f t="shared" ref="DT6:EB6" si="13">IF(DT7="",NA(),DT7)</f>
        <v>21.83</v>
      </c>
      <c r="DU6" s="22">
        <f t="shared" si="13"/>
        <v>22.59</v>
      </c>
      <c r="DV6" s="22">
        <f t="shared" si="13"/>
        <v>22.63</v>
      </c>
      <c r="DW6" s="22">
        <f t="shared" si="13"/>
        <v>22.9</v>
      </c>
      <c r="DX6" s="22">
        <f t="shared" si="13"/>
        <v>14.85</v>
      </c>
      <c r="DY6" s="22">
        <f t="shared" si="13"/>
        <v>16.88</v>
      </c>
      <c r="DZ6" s="22">
        <f t="shared" si="13"/>
        <v>18.28</v>
      </c>
      <c r="EA6" s="22">
        <f t="shared" si="13"/>
        <v>19.61</v>
      </c>
      <c r="EB6" s="22">
        <f t="shared" si="13"/>
        <v>20.73</v>
      </c>
      <c r="EC6" s="21" t="str">
        <f>IF(EC7="","",IF(EC7="-","【-】","【"&amp;SUBSTITUTE(TEXT(EC7,"#,##0.00"),"-","△")&amp;"】"))</f>
        <v>【23.75】</v>
      </c>
      <c r="ED6" s="22">
        <f>IF(ED7="",NA(),ED7)</f>
        <v>7.0000000000000007E-2</v>
      </c>
      <c r="EE6" s="22">
        <f t="shared" ref="EE6:EM6" si="14">IF(EE7="",NA(),EE7)</f>
        <v>0.76</v>
      </c>
      <c r="EF6" s="22">
        <f t="shared" si="14"/>
        <v>0.25</v>
      </c>
      <c r="EG6" s="22">
        <f t="shared" si="14"/>
        <v>0.03</v>
      </c>
      <c r="EH6" s="22">
        <f t="shared" si="14"/>
        <v>0.26</v>
      </c>
      <c r="EI6" s="22">
        <f t="shared" si="14"/>
        <v>0.5</v>
      </c>
      <c r="EJ6" s="22">
        <f t="shared" si="14"/>
        <v>0.52</v>
      </c>
      <c r="EK6" s="22">
        <f t="shared" si="14"/>
        <v>0.53</v>
      </c>
      <c r="EL6" s="22">
        <f t="shared" si="14"/>
        <v>0.48</v>
      </c>
      <c r="EM6" s="22">
        <f t="shared" si="14"/>
        <v>0.5</v>
      </c>
      <c r="EN6" s="21" t="str">
        <f>IF(EN7="","",IF(EN7="-","【-】","【"&amp;SUBSTITUTE(TEXT(EN7,"#,##0.00"),"-","△")&amp;"】"))</f>
        <v>【0.67】</v>
      </c>
    </row>
    <row r="7" spans="1:144" s="23" customFormat="1" x14ac:dyDescent="0.2">
      <c r="A7" s="15"/>
      <c r="B7" s="24">
        <v>2022</v>
      </c>
      <c r="C7" s="24">
        <v>244619</v>
      </c>
      <c r="D7" s="24">
        <v>46</v>
      </c>
      <c r="E7" s="24">
        <v>1</v>
      </c>
      <c r="F7" s="24">
        <v>0</v>
      </c>
      <c r="G7" s="24">
        <v>1</v>
      </c>
      <c r="H7" s="24" t="s">
        <v>93</v>
      </c>
      <c r="I7" s="24" t="s">
        <v>94</v>
      </c>
      <c r="J7" s="24" t="s">
        <v>95</v>
      </c>
      <c r="K7" s="24" t="s">
        <v>96</v>
      </c>
      <c r="L7" s="24" t="s">
        <v>97</v>
      </c>
      <c r="M7" s="24" t="s">
        <v>98</v>
      </c>
      <c r="N7" s="25" t="s">
        <v>99</v>
      </c>
      <c r="O7" s="25">
        <v>84.15</v>
      </c>
      <c r="P7" s="25">
        <v>99.48</v>
      </c>
      <c r="Q7" s="25">
        <v>2555</v>
      </c>
      <c r="R7" s="25">
        <v>15162</v>
      </c>
      <c r="S7" s="25">
        <v>40.909999999999997</v>
      </c>
      <c r="T7" s="25">
        <v>370.62</v>
      </c>
      <c r="U7" s="25">
        <v>15030</v>
      </c>
      <c r="V7" s="25">
        <v>41.2</v>
      </c>
      <c r="W7" s="25">
        <v>364.81</v>
      </c>
      <c r="X7" s="25">
        <v>117.21</v>
      </c>
      <c r="Y7" s="25">
        <v>125.11</v>
      </c>
      <c r="Z7" s="25">
        <v>136.77000000000001</v>
      </c>
      <c r="AA7" s="25">
        <v>123.34</v>
      </c>
      <c r="AB7" s="25">
        <v>113.34</v>
      </c>
      <c r="AC7" s="25">
        <v>108.87</v>
      </c>
      <c r="AD7" s="25">
        <v>108.61</v>
      </c>
      <c r="AE7" s="25">
        <v>108.35</v>
      </c>
      <c r="AF7" s="25">
        <v>108.84</v>
      </c>
      <c r="AG7" s="25">
        <v>105.92</v>
      </c>
      <c r="AH7" s="25">
        <v>108.7</v>
      </c>
      <c r="AI7" s="25">
        <v>0</v>
      </c>
      <c r="AJ7" s="25">
        <v>0</v>
      </c>
      <c r="AK7" s="25">
        <v>0</v>
      </c>
      <c r="AL7" s="25">
        <v>0</v>
      </c>
      <c r="AM7" s="25">
        <v>0</v>
      </c>
      <c r="AN7" s="25">
        <v>3.16</v>
      </c>
      <c r="AO7" s="25">
        <v>3.59</v>
      </c>
      <c r="AP7" s="25">
        <v>3.98</v>
      </c>
      <c r="AQ7" s="25">
        <v>6.02</v>
      </c>
      <c r="AR7" s="25">
        <v>7.78</v>
      </c>
      <c r="AS7" s="25">
        <v>1.34</v>
      </c>
      <c r="AT7" s="25">
        <v>812.48</v>
      </c>
      <c r="AU7" s="25">
        <v>1246.79</v>
      </c>
      <c r="AV7" s="25">
        <v>1178.32</v>
      </c>
      <c r="AW7" s="25">
        <v>1266.49</v>
      </c>
      <c r="AX7" s="25">
        <v>1245.83</v>
      </c>
      <c r="AY7" s="25">
        <v>369.69</v>
      </c>
      <c r="AZ7" s="25">
        <v>379.08</v>
      </c>
      <c r="BA7" s="25">
        <v>367.55</v>
      </c>
      <c r="BB7" s="25">
        <v>378.56</v>
      </c>
      <c r="BC7" s="25">
        <v>364.46</v>
      </c>
      <c r="BD7" s="25">
        <v>252.29</v>
      </c>
      <c r="BE7" s="25">
        <v>149.05000000000001</v>
      </c>
      <c r="BF7" s="25">
        <v>134.5</v>
      </c>
      <c r="BG7" s="25">
        <v>148.03</v>
      </c>
      <c r="BH7" s="25">
        <v>209.67</v>
      </c>
      <c r="BI7" s="25">
        <v>249.25</v>
      </c>
      <c r="BJ7" s="25">
        <v>402.99</v>
      </c>
      <c r="BK7" s="25">
        <v>398.98</v>
      </c>
      <c r="BL7" s="25">
        <v>418.68</v>
      </c>
      <c r="BM7" s="25">
        <v>395.68</v>
      </c>
      <c r="BN7" s="25">
        <v>403.72</v>
      </c>
      <c r="BO7" s="25">
        <v>268.07</v>
      </c>
      <c r="BP7" s="25">
        <v>117.81</v>
      </c>
      <c r="BQ7" s="25">
        <v>126.6</v>
      </c>
      <c r="BR7" s="25">
        <v>133.47</v>
      </c>
      <c r="BS7" s="25">
        <v>124.79</v>
      </c>
      <c r="BT7" s="25">
        <v>113.84</v>
      </c>
      <c r="BU7" s="25">
        <v>98.66</v>
      </c>
      <c r="BV7" s="25">
        <v>98.64</v>
      </c>
      <c r="BW7" s="25">
        <v>94.78</v>
      </c>
      <c r="BX7" s="25">
        <v>97.59</v>
      </c>
      <c r="BY7" s="25">
        <v>92.17</v>
      </c>
      <c r="BZ7" s="25">
        <v>97.47</v>
      </c>
      <c r="CA7" s="25">
        <v>116.12</v>
      </c>
      <c r="CB7" s="25">
        <v>108.41</v>
      </c>
      <c r="CC7" s="25">
        <v>98.02</v>
      </c>
      <c r="CD7" s="25">
        <v>109.39</v>
      </c>
      <c r="CE7" s="25">
        <v>120.61</v>
      </c>
      <c r="CF7" s="25">
        <v>178.59</v>
      </c>
      <c r="CG7" s="25">
        <v>178.92</v>
      </c>
      <c r="CH7" s="25">
        <v>181.3</v>
      </c>
      <c r="CI7" s="25">
        <v>181.71</v>
      </c>
      <c r="CJ7" s="25">
        <v>188.51</v>
      </c>
      <c r="CK7" s="25">
        <v>174.75</v>
      </c>
      <c r="CL7" s="25">
        <v>68.25</v>
      </c>
      <c r="CM7" s="25">
        <v>66.290000000000006</v>
      </c>
      <c r="CN7" s="25">
        <v>65.06</v>
      </c>
      <c r="CO7" s="25">
        <v>62.33</v>
      </c>
      <c r="CP7" s="25">
        <v>62.2</v>
      </c>
      <c r="CQ7" s="25">
        <v>55.03</v>
      </c>
      <c r="CR7" s="25">
        <v>55.14</v>
      </c>
      <c r="CS7" s="25">
        <v>55.89</v>
      </c>
      <c r="CT7" s="25">
        <v>55.72</v>
      </c>
      <c r="CU7" s="25">
        <v>55.31</v>
      </c>
      <c r="CV7" s="25">
        <v>59.97</v>
      </c>
      <c r="CW7" s="25">
        <v>85.27</v>
      </c>
      <c r="CX7" s="25">
        <v>86.72</v>
      </c>
      <c r="CY7" s="25">
        <v>89.24</v>
      </c>
      <c r="CZ7" s="25">
        <v>91.09</v>
      </c>
      <c r="DA7" s="25">
        <v>89.64</v>
      </c>
      <c r="DB7" s="25">
        <v>81.900000000000006</v>
      </c>
      <c r="DC7" s="25">
        <v>81.39</v>
      </c>
      <c r="DD7" s="25">
        <v>81.27</v>
      </c>
      <c r="DE7" s="25">
        <v>81.260000000000005</v>
      </c>
      <c r="DF7" s="25">
        <v>80.36</v>
      </c>
      <c r="DG7" s="25">
        <v>89.76</v>
      </c>
      <c r="DH7" s="25">
        <v>47.93</v>
      </c>
      <c r="DI7" s="25">
        <v>49.03</v>
      </c>
      <c r="DJ7" s="25">
        <v>50.08</v>
      </c>
      <c r="DK7" s="25">
        <v>51.81</v>
      </c>
      <c r="DL7" s="25">
        <v>53.07</v>
      </c>
      <c r="DM7" s="25">
        <v>48.87</v>
      </c>
      <c r="DN7" s="25">
        <v>49.92</v>
      </c>
      <c r="DO7" s="25">
        <v>50.63</v>
      </c>
      <c r="DP7" s="25">
        <v>51.29</v>
      </c>
      <c r="DQ7" s="25">
        <v>52.2</v>
      </c>
      <c r="DR7" s="25">
        <v>51.51</v>
      </c>
      <c r="DS7" s="25">
        <v>19.309999999999999</v>
      </c>
      <c r="DT7" s="25">
        <v>21.83</v>
      </c>
      <c r="DU7" s="25">
        <v>22.59</v>
      </c>
      <c r="DV7" s="25">
        <v>22.63</v>
      </c>
      <c r="DW7" s="25">
        <v>22.9</v>
      </c>
      <c r="DX7" s="25">
        <v>14.85</v>
      </c>
      <c r="DY7" s="25">
        <v>16.88</v>
      </c>
      <c r="DZ7" s="25">
        <v>18.28</v>
      </c>
      <c r="EA7" s="25">
        <v>19.61</v>
      </c>
      <c r="EB7" s="25">
        <v>20.73</v>
      </c>
      <c r="EC7" s="25">
        <v>23.75</v>
      </c>
      <c r="ED7" s="25">
        <v>7.0000000000000007E-2</v>
      </c>
      <c r="EE7" s="25">
        <v>0.76</v>
      </c>
      <c r="EF7" s="25">
        <v>0.25</v>
      </c>
      <c r="EG7" s="25">
        <v>0.03</v>
      </c>
      <c r="EH7" s="25">
        <v>0.26</v>
      </c>
      <c r="EI7" s="25">
        <v>0.5</v>
      </c>
      <c r="EJ7" s="25">
        <v>0.52</v>
      </c>
      <c r="EK7" s="25">
        <v>0.53</v>
      </c>
      <c r="EL7" s="25">
        <v>0.48</v>
      </c>
      <c r="EM7" s="25">
        <v>0.5</v>
      </c>
      <c r="EN7" s="25">
        <v>0.67</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2">
      <c r="B11">
        <v>4</v>
      </c>
      <c r="C11">
        <v>3</v>
      </c>
      <c r="D11">
        <v>2</v>
      </c>
      <c r="E11">
        <v>1</v>
      </c>
      <c r="F11">
        <v>0</v>
      </c>
      <c r="G11" t="s">
        <v>105</v>
      </c>
    </row>
    <row r="12" spans="1:144" x14ac:dyDescent="0.2">
      <c r="B12">
        <v>1</v>
      </c>
      <c r="C12">
        <v>1</v>
      </c>
      <c r="D12">
        <v>2</v>
      </c>
      <c r="E12">
        <v>3</v>
      </c>
      <c r="F12">
        <v>4</v>
      </c>
      <c r="G12" t="s">
        <v>106</v>
      </c>
    </row>
    <row r="13" spans="1:144" x14ac:dyDescent="0.2">
      <c r="B13" t="s">
        <v>107</v>
      </c>
      <c r="C13" t="s">
        <v>108</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