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2_大台町\"/>
    </mc:Choice>
  </mc:AlternateContent>
  <workbookProtection workbookAlgorithmName="SHA-512" workbookHashValue="0/fcHeT2+i2Uw/WNdscXPDLZ5NY0manRIuo4d2pjVk5QJ0dheATrYRRxw8qpduT9vVOpk80ctPmoSU3ySbnfDQ==" workbookSaltValue="Aw1lcLS/aP0P6Cmc2eGEVA=="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<sst xmlns="http://schemas.openxmlformats.org/spreadsheetml/2006/main" count="228" uniqueCount="113">
  <si>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</si>
  <si>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</si>
  <si>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</si>
  <si>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</si>
  <si>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</si>
  <si>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</si>
  <si>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</si>
  <si>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</si>
  <si>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</si>
  <si>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</si>
  <si>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</si>
  <si>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</si>
  <si>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</si>
  <si>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</si>
  <si>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</si>
  <si>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</si>
  <si>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</si>
  <si>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</si>
  <si>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</si>
  <si>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</si>
  <si>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</si>
  <si>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</si>
  <si>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</si>
  <si>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</si>
  <si>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</si>
  <si>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</si>
  <si>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</si>
  <si>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</si>
  <si>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</si>
  <si>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</si>
  <si>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</si>
  <si>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</si>
  <si>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</si>
  <si>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</si>
  <si>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</si>
  <si>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</si>
  <si>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</si>
  <si>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</si>
  <si>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</si>
  <si>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</si>
  <si>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</si>
  <si>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</si>
  <si>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</si>
  <si>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</si>
  <si>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</si>
  <si>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</si>
  <si>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</si>
  <si>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</si>
  <si>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</si>
  <si>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</si>
  <si>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</si>
  <si>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</si>
  <si>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</si>
  <si>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</si>
  <si>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</si>
  <si>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</si>
  <si>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</si>
  <si>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</si>
  <si>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</si>
  <si>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</si>
  <si>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</si>
  <si>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</si>
  <si>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</si>
  <si>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</si>
  <si>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</si>
  <si>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</si>
  <si>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</si>
  <si>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</si>
  <si>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</si>
  <si>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</si>
  <si>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</si>
  <si>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</si>
  <si>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</si>
  <si>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</si>
  <si>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</si>
  <si>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</si>
  <si>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</si>
  <si>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</si>
  <si>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</si>
  <si>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</si>
  <si>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</si>
  <si>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</si>
  <si>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</si>
  <si>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</si>
  <si>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</si>
  <si>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</si>
  <si>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</si>
  <si>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</si>
  <si>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</si>
  <si>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</si>
  <si>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</si>
  <si>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</si>
  <si>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</si>
  <si>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</si>
  <si>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</si>
  <si>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</si>
  <si>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</si>
  <si>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</si>
  <si>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</si>
  <si>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</si>
  <si>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</si>
  <si>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</si>
  <si>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</si>
  <si>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</si>
  <si>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</si>
  <si>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</si>
  <si>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</si>
  <si>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</si>
  <si>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</si>
  <si>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</si>
  <si>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関しては、営業費用の削減に努めたことにより、少しずつ向上していますが、100％未満の状態でもあり、類似団体と比較しても低い数値となっています。主な要因として営業費用の約7割を占める減価償却費全てを経常収益で補えていないためであり、更新投資等に充てる財源が確保できていない状況です。
　また、料金回収率も少しづつですが、年々向上しています。しかし、平均では依然50％を下回っており、一般会計からの繰入金で収支均衡を図っている状況です。このため、料金改定を令和７年度に行う予定でありますが、現在の料金が県下において高い設定となっていることから、財政とも協議を行いながら検討していきます。
　給水原価に関しては、類似団体と比較すると高い数値となっていますが、本町の地理的要件により管路延長が長く、施設整備費が類似団体より高くなることが要因であると考えています。</t>
    <rPh sb="1" eb="3">
      <t>ケイジョウ</t>
    </rPh>
    <rPh sb="3" eb="5">
      <t>シュウシ</t>
    </rPh>
    <rPh sb="5" eb="7">
      <t>ヒリツ</t>
    </rPh>
    <rPh sb="8" eb="9">
      <t>カン</t>
    </rPh>
    <rPh sb="13" eb="15">
      <t>エイギョウ</t>
    </rPh>
    <rPh sb="15" eb="17">
      <t>ヒヨウ</t>
    </rPh>
    <rPh sb="18" eb="20">
      <t>サクゲン</t>
    </rPh>
    <rPh sb="21" eb="22">
      <t>ツト</t>
    </rPh>
    <rPh sb="30" eb="31">
      <t>スコ</t>
    </rPh>
    <rPh sb="34" eb="36">
      <t>コウジョウ</t>
    </rPh>
    <rPh sb="47" eb="49">
      <t>ミマン</t>
    </rPh>
    <rPh sb="50" eb="52">
      <t>ジョウタイ</t>
    </rPh>
    <rPh sb="57" eb="59">
      <t>ルイジ</t>
    </rPh>
    <rPh sb="59" eb="61">
      <t>ダンタイ</t>
    </rPh>
    <rPh sb="62" eb="64">
      <t>ヒカク</t>
    </rPh>
    <rPh sb="67" eb="68">
      <t>ヒク</t>
    </rPh>
    <rPh sb="69" eb="71">
      <t>スウチ</t>
    </rPh>
    <rPh sb="79" eb="80">
      <t>オモ</t>
    </rPh>
    <rPh sb="81" eb="83">
      <t>ヨウイン</t>
    </rPh>
    <rPh sb="86" eb="88">
      <t>エイギョウ</t>
    </rPh>
    <rPh sb="88" eb="90">
      <t>ヒヨウ</t>
    </rPh>
    <rPh sb="91" eb="92">
      <t>ヤク</t>
    </rPh>
    <rPh sb="93" eb="94">
      <t>ワリ</t>
    </rPh>
    <rPh sb="95" eb="96">
      <t>シ</t>
    </rPh>
    <rPh sb="98" eb="100">
      <t>ゲンカ</t>
    </rPh>
    <rPh sb="100" eb="103">
      <t>ショウキャクヒ</t>
    </rPh>
    <rPh sb="103" eb="104">
      <t>スベ</t>
    </rPh>
    <rPh sb="106" eb="108">
      <t>ケイジョウ</t>
    </rPh>
    <rPh sb="108" eb="110">
      <t>シュウエキ</t>
    </rPh>
    <rPh sb="111" eb="112">
      <t>オギナ</t>
    </rPh>
    <rPh sb="123" eb="125">
      <t>コウシン</t>
    </rPh>
    <rPh sb="125" eb="127">
      <t>トウシ</t>
    </rPh>
    <rPh sb="127" eb="128">
      <t>トウ</t>
    </rPh>
    <rPh sb="129" eb="130">
      <t>ア</t>
    </rPh>
    <rPh sb="132" eb="134">
      <t>ザイゲン</t>
    </rPh>
    <rPh sb="153" eb="155">
      <t>リョウキン</t>
    </rPh>
    <rPh sb="155" eb="158">
      <t>カイシュウリツ</t>
    </rPh>
    <rPh sb="159" eb="160">
      <t>スコ</t>
    </rPh>
    <rPh sb="167" eb="169">
      <t>ネンネン</t>
    </rPh>
    <rPh sb="169" eb="171">
      <t>コウジョウ</t>
    </rPh>
    <rPh sb="181" eb="183">
      <t>ヘイキン</t>
    </rPh>
    <rPh sb="185" eb="187">
      <t>イゼン</t>
    </rPh>
    <rPh sb="191" eb="193">
      <t>シタマワ</t>
    </rPh>
    <rPh sb="198" eb="200">
      <t>イッパン</t>
    </rPh>
    <rPh sb="200" eb="202">
      <t>カイケイ</t>
    </rPh>
    <rPh sb="205" eb="208">
      <t>クリイレキン</t>
    </rPh>
    <rPh sb="209" eb="211">
      <t>シュウシ</t>
    </rPh>
    <rPh sb="211" eb="213">
      <t>キンコウ</t>
    </rPh>
    <rPh sb="214" eb="215">
      <t>ハカ</t>
    </rPh>
    <rPh sb="219" eb="221">
      <t>ジョウキョウ</t>
    </rPh>
    <rPh sb="229" eb="231">
      <t>リョウキン</t>
    </rPh>
    <rPh sb="231" eb="233">
      <t>カイテイ</t>
    </rPh>
    <rPh sb="234" eb="236">
      <t>レイワ</t>
    </rPh>
    <rPh sb="237" eb="239">
      <t>ネンド</t>
    </rPh>
    <rPh sb="240" eb="241">
      <t>オコナ</t>
    </rPh>
    <rPh sb="242" eb="244">
      <t>ヨテイ</t>
    </rPh>
    <rPh sb="251" eb="253">
      <t>ゲンザイ</t>
    </rPh>
    <rPh sb="254" eb="256">
      <t>リョウキン</t>
    </rPh>
    <rPh sb="257" eb="259">
      <t>ケンカ</t>
    </rPh>
    <rPh sb="263" eb="264">
      <t>タカ</t>
    </rPh>
    <rPh sb="265" eb="267">
      <t>セッテイ</t>
    </rPh>
    <rPh sb="278" eb="280">
      <t>ザイセイ</t>
    </rPh>
    <rPh sb="282" eb="284">
      <t>キョウギ</t>
    </rPh>
    <rPh sb="285" eb="286">
      <t>オコナ</t>
    </rPh>
    <rPh sb="290" eb="292">
      <t>ケントウ</t>
    </rPh>
    <rPh sb="301" eb="305">
      <t>キュウスイゲンカ</t>
    </rPh>
    <rPh sb="306" eb="307">
      <t>カン</t>
    </rPh>
    <rPh sb="311" eb="313">
      <t>ルイジ</t>
    </rPh>
    <rPh sb="313" eb="315">
      <t>ダンタイ</t>
    </rPh>
    <rPh sb="316" eb="318">
      <t>ヒカク</t>
    </rPh>
    <rPh sb="321" eb="322">
      <t>タカ</t>
    </rPh>
    <rPh sb="323" eb="325">
      <t>スウチ</t>
    </rPh>
    <rPh sb="334" eb="336">
      <t>ホンチョウ</t>
    </rPh>
    <rPh sb="337" eb="340">
      <t>チリテキ</t>
    </rPh>
    <rPh sb="340" eb="342">
      <t>ヨウケン</t>
    </rPh>
    <rPh sb="345" eb="347">
      <t>カンロ</t>
    </rPh>
    <rPh sb="347" eb="349">
      <t>エンチョウ</t>
    </rPh>
    <rPh sb="350" eb="351">
      <t>ナガ</t>
    </rPh>
    <rPh sb="353" eb="355">
      <t>シセツ</t>
    </rPh>
    <rPh sb="355" eb="358">
      <t>セイビヒ</t>
    </rPh>
    <rPh sb="359" eb="361">
      <t>ルイジ</t>
    </rPh>
    <rPh sb="361" eb="363">
      <t>ダンタイ</t>
    </rPh>
    <rPh sb="365" eb="366">
      <t>タカ</t>
    </rPh>
    <rPh sb="372" eb="374">
      <t>ヨウイン</t>
    </rPh>
    <rPh sb="378" eb="379">
      <t>カンガ</t>
    </rPh>
    <phoneticPr fontId="4"/>
  </si>
  <si>
    <t>　本町は東西に細長く集落が点在するという地理的条件から管路延長が長く、管路経年化率も類似団体と比べ高くなっており、管路更新は喫緊の課題です。漏水調査を行うことにより、有収率の向上を図っていますが、依然として類似団体と比較すると有収率の数値が低いことも、管路の老朽化が原因の一つであると考えられるため、耐震化を兼ねた更新が必要でありますが、財源確保が課題となっています。</t>
    <rPh sb="70" eb="72">
      <t>ロウスイ</t>
    </rPh>
    <rPh sb="72" eb="74">
      <t>チョウサ</t>
    </rPh>
    <rPh sb="75" eb="76">
      <t>オコナ</t>
    </rPh>
    <rPh sb="83" eb="86">
      <t>ユウシュウリツ</t>
    </rPh>
    <rPh sb="87" eb="89">
      <t>コウジョウ</t>
    </rPh>
    <rPh sb="90" eb="91">
      <t>ハカ</t>
    </rPh>
    <rPh sb="98" eb="100">
      <t>イゼン</t>
    </rPh>
    <rPh sb="103" eb="105">
      <t>ルイジ</t>
    </rPh>
    <rPh sb="105" eb="107">
      <t>ダンタイ</t>
    </rPh>
    <rPh sb="108" eb="110">
      <t>ヒカク</t>
    </rPh>
    <rPh sb="150" eb="153">
      <t>タイシンカ</t>
    </rPh>
    <rPh sb="154" eb="155">
      <t>カ</t>
    </rPh>
    <rPh sb="157" eb="159">
      <t>コウシン</t>
    </rPh>
    <rPh sb="160" eb="162">
      <t>ヒツヨウ</t>
    </rPh>
    <rPh sb="169" eb="171">
      <t>ザイゲン</t>
    </rPh>
    <rPh sb="171" eb="173">
      <t>カクホ</t>
    </rPh>
    <rPh sb="174" eb="176">
      <t>カダイ</t>
    </rPh>
    <phoneticPr fontId="4"/>
  </si>
  <si>
    <t>　人口減少に伴った給水量の減少により、給水収益も減少していくと予想され、今後ますます経営が厳しくなることが予想されます。しかし、老朽管等の更新等の投資を行う必要性も高まっており、財源確保が大きな課題となっています。
　このため、維持管理コストやライフサイクルコスト等の視点で費用の削減や経営の効率化を図るとともに、料金の妥当性や公平性など料金適正化を行い、経営改善に努めていきます。</t>
    <rPh sb="1" eb="3">
      <t>ジンコウ</t>
    </rPh>
    <rPh sb="3" eb="5">
      <t>ゲンショウ</t>
    </rPh>
    <rPh sb="6" eb="7">
      <t>トモナ</t>
    </rPh>
    <rPh sb="9" eb="11">
      <t>キュウスイ</t>
    </rPh>
    <rPh sb="11" eb="12">
      <t>リョウ</t>
    </rPh>
    <rPh sb="13" eb="15">
      <t>ゲンショウ</t>
    </rPh>
    <rPh sb="19" eb="21">
      <t>キュウスイ</t>
    </rPh>
    <rPh sb="21" eb="23">
      <t>シュウエキ</t>
    </rPh>
    <rPh sb="24" eb="26">
      <t>ゲンショウ</t>
    </rPh>
    <rPh sb="31" eb="33">
      <t>ヨソウ</t>
    </rPh>
    <rPh sb="76" eb="77">
      <t>オコナ</t>
    </rPh>
    <rPh sb="78" eb="80">
      <t>ヒツヨウ</t>
    </rPh>
    <rPh sb="80" eb="81">
      <t>セイ</t>
    </rPh>
    <rPh sb="82" eb="83">
      <t>タカ</t>
    </rPh>
    <rPh sb="89" eb="91">
      <t>ザイゲン</t>
    </rPh>
    <rPh sb="91" eb="93">
      <t>カクホ</t>
    </rPh>
    <rPh sb="94" eb="95">
      <t>オオ</t>
    </rPh>
    <rPh sb="97" eb="99">
      <t>カダイ</t>
    </rPh>
    <rPh sb="114" eb="116">
      <t>イジ</t>
    </rPh>
    <rPh sb="116" eb="118">
      <t>カンリ</t>
    </rPh>
    <rPh sb="132" eb="133">
      <t>トウ</t>
    </rPh>
    <rPh sb="134" eb="136">
      <t>シテン</t>
    </rPh>
    <rPh sb="137" eb="139">
      <t>ヒヨウ</t>
    </rPh>
    <rPh sb="140" eb="142">
      <t>サクゲン</t>
    </rPh>
    <rPh sb="143" eb="145">
      <t>ケイエイ</t>
    </rPh>
    <rPh sb="146" eb="149">
      <t>コウリツカ</t>
    </rPh>
    <rPh sb="150" eb="151">
      <t>ハカ</t>
    </rPh>
    <rPh sb="157" eb="159">
      <t>リョウキン</t>
    </rPh>
    <rPh sb="160" eb="163">
      <t>ダトウセイ</t>
    </rPh>
    <rPh sb="164" eb="167">
      <t>コウヘイセイ</t>
    </rPh>
    <rPh sb="169" eb="171">
      <t>リョウキン</t>
    </rPh>
    <rPh sb="171" eb="174">
      <t>テキセイカ</t>
    </rPh>
    <rPh sb="175" eb="176">
      <t>オコナ</t>
    </rPh>
    <rPh sb="178" eb="180">
      <t>ケイエイ</t>
    </rPh>
    <rPh sb="180" eb="182">
      <t>カイゼン</t>
    </rPh>
    <rPh sb="183" eb="1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</si>
</sst>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0.04</c:v>
                </c:pt>
                <c:pt idx="2">
                  <c:v>0.01</c:v>
                </c:pt>
                <c:pt idx="3">
                  <c:v>0.26</c:v>
                </c:pt>
                <c:pt idx="4">
                  <c:v>0.35</c:v>
                </c:pt>
              </c:numCache>
            </c:numRef>
          </c:val>
          <c:extLst>
            <c:ext xmlns:c16="http://schemas.microsoft.com/office/drawing/2014/chart" uri="{C3380CC4-5D6E-409C-BE32-E72D297353CC}">
              <c16:uniqueId val="{00000000-B942-4F9F-BF0D-F870386982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B942-4F9F-BF0D-F870386982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82.74</c:v>
                </c:pt>
                <c:pt idx="1">
                  <c:v>76.03</c:v>
                </c:pt>
                <c:pt idx="2">
                  <c:v>77.650000000000006</c:v>
                </c:pt>
                <c:pt idx="3">
                  <c:v>71.69</c:v>
                </c:pt>
                <c:pt idx="4">
                  <c:v>68.78</c:v>
                </c:pt>
              </c:numCache>
            </c:numRef>
          </c:val>
          <c:extLst>
            <c:ext xmlns:c16="http://schemas.microsoft.com/office/drawing/2014/chart" uri="{C3380CC4-5D6E-409C-BE32-E72D297353CC}">
              <c16:uniqueId val="{00000000-FCAD-4299-8A75-3D2AB9A249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FCAD-4299-8A75-3D2AB9A249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66.78</c:v>
                </c:pt>
                <c:pt idx="1">
                  <c:v>71.16</c:v>
                </c:pt>
                <c:pt idx="2">
                  <c:v>69.599999999999994</c:v>
                </c:pt>
                <c:pt idx="3">
                  <c:v>73.55</c:v>
                </c:pt>
                <c:pt idx="4">
                  <c:v>75.41</c:v>
                </c:pt>
              </c:numCache>
            </c:numRef>
          </c:val>
          <c:extLst>
            <c:ext xmlns:c16="http://schemas.microsoft.com/office/drawing/2014/chart" uri="{C3380CC4-5D6E-409C-BE32-E72D297353CC}">
              <c16:uniqueId val="{00000000-8E1E-407F-829F-403955EF62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8E1E-407F-829F-403955EF62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75.099999999999994</c:v>
                </c:pt>
                <c:pt idx="1">
                  <c:v>82.96</c:v>
                </c:pt>
                <c:pt idx="2">
                  <c:v>85.25</c:v>
                </c:pt>
                <c:pt idx="3">
                  <c:v>89.85</c:v>
                </c:pt>
                <c:pt idx="4">
                  <c:v>90.18</c:v>
                </c:pt>
              </c:numCache>
            </c:numRef>
          </c:val>
          <c:extLst>
            <c:ext xmlns:c16="http://schemas.microsoft.com/office/drawing/2014/chart" uri="{C3380CC4-5D6E-409C-BE32-E72D297353CC}">
              <c16:uniqueId val="{00000000-64C0-4222-B158-FAF47F94D6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4C0-4222-B158-FAF47F94D6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9.11</c:v>
                </c:pt>
                <c:pt idx="1">
                  <c:v>12.82</c:v>
                </c:pt>
                <c:pt idx="2">
                  <c:v>15.86</c:v>
                </c:pt>
                <c:pt idx="3">
                  <c:v>19.18</c:v>
                </c:pt>
                <c:pt idx="4">
                  <c:v>22.25</c:v>
                </c:pt>
              </c:numCache>
            </c:numRef>
          </c:val>
          <c:extLst>
            <c:ext xmlns:c16="http://schemas.microsoft.com/office/drawing/2014/chart" uri="{C3380CC4-5D6E-409C-BE32-E72D297353CC}">
              <c16:uniqueId val="{00000000-EF26-488A-97D9-C8353C4615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F26-488A-97D9-C8353C4615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38.83</c:v>
                </c:pt>
                <c:pt idx="1">
                  <c:v>44.84</c:v>
                </c:pt>
                <c:pt idx="2">
                  <c:v>44.7</c:v>
                </c:pt>
                <c:pt idx="3">
                  <c:v>46.05</c:v>
                </c:pt>
                <c:pt idx="4">
                  <c:v>46.36</c:v>
                </c:pt>
              </c:numCache>
            </c:numRef>
          </c:val>
          <c:extLst>
            <c:ext xmlns:c16="http://schemas.microsoft.com/office/drawing/2014/chart" uri="{C3380CC4-5D6E-409C-BE32-E72D297353CC}">
              <c16:uniqueId val="{00000000-E1EE-45AC-BD02-5F20A6C8BE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E1EE-45AC-BD02-5F20A6C8BE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164.02</c:v>
                </c:pt>
                <c:pt idx="1">
                  <c:v>210.68</c:v>
                </c:pt>
                <c:pt idx="2">
                  <c:v>251.53</c:v>
                </c:pt>
                <c:pt idx="3">
                  <c:v>281.47000000000003</c:v>
                </c:pt>
                <c:pt idx="4">
                  <c:v>311.27</c:v>
                </c:pt>
              </c:numCache>
            </c:numRef>
          </c:val>
          <c:extLst>
            <c:ext xmlns:c16="http://schemas.microsoft.com/office/drawing/2014/chart" uri="{C3380CC4-5D6E-409C-BE32-E72D297353CC}">
              <c16:uniqueId val="{00000000-724D-4904-9DCA-4BFE71A2B1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24D-4904-9DCA-4BFE71A2B1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25.91</c:v>
                </c:pt>
                <c:pt idx="1">
                  <c:v>21.59</c:v>
                </c:pt>
                <c:pt idx="2">
                  <c:v>24.43</c:v>
                </c:pt>
                <c:pt idx="3">
                  <c:v>28.05</c:v>
                </c:pt>
                <c:pt idx="4">
                  <c:v>26.86</c:v>
                </c:pt>
              </c:numCache>
            </c:numRef>
          </c:val>
          <c:extLst>
            <c:ext xmlns:c16="http://schemas.microsoft.com/office/drawing/2014/chart" uri="{C3380CC4-5D6E-409C-BE32-E72D297353CC}">
              <c16:uniqueId val="{00000000-2262-4922-9365-2697079B9C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2262-4922-9365-2697079B9C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2284.41</c:v>
                </c:pt>
                <c:pt idx="1">
                  <c:v>2173.4699999999998</c:v>
                </c:pt>
                <c:pt idx="2">
                  <c:v>2028.6</c:v>
                </c:pt>
                <c:pt idx="3">
                  <c:v>1892.64</c:v>
                </c:pt>
                <c:pt idx="4">
                  <c:v>1785.4</c:v>
                </c:pt>
              </c:numCache>
            </c:numRef>
          </c:val>
          <c:extLst>
            <c:ext xmlns:c16="http://schemas.microsoft.com/office/drawing/2014/chart" uri="{C3380CC4-5D6E-409C-BE32-E72D297353CC}">
              <c16:uniqueId val="{00000000-9AD6-4FA0-A8D9-AC352814F6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9AD6-4FA0-A8D9-AC352814F6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40.64</c:v>
                </c:pt>
                <c:pt idx="1">
                  <c:v>48.29</c:v>
                </c:pt>
                <c:pt idx="2">
                  <c:v>48.76</c:v>
                </c:pt>
                <c:pt idx="3">
                  <c:v>49.52</c:v>
                </c:pt>
                <c:pt idx="4">
                  <c:v>50.3</c:v>
                </c:pt>
              </c:numCache>
            </c:numRef>
          </c:val>
          <c:extLst>
            <c:ext xmlns:c16="http://schemas.microsoft.com/office/drawing/2014/chart" uri="{C3380CC4-5D6E-409C-BE32-E72D297353CC}">
              <c16:uniqueId val="{00000000-8180-4538-9D1A-498DC646D2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8180-4538-9D1A-498DC646D2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423.13</c:v>
                </c:pt>
                <c:pt idx="1">
                  <c:v>357.25</c:v>
                </c:pt>
                <c:pt idx="2">
                  <c:v>353.58</c:v>
                </c:pt>
                <c:pt idx="3">
                  <c:v>350.45</c:v>
                </c:pt>
                <c:pt idx="4">
                  <c:v>343.3</c:v>
                </c:pt>
              </c:numCache>
            </c:numRef>
          </c:val>
          <c:extLst>
            <c:ext xmlns:c16="http://schemas.microsoft.com/office/drawing/2014/chart" uri="{C3380CC4-5D6E-409C-BE32-E72D297353CC}">
              <c16:uniqueId val="{00000000-2B7C-4E8D-9783-1C7D77C3C3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2B7C-4E8D-9783-1C7D77C3C3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大台町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8595</v>
      </c>
      <c r="AM8" s="45"/>
      <c r="AN8" s="45"/>
      <c r="AO8" s="45"/>
      <c r="AP8" s="45"/>
      <c r="AQ8" s="45"/>
      <c r="AR8" s="45"/>
      <c r="AS8" s="45"/>
      <c r="AT8" s="46">
        <f>データ!$S$6</f>
        <v>362.86</v>
      </c>
      <c r="AU8" s="47"/>
      <c r="AV8" s="47"/>
      <c r="AW8" s="47"/>
      <c r="AX8" s="47"/>
      <c r="AY8" s="47"/>
      <c r="AZ8" s="47"/>
      <c r="BA8" s="47"/>
      <c r="BB8" s="48">
        <f>データ!$T$6</f>
        <v>23.69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53.92</v>
      </c>
      <c r="J10" s="47"/>
      <c r="K10" s="47"/>
      <c r="L10" s="47"/>
      <c r="M10" s="47"/>
      <c r="N10" s="47"/>
      <c r="O10" s="81"/>
      <c r="P10" s="48">
        <f>データ!$P$6</f>
        <v>99.05</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8449</v>
      </c>
      <c r="AM10" s="45"/>
      <c r="AN10" s="45"/>
      <c r="AO10" s="45"/>
      <c r="AP10" s="45"/>
      <c r="AQ10" s="45"/>
      <c r="AR10" s="45"/>
      <c r="AS10" s="45"/>
      <c r="AT10" s="46">
        <f>データ!$V$6</f>
        <v>37.07</v>
      </c>
      <c r="AU10" s="47"/>
      <c r="AV10" s="47"/>
      <c r="AW10" s="47"/>
      <c r="AX10" s="47"/>
      <c r="AY10" s="47"/>
      <c r="AZ10" s="47"/>
      <c r="BA10" s="47"/>
      <c r="BB10" s="48">
        <f>データ!$W$6</f>
        <v>227.92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keWrDHPyrfS57xggO5QapvvM0f+dtcwFNya40eviwq/df1BCKH/P4H8XVhptLmrhxsNM3OdPtrGVsKjoKqbMw==" saltValue="3pf6MT5T419LCoyTyQ4M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244431</v>
      </c>
      <c r="D6" s="20">
        <f t="shared" si="3"/>
        <v>46</v>
      </c>
      <c r="E6" s="20">
        <f t="shared" si="3"/>
        <v>1</v>
      </c>
      <c r="F6" s="20">
        <f t="shared" si="3"/>
        <v>0</v>
      </c>
      <c r="G6" s="20">
        <f t="shared" si="3"/>
        <v>1</v>
      </c>
      <c r="H6" s="20" t="str">
        <f t="shared" si="3"/>
        <v>三重県　大台町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53.92</v>
      </c>
      <c r="P6" s="21">
        <f t="shared" si="3"/>
        <v>99.05</v>
      </c>
      <c r="Q6" s="21">
        <f t="shared" si="3"/>
        <v>3300</v>
      </c>
      <c r="R6" s="21">
        <f t="shared" si="3"/>
        <v>8595</v>
      </c>
      <c r="S6" s="21">
        <f t="shared" si="3"/>
        <v>362.86</v>
      </c>
      <c r="T6" s="21">
        <f t="shared" si="3"/>
        <v>23.69</v>
      </c>
      <c r="U6" s="21">
        <f t="shared" si="3"/>
        <v>8449</v>
      </c>
      <c r="V6" s="21">
        <f t="shared" si="3"/>
        <v>37.07</v>
      </c>
      <c r="W6" s="21">
        <f t="shared" si="3"/>
        <v>227.92</v>
      </c>
      <c r="X6" s="22">
        <f>IF(X7="",NA(),X7)</f>
        <v>75.099999999999994</v>
      </c>
      <c r="Y6" s="22">
        <f t="shared" ref="Y6:AG6" si="4">IF(Y7="",NA(),Y7)</f>
        <v>82.96</v>
      </c>
      <c r="Z6" s="22">
        <f t="shared" si="4"/>
        <v>85.25</v>
      </c>
      <c r="AA6" s="22">
        <f t="shared" si="4"/>
        <v>89.85</v>
      </c>
      <c r="AB6" s="22">
        <f t="shared" si="4"/>
        <v>90.18</v>
      </c>
      <c r="AC6" s="22">
        <f t="shared" si="4"/>
        <v>103.81</v>
      </c>
      <c r="AD6" s="22">
        <f t="shared" si="4"/>
        <v>104.35</v>
      </c>
      <c r="AE6" s="22">
        <f t="shared" si="4"/>
        <v>105.34</v>
      </c>
      <c r="AF6" s="22">
        <f t="shared" si="4"/>
        <v>105.77</v>
      </c>
      <c r="AG6" s="22">
        <f t="shared" si="4"/>
        <v>104.82</v>
      </c>
      <c r="AH6" s="21" t="str">
        <f>IF(AH7="","",IF(AH7="-","【-】","【"&amp;SUBSTITUTE(TEXT(AH7,"#,##0.00"),"-","△")&amp;"】"))</f>
        <v>【108.70】</v>
      </c>
      <c r="AI6" s="22">
        <f>IF(AI7="",NA(),AI7)</f>
        <v>164.02</v>
      </c>
      <c r="AJ6" s="22">
        <f t="shared" ref="AJ6:AR6" si="5">IF(AJ7="",NA(),AJ7)</f>
        <v>210.68</v>
      </c>
      <c r="AK6" s="22">
        <f t="shared" si="5"/>
        <v>251.53</v>
      </c>
      <c r="AL6" s="22">
        <f t="shared" si="5"/>
        <v>281.47000000000003</v>
      </c>
      <c r="AM6" s="22">
        <f t="shared" si="5"/>
        <v>311.27</v>
      </c>
      <c r="AN6" s="22">
        <f t="shared" si="5"/>
        <v>25.66</v>
      </c>
      <c r="AO6" s="22">
        <f t="shared" si="5"/>
        <v>21.69</v>
      </c>
      <c r="AP6" s="22">
        <f t="shared" si="5"/>
        <v>24.04</v>
      </c>
      <c r="AQ6" s="22">
        <f t="shared" si="5"/>
        <v>28.03</v>
      </c>
      <c r="AR6" s="22">
        <f t="shared" si="5"/>
        <v>26.73</v>
      </c>
      <c r="AS6" s="21" t="str">
        <f>IF(AS7="","",IF(AS7="-","【-】","【"&amp;SUBSTITUTE(TEXT(AS7,"#,##0.00"),"-","△")&amp;"】"))</f>
        <v>【1.34】</v>
      </c>
      <c r="AT6" s="22">
        <f>IF(AT7="",NA(),AT7)</f>
        <v>25.91</v>
      </c>
      <c r="AU6" s="22">
        <f t="shared" ref="AU6:BC6" si="6">IF(AU7="",NA(),AU7)</f>
        <v>21.59</v>
      </c>
      <c r="AV6" s="22">
        <f t="shared" si="6"/>
        <v>24.43</v>
      </c>
      <c r="AW6" s="22">
        <f t="shared" si="6"/>
        <v>28.05</v>
      </c>
      <c r="AX6" s="22">
        <f t="shared" si="6"/>
        <v>26.86</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2284.41</v>
      </c>
      <c r="BF6" s="22">
        <f t="shared" ref="BF6:BN6" si="7">IF(BF7="",NA(),BF7)</f>
        <v>2173.4699999999998</v>
      </c>
      <c r="BG6" s="22">
        <f t="shared" si="7"/>
        <v>2028.6</v>
      </c>
      <c r="BH6" s="22">
        <f t="shared" si="7"/>
        <v>1892.64</v>
      </c>
      <c r="BI6" s="22">
        <f t="shared" si="7"/>
        <v>1785.4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40.64</v>
      </c>
      <c r="BQ6" s="22">
        <f t="shared" ref="BQ6:BY6" si="8">IF(BQ7="",NA(),BQ7)</f>
        <v>48.29</v>
      </c>
      <c r="BR6" s="22">
        <f t="shared" si="8"/>
        <v>48.76</v>
      </c>
      <c r="BS6" s="22">
        <f t="shared" si="8"/>
        <v>49.52</v>
      </c>
      <c r="BT6" s="22">
        <f t="shared" si="8"/>
        <v>50.3</v>
      </c>
      <c r="BU6" s="22">
        <f t="shared" si="8"/>
        <v>84.77</v>
      </c>
      <c r="BV6" s="22">
        <f t="shared" si="8"/>
        <v>87.11</v>
      </c>
      <c r="BW6" s="22">
        <f t="shared" si="8"/>
        <v>82.78</v>
      </c>
      <c r="BX6" s="22">
        <f t="shared" si="8"/>
        <v>84.82</v>
      </c>
      <c r="BY6" s="22">
        <f t="shared" si="8"/>
        <v>82.29</v>
      </c>
      <c r="BZ6" s="21" t="str">
        <f>IF(BZ7="","",IF(BZ7="-","【-】","【"&amp;SUBSTITUTE(TEXT(BZ7,"#,##0.00"),"-","△")&amp;"】"))</f>
        <v>【97.47】</v>
      </c>
      <c r="CA6" s="22">
        <f>IF(CA7="",NA(),CA7)</f>
        <v>423.13</v>
      </c>
      <c r="CB6" s="22">
        <f t="shared" ref="CB6:CJ6" si="9">IF(CB7="",NA(),CB7)</f>
        <v>357.25</v>
      </c>
      <c r="CC6" s="22">
        <f t="shared" si="9"/>
        <v>353.58</v>
      </c>
      <c r="CD6" s="22">
        <f t="shared" si="9"/>
        <v>350.45</v>
      </c>
      <c r="CE6" s="22">
        <f t="shared" si="9"/>
        <v>343.3</v>
      </c>
      <c r="CF6" s="22">
        <f t="shared" si="9"/>
        <v>227.27</v>
      </c>
      <c r="CG6" s="22">
        <f t="shared" si="9"/>
        <v>223.98</v>
      </c>
      <c r="CH6" s="22">
        <f t="shared" si="9"/>
        <v>225.09</v>
      </c>
      <c r="CI6" s="22">
        <f t="shared" si="9"/>
        <v>224.82</v>
      </c>
      <c r="CJ6" s="22">
        <f t="shared" si="9"/>
        <v>230.85</v>
      </c>
      <c r="CK6" s="21" t="str">
        <f>IF(CK7="","",IF(CK7="-","【-】","【"&amp;SUBSTITUTE(TEXT(CK7,"#,##0.00"),"-","△")&amp;"】"))</f>
        <v>【174.75】</v>
      </c>
      <c r="CL6" s="22">
        <f>IF(CL7="",NA(),CL7)</f>
        <v>82.74</v>
      </c>
      <c r="CM6" s="22">
        <f t="shared" ref="CM6:CU6" si="10">IF(CM7="",NA(),CM7)</f>
        <v>76.03</v>
      </c>
      <c r="CN6" s="22">
        <f t="shared" si="10"/>
        <v>77.650000000000006</v>
      </c>
      <c r="CO6" s="22">
        <f t="shared" si="10"/>
        <v>71.69</v>
      </c>
      <c r="CP6" s="22">
        <f t="shared" si="10"/>
        <v>68.78</v>
      </c>
      <c r="CQ6" s="22">
        <f t="shared" si="10"/>
        <v>50.29</v>
      </c>
      <c r="CR6" s="22">
        <f t="shared" si="10"/>
        <v>49.64</v>
      </c>
      <c r="CS6" s="22">
        <f t="shared" si="10"/>
        <v>49.38</v>
      </c>
      <c r="CT6" s="22">
        <f t="shared" si="10"/>
        <v>50.09</v>
      </c>
      <c r="CU6" s="22">
        <f t="shared" si="10"/>
        <v>50.1</v>
      </c>
      <c r="CV6" s="21" t="str">
        <f>IF(CV7="","",IF(CV7="-","【-】","【"&amp;SUBSTITUTE(TEXT(CV7,"#,##0.00"),"-","△")&amp;"】"))</f>
        <v>【59.97】</v>
      </c>
      <c r="CW6" s="22">
        <f>IF(CW7="",NA(),CW7)</f>
        <v>66.78</v>
      </c>
      <c r="CX6" s="22">
        <f t="shared" ref="CX6:DF6" si="11">IF(CX7="",NA(),CX7)</f>
        <v>71.16</v>
      </c>
      <c r="CY6" s="22">
        <f t="shared" si="11"/>
        <v>69.599999999999994</v>
      </c>
      <c r="CZ6" s="22">
        <f t="shared" si="11"/>
        <v>73.55</v>
      </c>
      <c r="DA6" s="22">
        <f t="shared" si="11"/>
        <v>75.41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9.11</v>
      </c>
      <c r="DI6" s="22">
        <f t="shared" ref="DI6:DQ6" si="12">IF(DI7="",NA(),DI7)</f>
        <v>12.82</v>
      </c>
      <c r="DJ6" s="22">
        <f t="shared" si="12"/>
        <v>15.86</v>
      </c>
      <c r="DK6" s="22">
        <f t="shared" si="12"/>
        <v>19.18</v>
      </c>
      <c r="DL6" s="22">
        <f t="shared" si="12"/>
        <v>22.25</v>
      </c>
      <c r="DM6" s="22">
        <f t="shared" si="12"/>
        <v>45.85</v>
      </c>
      <c r="DN6" s="22">
        <f t="shared" si="12"/>
        <v>47.31</v>
      </c>
      <c r="DO6" s="22">
        <f t="shared" si="12"/>
        <v>47.5</v>
      </c>
      <c r="DP6" s="22">
        <f t="shared" si="12"/>
        <v>48.41</v>
      </c>
      <c r="DQ6" s="22">
        <f t="shared" si="12"/>
        <v>50.02</v>
      </c>
      <c r="DR6" s="21" t="str">
        <f>IF(DR7="","",IF(DR7="-","【-】","【"&amp;SUBSTITUTE(TEXT(DR7,"#,##0.00"),"-","△")&amp;"】"))</f>
        <v>【51.51】</v>
      </c>
      <c r="DS6" s="22">
        <f>IF(DS7="",NA(),DS7)</f>
        <v>38.83</v>
      </c>
      <c r="DT6" s="22">
        <f t="shared" ref="DT6:EB6" si="13">IF(DT7="",NA(),DT7)</f>
        <v>44.84</v>
      </c>
      <c r="DU6" s="22">
        <f t="shared" si="13"/>
        <v>44.7</v>
      </c>
      <c r="DV6" s="22">
        <f t="shared" si="13"/>
        <v>46.05</v>
      </c>
      <c r="DW6" s="22">
        <f t="shared" si="13"/>
        <v>46.36</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2">
        <f t="shared" ref="EE6:EM6" si="14">IF(EE7="",NA(),EE7)</f>
        <v>0.04</v>
      </c>
      <c r="EF6" s="22">
        <f t="shared" si="14"/>
        <v>0.01</v>
      </c>
      <c r="EG6" s="22">
        <f t="shared" si="14"/>
        <v>0.26</v>
      </c>
      <c r="EH6" s="22">
        <f t="shared" si="14"/>
        <v>0.35</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244431</v>
      </c>
      <c r="D7" s="24">
        <v>46</v>
      </c>
      <c r="E7" s="24">
        <v>1</v>
      </c>
      <c r="F7" s="24">
        <v>0</v>
      </c>
      <c r="G7" s="24">
        <v>1</v>
      </c>
      <c r="H7" s="24" t="s">
        <v>93</v>
      </c>
      <c r="I7" s="24" t="s">
        <v>94</v>
      </c>
      <c r="J7" s="24" t="s">
        <v>95</v>
      </c>
      <c r="K7" s="24" t="s">
        <v>96</v>
      </c>
      <c r="L7" s="24" t="s">
        <v>97</v>
      </c>
      <c r="M7" s="24" t="s">
        <v>98</v>
      </c>
      <c r="N7" s="25" t="s">
        <v>99</v>
      </c>
      <c r="O7" s="25">
        <v>53.92</v>
      </c>
      <c r="P7" s="25">
        <v>99.05</v>
      </c>
      <c r="Q7" s="25">
        <v>3300</v>
      </c>
      <c r="R7" s="25">
        <v>8595</v>
      </c>
      <c r="S7" s="25">
        <v>362.86</v>
      </c>
      <c r="T7" s="25">
        <v>23.69</v>
      </c>
      <c r="U7" s="25">
        <v>8449</v>
      </c>
      <c r="V7" s="25">
        <v>37.07</v>
      </c>
      <c r="W7" s="25">
        <v>227.92</v>
      </c>
      <c r="X7" s="25">
        <v>75.099999999999994</v>
      </c>
      <c r="Y7" s="25">
        <v>82.96</v>
      </c>
      <c r="Z7" s="25">
        <v>85.25</v>
      </c>
      <c r="AA7" s="25">
        <v>89.85</v>
      </c>
      <c r="AB7" s="25">
        <v>90.18</v>
      </c>
      <c r="AC7" s="25">
        <v>103.81</v>
      </c>
      <c r="AD7" s="25">
        <v>104.35</v>
      </c>
      <c r="AE7" s="25">
        <v>105.34</v>
      </c>
      <c r="AF7" s="25">
        <v>105.77</v>
      </c>
      <c r="AG7" s="25">
        <v>104.82</v>
      </c>
      <c r="AH7" s="25">
        <v>108.7</v>
      </c>
      <c r="AI7" s="25">
        <v>164.02</v>
      </c>
      <c r="AJ7" s="25">
        <v>210.68</v>
      </c>
      <c r="AK7" s="25">
        <v>251.53</v>
      </c>
      <c r="AL7" s="25">
        <v>281.47000000000003</v>
      </c>
      <c r="AM7" s="25">
        <v>311.27</v>
      </c>
      <c r="AN7" s="25">
        <v>25.66</v>
      </c>
      <c r="AO7" s="25">
        <v>21.69</v>
      </c>
      <c r="AP7" s="25">
        <v>24.04</v>
      </c>
      <c r="AQ7" s="25">
        <v>28.03</v>
      </c>
      <c r="AR7" s="25">
        <v>26.73</v>
      </c>
      <c r="AS7" s="25">
        <v>1.34</v>
      </c>
      <c r="AT7" s="25">
        <v>25.91</v>
      </c>
      <c r="AU7" s="25">
        <v>21.59</v>
      </c>
      <c r="AV7" s="25">
        <v>24.43</v>
      </c>
      <c r="AW7" s="25">
        <v>28.05</v>
      </c>
      <c r="AX7" s="25">
        <v>26.86</v>
      </c>
      <c r="AY7" s="25">
        <v>300.14</v>
      </c>
      <c r="AZ7" s="25">
        <v>301.04000000000002</v>
      </c>
      <c r="BA7" s="25">
        <v>305.08</v>
      </c>
      <c r="BB7" s="25">
        <v>305.33999999999997</v>
      </c>
      <c r="BC7" s="25">
        <v>310.01</v>
      </c>
      <c r="BD7" s="25">
        <v>252.29</v>
      </c>
      <c r="BE7" s="25">
        <v>2284.41</v>
      </c>
      <c r="BF7" s="25">
        <v>2173.4699999999998</v>
      </c>
      <c r="BG7" s="25">
        <v>2028.6</v>
      </c>
      <c r="BH7" s="25">
        <v>1892.64</v>
      </c>
      <c r="BI7" s="25">
        <v>1785.4</v>
      </c>
      <c r="BJ7" s="25">
        <v>566.65</v>
      </c>
      <c r="BK7" s="25">
        <v>551.62</v>
      </c>
      <c r="BL7" s="25">
        <v>585.59</v>
      </c>
      <c r="BM7" s="25">
        <v>561.34</v>
      </c>
      <c r="BN7" s="25">
        <v>538.33000000000004</v>
      </c>
      <c r="BO7" s="25">
        <v>268.07</v>
      </c>
      <c r="BP7" s="25">
        <v>40.64</v>
      </c>
      <c r="BQ7" s="25">
        <v>48.29</v>
      </c>
      <c r="BR7" s="25">
        <v>48.76</v>
      </c>
      <c r="BS7" s="25">
        <v>49.52</v>
      </c>
      <c r="BT7" s="25">
        <v>50.3</v>
      </c>
      <c r="BU7" s="25">
        <v>84.77</v>
      </c>
      <c r="BV7" s="25">
        <v>87.11</v>
      </c>
      <c r="BW7" s="25">
        <v>82.78</v>
      </c>
      <c r="BX7" s="25">
        <v>84.82</v>
      </c>
      <c r="BY7" s="25">
        <v>82.29</v>
      </c>
      <c r="BZ7" s="25">
        <v>97.47</v>
      </c>
      <c r="CA7" s="25">
        <v>423.13</v>
      </c>
      <c r="CB7" s="25">
        <v>357.25</v>
      </c>
      <c r="CC7" s="25">
        <v>353.58</v>
      </c>
      <c r="CD7" s="25">
        <v>350.45</v>
      </c>
      <c r="CE7" s="25">
        <v>343.3</v>
      </c>
      <c r="CF7" s="25">
        <v>227.27</v>
      </c>
      <c r="CG7" s="25">
        <v>223.98</v>
      </c>
      <c r="CH7" s="25">
        <v>225.09</v>
      </c>
      <c r="CI7" s="25">
        <v>224.82</v>
      </c>
      <c r="CJ7" s="25">
        <v>230.85</v>
      </c>
      <c r="CK7" s="25">
        <v>174.75</v>
      </c>
      <c r="CL7" s="25">
        <v>82.74</v>
      </c>
      <c r="CM7" s="25">
        <v>76.03</v>
      </c>
      <c r="CN7" s="25">
        <v>77.650000000000006</v>
      </c>
      <c r="CO7" s="25">
        <v>71.69</v>
      </c>
      <c r="CP7" s="25">
        <v>68.78</v>
      </c>
      <c r="CQ7" s="25">
        <v>50.29</v>
      </c>
      <c r="CR7" s="25">
        <v>49.64</v>
      </c>
      <c r="CS7" s="25">
        <v>49.38</v>
      </c>
      <c r="CT7" s="25">
        <v>50.09</v>
      </c>
      <c r="CU7" s="25">
        <v>50.1</v>
      </c>
      <c r="CV7" s="25">
        <v>59.97</v>
      </c>
      <c r="CW7" s="25">
        <v>66.78</v>
      </c>
      <c r="CX7" s="25">
        <v>71.16</v>
      </c>
      <c r="CY7" s="25">
        <v>69.599999999999994</v>
      </c>
      <c r="CZ7" s="25">
        <v>73.55</v>
      </c>
      <c r="DA7" s="25">
        <v>75.41</v>
      </c>
      <c r="DB7" s="25">
        <v>77.73</v>
      </c>
      <c r="DC7" s="25">
        <v>78.09</v>
      </c>
      <c r="DD7" s="25">
        <v>78.010000000000005</v>
      </c>
      <c r="DE7" s="25">
        <v>77.599999999999994</v>
      </c>
      <c r="DF7" s="25">
        <v>77.3</v>
      </c>
      <c r="DG7" s="25">
        <v>89.76</v>
      </c>
      <c r="DH7" s="25">
        <v>9.11</v>
      </c>
      <c r="DI7" s="25">
        <v>12.82</v>
      </c>
      <c r="DJ7" s="25">
        <v>15.86</v>
      </c>
      <c r="DK7" s="25">
        <v>19.18</v>
      </c>
      <c r="DL7" s="25">
        <v>22.25</v>
      </c>
      <c r="DM7" s="25">
        <v>45.85</v>
      </c>
      <c r="DN7" s="25">
        <v>47.31</v>
      </c>
      <c r="DO7" s="25">
        <v>47.5</v>
      </c>
      <c r="DP7" s="25">
        <v>48.41</v>
      </c>
      <c r="DQ7" s="25">
        <v>50.02</v>
      </c>
      <c r="DR7" s="25">
        <v>51.51</v>
      </c>
      <c r="DS7" s="25">
        <v>38.83</v>
      </c>
      <c r="DT7" s="25">
        <v>44.84</v>
      </c>
      <c r="DU7" s="25">
        <v>44.7</v>
      </c>
      <c r="DV7" s="25">
        <v>46.05</v>
      </c>
      <c r="DW7" s="25">
        <v>46.36</v>
      </c>
      <c r="DX7" s="25">
        <v>14.13</v>
      </c>
      <c r="DY7" s="25">
        <v>16.77</v>
      </c>
      <c r="DZ7" s="25">
        <v>17.399999999999999</v>
      </c>
      <c r="EA7" s="25">
        <v>18.64</v>
      </c>
      <c r="EB7" s="25">
        <v>19.510000000000002</v>
      </c>
      <c r="EC7" s="25">
        <v>23.75</v>
      </c>
      <c r="ED7" s="25">
        <v>0</v>
      </c>
      <c r="EE7" s="25">
        <v>0.04</v>
      </c>
      <c r="EF7" s="25">
        <v>0.01</v>
      </c>
      <c r="EG7" s="25">
        <v>0.26</v>
      </c>
      <c r="EH7" s="25">
        <v>0.35</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