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MEIWA\flsv\部署別\業務係\下水道業務係\●経営比較分析表\経営比較分析表令和5年度報告分(R4決算)\【経営比較分析表】2022_244422_47_1718\"/>
    </mc:Choice>
  </mc:AlternateContent>
  <workbookProtection workbookAlgorithmName="SHA-512" workbookHashValue="WEcDMwYeTQvxTcToS46vL0QNvBdV2/5CJnyerz4Rjsq3kPEUXKHZ2IDv2bP3nMOnnfoRAT/pdkWbuJK3XISbhA==" workbookSaltValue="PFgzsp50UorpbBhc3qXnh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<sst xmlns="http://schemas.openxmlformats.org/spreadsheetml/2006/main" count="236" uniqueCount="118">
  <si>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</si>
  <si>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</si>
  <si>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</si>
  <si>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</si>
  <si>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</si>
  <si>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</si>
  <si>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</si>
  <si>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</si>
  <si>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</si>
  <si>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</si>
  <si>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</si>
  <si>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</si>
  <si>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</si>
  <si>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</si>
  <si>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</si>
  <si>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</si>
  <si>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</si>
  <si>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</si>
  <si>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</si>
  <si>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</si>
  <si>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</si>
  <si>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</si>
  <si>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</si>
  <si>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</si>
  <si>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</si>
  <si>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</si>
  <si>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</si>
  <si>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</si>
  <si>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</si>
  <si>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</si>
  <si>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</si>
  <si>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</si>
  <si>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</si>
  <si>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</si>
  <si>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</si>
  <si>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</si>
  <si>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</si>
  <si>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</si>
  <si>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</si>
  <si>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</si>
  <si>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</si>
  <si>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</si>
  <si>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</si>
  <si>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</si>
  <si>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</si>
  <si>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</si>
  <si>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</si>
  <si>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</si>
  <si>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</si>
  <si>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</si>
  <si>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</si>
  <si>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</si>
  <si>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</si>
  <si>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</si>
  <si>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</si>
  <si>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</si>
  <si>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</si>
  <si>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</si>
  <si>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</si>
  <si>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</si>
  <si>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</si>
  <si>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</si>
  <si>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</si>
  <si>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</si>
  <si>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</si>
  <si>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</si>
  <si>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</si>
  <si>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</si>
  <si>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</si>
  <si>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</si>
  <si>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</si>
  <si>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</si>
  <si>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</si>
  <si>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</si>
  <si>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</si>
  <si>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</si>
  <si>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</si>
  <si>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</si>
  <si>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</si>
  <si>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</si>
  <si>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</si>
  <si>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</si>
  <si>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</si>
  <si>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</si>
  <si>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</si>
  <si>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</si>
  <si>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</si>
  <si>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</si>
  <si>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</si>
  <si>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</si>
  <si>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</si>
  <si>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</si>
  <si>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</si>
  <si>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</si>
  <si>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</si>
  <si>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</si>
  <si>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</si>
  <si>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明和町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</si>
  <si>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</si>
  <si>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</si>
  <si>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</si>
  <si>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</si>
  <si>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</si>
  <si>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</si>
  <si>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</si>
  <si>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</si>
  <si>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</si>
  <si>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</si>
  <si>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</si>
  <si>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</si>
  <si>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</si>
  <si>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</si>
  <si>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</si>
  <si>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</si>
  <si>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</si>
  <si>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【収益的収支比率】
H30年度からR03年度の収益的収支比率については、ほぼ同様の数値であり、単年度収支は赤字となっている。R04年度については、前年度と比較して5％弱増で改善しているようみえるが、これは本事業がR05年度より公営企業法の適用をするためにR04年度決算については打ち切り決算処理を行っているためである。微増の主な要因としては、保有する処理場の年間保守委託料等がR04年度決算の総費用に含まれていないことが挙げられる。
【経費回収率】
例年50％程度を超えている程度であり、使用料では汚水処理に係る経費を賄えていない状態である。農業集落排水事業では類似団体の平均値においても、同じような数値の推移となっていることから、当町が特別悪い状態に陥っているわけではない。しかし、経営改善に向けて汚水処理費や使用料の見直しを速やかに検討する必要がある。なお、R04年度の増加分については、前述と同様に打ち切り決算処理の影響で汚水処理費が減少しているためである。
【汚水処理原価】
公共下水道事業と比較して処理区域が分散していることや処理場施設の老朽化のため汚水処理原価が高くなっているが、類似団体の平均値を下回っている形で安定をしている。処理場の維持管理費の削減の検討や未接続世帯への接続啓発を継続的に行っているが、大きな効果は表れていない。なお、R04年度の減少分については、前述と同様に打ち切り決算処理の影響で汚水処理費が減少しているためである。
【施設利用率】
前年と同様に類似団体の平均値を上回る形となった。施設の利用状況やスペックにおいては、現状おおむね適正であるといえる。
【水洗化率】
供給開始後、徐々に水洗化率は上昇しており、ここ数年の上昇は緩やかなものとなっているが増加している傾向である。
</t>
    <rPh sb="1" eb="4">
      <t>シュウエキテキ</t>
    </rPh>
    <rPh sb="4" eb="6">
      <t>シュウシ</t>
    </rPh>
    <rPh sb="6" eb="8">
      <t>ヒリツ</t>
    </rPh>
    <rPh sb="14" eb="15">
      <t>ド</t>
    </rPh>
    <rPh sb="20" eb="21">
      <t>ネン</t>
    </rPh>
    <rPh sb="21" eb="22">
      <t>ド</t>
    </rPh>
    <rPh sb="23" eb="25">
      <t>シュウエキ</t>
    </rPh>
    <rPh sb="25" eb="26">
      <t>テキ</t>
    </rPh>
    <rPh sb="26" eb="28">
      <t>シュウシ</t>
    </rPh>
    <rPh sb="28" eb="30">
      <t>ヒリツ</t>
    </rPh>
    <rPh sb="38" eb="40">
      <t>ドウヨウ</t>
    </rPh>
    <rPh sb="41" eb="43">
      <t>スウチ</t>
    </rPh>
    <rPh sb="47" eb="50">
      <t>タンネンド</t>
    </rPh>
    <rPh sb="219" eb="221">
      <t>ケイヒ</t>
    </rPh>
    <rPh sb="221" eb="223">
      <t>カイシュウ</t>
    </rPh>
    <rPh sb="223" eb="224">
      <t>リツ</t>
    </rPh>
    <rPh sb="272" eb="276">
      <t>ノウギョウシュウラク</t>
    </rPh>
    <rPh sb="276" eb="278">
      <t>ハイスイ</t>
    </rPh>
    <rPh sb="278" eb="280">
      <t>ジギョウ</t>
    </rPh>
    <rPh sb="365" eb="366">
      <t>スミ</t>
    </rPh>
    <rPh sb="436" eb="438">
      <t>オスイ</t>
    </rPh>
    <rPh sb="438" eb="440">
      <t>ショリ</t>
    </rPh>
    <rPh sb="440" eb="442">
      <t>ゲンカ</t>
    </rPh>
    <rPh sb="461" eb="463">
      <t>ブンサン</t>
    </rPh>
    <rPh sb="470" eb="472">
      <t>ショリ</t>
    </rPh>
    <rPh sb="472" eb="473">
      <t>ジョウ</t>
    </rPh>
    <rPh sb="473" eb="475">
      <t>シセツ</t>
    </rPh>
    <rPh sb="476" eb="479">
      <t>ロウキュウカ</t>
    </rPh>
    <rPh sb="482" eb="486">
      <t>オスイショリ</t>
    </rPh>
    <rPh sb="523" eb="525">
      <t>ショリ</t>
    </rPh>
    <rPh sb="525" eb="526">
      <t>ジョウ</t>
    </rPh>
    <rPh sb="527" eb="529">
      <t>イジ</t>
    </rPh>
    <rPh sb="529" eb="531">
      <t>カンリ</t>
    </rPh>
    <rPh sb="531" eb="532">
      <t>ヒ</t>
    </rPh>
    <rPh sb="533" eb="535">
      <t>サクゲン</t>
    </rPh>
    <rPh sb="536" eb="538">
      <t>ケントウ</t>
    </rPh>
    <rPh sb="542" eb="544">
      <t>セタイ</t>
    </rPh>
    <rPh sb="546" eb="548">
      <t>セツゾク</t>
    </rPh>
    <rPh sb="548" eb="550">
      <t>ケイハツ</t>
    </rPh>
    <rPh sb="551" eb="554">
      <t>ケイゾクテキ</t>
    </rPh>
    <rPh sb="555" eb="556">
      <t>オコナ</t>
    </rPh>
    <rPh sb="562" eb="563">
      <t>オオ</t>
    </rPh>
    <rPh sb="565" eb="567">
      <t>コウカ</t>
    </rPh>
    <rPh sb="568" eb="569">
      <t>アラワ</t>
    </rPh>
    <rPh sb="632" eb="634">
      <t>シセツ</t>
    </rPh>
    <rPh sb="634" eb="637">
      <t>リヨウリツ</t>
    </rPh>
    <rPh sb="639" eb="641">
      <t>ゼンネン</t>
    </rPh>
    <phoneticPr fontId="4"/>
  </si>
  <si>
    <t>当該事業の該当区域の下御糸北処理区、上御糸・下御糸処理区については、最適化整備構想を策定し、今後の修繕・更新の計画を定めている。</t>
    <rPh sb="58" eb="59">
      <t>サダ</t>
    </rPh>
    <phoneticPr fontId="4"/>
  </si>
  <si>
    <t>農業集落排水事業は2つの処理場で運営をしているため、維持管理における経費の削減が改善に向けて重要な課題となっている。
また、未接続世帯への接続依頼や未納料金の徴収といった使用料徴収の拡大の取り組みも継続して行う必要がある。抜本的な対策として、使用料見直しの検討等を行い、経営改善に向けたアクションを行う必要がある。</t>
    <rPh sb="111" eb="113">
      <t>バッポン</t>
    </rPh>
    <rPh sb="113" eb="114">
      <t>テキ</t>
    </rPh>
    <rPh sb="115" eb="117">
      <t>タイサク</t>
    </rPh>
    <rPh sb="121" eb="123">
      <t>シヨウ</t>
    </rPh>
    <rPh sb="123" eb="124">
      <t>リョウ</t>
    </rPh>
    <rPh sb="124" eb="126">
      <t>ミナオ</t>
    </rPh>
    <rPh sb="128" eb="130">
      <t>ケントウ</t>
    </rPh>
    <rPh sb="130" eb="131">
      <t>ナド</t>
    </rPh>
    <rPh sb="132" eb="133">
      <t>オコナ</t>
    </rPh>
    <rPh sb="135" eb="139">
      <t>ケイエイカイゼン</t>
    </rPh>
    <rPh sb="140" eb="141">
      <t>ム</t>
    </rPh>
    <rPh sb="149" eb="150">
      <t>オコナ</t>
    </rPh>
    <rPh sb="151" eb="15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</si>
</sst>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27-445A-A661-3B6D7D9C53A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3D27-445A-A661-3B6D7D9C53A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68.97</c:v>
                </c:pt>
                <c:pt idx="1">
                  <c:v>70.510000000000005</c:v>
                </c:pt>
                <c:pt idx="2">
                  <c:v>72.33</c:v>
                </c:pt>
                <c:pt idx="3">
                  <c:v>70.44</c:v>
                </c:pt>
                <c:pt idx="4">
                  <c:v>68.55</c:v>
                </c:pt>
              </c:numCache>
            </c:numRef>
          </c:val>
          <c:extLst>
            <c:ext xmlns:c16="http://schemas.microsoft.com/office/drawing/2014/chart" uri="{C3380CC4-5D6E-409C-BE32-E72D297353CC}">
              <c16:uniqueId val="{00000000-57B6-406F-9482-1CDF43147DB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57B6-406F-9482-1CDF43147DB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85.4</c:v>
                </c:pt>
                <c:pt idx="1">
                  <c:v>87.49</c:v>
                </c:pt>
                <c:pt idx="2">
                  <c:v>88.85</c:v>
                </c:pt>
                <c:pt idx="3">
                  <c:v>88.99</c:v>
                </c:pt>
                <c:pt idx="4">
                  <c:v>90.64</c:v>
                </c:pt>
              </c:numCache>
            </c:numRef>
          </c:val>
          <c:extLst>
            <c:ext xmlns:c16="http://schemas.microsoft.com/office/drawing/2014/chart" uri="{C3380CC4-5D6E-409C-BE32-E72D297353CC}">
              <c16:uniqueId val="{00000000-7386-4043-A32F-9054385192D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7386-4043-A32F-9054385192D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74.33</c:v>
                </c:pt>
                <c:pt idx="1">
                  <c:v>74.52</c:v>
                </c:pt>
                <c:pt idx="2">
                  <c:v>74.97</c:v>
                </c:pt>
                <c:pt idx="3">
                  <c:v>72.760000000000005</c:v>
                </c:pt>
                <c:pt idx="4">
                  <c:v>77.180000000000007</c:v>
                </c:pt>
              </c:numCache>
            </c:numRef>
          </c:val>
          <c:extLst>
            <c:ext xmlns:c16="http://schemas.microsoft.com/office/drawing/2014/chart" uri="{C3380CC4-5D6E-409C-BE32-E72D297353CC}">
              <c16:uniqueId val="{00000000-B67F-41C0-8040-D168F2D403C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7F-41C0-8040-D168F2D403C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FF-4022-9EB1-84E8A76841F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FF-4022-9EB1-84E8A76841F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E9-4856-A1B3-25537446953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E9-4856-A1B3-25537446953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39-4119-BAD0-F9390B9661A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39-4119-BAD0-F9390B9661A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EE-4DEF-A3EE-36242DEF672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EE-4DEF-A3EE-36242DEF672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37D-4ED5-A50E-3B259104696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837D-4ED5-A50E-3B259104696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55.12</c:v>
                </c:pt>
                <c:pt idx="1">
                  <c:v>52.27</c:v>
                </c:pt>
                <c:pt idx="2">
                  <c:v>53.52</c:v>
                </c:pt>
                <c:pt idx="3">
                  <c:v>49.98</c:v>
                </c:pt>
                <c:pt idx="4">
                  <c:v>58.86</c:v>
                </c:pt>
              </c:numCache>
            </c:numRef>
          </c:val>
          <c:extLst>
            <c:ext xmlns:c16="http://schemas.microsoft.com/office/drawing/2014/chart" uri="{C3380CC4-5D6E-409C-BE32-E72D297353CC}">
              <c16:uniqueId val="{00000000-97D9-452F-844F-45513349129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97D9-452F-844F-45513349129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221</c:v>
                </c:pt>
                <c:pt idx="1">
                  <c:v>236.29</c:v>
                </c:pt>
                <c:pt idx="2">
                  <c:v>230.9</c:v>
                </c:pt>
                <c:pt idx="3">
                  <c:v>258.32</c:v>
                </c:pt>
                <c:pt idx="4">
                  <c:v>216.62</c:v>
                </c:pt>
              </c:numCache>
            </c:numRef>
          </c:val>
          <c:extLst>
            <c:ext xmlns:c16="http://schemas.microsoft.com/office/drawing/2014/chart" uri="{C3380CC4-5D6E-409C-BE32-E72D297353CC}">
              <c16:uniqueId val="{00000000-C48D-46F6-B4B9-EB09F4D0D43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C48D-46F6-B4B9-EB09F4D0D43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7" zoomScale="86" zoomScaleNormal="86"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三重県　明和町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22910</v>
      </c>
      <c r="AM8" s="46"/>
      <c r="AN8" s="46"/>
      <c r="AO8" s="46"/>
      <c r="AP8" s="46"/>
      <c r="AQ8" s="46"/>
      <c r="AR8" s="46"/>
      <c r="AS8" s="46"/>
      <c r="AT8" s="45">
        <f>データ!T6</f>
        <v>41.06</v>
      </c>
      <c r="AU8" s="45"/>
      <c r="AV8" s="45"/>
      <c r="AW8" s="45"/>
      <c r="AX8" s="45"/>
      <c r="AY8" s="45"/>
      <c r="AZ8" s="45"/>
      <c r="BA8" s="45"/>
      <c r="BB8" s="45">
        <f>データ!U6</f>
        <v>557.96</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16.54</v>
      </c>
      <c r="Q10" s="45"/>
      <c r="R10" s="45"/>
      <c r="S10" s="45"/>
      <c r="T10" s="45"/>
      <c r="U10" s="45"/>
      <c r="V10" s="45"/>
      <c r="W10" s="45">
        <f>データ!Q6</f>
        <v>100</v>
      </c>
      <c r="X10" s="45"/>
      <c r="Y10" s="45"/>
      <c r="Z10" s="45"/>
      <c r="AA10" s="45"/>
      <c r="AB10" s="45"/>
      <c r="AC10" s="45"/>
      <c r="AD10" s="46">
        <f>データ!R6</f>
        <v>3300</v>
      </c>
      <c r="AE10" s="46"/>
      <c r="AF10" s="46"/>
      <c r="AG10" s="46"/>
      <c r="AH10" s="46"/>
      <c r="AI10" s="46"/>
      <c r="AJ10" s="46"/>
      <c r="AK10" s="2"/>
      <c r="AL10" s="46">
        <f>データ!V6</f>
        <v>3781</v>
      </c>
      <c r="AM10" s="46"/>
      <c r="AN10" s="46"/>
      <c r="AO10" s="46"/>
      <c r="AP10" s="46"/>
      <c r="AQ10" s="46"/>
      <c r="AR10" s="46"/>
      <c r="AS10" s="46"/>
      <c r="AT10" s="45">
        <f>データ!W6</f>
        <v>1.29</v>
      </c>
      <c r="AU10" s="45"/>
      <c r="AV10" s="45"/>
      <c r="AW10" s="45"/>
      <c r="AX10" s="45"/>
      <c r="AY10" s="45"/>
      <c r="AZ10" s="45"/>
      <c r="BA10" s="45"/>
      <c r="BB10" s="45">
        <f>データ!X6</f>
        <v>2931.01</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8.7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8.7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8.7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8.7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8.7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8.7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8.7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8.7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8.7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8.7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8.7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8.7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8.7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8.7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8.7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8.7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8.7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8.7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8.7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8.7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34.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34.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34.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34.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8.7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8.7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8.7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8.7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8.7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8.7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8.7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8.7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8.7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8.7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8.7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8.7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8.7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8.7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8.7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8.7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8.7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8.7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8.7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8.7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8.7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8.7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8.7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8.7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8.7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8.7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8.7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8.7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8.7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8.7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8.7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8.7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8.7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8.7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8.7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8.7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8.7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8.7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8.7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8.7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8.7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8.7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8.7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8.7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8.7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ht="18.75" customHeight="1"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43</v>
      </c>
      <c r="N86" s="12" t="s">
        <v>43</v>
      </c>
      <c r="O86" s="12" t="str">
        <f>データ!EO6</f>
        <v>【0.02】</v>
      </c>
    </row>
  </sheetData>
  <sheetProtection algorithmName="SHA-512" hashValue="1Wf+nenii/qCyHQsnsudb3Ype5verSffgB3kuw7e/0o2703fFyh8x2i+J6Bm/1rInRRn7558bHV8pJyP/oqU8A==" saltValue="cNO4oKE7Lu1Y9Nzm+CXnl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4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244422</v>
      </c>
      <c r="D6" s="19">
        <f t="shared" si="3"/>
        <v>47</v>
      </c>
      <c r="E6" s="19">
        <f t="shared" si="3"/>
        <v>17</v>
      </c>
      <c r="F6" s="19">
        <f t="shared" si="3"/>
        <v>5</v>
      </c>
      <c r="G6" s="19">
        <f t="shared" si="3"/>
        <v>0</v>
      </c>
      <c r="H6" s="19" t="str">
        <f t="shared" si="3"/>
        <v>三重県　明和町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16.54</v>
      </c>
      <c r="Q6" s="20">
        <f t="shared" si="3"/>
        <v>100</v>
      </c>
      <c r="R6" s="20">
        <f t="shared" si="3"/>
        <v>3300</v>
      </c>
      <c r="S6" s="20">
        <f t="shared" si="3"/>
        <v>22910</v>
      </c>
      <c r="T6" s="20">
        <f t="shared" si="3"/>
        <v>41.06</v>
      </c>
      <c r="U6" s="20">
        <f t="shared" si="3"/>
        <v>557.96</v>
      </c>
      <c r="V6" s="20">
        <f t="shared" si="3"/>
        <v>3781</v>
      </c>
      <c r="W6" s="20">
        <f t="shared" si="3"/>
        <v>1.29</v>
      </c>
      <c r="X6" s="20">
        <f t="shared" si="3"/>
        <v>2931.01</v>
      </c>
      <c r="Y6" s="21">
        <f>IF(Y7="",NA(),Y7)</f>
        <v>74.33</v>
      </c>
      <c r="Z6" s="21">
        <f t="shared" ref="Z6:AH6" si="4">IF(Z7="",NA(),Z7)</f>
        <v>74.52</v>
      </c>
      <c r="AA6" s="21">
        <f t="shared" si="4"/>
        <v>74.97</v>
      </c>
      <c r="AB6" s="21">
        <f t="shared" si="4"/>
        <v>72.760000000000005</v>
      </c>
      <c r="AC6" s="21">
        <f t="shared" si="4"/>
        <v>77.180000000000007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55.12</v>
      </c>
      <c r="BR6" s="21">
        <f t="shared" ref="BR6:BZ6" si="8">IF(BR7="",NA(),BR7)</f>
        <v>52.27</v>
      </c>
      <c r="BS6" s="21">
        <f t="shared" si="8"/>
        <v>53.52</v>
      </c>
      <c r="BT6" s="21">
        <f t="shared" si="8"/>
        <v>49.98</v>
      </c>
      <c r="BU6" s="21">
        <f t="shared" si="8"/>
        <v>58.86</v>
      </c>
      <c r="BV6" s="21">
        <f t="shared" si="8"/>
        <v>57.77</v>
      </c>
      <c r="BW6" s="21">
        <f t="shared" si="8"/>
        <v>57.31</v>
      </c>
      <c r="BX6" s="21">
        <f t="shared" si="8"/>
        <v>57.08</v>
      </c>
      <c r="BY6" s="21">
        <f t="shared" si="8"/>
        <v>56.26</v>
      </c>
      <c r="BZ6" s="21">
        <f t="shared" si="8"/>
        <v>52.94</v>
      </c>
      <c r="CA6" s="20" t="str">
        <f>IF(CA7="","",IF(CA7="-","【-】","【"&amp;SUBSTITUTE(TEXT(CA7,"#,##0.00"),"-","△")&amp;"】"))</f>
        <v>【57.02】</v>
      </c>
      <c r="CB6" s="21">
        <f>IF(CB7="",NA(),CB7)</f>
        <v>221</v>
      </c>
      <c r="CC6" s="21">
        <f t="shared" ref="CC6:CK6" si="9">IF(CC7="",NA(),CC7)</f>
        <v>236.29</v>
      </c>
      <c r="CD6" s="21">
        <f t="shared" si="9"/>
        <v>230.9</v>
      </c>
      <c r="CE6" s="21">
        <f t="shared" si="9"/>
        <v>258.32</v>
      </c>
      <c r="CF6" s="21">
        <f t="shared" si="9"/>
        <v>216.62</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68.97</v>
      </c>
      <c r="CN6" s="21">
        <f t="shared" ref="CN6:CV6" si="10">IF(CN7="",NA(),CN7)</f>
        <v>70.510000000000005</v>
      </c>
      <c r="CO6" s="21">
        <f t="shared" si="10"/>
        <v>72.33</v>
      </c>
      <c r="CP6" s="21">
        <f t="shared" si="10"/>
        <v>70.44</v>
      </c>
      <c r="CQ6" s="21">
        <f t="shared" si="10"/>
        <v>68.55</v>
      </c>
      <c r="CR6" s="21">
        <f t="shared" si="10"/>
        <v>50.68</v>
      </c>
      <c r="CS6" s="21">
        <f t="shared" si="10"/>
        <v>50.14</v>
      </c>
      <c r="CT6" s="21">
        <f t="shared" si="10"/>
        <v>54.83</v>
      </c>
      <c r="CU6" s="21">
        <f t="shared" si="10"/>
        <v>66.53</v>
      </c>
      <c r="CV6" s="21">
        <f t="shared" si="10"/>
        <v>52.35</v>
      </c>
      <c r="CW6" s="20" t="str">
        <f>IF(CW7="","",IF(CW7="-","【-】","【"&amp;SUBSTITUTE(TEXT(CW7,"#,##0.00"),"-","△")&amp;"】"))</f>
        <v>【52.55】</v>
      </c>
      <c r="CX6" s="21">
        <f>IF(CX7="",NA(),CX7)</f>
        <v>85.4</v>
      </c>
      <c r="CY6" s="21">
        <f t="shared" ref="CY6:DG6" si="11">IF(CY7="",NA(),CY7)</f>
        <v>87.49</v>
      </c>
      <c r="CZ6" s="21">
        <f t="shared" si="11"/>
        <v>88.85</v>
      </c>
      <c r="DA6" s="21">
        <f t="shared" si="11"/>
        <v>88.99</v>
      </c>
      <c r="DB6" s="21">
        <f t="shared" si="11"/>
        <v>90.64</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244422</v>
      </c>
      <c r="D7" s="23">
        <v>47</v>
      </c>
      <c r="E7" s="23">
        <v>17</v>
      </c>
      <c r="F7" s="23">
        <v>5</v>
      </c>
      <c r="G7" s="23">
        <v>0</v>
      </c>
      <c r="H7" s="23" t="s">
        <v>97</v>
      </c>
      <c r="I7" s="23" t="s">
        <v>98</v>
      </c>
      <c r="J7" s="23" t="s">
        <v>99</v>
      </c>
      <c r="K7" s="23" t="s">
        <v>100</v>
      </c>
      <c r="L7" s="23" t="s">
        <v>101</v>
      </c>
      <c r="M7" s="23" t="s">
        <v>102</v>
      </c>
      <c r="N7" s="24" t="s">
        <v>103</v>
      </c>
      <c r="O7" s="24" t="s">
        <v>104</v>
      </c>
      <c r="P7" s="24">
        <v>16.54</v>
      </c>
      <c r="Q7" s="24">
        <v>100</v>
      </c>
      <c r="R7" s="24">
        <v>3300</v>
      </c>
      <c r="S7" s="24">
        <v>22910</v>
      </c>
      <c r="T7" s="24">
        <v>41.06</v>
      </c>
      <c r="U7" s="24">
        <v>557.96</v>
      </c>
      <c r="V7" s="24">
        <v>3781</v>
      </c>
      <c r="W7" s="24">
        <v>1.29</v>
      </c>
      <c r="X7" s="24">
        <v>2931.01</v>
      </c>
      <c r="Y7" s="24">
        <v>74.33</v>
      </c>
      <c r="Z7" s="24">
        <v>74.52</v>
      </c>
      <c r="AA7" s="24">
        <v>74.97</v>
      </c>
      <c r="AB7" s="24">
        <v>72.760000000000005</v>
      </c>
      <c r="AC7" s="24">
        <v>77.180000000000007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867.83</v>
      </c>
      <c r="BN7" s="24">
        <v>791.76</v>
      </c>
      <c r="BO7" s="24">
        <v>900.82</v>
      </c>
      <c r="BP7" s="24">
        <v>809.19</v>
      </c>
      <c r="BQ7" s="24">
        <v>55.12</v>
      </c>
      <c r="BR7" s="24">
        <v>52.27</v>
      </c>
      <c r="BS7" s="24">
        <v>53.52</v>
      </c>
      <c r="BT7" s="24">
        <v>49.98</v>
      </c>
      <c r="BU7" s="24">
        <v>58.86</v>
      </c>
      <c r="BV7" s="24">
        <v>57.77</v>
      </c>
      <c r="BW7" s="24">
        <v>57.31</v>
      </c>
      <c r="BX7" s="24">
        <v>57.08</v>
      </c>
      <c r="BY7" s="24">
        <v>56.26</v>
      </c>
      <c r="BZ7" s="24">
        <v>52.94</v>
      </c>
      <c r="CA7" s="24">
        <v>57.02</v>
      </c>
      <c r="CB7" s="24">
        <v>221</v>
      </c>
      <c r="CC7" s="24">
        <v>236.29</v>
      </c>
      <c r="CD7" s="24">
        <v>230.9</v>
      </c>
      <c r="CE7" s="24">
        <v>258.32</v>
      </c>
      <c r="CF7" s="24">
        <v>216.62</v>
      </c>
      <c r="CG7" s="24">
        <v>274.35000000000002</v>
      </c>
      <c r="CH7" s="24">
        <v>273.52</v>
      </c>
      <c r="CI7" s="24">
        <v>274.99</v>
      </c>
      <c r="CJ7" s="24">
        <v>282.08999999999997</v>
      </c>
      <c r="CK7" s="24">
        <v>303.27999999999997</v>
      </c>
      <c r="CL7" s="24">
        <v>273.68</v>
      </c>
      <c r="CM7" s="24">
        <v>68.97</v>
      </c>
      <c r="CN7" s="24">
        <v>70.510000000000005</v>
      </c>
      <c r="CO7" s="24">
        <v>72.33</v>
      </c>
      <c r="CP7" s="24">
        <v>70.44</v>
      </c>
      <c r="CQ7" s="24">
        <v>68.55</v>
      </c>
      <c r="CR7" s="24">
        <v>50.68</v>
      </c>
      <c r="CS7" s="24">
        <v>50.14</v>
      </c>
      <c r="CT7" s="24">
        <v>54.83</v>
      </c>
      <c r="CU7" s="24">
        <v>66.53</v>
      </c>
      <c r="CV7" s="24">
        <v>52.35</v>
      </c>
      <c r="CW7" s="24">
        <v>52.55</v>
      </c>
      <c r="CX7" s="24">
        <v>85.4</v>
      </c>
      <c r="CY7" s="24">
        <v>87.49</v>
      </c>
      <c r="CZ7" s="24">
        <v>88.85</v>
      </c>
      <c r="DA7" s="24">
        <v>88.99</v>
      </c>
      <c r="DB7" s="24">
        <v>90.64</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