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ml.chart+xml" PartName="/xl/charts/chart10.xml"/>
  <Override ContentType="application/vnd.openxmlformats-officedocument.drawingml.chart+xml" PartName="/xl/charts/chart11.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s210078\e財政第２班\22_公営企業決算\R04公営企業決算統計\11_経営比較\経営比較分析表\10_HP公開用\19_川越町\"/>
    </mc:Choice>
  </mc:AlternateContent>
  <workbookProtection workbookAlgorithmName="SHA-512" workbookHashValue="faAPZNmeEqvd1tmXXEy6NvpBh39zF19PosgKRnSRNmrJysyS1u7wbhMF+eqq0pqvdpgOmYZeVptv9/OMXdYmUA==" workbookSaltValue="B8KlAcdPj5BMcO94JFhp4Q==" workbookSpinCount="100000" lockStructure="1"/>
  <bookViews>
    <workbookView xWindow="-120" yWindow="-120" windowWidth="24240" windowHeight="1314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BB10" i="4" s="1"/>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AT10" i="4"/>
  <c r="AL10" i="4"/>
  <c r="W10" i="4"/>
  <c r="P10" i="4"/>
  <c r="B10" i="4"/>
  <c r="BB8" i="4"/>
  <c r="AT8" i="4"/>
  <c r="AL8" i="4"/>
  <c r="AD8" i="4"/>
  <c r="W8" i="4"/>
  <c r="P8" i="4"/>
  <c r="I8" i="4"/>
  <c r="B8" i="4"/>
  <c r="B6" i="4"/>
</calcChain>
</file>

<file path=xl/sharedStrings.xml><?xml version="1.0" encoding="utf-8"?>
<sst xmlns="http://schemas.openxmlformats.org/spreadsheetml/2006/main" count="228" uniqueCount="112">
  <si>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</si>
  <si>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</si>
  <si>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</si>
  <si>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</si>
  <si>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</si>
  <si>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</si>
  <si>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</si>
  <si>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</si>
  <si>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</si>
  <si>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</si>
  <si>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</si>
  <si>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</si>
  <si>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</si>
  <si>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</si>
  <si>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</si>
  <si>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</si>
  <si>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</si>
  <si>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</si>
  <si>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</si>
  <si>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</si>
  <si>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</si>
  <si>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</si>
  <si>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</si>
  <si>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</si>
  <si>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</si>
  <si>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</si>
  <si>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</si>
  <si>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</si>
  <si>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</si>
  <si>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</si>
  <si>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</si>
  <si>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</si>
  <si>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</si>
  <si>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</si>
  <si>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</si>
  <si>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</si>
  <si>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</si>
  <si>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</si>
  <si>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</si>
  <si>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</si>
  <si>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</si>
  <si>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</si>
  <si>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</si>
  <si>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</si>
  <si>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</si>
  <si>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</si>
  <si>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</si>
  <si>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</si>
  <si>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</si>
  <si>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</si>
  <si>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</si>
  <si>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</si>
  <si>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</si>
  <si>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</si>
  <si>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</si>
  <si>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</si>
  <si>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</si>
  <si>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</si>
  <si>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</si>
  <si>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</si>
  <si>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</si>
  <si>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</si>
  <si>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</si>
  <si>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</si>
  <si>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</si>
  <si>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</si>
  <si>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</si>
  <si>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</si>
  <si>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</si>
  <si>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</si>
  <si>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</si>
  <si>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</si>
  <si>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</si>
  <si>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</si>
  <si>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</si>
  <si>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</si>
  <si>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</si>
  <si>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</si>
  <si>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</si>
  <si>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</si>
  <si>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</si>
  <si>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</si>
  <si>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</si>
  <si>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</si>
  <si>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</si>
  <si>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</si>
  <si>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</si>
  <si>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</si>
  <si>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</si>
  <si>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</si>
  <si>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</si>
  <si>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</si>
  <si>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川越町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</si>
  <si>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</si>
  <si>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</si>
  <si>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</si>
  <si>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</si>
  <si>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</si>
  <si>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</si>
  <si>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</si>
  <si>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</si>
  <si>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</si>
  <si>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</si>
  <si>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</si>
  <si>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</si>
  <si>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</si>
  <si>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</si>
  <si>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</si>
  <si>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</si>
  <si>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①毎年度概ね類似団体平均値付近を推移しているが、法定耐用年数に近い資産が多くなっていることが推測できる。　　　　　　　　　　　　　　　　②類似団体平均値より低くなっているが、法定耐用年数を経過していた管路の保有率が高まっているため、計画的な更新が必要。　　　　　　　　　　　③類似団体平均値、全国平均値を下回っているものの現在基幹管路を中心に計画的に更新を進めている。　　　　　　　　　　　　　　　　　　　　　以上のことから、基幹管路を中心に効率的な更新投資を行っていく。</t>
    <phoneticPr fontId="4"/>
  </si>
  <si>
    <t>人口の微増はあるものの、水需要が伸び悩んでおり、依然として経営は良好とはいえない。また、一般会計からの繰入金に依存しており、適正な給水収益の確保が必要である。　　
今後は、水道事業の安定した経営を図り、施設や管路の健全性を維持すべく、経営戦略に基づいた計画的な更新を進め、料金回収率の向上をはじめとした計画の取組を着実に進めて行く必要がある。</t>
    <phoneticPr fontId="4"/>
  </si>
  <si>
    <t>①数値が100％を下回り、経常損失が生じている状態であり、繰入金に依存した状況にある。さらなる経営改善に向けた取り組みが必要。
②累積欠損金はこれまで発生していない。
③毎年度100％を上回っているため、支払能力は備わっている。
④企業債残高はない。
⑤毎年度100％を下回っている。これまでも給水に係る費用を給水収益で賄えておらず、繰入金に依存している状況にあるため、適切な料金収入が確保できるよう料金設定を見直す必要がある。　　　　　
⑥類似団体より18.73円低く、抑えられている。　　　　
⑦類似団体より18.34％上回っており、適正といえる。　　　　　　　　　　　　　　　　　　　　　　⑧毎年度類似団体平均値を上回っており、90％を超える稼働率となっている。　　　　　　　　　　　　　　　　　　　　　　　　　　　　　　　　　以上のことから、施設使用率や有収率が高く、施設の効率性は高いといえるが、料金回収率が低水準となっており、健全な経営ができているとはいえないため、さらなる経営改善が必要。</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</si>
</sst>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0.65</c:v>
                </c:pt>
                <c:pt idx="1">
                  <c:v>0.34</c:v>
                </c:pt>
                <c:pt idx="2">
                  <c:v>0.52</c:v>
                </c:pt>
                <c:pt idx="3">
                  <c:v>0.17</c:v>
                </c:pt>
                <c:pt idx="4">
                  <c:v>0.17</c:v>
                </c:pt>
              </c:numCache>
            </c:numRef>
          </c:val>
          <c:extLst>
            <c:ext xmlns:c16="http://schemas.microsoft.com/office/drawing/2014/chart" uri="{C3380CC4-5D6E-409C-BE32-E72D297353CC}">
              <c16:uniqueId val="{00000000-EB3F-4AF1-B0EC-29115716B234}"/>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c:v>
                </c:pt>
                <c:pt idx="1">
                  <c:v>0.52</c:v>
                </c:pt>
                <c:pt idx="2">
                  <c:v>0.53</c:v>
                </c:pt>
                <c:pt idx="3">
                  <c:v>0.48</c:v>
                </c:pt>
                <c:pt idx="4">
                  <c:v>0.5</c:v>
                </c:pt>
              </c:numCache>
            </c:numRef>
          </c:val>
          <c:smooth val="0"/>
          <c:extLst>
            <c:ext xmlns:c16="http://schemas.microsoft.com/office/drawing/2014/chart" uri="{C3380CC4-5D6E-409C-BE32-E72D297353CC}">
              <c16:uniqueId val="{00000001-EB3F-4AF1-B0EC-29115716B234}"/>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96.98</c:v>
                </c:pt>
                <c:pt idx="1">
                  <c:v>99.25</c:v>
                </c:pt>
                <c:pt idx="2">
                  <c:v>99.7</c:v>
                </c:pt>
                <c:pt idx="3">
                  <c:v>102.27</c:v>
                </c:pt>
                <c:pt idx="4">
                  <c:v>97.73</c:v>
                </c:pt>
              </c:numCache>
            </c:numRef>
          </c:val>
          <c:extLst>
            <c:ext xmlns:c16="http://schemas.microsoft.com/office/drawing/2014/chart" uri="{C3380CC4-5D6E-409C-BE32-E72D297353CC}">
              <c16:uniqueId val="{00000000-65F3-4BF0-B2E3-7455BBBA18DB}"/>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108.87</c:v>
                </c:pt>
                <c:pt idx="1">
                  <c:v>108.61</c:v>
                </c:pt>
                <c:pt idx="2">
                  <c:v>108.35</c:v>
                </c:pt>
                <c:pt idx="3">
                  <c:v>108.84</c:v>
                </c:pt>
                <c:pt idx="4">
                  <c:v>105.92</c:v>
                </c:pt>
              </c:numCache>
            </c:numRef>
          </c:val>
          <c:smooth val="0"/>
          <c:extLst>
            <c:ext xmlns:c16="http://schemas.microsoft.com/office/drawing/2014/chart" uri="{C3380CC4-5D6E-409C-BE32-E72D297353CC}">
              <c16:uniqueId val="{00000001-65F3-4BF0-B2E3-7455BBBA18DB}"/>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52.93</c:v>
                </c:pt>
                <c:pt idx="1">
                  <c:v>53.23</c:v>
                </c:pt>
                <c:pt idx="2">
                  <c:v>53.79</c:v>
                </c:pt>
                <c:pt idx="3">
                  <c:v>54.38</c:v>
                </c:pt>
                <c:pt idx="4">
                  <c:v>55.66</c:v>
                </c:pt>
              </c:numCache>
            </c:numRef>
          </c:val>
          <c:extLst>
            <c:ext xmlns:c16="http://schemas.microsoft.com/office/drawing/2014/chart" uri="{C3380CC4-5D6E-409C-BE32-E72D297353CC}">
              <c16:uniqueId val="{00000000-1FCB-4100-B5A3-FF0ED1A4CD39}"/>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48.87</c:v>
                </c:pt>
                <c:pt idx="1">
                  <c:v>49.92</c:v>
                </c:pt>
                <c:pt idx="2">
                  <c:v>50.63</c:v>
                </c:pt>
                <c:pt idx="3">
                  <c:v>51.29</c:v>
                </c:pt>
                <c:pt idx="4">
                  <c:v>52.2</c:v>
                </c:pt>
              </c:numCache>
            </c:numRef>
          </c:val>
          <c:smooth val="0"/>
          <c:extLst>
            <c:ext xmlns:c16="http://schemas.microsoft.com/office/drawing/2014/chart" uri="{C3380CC4-5D6E-409C-BE32-E72D297353CC}">
              <c16:uniqueId val="{00000001-1FCB-4100-B5A3-FF0ED1A4CD39}"/>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8.6999999999999993</c:v>
                </c:pt>
                <c:pt idx="1">
                  <c:v>9.24</c:v>
                </c:pt>
                <c:pt idx="2">
                  <c:v>10.26</c:v>
                </c:pt>
                <c:pt idx="3">
                  <c:v>10.85</c:v>
                </c:pt>
                <c:pt idx="4">
                  <c:v>11.33</c:v>
                </c:pt>
              </c:numCache>
            </c:numRef>
          </c:val>
          <c:extLst>
            <c:ext xmlns:c16="http://schemas.microsoft.com/office/drawing/2014/chart" uri="{C3380CC4-5D6E-409C-BE32-E72D297353CC}">
              <c16:uniqueId val="{00000000-455F-4995-8017-676018755D82}"/>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14.85</c:v>
                </c:pt>
                <c:pt idx="1">
                  <c:v>16.88</c:v>
                </c:pt>
                <c:pt idx="2">
                  <c:v>18.28</c:v>
                </c:pt>
                <c:pt idx="3">
                  <c:v>19.61</c:v>
                </c:pt>
                <c:pt idx="4">
                  <c:v>20.73</c:v>
                </c:pt>
              </c:numCache>
            </c:numRef>
          </c:val>
          <c:smooth val="0"/>
          <c:extLst>
            <c:ext xmlns:c16="http://schemas.microsoft.com/office/drawing/2014/chart" uri="{C3380CC4-5D6E-409C-BE32-E72D297353CC}">
              <c16:uniqueId val="{00000001-455F-4995-8017-676018755D82}"/>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EA6-47F8-A2D8-AFD6B29AB498}"/>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3.16</c:v>
                </c:pt>
                <c:pt idx="1">
                  <c:v>3.59</c:v>
                </c:pt>
                <c:pt idx="2">
                  <c:v>3.98</c:v>
                </c:pt>
                <c:pt idx="3">
                  <c:v>6.02</c:v>
                </c:pt>
                <c:pt idx="4">
                  <c:v>7.78</c:v>
                </c:pt>
              </c:numCache>
            </c:numRef>
          </c:val>
          <c:smooth val="0"/>
          <c:extLst>
            <c:ext xmlns:c16="http://schemas.microsoft.com/office/drawing/2014/chart" uri="{C3380CC4-5D6E-409C-BE32-E72D297353CC}">
              <c16:uniqueId val="{00000001-6EA6-47F8-A2D8-AFD6B29AB498}"/>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1699.32</c:v>
                </c:pt>
                <c:pt idx="1">
                  <c:v>1636.22</c:v>
                </c:pt>
                <c:pt idx="2">
                  <c:v>1336.17</c:v>
                </c:pt>
                <c:pt idx="3">
                  <c:v>1225.57</c:v>
                </c:pt>
                <c:pt idx="4">
                  <c:v>492.43</c:v>
                </c:pt>
              </c:numCache>
            </c:numRef>
          </c:val>
          <c:extLst>
            <c:ext xmlns:c16="http://schemas.microsoft.com/office/drawing/2014/chart" uri="{C3380CC4-5D6E-409C-BE32-E72D297353CC}">
              <c16:uniqueId val="{00000000-5F0E-4CE1-B01F-C4E070D7388B}"/>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369.69</c:v>
                </c:pt>
                <c:pt idx="1">
                  <c:v>379.08</c:v>
                </c:pt>
                <c:pt idx="2">
                  <c:v>367.55</c:v>
                </c:pt>
                <c:pt idx="3">
                  <c:v>378.56</c:v>
                </c:pt>
                <c:pt idx="4">
                  <c:v>364.46</c:v>
                </c:pt>
              </c:numCache>
            </c:numRef>
          </c:val>
          <c:smooth val="0"/>
          <c:extLst>
            <c:ext xmlns:c16="http://schemas.microsoft.com/office/drawing/2014/chart" uri="{C3380CC4-5D6E-409C-BE32-E72D297353CC}">
              <c16:uniqueId val="{00000001-5F0E-4CE1-B01F-C4E070D7388B}"/>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919-4CB1-B1E4-18238D2BE7F5}"/>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402.99</c:v>
                </c:pt>
                <c:pt idx="1">
                  <c:v>398.98</c:v>
                </c:pt>
                <c:pt idx="2">
                  <c:v>418.68</c:v>
                </c:pt>
                <c:pt idx="3">
                  <c:v>395.68</c:v>
                </c:pt>
                <c:pt idx="4">
                  <c:v>403.72</c:v>
                </c:pt>
              </c:numCache>
            </c:numRef>
          </c:val>
          <c:smooth val="0"/>
          <c:extLst>
            <c:ext xmlns:c16="http://schemas.microsoft.com/office/drawing/2014/chart" uri="{C3380CC4-5D6E-409C-BE32-E72D297353CC}">
              <c16:uniqueId val="{00000001-3919-4CB1-B1E4-18238D2BE7F5}"/>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84.28</c:v>
                </c:pt>
                <c:pt idx="1">
                  <c:v>87.27</c:v>
                </c:pt>
                <c:pt idx="2">
                  <c:v>62.38</c:v>
                </c:pt>
                <c:pt idx="3">
                  <c:v>87.51</c:v>
                </c:pt>
                <c:pt idx="4">
                  <c:v>80.650000000000006</c:v>
                </c:pt>
              </c:numCache>
            </c:numRef>
          </c:val>
          <c:extLst>
            <c:ext xmlns:c16="http://schemas.microsoft.com/office/drawing/2014/chart" uri="{C3380CC4-5D6E-409C-BE32-E72D297353CC}">
              <c16:uniqueId val="{00000000-91EE-4190-869C-7B5DFF638CB7}"/>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98.66</c:v>
                </c:pt>
                <c:pt idx="1">
                  <c:v>98.64</c:v>
                </c:pt>
                <c:pt idx="2">
                  <c:v>94.78</c:v>
                </c:pt>
                <c:pt idx="3">
                  <c:v>97.59</c:v>
                </c:pt>
                <c:pt idx="4">
                  <c:v>92.17</c:v>
                </c:pt>
              </c:numCache>
            </c:numRef>
          </c:val>
          <c:smooth val="0"/>
          <c:extLst>
            <c:ext xmlns:c16="http://schemas.microsoft.com/office/drawing/2014/chart" uri="{C3380CC4-5D6E-409C-BE32-E72D297353CC}">
              <c16:uniqueId val="{00000001-91EE-4190-869C-7B5DFF638CB7}"/>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164.9</c:v>
                </c:pt>
                <c:pt idx="1">
                  <c:v>158.71</c:v>
                </c:pt>
                <c:pt idx="2">
                  <c:v>159.54</c:v>
                </c:pt>
                <c:pt idx="3">
                  <c:v>152.94999999999999</c:v>
                </c:pt>
                <c:pt idx="4">
                  <c:v>169.78</c:v>
                </c:pt>
              </c:numCache>
            </c:numRef>
          </c:val>
          <c:extLst>
            <c:ext xmlns:c16="http://schemas.microsoft.com/office/drawing/2014/chart" uri="{C3380CC4-5D6E-409C-BE32-E72D297353CC}">
              <c16:uniqueId val="{00000000-A239-42B8-9269-3F1B8EB65673}"/>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178.59</c:v>
                </c:pt>
                <c:pt idx="1">
                  <c:v>178.92</c:v>
                </c:pt>
                <c:pt idx="2">
                  <c:v>181.3</c:v>
                </c:pt>
                <c:pt idx="3">
                  <c:v>181.71</c:v>
                </c:pt>
                <c:pt idx="4">
                  <c:v>188.51</c:v>
                </c:pt>
              </c:numCache>
            </c:numRef>
          </c:val>
          <c:smooth val="0"/>
          <c:extLst>
            <c:ext xmlns:c16="http://schemas.microsoft.com/office/drawing/2014/chart" uri="{C3380CC4-5D6E-409C-BE32-E72D297353CC}">
              <c16:uniqueId val="{00000001-A239-42B8-9269-3F1B8EB65673}"/>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72</c:v>
                </c:pt>
                <c:pt idx="1">
                  <c:v>72.38</c:v>
                </c:pt>
                <c:pt idx="2">
                  <c:v>72.36</c:v>
                </c:pt>
                <c:pt idx="3">
                  <c:v>74.27</c:v>
                </c:pt>
                <c:pt idx="4">
                  <c:v>73.650000000000006</c:v>
                </c:pt>
              </c:numCache>
            </c:numRef>
          </c:val>
          <c:extLst>
            <c:ext xmlns:c16="http://schemas.microsoft.com/office/drawing/2014/chart" uri="{C3380CC4-5D6E-409C-BE32-E72D297353CC}">
              <c16:uniqueId val="{00000000-CB0A-4BFF-9E2C-333E09FC2265}"/>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55.03</c:v>
                </c:pt>
                <c:pt idx="1">
                  <c:v>55.14</c:v>
                </c:pt>
                <c:pt idx="2">
                  <c:v>55.89</c:v>
                </c:pt>
                <c:pt idx="3">
                  <c:v>55.72</c:v>
                </c:pt>
                <c:pt idx="4">
                  <c:v>55.31</c:v>
                </c:pt>
              </c:numCache>
            </c:numRef>
          </c:val>
          <c:smooth val="0"/>
          <c:extLst>
            <c:ext xmlns:c16="http://schemas.microsoft.com/office/drawing/2014/chart" uri="{C3380CC4-5D6E-409C-BE32-E72D297353CC}">
              <c16:uniqueId val="{00000001-CB0A-4BFF-9E2C-333E09FC2265}"/>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93.07</c:v>
                </c:pt>
                <c:pt idx="1">
                  <c:v>92.62</c:v>
                </c:pt>
                <c:pt idx="2">
                  <c:v>94.87</c:v>
                </c:pt>
                <c:pt idx="3">
                  <c:v>93.63</c:v>
                </c:pt>
                <c:pt idx="4">
                  <c:v>93.9</c:v>
                </c:pt>
              </c:numCache>
            </c:numRef>
          </c:val>
          <c:extLst>
            <c:ext xmlns:c16="http://schemas.microsoft.com/office/drawing/2014/chart" uri="{C3380CC4-5D6E-409C-BE32-E72D297353CC}">
              <c16:uniqueId val="{00000000-E686-4A6B-B15F-5A4A25198BF4}"/>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81.900000000000006</c:v>
                </c:pt>
                <c:pt idx="1">
                  <c:v>81.39</c:v>
                </c:pt>
                <c:pt idx="2">
                  <c:v>81.27</c:v>
                </c:pt>
                <c:pt idx="3">
                  <c:v>81.260000000000005</c:v>
                </c:pt>
                <c:pt idx="4">
                  <c:v>80.36</c:v>
                </c:pt>
              </c:numCache>
            </c:numRef>
          </c:val>
          <c:smooth val="0"/>
          <c:extLst>
            <c:ext xmlns:c16="http://schemas.microsoft.com/office/drawing/2014/chart" uri="{C3380CC4-5D6E-409C-BE32-E72D297353CC}">
              <c16:uniqueId val="{00000001-E686-4A6B-B15F-5A4A25198BF4}"/>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Relationships xmlns="http://schemas.openxmlformats.org/package/2006/relationships"><Relationship Id="rId1" Target="../charts/chart1.xml" Type="http://schemas.openxmlformats.org/officeDocument/2006/relationships/chart"/><Relationship Id="rId10" Target="../charts/chart10.xml" Type="http://schemas.openxmlformats.org/officeDocument/2006/relationships/chart"/><Relationship Id="rId11" Target="../charts/chart11.xml" Type="http://schemas.openxmlformats.org/officeDocument/2006/relationships/chart"/><Relationship Id="rId2" Target="../charts/chart2.xml" Type="http://schemas.openxmlformats.org/officeDocument/2006/relationships/chart"/><Relationship Id="rId3" Target="../charts/chart3.xml" Type="http://schemas.openxmlformats.org/officeDocument/2006/relationships/chart"/><Relationship Id="rId4" Target="../charts/chart4.xml" Type="http://schemas.openxmlformats.org/officeDocument/2006/relationships/chart"/><Relationship Id="rId5" Target="../charts/chart5.xml" Type="http://schemas.openxmlformats.org/officeDocument/2006/relationships/chart"/><Relationship Id="rId6" Target="../charts/chart6.xml" Type="http://schemas.openxmlformats.org/officeDocument/2006/relationships/chart"/><Relationship Id="rId7" Target="../charts/chart7.xml" Type="http://schemas.openxmlformats.org/officeDocument/2006/relationships/chart"/><Relationship Id="rId8" Target="../charts/chart8.xml" Type="http://schemas.openxmlformats.org/officeDocument/2006/relationships/chart"/><Relationship Id="rId9" Target="../charts/chart9.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70" zoomScaleNormal="7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2">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2">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80" t="str">
        <f>データ!H6</f>
        <v>三重県　川越町</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1"/>
      <c r="AE6" s="81"/>
      <c r="AF6" s="81"/>
      <c r="AG6" s="8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1</v>
      </c>
      <c r="C7" s="46"/>
      <c r="D7" s="46"/>
      <c r="E7" s="46"/>
      <c r="F7" s="46"/>
      <c r="G7" s="46"/>
      <c r="H7" s="46"/>
      <c r="I7" s="45" t="s">
        <v>2</v>
      </c>
      <c r="J7" s="46"/>
      <c r="K7" s="46"/>
      <c r="L7" s="46"/>
      <c r="M7" s="46"/>
      <c r="N7" s="46"/>
      <c r="O7" s="70"/>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82" t="s">
        <v>9</v>
      </c>
      <c r="BM7" s="83"/>
      <c r="BN7" s="83"/>
      <c r="BO7" s="83"/>
      <c r="BP7" s="83"/>
      <c r="BQ7" s="83"/>
      <c r="BR7" s="83"/>
      <c r="BS7" s="83"/>
      <c r="BT7" s="83"/>
      <c r="BU7" s="83"/>
      <c r="BV7" s="83"/>
      <c r="BW7" s="83"/>
      <c r="BX7" s="83"/>
      <c r="BY7" s="84"/>
    </row>
    <row r="8" spans="1:78" ht="18.75" customHeight="1" x14ac:dyDescent="0.2">
      <c r="A8" s="2"/>
      <c r="B8" s="75" t="str">
        <f>データ!$I$6</f>
        <v>法適用</v>
      </c>
      <c r="C8" s="76"/>
      <c r="D8" s="76"/>
      <c r="E8" s="76"/>
      <c r="F8" s="76"/>
      <c r="G8" s="76"/>
      <c r="H8" s="76"/>
      <c r="I8" s="75" t="str">
        <f>データ!$J$6</f>
        <v>水道事業</v>
      </c>
      <c r="J8" s="76"/>
      <c r="K8" s="76"/>
      <c r="L8" s="76"/>
      <c r="M8" s="76"/>
      <c r="N8" s="76"/>
      <c r="O8" s="77"/>
      <c r="P8" s="78" t="str">
        <f>データ!$K$6</f>
        <v>末端給水事業</v>
      </c>
      <c r="Q8" s="78"/>
      <c r="R8" s="78"/>
      <c r="S8" s="78"/>
      <c r="T8" s="78"/>
      <c r="U8" s="78"/>
      <c r="V8" s="78"/>
      <c r="W8" s="78" t="str">
        <f>データ!$L$6</f>
        <v>A6</v>
      </c>
      <c r="X8" s="78"/>
      <c r="Y8" s="78"/>
      <c r="Z8" s="78"/>
      <c r="AA8" s="78"/>
      <c r="AB8" s="78"/>
      <c r="AC8" s="78"/>
      <c r="AD8" s="78" t="str">
        <f>データ!$M$6</f>
        <v>非設置</v>
      </c>
      <c r="AE8" s="78"/>
      <c r="AF8" s="78"/>
      <c r="AG8" s="78"/>
      <c r="AH8" s="78"/>
      <c r="AI8" s="78"/>
      <c r="AJ8" s="78"/>
      <c r="AK8" s="2"/>
      <c r="AL8" s="69">
        <f>データ!$R$6</f>
        <v>15535</v>
      </c>
      <c r="AM8" s="69"/>
      <c r="AN8" s="69"/>
      <c r="AO8" s="69"/>
      <c r="AP8" s="69"/>
      <c r="AQ8" s="69"/>
      <c r="AR8" s="69"/>
      <c r="AS8" s="69"/>
      <c r="AT8" s="37">
        <f>データ!$S$6</f>
        <v>8.7200000000000006</v>
      </c>
      <c r="AU8" s="38"/>
      <c r="AV8" s="38"/>
      <c r="AW8" s="38"/>
      <c r="AX8" s="38"/>
      <c r="AY8" s="38"/>
      <c r="AZ8" s="38"/>
      <c r="BA8" s="38"/>
      <c r="BB8" s="58">
        <f>データ!$T$6</f>
        <v>1781.54</v>
      </c>
      <c r="BC8" s="58"/>
      <c r="BD8" s="58"/>
      <c r="BE8" s="58"/>
      <c r="BF8" s="58"/>
      <c r="BG8" s="58"/>
      <c r="BH8" s="58"/>
      <c r="BI8" s="58"/>
      <c r="BJ8" s="3"/>
      <c r="BK8" s="3"/>
      <c r="BL8" s="71" t="s">
        <v>10</v>
      </c>
      <c r="BM8" s="72"/>
      <c r="BN8" s="73" t="s">
        <v>11</v>
      </c>
      <c r="BO8" s="73"/>
      <c r="BP8" s="73"/>
      <c r="BQ8" s="73"/>
      <c r="BR8" s="73"/>
      <c r="BS8" s="73"/>
      <c r="BT8" s="73"/>
      <c r="BU8" s="73"/>
      <c r="BV8" s="73"/>
      <c r="BW8" s="73"/>
      <c r="BX8" s="73"/>
      <c r="BY8" s="74"/>
    </row>
    <row r="9" spans="1:78" ht="18.75" customHeight="1" x14ac:dyDescent="0.2">
      <c r="A9" s="2"/>
      <c r="B9" s="45" t="s">
        <v>12</v>
      </c>
      <c r="C9" s="46"/>
      <c r="D9" s="46"/>
      <c r="E9" s="46"/>
      <c r="F9" s="46"/>
      <c r="G9" s="46"/>
      <c r="H9" s="46"/>
      <c r="I9" s="45" t="s">
        <v>13</v>
      </c>
      <c r="J9" s="46"/>
      <c r="K9" s="46"/>
      <c r="L9" s="46"/>
      <c r="M9" s="46"/>
      <c r="N9" s="46"/>
      <c r="O9" s="70"/>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2">
      <c r="A10" s="2"/>
      <c r="B10" s="37" t="str">
        <f>データ!$N$6</f>
        <v>-</v>
      </c>
      <c r="C10" s="38"/>
      <c r="D10" s="38"/>
      <c r="E10" s="38"/>
      <c r="F10" s="38"/>
      <c r="G10" s="38"/>
      <c r="H10" s="38"/>
      <c r="I10" s="37">
        <f>データ!$O$6</f>
        <v>96.77</v>
      </c>
      <c r="J10" s="38"/>
      <c r="K10" s="38"/>
      <c r="L10" s="38"/>
      <c r="M10" s="38"/>
      <c r="N10" s="38"/>
      <c r="O10" s="68"/>
      <c r="P10" s="58">
        <f>データ!$P$6</f>
        <v>100</v>
      </c>
      <c r="Q10" s="58"/>
      <c r="R10" s="58"/>
      <c r="S10" s="58"/>
      <c r="T10" s="58"/>
      <c r="U10" s="58"/>
      <c r="V10" s="58"/>
      <c r="W10" s="69">
        <f>データ!$Q$6</f>
        <v>2104</v>
      </c>
      <c r="X10" s="69"/>
      <c r="Y10" s="69"/>
      <c r="Z10" s="69"/>
      <c r="AA10" s="69"/>
      <c r="AB10" s="69"/>
      <c r="AC10" s="69"/>
      <c r="AD10" s="2"/>
      <c r="AE10" s="2"/>
      <c r="AF10" s="2"/>
      <c r="AG10" s="2"/>
      <c r="AH10" s="2"/>
      <c r="AI10" s="2"/>
      <c r="AJ10" s="2"/>
      <c r="AK10" s="2"/>
      <c r="AL10" s="69">
        <f>データ!$U$6</f>
        <v>15596</v>
      </c>
      <c r="AM10" s="69"/>
      <c r="AN10" s="69"/>
      <c r="AO10" s="69"/>
      <c r="AP10" s="69"/>
      <c r="AQ10" s="69"/>
      <c r="AR10" s="69"/>
      <c r="AS10" s="69"/>
      <c r="AT10" s="37">
        <f>データ!$V$6</f>
        <v>8.02</v>
      </c>
      <c r="AU10" s="38"/>
      <c r="AV10" s="38"/>
      <c r="AW10" s="38"/>
      <c r="AX10" s="38"/>
      <c r="AY10" s="38"/>
      <c r="AZ10" s="38"/>
      <c r="BA10" s="38"/>
      <c r="BB10" s="58">
        <f>データ!$W$6</f>
        <v>1944.64</v>
      </c>
      <c r="BC10" s="58"/>
      <c r="BD10" s="58"/>
      <c r="BE10" s="58"/>
      <c r="BF10" s="58"/>
      <c r="BG10" s="58"/>
      <c r="BH10" s="58"/>
      <c r="BI10" s="58"/>
      <c r="BJ10" s="2"/>
      <c r="BK10" s="2"/>
      <c r="BL10" s="59" t="s">
        <v>21</v>
      </c>
      <c r="BM10" s="60"/>
      <c r="BN10" s="61" t="s">
        <v>22</v>
      </c>
      <c r="BO10" s="61"/>
      <c r="BP10" s="61"/>
      <c r="BQ10" s="61"/>
      <c r="BR10" s="61"/>
      <c r="BS10" s="61"/>
      <c r="BT10" s="61"/>
      <c r="BU10" s="61"/>
      <c r="BV10" s="61"/>
      <c r="BW10" s="61"/>
      <c r="BX10" s="61"/>
      <c r="BY10" s="62"/>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3" t="s">
        <v>23</v>
      </c>
      <c r="BM11" s="63"/>
      <c r="BN11" s="63"/>
      <c r="BO11" s="63"/>
      <c r="BP11" s="63"/>
      <c r="BQ11" s="63"/>
      <c r="BR11" s="63"/>
      <c r="BS11" s="63"/>
      <c r="BT11" s="63"/>
      <c r="BU11" s="63"/>
      <c r="BV11" s="63"/>
      <c r="BW11" s="63"/>
      <c r="BX11" s="63"/>
      <c r="BY11" s="63"/>
      <c r="BZ11" s="63"/>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3"/>
      <c r="BM12" s="63"/>
      <c r="BN12" s="63"/>
      <c r="BO12" s="63"/>
      <c r="BP12" s="63"/>
      <c r="BQ12" s="63"/>
      <c r="BR12" s="63"/>
      <c r="BS12" s="63"/>
      <c r="BT12" s="63"/>
      <c r="BU12" s="63"/>
      <c r="BV12" s="63"/>
      <c r="BW12" s="63"/>
      <c r="BX12" s="63"/>
      <c r="BY12" s="63"/>
      <c r="BZ12" s="63"/>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4"/>
      <c r="BM13" s="64"/>
      <c r="BN13" s="64"/>
      <c r="BO13" s="64"/>
      <c r="BP13" s="64"/>
      <c r="BQ13" s="64"/>
      <c r="BR13" s="64"/>
      <c r="BS13" s="64"/>
      <c r="BT13" s="64"/>
      <c r="BU13" s="64"/>
      <c r="BV13" s="64"/>
      <c r="BW13" s="64"/>
      <c r="BX13" s="64"/>
      <c r="BY13" s="64"/>
      <c r="BZ13" s="64"/>
    </row>
    <row r="14" spans="1:78" ht="13.5" customHeight="1" x14ac:dyDescent="0.2">
      <c r="A14" s="2"/>
      <c r="B14" s="65" t="s">
        <v>24</v>
      </c>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7"/>
      <c r="BK14" s="2"/>
      <c r="BL14" s="31" t="s">
        <v>25</v>
      </c>
      <c r="BM14" s="32"/>
      <c r="BN14" s="32"/>
      <c r="BO14" s="32"/>
      <c r="BP14" s="32"/>
      <c r="BQ14" s="32"/>
      <c r="BR14" s="32"/>
      <c r="BS14" s="32"/>
      <c r="BT14" s="32"/>
      <c r="BU14" s="32"/>
      <c r="BV14" s="32"/>
      <c r="BW14" s="32"/>
      <c r="BX14" s="32"/>
      <c r="BY14" s="32"/>
      <c r="BZ14" s="33"/>
    </row>
    <row r="15" spans="1:78" ht="13.5" customHeight="1" x14ac:dyDescent="0.2">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111</v>
      </c>
      <c r="BM16" s="40"/>
      <c r="BN16" s="40"/>
      <c r="BO16" s="40"/>
      <c r="BP16" s="40"/>
      <c r="BQ16" s="40"/>
      <c r="BR16" s="40"/>
      <c r="BS16" s="40"/>
      <c r="BT16" s="40"/>
      <c r="BU16" s="40"/>
      <c r="BV16" s="40"/>
      <c r="BW16" s="40"/>
      <c r="BX16" s="40"/>
      <c r="BY16" s="40"/>
      <c r="BZ16" s="4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109</v>
      </c>
      <c r="BM47" s="40"/>
      <c r="BN47" s="40"/>
      <c r="BO47" s="40"/>
      <c r="BP47" s="40"/>
      <c r="BQ47" s="40"/>
      <c r="BR47" s="40"/>
      <c r="BS47" s="40"/>
      <c r="BT47" s="40"/>
      <c r="BU47" s="40"/>
      <c r="BV47" s="40"/>
      <c r="BW47" s="40"/>
      <c r="BX47" s="40"/>
      <c r="BY47" s="40"/>
      <c r="BZ47" s="4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2">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2">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2" t="s">
        <v>110</v>
      </c>
      <c r="BM66" s="53"/>
      <c r="BN66" s="53"/>
      <c r="BO66" s="53"/>
      <c r="BP66" s="53"/>
      <c r="BQ66" s="53"/>
      <c r="BR66" s="53"/>
      <c r="BS66" s="53"/>
      <c r="BT66" s="53"/>
      <c r="BU66" s="53"/>
      <c r="BV66" s="53"/>
      <c r="BW66" s="53"/>
      <c r="BX66" s="53"/>
      <c r="BY66" s="53"/>
      <c r="BZ66" s="54"/>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2"/>
      <c r="BM67" s="53"/>
      <c r="BN67" s="53"/>
      <c r="BO67" s="53"/>
      <c r="BP67" s="53"/>
      <c r="BQ67" s="53"/>
      <c r="BR67" s="53"/>
      <c r="BS67" s="53"/>
      <c r="BT67" s="53"/>
      <c r="BU67" s="53"/>
      <c r="BV67" s="53"/>
      <c r="BW67" s="53"/>
      <c r="BX67" s="53"/>
      <c r="BY67" s="53"/>
      <c r="BZ67" s="54"/>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2"/>
      <c r="BM68" s="53"/>
      <c r="BN68" s="53"/>
      <c r="BO68" s="53"/>
      <c r="BP68" s="53"/>
      <c r="BQ68" s="53"/>
      <c r="BR68" s="53"/>
      <c r="BS68" s="53"/>
      <c r="BT68" s="53"/>
      <c r="BU68" s="53"/>
      <c r="BV68" s="53"/>
      <c r="BW68" s="53"/>
      <c r="BX68" s="53"/>
      <c r="BY68" s="53"/>
      <c r="BZ68" s="54"/>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2"/>
      <c r="BM69" s="53"/>
      <c r="BN69" s="53"/>
      <c r="BO69" s="53"/>
      <c r="BP69" s="53"/>
      <c r="BQ69" s="53"/>
      <c r="BR69" s="53"/>
      <c r="BS69" s="53"/>
      <c r="BT69" s="53"/>
      <c r="BU69" s="53"/>
      <c r="BV69" s="53"/>
      <c r="BW69" s="53"/>
      <c r="BX69" s="53"/>
      <c r="BY69" s="53"/>
      <c r="BZ69" s="54"/>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2"/>
      <c r="BM70" s="53"/>
      <c r="BN70" s="53"/>
      <c r="BO70" s="53"/>
      <c r="BP70" s="53"/>
      <c r="BQ70" s="53"/>
      <c r="BR70" s="53"/>
      <c r="BS70" s="53"/>
      <c r="BT70" s="53"/>
      <c r="BU70" s="53"/>
      <c r="BV70" s="53"/>
      <c r="BW70" s="53"/>
      <c r="BX70" s="53"/>
      <c r="BY70" s="53"/>
      <c r="BZ70" s="54"/>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2"/>
      <c r="BM71" s="53"/>
      <c r="BN71" s="53"/>
      <c r="BO71" s="53"/>
      <c r="BP71" s="53"/>
      <c r="BQ71" s="53"/>
      <c r="BR71" s="53"/>
      <c r="BS71" s="53"/>
      <c r="BT71" s="53"/>
      <c r="BU71" s="53"/>
      <c r="BV71" s="53"/>
      <c r="BW71" s="53"/>
      <c r="BX71" s="53"/>
      <c r="BY71" s="53"/>
      <c r="BZ71" s="54"/>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2"/>
      <c r="BM72" s="53"/>
      <c r="BN72" s="53"/>
      <c r="BO72" s="53"/>
      <c r="BP72" s="53"/>
      <c r="BQ72" s="53"/>
      <c r="BR72" s="53"/>
      <c r="BS72" s="53"/>
      <c r="BT72" s="53"/>
      <c r="BU72" s="53"/>
      <c r="BV72" s="53"/>
      <c r="BW72" s="53"/>
      <c r="BX72" s="53"/>
      <c r="BY72" s="53"/>
      <c r="BZ72" s="54"/>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2"/>
      <c r="BM73" s="53"/>
      <c r="BN73" s="53"/>
      <c r="BO73" s="53"/>
      <c r="BP73" s="53"/>
      <c r="BQ73" s="53"/>
      <c r="BR73" s="53"/>
      <c r="BS73" s="53"/>
      <c r="BT73" s="53"/>
      <c r="BU73" s="53"/>
      <c r="BV73" s="53"/>
      <c r="BW73" s="53"/>
      <c r="BX73" s="53"/>
      <c r="BY73" s="53"/>
      <c r="BZ73" s="54"/>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2"/>
      <c r="BM74" s="53"/>
      <c r="BN74" s="53"/>
      <c r="BO74" s="53"/>
      <c r="BP74" s="53"/>
      <c r="BQ74" s="53"/>
      <c r="BR74" s="53"/>
      <c r="BS74" s="53"/>
      <c r="BT74" s="53"/>
      <c r="BU74" s="53"/>
      <c r="BV74" s="53"/>
      <c r="BW74" s="53"/>
      <c r="BX74" s="53"/>
      <c r="BY74" s="53"/>
      <c r="BZ74" s="54"/>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2"/>
      <c r="BM75" s="53"/>
      <c r="BN75" s="53"/>
      <c r="BO75" s="53"/>
      <c r="BP75" s="53"/>
      <c r="BQ75" s="53"/>
      <c r="BR75" s="53"/>
      <c r="BS75" s="53"/>
      <c r="BT75" s="53"/>
      <c r="BU75" s="53"/>
      <c r="BV75" s="53"/>
      <c r="BW75" s="53"/>
      <c r="BX75" s="53"/>
      <c r="BY75" s="53"/>
      <c r="BZ75" s="54"/>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2"/>
      <c r="BM76" s="53"/>
      <c r="BN76" s="53"/>
      <c r="BO76" s="53"/>
      <c r="BP76" s="53"/>
      <c r="BQ76" s="53"/>
      <c r="BR76" s="53"/>
      <c r="BS76" s="53"/>
      <c r="BT76" s="53"/>
      <c r="BU76" s="53"/>
      <c r="BV76" s="53"/>
      <c r="BW76" s="53"/>
      <c r="BX76" s="53"/>
      <c r="BY76" s="53"/>
      <c r="BZ76" s="54"/>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2"/>
      <c r="BM77" s="53"/>
      <c r="BN77" s="53"/>
      <c r="BO77" s="53"/>
      <c r="BP77" s="53"/>
      <c r="BQ77" s="53"/>
      <c r="BR77" s="53"/>
      <c r="BS77" s="53"/>
      <c r="BT77" s="53"/>
      <c r="BU77" s="53"/>
      <c r="BV77" s="53"/>
      <c r="BW77" s="53"/>
      <c r="BX77" s="53"/>
      <c r="BY77" s="53"/>
      <c r="BZ77" s="54"/>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2"/>
      <c r="BM78" s="53"/>
      <c r="BN78" s="53"/>
      <c r="BO78" s="53"/>
      <c r="BP78" s="53"/>
      <c r="BQ78" s="53"/>
      <c r="BR78" s="53"/>
      <c r="BS78" s="53"/>
      <c r="BT78" s="53"/>
      <c r="BU78" s="53"/>
      <c r="BV78" s="53"/>
      <c r="BW78" s="53"/>
      <c r="BX78" s="53"/>
      <c r="BY78" s="53"/>
      <c r="BZ78" s="54"/>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2"/>
      <c r="BM79" s="53"/>
      <c r="BN79" s="53"/>
      <c r="BO79" s="53"/>
      <c r="BP79" s="53"/>
      <c r="BQ79" s="53"/>
      <c r="BR79" s="53"/>
      <c r="BS79" s="53"/>
      <c r="BT79" s="53"/>
      <c r="BU79" s="53"/>
      <c r="BV79" s="53"/>
      <c r="BW79" s="53"/>
      <c r="BX79" s="53"/>
      <c r="BY79" s="53"/>
      <c r="BZ79" s="54"/>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2"/>
      <c r="BM80" s="53"/>
      <c r="BN80" s="53"/>
      <c r="BO80" s="53"/>
      <c r="BP80" s="53"/>
      <c r="BQ80" s="53"/>
      <c r="BR80" s="53"/>
      <c r="BS80" s="53"/>
      <c r="BT80" s="53"/>
      <c r="BU80" s="53"/>
      <c r="BV80" s="53"/>
      <c r="BW80" s="53"/>
      <c r="BX80" s="53"/>
      <c r="BY80" s="53"/>
      <c r="BZ80" s="54"/>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2"/>
      <c r="BM81" s="53"/>
      <c r="BN81" s="53"/>
      <c r="BO81" s="53"/>
      <c r="BP81" s="53"/>
      <c r="BQ81" s="53"/>
      <c r="BR81" s="53"/>
      <c r="BS81" s="53"/>
      <c r="BT81" s="53"/>
      <c r="BU81" s="53"/>
      <c r="BV81" s="53"/>
      <c r="BW81" s="53"/>
      <c r="BX81" s="53"/>
      <c r="BY81" s="53"/>
      <c r="BZ81" s="54"/>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5"/>
      <c r="BM82" s="56"/>
      <c r="BN82" s="56"/>
      <c r="BO82" s="56"/>
      <c r="BP82" s="56"/>
      <c r="BQ82" s="56"/>
      <c r="BR82" s="56"/>
      <c r="BS82" s="56"/>
      <c r="BT82" s="56"/>
      <c r="BU82" s="56"/>
      <c r="BV82" s="56"/>
      <c r="BW82" s="56"/>
      <c r="BX82" s="56"/>
      <c r="BY82" s="56"/>
      <c r="BZ82" s="57"/>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tXuFfyETLyIxX5JI9x33Fwo2FGtUu8JtE9T83eTy5f/YJ/ZzvCpqYwXyHtx+FG4FkqV/jTvYPIXdfb0szGOOSg==" saltValue="W6XEBUtNA2C9HHV+YsthBQ=="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6" t="s">
        <v>50</v>
      </c>
      <c r="I3" s="87"/>
      <c r="J3" s="87"/>
      <c r="K3" s="87"/>
      <c r="L3" s="87"/>
      <c r="M3" s="87"/>
      <c r="N3" s="87"/>
      <c r="O3" s="87"/>
      <c r="P3" s="87"/>
      <c r="Q3" s="87"/>
      <c r="R3" s="87"/>
      <c r="S3" s="87"/>
      <c r="T3" s="87"/>
      <c r="U3" s="87"/>
      <c r="V3" s="87"/>
      <c r="W3" s="88"/>
      <c r="X3" s="92" t="s">
        <v>51</v>
      </c>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t="s">
        <v>27</v>
      </c>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row>
    <row r="4" spans="1:144" x14ac:dyDescent="0.2">
      <c r="A4" s="15" t="s">
        <v>52</v>
      </c>
      <c r="B4" s="17"/>
      <c r="C4" s="17"/>
      <c r="D4" s="17"/>
      <c r="E4" s="17"/>
      <c r="F4" s="17"/>
      <c r="G4" s="17"/>
      <c r="H4" s="89"/>
      <c r="I4" s="90"/>
      <c r="J4" s="90"/>
      <c r="K4" s="90"/>
      <c r="L4" s="90"/>
      <c r="M4" s="90"/>
      <c r="N4" s="90"/>
      <c r="O4" s="90"/>
      <c r="P4" s="90"/>
      <c r="Q4" s="90"/>
      <c r="R4" s="90"/>
      <c r="S4" s="90"/>
      <c r="T4" s="90"/>
      <c r="U4" s="90"/>
      <c r="V4" s="90"/>
      <c r="W4" s="91"/>
      <c r="X4" s="85" t="s">
        <v>53</v>
      </c>
      <c r="Y4" s="85"/>
      <c r="Z4" s="85"/>
      <c r="AA4" s="85"/>
      <c r="AB4" s="85"/>
      <c r="AC4" s="85"/>
      <c r="AD4" s="85"/>
      <c r="AE4" s="85"/>
      <c r="AF4" s="85"/>
      <c r="AG4" s="85"/>
      <c r="AH4" s="85"/>
      <c r="AI4" s="85" t="s">
        <v>54</v>
      </c>
      <c r="AJ4" s="85"/>
      <c r="AK4" s="85"/>
      <c r="AL4" s="85"/>
      <c r="AM4" s="85"/>
      <c r="AN4" s="85"/>
      <c r="AO4" s="85"/>
      <c r="AP4" s="85"/>
      <c r="AQ4" s="85"/>
      <c r="AR4" s="85"/>
      <c r="AS4" s="85"/>
      <c r="AT4" s="85" t="s">
        <v>55</v>
      </c>
      <c r="AU4" s="85"/>
      <c r="AV4" s="85"/>
      <c r="AW4" s="85"/>
      <c r="AX4" s="85"/>
      <c r="AY4" s="85"/>
      <c r="AZ4" s="85"/>
      <c r="BA4" s="85"/>
      <c r="BB4" s="85"/>
      <c r="BC4" s="85"/>
      <c r="BD4" s="85"/>
      <c r="BE4" s="85" t="s">
        <v>56</v>
      </c>
      <c r="BF4" s="85"/>
      <c r="BG4" s="85"/>
      <c r="BH4" s="85"/>
      <c r="BI4" s="85"/>
      <c r="BJ4" s="85"/>
      <c r="BK4" s="85"/>
      <c r="BL4" s="85"/>
      <c r="BM4" s="85"/>
      <c r="BN4" s="85"/>
      <c r="BO4" s="85"/>
      <c r="BP4" s="85" t="s">
        <v>57</v>
      </c>
      <c r="BQ4" s="85"/>
      <c r="BR4" s="85"/>
      <c r="BS4" s="85"/>
      <c r="BT4" s="85"/>
      <c r="BU4" s="85"/>
      <c r="BV4" s="85"/>
      <c r="BW4" s="85"/>
      <c r="BX4" s="85"/>
      <c r="BY4" s="85"/>
      <c r="BZ4" s="85"/>
      <c r="CA4" s="85" t="s">
        <v>58</v>
      </c>
      <c r="CB4" s="85"/>
      <c r="CC4" s="85"/>
      <c r="CD4" s="85"/>
      <c r="CE4" s="85"/>
      <c r="CF4" s="85"/>
      <c r="CG4" s="85"/>
      <c r="CH4" s="85"/>
      <c r="CI4" s="85"/>
      <c r="CJ4" s="85"/>
      <c r="CK4" s="85"/>
      <c r="CL4" s="85" t="s">
        <v>59</v>
      </c>
      <c r="CM4" s="85"/>
      <c r="CN4" s="85"/>
      <c r="CO4" s="85"/>
      <c r="CP4" s="85"/>
      <c r="CQ4" s="85"/>
      <c r="CR4" s="85"/>
      <c r="CS4" s="85"/>
      <c r="CT4" s="85"/>
      <c r="CU4" s="85"/>
      <c r="CV4" s="85"/>
      <c r="CW4" s="85" t="s">
        <v>60</v>
      </c>
      <c r="CX4" s="85"/>
      <c r="CY4" s="85"/>
      <c r="CZ4" s="85"/>
      <c r="DA4" s="85"/>
      <c r="DB4" s="85"/>
      <c r="DC4" s="85"/>
      <c r="DD4" s="85"/>
      <c r="DE4" s="85"/>
      <c r="DF4" s="85"/>
      <c r="DG4" s="85"/>
      <c r="DH4" s="85" t="s">
        <v>61</v>
      </c>
      <c r="DI4" s="85"/>
      <c r="DJ4" s="85"/>
      <c r="DK4" s="85"/>
      <c r="DL4" s="85"/>
      <c r="DM4" s="85"/>
      <c r="DN4" s="85"/>
      <c r="DO4" s="85"/>
      <c r="DP4" s="85"/>
      <c r="DQ4" s="85"/>
      <c r="DR4" s="85"/>
      <c r="DS4" s="85" t="s">
        <v>62</v>
      </c>
      <c r="DT4" s="85"/>
      <c r="DU4" s="85"/>
      <c r="DV4" s="85"/>
      <c r="DW4" s="85"/>
      <c r="DX4" s="85"/>
      <c r="DY4" s="85"/>
      <c r="DZ4" s="85"/>
      <c r="EA4" s="85"/>
      <c r="EB4" s="85"/>
      <c r="EC4" s="85"/>
      <c r="ED4" s="85" t="s">
        <v>63</v>
      </c>
      <c r="EE4" s="85"/>
      <c r="EF4" s="85"/>
      <c r="EG4" s="85"/>
      <c r="EH4" s="85"/>
      <c r="EI4" s="85"/>
      <c r="EJ4" s="85"/>
      <c r="EK4" s="85"/>
      <c r="EL4" s="85"/>
      <c r="EM4" s="85"/>
      <c r="EN4" s="85"/>
    </row>
    <row r="5" spans="1:144" x14ac:dyDescent="0.2">
      <c r="A5" s="15" t="s">
        <v>64</v>
      </c>
      <c r="B5" s="18"/>
      <c r="C5" s="18"/>
      <c r="D5" s="18"/>
      <c r="E5" s="18"/>
      <c r="F5" s="18"/>
      <c r="G5" s="18"/>
      <c r="H5" s="19" t="s">
        <v>65</v>
      </c>
      <c r="I5" s="19" t="s">
        <v>66</v>
      </c>
      <c r="J5" s="19" t="s">
        <v>67</v>
      </c>
      <c r="K5" s="19" t="s">
        <v>68</v>
      </c>
      <c r="L5" s="19" t="s">
        <v>69</v>
      </c>
      <c r="M5" s="19" t="s">
        <v>5</v>
      </c>
      <c r="N5" s="19" t="s">
        <v>70</v>
      </c>
      <c r="O5" s="19" t="s">
        <v>71</v>
      </c>
      <c r="P5" s="19" t="s">
        <v>72</v>
      </c>
      <c r="Q5" s="19" t="s">
        <v>73</v>
      </c>
      <c r="R5" s="19" t="s">
        <v>74</v>
      </c>
      <c r="S5" s="19" t="s">
        <v>75</v>
      </c>
      <c r="T5" s="19" t="s">
        <v>76</v>
      </c>
      <c r="U5" s="19" t="s">
        <v>77</v>
      </c>
      <c r="V5" s="19" t="s">
        <v>78</v>
      </c>
      <c r="W5" s="19" t="s">
        <v>79</v>
      </c>
      <c r="X5" s="19" t="s">
        <v>80</v>
      </c>
      <c r="Y5" s="19" t="s">
        <v>81</v>
      </c>
      <c r="Z5" s="19" t="s">
        <v>82</v>
      </c>
      <c r="AA5" s="19" t="s">
        <v>83</v>
      </c>
      <c r="AB5" s="19" t="s">
        <v>84</v>
      </c>
      <c r="AC5" s="19" t="s">
        <v>85</v>
      </c>
      <c r="AD5" s="19" t="s">
        <v>86</v>
      </c>
      <c r="AE5" s="19" t="s">
        <v>87</v>
      </c>
      <c r="AF5" s="19" t="s">
        <v>88</v>
      </c>
      <c r="AG5" s="19" t="s">
        <v>89</v>
      </c>
      <c r="AH5" s="19" t="s">
        <v>29</v>
      </c>
      <c r="AI5" s="19" t="s">
        <v>80</v>
      </c>
      <c r="AJ5" s="19" t="s">
        <v>81</v>
      </c>
      <c r="AK5" s="19" t="s">
        <v>82</v>
      </c>
      <c r="AL5" s="19" t="s">
        <v>83</v>
      </c>
      <c r="AM5" s="19" t="s">
        <v>84</v>
      </c>
      <c r="AN5" s="19" t="s">
        <v>85</v>
      </c>
      <c r="AO5" s="19" t="s">
        <v>86</v>
      </c>
      <c r="AP5" s="19" t="s">
        <v>87</v>
      </c>
      <c r="AQ5" s="19" t="s">
        <v>88</v>
      </c>
      <c r="AR5" s="19" t="s">
        <v>89</v>
      </c>
      <c r="AS5" s="19" t="s">
        <v>90</v>
      </c>
      <c r="AT5" s="19" t="s">
        <v>80</v>
      </c>
      <c r="AU5" s="19" t="s">
        <v>81</v>
      </c>
      <c r="AV5" s="19" t="s">
        <v>82</v>
      </c>
      <c r="AW5" s="19" t="s">
        <v>83</v>
      </c>
      <c r="AX5" s="19" t="s">
        <v>84</v>
      </c>
      <c r="AY5" s="19" t="s">
        <v>85</v>
      </c>
      <c r="AZ5" s="19" t="s">
        <v>86</v>
      </c>
      <c r="BA5" s="19" t="s">
        <v>87</v>
      </c>
      <c r="BB5" s="19" t="s">
        <v>88</v>
      </c>
      <c r="BC5" s="19" t="s">
        <v>89</v>
      </c>
      <c r="BD5" s="19" t="s">
        <v>90</v>
      </c>
      <c r="BE5" s="19" t="s">
        <v>80</v>
      </c>
      <c r="BF5" s="19" t="s">
        <v>81</v>
      </c>
      <c r="BG5" s="19" t="s">
        <v>82</v>
      </c>
      <c r="BH5" s="19" t="s">
        <v>83</v>
      </c>
      <c r="BI5" s="19" t="s">
        <v>84</v>
      </c>
      <c r="BJ5" s="19" t="s">
        <v>85</v>
      </c>
      <c r="BK5" s="19" t="s">
        <v>86</v>
      </c>
      <c r="BL5" s="19" t="s">
        <v>87</v>
      </c>
      <c r="BM5" s="19" t="s">
        <v>88</v>
      </c>
      <c r="BN5" s="19" t="s">
        <v>89</v>
      </c>
      <c r="BO5" s="19" t="s">
        <v>90</v>
      </c>
      <c r="BP5" s="19" t="s">
        <v>80</v>
      </c>
      <c r="BQ5" s="19" t="s">
        <v>81</v>
      </c>
      <c r="BR5" s="19" t="s">
        <v>82</v>
      </c>
      <c r="BS5" s="19" t="s">
        <v>83</v>
      </c>
      <c r="BT5" s="19" t="s">
        <v>84</v>
      </c>
      <c r="BU5" s="19" t="s">
        <v>85</v>
      </c>
      <c r="BV5" s="19" t="s">
        <v>86</v>
      </c>
      <c r="BW5" s="19" t="s">
        <v>87</v>
      </c>
      <c r="BX5" s="19" t="s">
        <v>88</v>
      </c>
      <c r="BY5" s="19" t="s">
        <v>89</v>
      </c>
      <c r="BZ5" s="19" t="s">
        <v>90</v>
      </c>
      <c r="CA5" s="19" t="s">
        <v>80</v>
      </c>
      <c r="CB5" s="19" t="s">
        <v>81</v>
      </c>
      <c r="CC5" s="19" t="s">
        <v>82</v>
      </c>
      <c r="CD5" s="19" t="s">
        <v>83</v>
      </c>
      <c r="CE5" s="19" t="s">
        <v>84</v>
      </c>
      <c r="CF5" s="19" t="s">
        <v>85</v>
      </c>
      <c r="CG5" s="19" t="s">
        <v>86</v>
      </c>
      <c r="CH5" s="19" t="s">
        <v>87</v>
      </c>
      <c r="CI5" s="19" t="s">
        <v>88</v>
      </c>
      <c r="CJ5" s="19" t="s">
        <v>89</v>
      </c>
      <c r="CK5" s="19" t="s">
        <v>90</v>
      </c>
      <c r="CL5" s="19" t="s">
        <v>80</v>
      </c>
      <c r="CM5" s="19" t="s">
        <v>81</v>
      </c>
      <c r="CN5" s="19" t="s">
        <v>82</v>
      </c>
      <c r="CO5" s="19" t="s">
        <v>83</v>
      </c>
      <c r="CP5" s="19" t="s">
        <v>84</v>
      </c>
      <c r="CQ5" s="19" t="s">
        <v>85</v>
      </c>
      <c r="CR5" s="19" t="s">
        <v>86</v>
      </c>
      <c r="CS5" s="19" t="s">
        <v>87</v>
      </c>
      <c r="CT5" s="19" t="s">
        <v>88</v>
      </c>
      <c r="CU5" s="19" t="s">
        <v>89</v>
      </c>
      <c r="CV5" s="19" t="s">
        <v>90</v>
      </c>
      <c r="CW5" s="19" t="s">
        <v>80</v>
      </c>
      <c r="CX5" s="19" t="s">
        <v>81</v>
      </c>
      <c r="CY5" s="19" t="s">
        <v>82</v>
      </c>
      <c r="CZ5" s="19" t="s">
        <v>83</v>
      </c>
      <c r="DA5" s="19" t="s">
        <v>84</v>
      </c>
      <c r="DB5" s="19" t="s">
        <v>85</v>
      </c>
      <c r="DC5" s="19" t="s">
        <v>86</v>
      </c>
      <c r="DD5" s="19" t="s">
        <v>87</v>
      </c>
      <c r="DE5" s="19" t="s">
        <v>88</v>
      </c>
      <c r="DF5" s="19" t="s">
        <v>89</v>
      </c>
      <c r="DG5" s="19" t="s">
        <v>90</v>
      </c>
      <c r="DH5" s="19" t="s">
        <v>80</v>
      </c>
      <c r="DI5" s="19" t="s">
        <v>81</v>
      </c>
      <c r="DJ5" s="19" t="s">
        <v>82</v>
      </c>
      <c r="DK5" s="19" t="s">
        <v>83</v>
      </c>
      <c r="DL5" s="19" t="s">
        <v>84</v>
      </c>
      <c r="DM5" s="19" t="s">
        <v>85</v>
      </c>
      <c r="DN5" s="19" t="s">
        <v>86</v>
      </c>
      <c r="DO5" s="19" t="s">
        <v>87</v>
      </c>
      <c r="DP5" s="19" t="s">
        <v>88</v>
      </c>
      <c r="DQ5" s="19" t="s">
        <v>89</v>
      </c>
      <c r="DR5" s="19" t="s">
        <v>90</v>
      </c>
      <c r="DS5" s="19" t="s">
        <v>80</v>
      </c>
      <c r="DT5" s="19" t="s">
        <v>81</v>
      </c>
      <c r="DU5" s="19" t="s">
        <v>82</v>
      </c>
      <c r="DV5" s="19" t="s">
        <v>83</v>
      </c>
      <c r="DW5" s="19" t="s">
        <v>84</v>
      </c>
      <c r="DX5" s="19" t="s">
        <v>85</v>
      </c>
      <c r="DY5" s="19" t="s">
        <v>86</v>
      </c>
      <c r="DZ5" s="19" t="s">
        <v>87</v>
      </c>
      <c r="EA5" s="19" t="s">
        <v>88</v>
      </c>
      <c r="EB5" s="19" t="s">
        <v>89</v>
      </c>
      <c r="EC5" s="19" t="s">
        <v>90</v>
      </c>
      <c r="ED5" s="19" t="s">
        <v>80</v>
      </c>
      <c r="EE5" s="19" t="s">
        <v>81</v>
      </c>
      <c r="EF5" s="19" t="s">
        <v>82</v>
      </c>
      <c r="EG5" s="19" t="s">
        <v>83</v>
      </c>
      <c r="EH5" s="19" t="s">
        <v>84</v>
      </c>
      <c r="EI5" s="19" t="s">
        <v>85</v>
      </c>
      <c r="EJ5" s="19" t="s">
        <v>86</v>
      </c>
      <c r="EK5" s="19" t="s">
        <v>87</v>
      </c>
      <c r="EL5" s="19" t="s">
        <v>88</v>
      </c>
      <c r="EM5" s="19" t="s">
        <v>89</v>
      </c>
      <c r="EN5" s="19" t="s">
        <v>90</v>
      </c>
    </row>
    <row r="6" spans="1:144" s="23" customFormat="1" x14ac:dyDescent="0.2">
      <c r="A6" s="15" t="s">
        <v>91</v>
      </c>
      <c r="B6" s="20">
        <f>B7</f>
        <v>2022</v>
      </c>
      <c r="C6" s="20">
        <f t="shared" ref="C6:W6" si="3">C7</f>
        <v>243442</v>
      </c>
      <c r="D6" s="20">
        <f t="shared" si="3"/>
        <v>46</v>
      </c>
      <c r="E6" s="20">
        <f t="shared" si="3"/>
        <v>1</v>
      </c>
      <c r="F6" s="20">
        <f t="shared" si="3"/>
        <v>0</v>
      </c>
      <c r="G6" s="20">
        <f t="shared" si="3"/>
        <v>1</v>
      </c>
      <c r="H6" s="20" t="str">
        <f t="shared" si="3"/>
        <v>三重県　川越町</v>
      </c>
      <c r="I6" s="20" t="str">
        <f t="shared" si="3"/>
        <v>法適用</v>
      </c>
      <c r="J6" s="20" t="str">
        <f t="shared" si="3"/>
        <v>水道事業</v>
      </c>
      <c r="K6" s="20" t="str">
        <f t="shared" si="3"/>
        <v>末端給水事業</v>
      </c>
      <c r="L6" s="20" t="str">
        <f t="shared" si="3"/>
        <v>A6</v>
      </c>
      <c r="M6" s="20" t="str">
        <f t="shared" si="3"/>
        <v>非設置</v>
      </c>
      <c r="N6" s="21" t="str">
        <f t="shared" si="3"/>
        <v>-</v>
      </c>
      <c r="O6" s="21">
        <f t="shared" si="3"/>
        <v>96.77</v>
      </c>
      <c r="P6" s="21">
        <f t="shared" si="3"/>
        <v>100</v>
      </c>
      <c r="Q6" s="21">
        <f t="shared" si="3"/>
        <v>2104</v>
      </c>
      <c r="R6" s="21">
        <f t="shared" si="3"/>
        <v>15535</v>
      </c>
      <c r="S6" s="21">
        <f t="shared" si="3"/>
        <v>8.7200000000000006</v>
      </c>
      <c r="T6" s="21">
        <f t="shared" si="3"/>
        <v>1781.54</v>
      </c>
      <c r="U6" s="21">
        <f t="shared" si="3"/>
        <v>15596</v>
      </c>
      <c r="V6" s="21">
        <f t="shared" si="3"/>
        <v>8.02</v>
      </c>
      <c r="W6" s="21">
        <f t="shared" si="3"/>
        <v>1944.64</v>
      </c>
      <c r="X6" s="22">
        <f>IF(X7="",NA(),X7)</f>
        <v>96.98</v>
      </c>
      <c r="Y6" s="22">
        <f t="shared" ref="Y6:AG6" si="4">IF(Y7="",NA(),Y7)</f>
        <v>99.25</v>
      </c>
      <c r="Z6" s="22">
        <f t="shared" si="4"/>
        <v>99.7</v>
      </c>
      <c r="AA6" s="22">
        <f t="shared" si="4"/>
        <v>102.27</v>
      </c>
      <c r="AB6" s="22">
        <f t="shared" si="4"/>
        <v>97.73</v>
      </c>
      <c r="AC6" s="22">
        <f t="shared" si="4"/>
        <v>108.87</v>
      </c>
      <c r="AD6" s="22">
        <f t="shared" si="4"/>
        <v>108.61</v>
      </c>
      <c r="AE6" s="22">
        <f t="shared" si="4"/>
        <v>108.35</v>
      </c>
      <c r="AF6" s="22">
        <f t="shared" si="4"/>
        <v>108.84</v>
      </c>
      <c r="AG6" s="22">
        <f t="shared" si="4"/>
        <v>105.92</v>
      </c>
      <c r="AH6" s="21" t="str">
        <f>IF(AH7="","",IF(AH7="-","【-】","【"&amp;SUBSTITUTE(TEXT(AH7,"#,##0.00"),"-","△")&amp;"】"))</f>
        <v>【108.70】</v>
      </c>
      <c r="AI6" s="21">
        <f>IF(AI7="",NA(),AI7)</f>
        <v>0</v>
      </c>
      <c r="AJ6" s="21">
        <f t="shared" ref="AJ6:AR6" si="5">IF(AJ7="",NA(),AJ7)</f>
        <v>0</v>
      </c>
      <c r="AK6" s="21">
        <f t="shared" si="5"/>
        <v>0</v>
      </c>
      <c r="AL6" s="21">
        <f t="shared" si="5"/>
        <v>0</v>
      </c>
      <c r="AM6" s="21">
        <f t="shared" si="5"/>
        <v>0</v>
      </c>
      <c r="AN6" s="22">
        <f t="shared" si="5"/>
        <v>3.16</v>
      </c>
      <c r="AO6" s="22">
        <f t="shared" si="5"/>
        <v>3.59</v>
      </c>
      <c r="AP6" s="22">
        <f t="shared" si="5"/>
        <v>3.98</v>
      </c>
      <c r="AQ6" s="22">
        <f t="shared" si="5"/>
        <v>6.02</v>
      </c>
      <c r="AR6" s="22">
        <f t="shared" si="5"/>
        <v>7.78</v>
      </c>
      <c r="AS6" s="21" t="str">
        <f>IF(AS7="","",IF(AS7="-","【-】","【"&amp;SUBSTITUTE(TEXT(AS7,"#,##0.00"),"-","△")&amp;"】"))</f>
        <v>【1.34】</v>
      </c>
      <c r="AT6" s="22">
        <f>IF(AT7="",NA(),AT7)</f>
        <v>1699.32</v>
      </c>
      <c r="AU6" s="22">
        <f t="shared" ref="AU6:BC6" si="6">IF(AU7="",NA(),AU7)</f>
        <v>1636.22</v>
      </c>
      <c r="AV6" s="22">
        <f t="shared" si="6"/>
        <v>1336.17</v>
      </c>
      <c r="AW6" s="22">
        <f t="shared" si="6"/>
        <v>1225.57</v>
      </c>
      <c r="AX6" s="22">
        <f t="shared" si="6"/>
        <v>492.43</v>
      </c>
      <c r="AY6" s="22">
        <f t="shared" si="6"/>
        <v>369.69</v>
      </c>
      <c r="AZ6" s="22">
        <f t="shared" si="6"/>
        <v>379.08</v>
      </c>
      <c r="BA6" s="22">
        <f t="shared" si="6"/>
        <v>367.55</v>
      </c>
      <c r="BB6" s="22">
        <f t="shared" si="6"/>
        <v>378.56</v>
      </c>
      <c r="BC6" s="22">
        <f t="shared" si="6"/>
        <v>364.46</v>
      </c>
      <c r="BD6" s="21" t="str">
        <f>IF(BD7="","",IF(BD7="-","【-】","【"&amp;SUBSTITUTE(TEXT(BD7,"#,##0.00"),"-","△")&amp;"】"))</f>
        <v>【252.29】</v>
      </c>
      <c r="BE6" s="21">
        <f>IF(BE7="",NA(),BE7)</f>
        <v>0</v>
      </c>
      <c r="BF6" s="21">
        <f t="shared" ref="BF6:BN6" si="7">IF(BF7="",NA(),BF7)</f>
        <v>0</v>
      </c>
      <c r="BG6" s="21">
        <f t="shared" si="7"/>
        <v>0</v>
      </c>
      <c r="BH6" s="21">
        <f t="shared" si="7"/>
        <v>0</v>
      </c>
      <c r="BI6" s="21">
        <f t="shared" si="7"/>
        <v>0</v>
      </c>
      <c r="BJ6" s="22">
        <f t="shared" si="7"/>
        <v>402.99</v>
      </c>
      <c r="BK6" s="22">
        <f t="shared" si="7"/>
        <v>398.98</v>
      </c>
      <c r="BL6" s="22">
        <f t="shared" si="7"/>
        <v>418.68</v>
      </c>
      <c r="BM6" s="22">
        <f t="shared" si="7"/>
        <v>395.68</v>
      </c>
      <c r="BN6" s="22">
        <f t="shared" si="7"/>
        <v>403.72</v>
      </c>
      <c r="BO6" s="21" t="str">
        <f>IF(BO7="","",IF(BO7="-","【-】","【"&amp;SUBSTITUTE(TEXT(BO7,"#,##0.00"),"-","△")&amp;"】"))</f>
        <v>【268.07】</v>
      </c>
      <c r="BP6" s="22">
        <f>IF(BP7="",NA(),BP7)</f>
        <v>84.28</v>
      </c>
      <c r="BQ6" s="22">
        <f t="shared" ref="BQ6:BY6" si="8">IF(BQ7="",NA(),BQ7)</f>
        <v>87.27</v>
      </c>
      <c r="BR6" s="22">
        <f t="shared" si="8"/>
        <v>62.38</v>
      </c>
      <c r="BS6" s="22">
        <f t="shared" si="8"/>
        <v>87.51</v>
      </c>
      <c r="BT6" s="22">
        <f t="shared" si="8"/>
        <v>80.650000000000006</v>
      </c>
      <c r="BU6" s="22">
        <f t="shared" si="8"/>
        <v>98.66</v>
      </c>
      <c r="BV6" s="22">
        <f t="shared" si="8"/>
        <v>98.64</v>
      </c>
      <c r="BW6" s="22">
        <f t="shared" si="8"/>
        <v>94.78</v>
      </c>
      <c r="BX6" s="22">
        <f t="shared" si="8"/>
        <v>97.59</v>
      </c>
      <c r="BY6" s="22">
        <f t="shared" si="8"/>
        <v>92.17</v>
      </c>
      <c r="BZ6" s="21" t="str">
        <f>IF(BZ7="","",IF(BZ7="-","【-】","【"&amp;SUBSTITUTE(TEXT(BZ7,"#,##0.00"),"-","△")&amp;"】"))</f>
        <v>【97.47】</v>
      </c>
      <c r="CA6" s="22">
        <f>IF(CA7="",NA(),CA7)</f>
        <v>164.9</v>
      </c>
      <c r="CB6" s="22">
        <f t="shared" ref="CB6:CJ6" si="9">IF(CB7="",NA(),CB7)</f>
        <v>158.71</v>
      </c>
      <c r="CC6" s="22">
        <f t="shared" si="9"/>
        <v>159.54</v>
      </c>
      <c r="CD6" s="22">
        <f t="shared" si="9"/>
        <v>152.94999999999999</v>
      </c>
      <c r="CE6" s="22">
        <f t="shared" si="9"/>
        <v>169.78</v>
      </c>
      <c r="CF6" s="22">
        <f t="shared" si="9"/>
        <v>178.59</v>
      </c>
      <c r="CG6" s="22">
        <f t="shared" si="9"/>
        <v>178.92</v>
      </c>
      <c r="CH6" s="22">
        <f t="shared" si="9"/>
        <v>181.3</v>
      </c>
      <c r="CI6" s="22">
        <f t="shared" si="9"/>
        <v>181.71</v>
      </c>
      <c r="CJ6" s="22">
        <f t="shared" si="9"/>
        <v>188.51</v>
      </c>
      <c r="CK6" s="21" t="str">
        <f>IF(CK7="","",IF(CK7="-","【-】","【"&amp;SUBSTITUTE(TEXT(CK7,"#,##0.00"),"-","△")&amp;"】"))</f>
        <v>【174.75】</v>
      </c>
      <c r="CL6" s="22">
        <f>IF(CL7="",NA(),CL7)</f>
        <v>72</v>
      </c>
      <c r="CM6" s="22">
        <f t="shared" ref="CM6:CU6" si="10">IF(CM7="",NA(),CM7)</f>
        <v>72.38</v>
      </c>
      <c r="CN6" s="22">
        <f t="shared" si="10"/>
        <v>72.36</v>
      </c>
      <c r="CO6" s="22">
        <f t="shared" si="10"/>
        <v>74.27</v>
      </c>
      <c r="CP6" s="22">
        <f t="shared" si="10"/>
        <v>73.650000000000006</v>
      </c>
      <c r="CQ6" s="22">
        <f t="shared" si="10"/>
        <v>55.03</v>
      </c>
      <c r="CR6" s="22">
        <f t="shared" si="10"/>
        <v>55.14</v>
      </c>
      <c r="CS6" s="22">
        <f t="shared" si="10"/>
        <v>55.89</v>
      </c>
      <c r="CT6" s="22">
        <f t="shared" si="10"/>
        <v>55.72</v>
      </c>
      <c r="CU6" s="22">
        <f t="shared" si="10"/>
        <v>55.31</v>
      </c>
      <c r="CV6" s="21" t="str">
        <f>IF(CV7="","",IF(CV7="-","【-】","【"&amp;SUBSTITUTE(TEXT(CV7,"#,##0.00"),"-","△")&amp;"】"))</f>
        <v>【59.97】</v>
      </c>
      <c r="CW6" s="22">
        <f>IF(CW7="",NA(),CW7)</f>
        <v>93.07</v>
      </c>
      <c r="CX6" s="22">
        <f t="shared" ref="CX6:DF6" si="11">IF(CX7="",NA(),CX7)</f>
        <v>92.62</v>
      </c>
      <c r="CY6" s="22">
        <f t="shared" si="11"/>
        <v>94.87</v>
      </c>
      <c r="CZ6" s="22">
        <f t="shared" si="11"/>
        <v>93.63</v>
      </c>
      <c r="DA6" s="22">
        <f t="shared" si="11"/>
        <v>93.9</v>
      </c>
      <c r="DB6" s="22">
        <f t="shared" si="11"/>
        <v>81.900000000000006</v>
      </c>
      <c r="DC6" s="22">
        <f t="shared" si="11"/>
        <v>81.39</v>
      </c>
      <c r="DD6" s="22">
        <f t="shared" si="11"/>
        <v>81.27</v>
      </c>
      <c r="DE6" s="22">
        <f t="shared" si="11"/>
        <v>81.260000000000005</v>
      </c>
      <c r="DF6" s="22">
        <f t="shared" si="11"/>
        <v>80.36</v>
      </c>
      <c r="DG6" s="21" t="str">
        <f>IF(DG7="","",IF(DG7="-","【-】","【"&amp;SUBSTITUTE(TEXT(DG7,"#,##0.00"),"-","△")&amp;"】"))</f>
        <v>【89.76】</v>
      </c>
      <c r="DH6" s="22">
        <f>IF(DH7="",NA(),DH7)</f>
        <v>52.93</v>
      </c>
      <c r="DI6" s="22">
        <f t="shared" ref="DI6:DQ6" si="12">IF(DI7="",NA(),DI7)</f>
        <v>53.23</v>
      </c>
      <c r="DJ6" s="22">
        <f t="shared" si="12"/>
        <v>53.79</v>
      </c>
      <c r="DK6" s="22">
        <f t="shared" si="12"/>
        <v>54.38</v>
      </c>
      <c r="DL6" s="22">
        <f t="shared" si="12"/>
        <v>55.66</v>
      </c>
      <c r="DM6" s="22">
        <f t="shared" si="12"/>
        <v>48.87</v>
      </c>
      <c r="DN6" s="22">
        <f t="shared" si="12"/>
        <v>49.92</v>
      </c>
      <c r="DO6" s="22">
        <f t="shared" si="12"/>
        <v>50.63</v>
      </c>
      <c r="DP6" s="22">
        <f t="shared" si="12"/>
        <v>51.29</v>
      </c>
      <c r="DQ6" s="22">
        <f t="shared" si="12"/>
        <v>52.2</v>
      </c>
      <c r="DR6" s="21" t="str">
        <f>IF(DR7="","",IF(DR7="-","【-】","【"&amp;SUBSTITUTE(TEXT(DR7,"#,##0.00"),"-","△")&amp;"】"))</f>
        <v>【51.51】</v>
      </c>
      <c r="DS6" s="22">
        <f>IF(DS7="",NA(),DS7)</f>
        <v>8.6999999999999993</v>
      </c>
      <c r="DT6" s="22">
        <f t="shared" ref="DT6:EB6" si="13">IF(DT7="",NA(),DT7)</f>
        <v>9.24</v>
      </c>
      <c r="DU6" s="22">
        <f t="shared" si="13"/>
        <v>10.26</v>
      </c>
      <c r="DV6" s="22">
        <f t="shared" si="13"/>
        <v>10.85</v>
      </c>
      <c r="DW6" s="22">
        <f t="shared" si="13"/>
        <v>11.33</v>
      </c>
      <c r="DX6" s="22">
        <f t="shared" si="13"/>
        <v>14.85</v>
      </c>
      <c r="DY6" s="22">
        <f t="shared" si="13"/>
        <v>16.88</v>
      </c>
      <c r="DZ6" s="22">
        <f t="shared" si="13"/>
        <v>18.28</v>
      </c>
      <c r="EA6" s="22">
        <f t="shared" si="13"/>
        <v>19.61</v>
      </c>
      <c r="EB6" s="22">
        <f t="shared" si="13"/>
        <v>20.73</v>
      </c>
      <c r="EC6" s="21" t="str">
        <f>IF(EC7="","",IF(EC7="-","【-】","【"&amp;SUBSTITUTE(TEXT(EC7,"#,##0.00"),"-","△")&amp;"】"))</f>
        <v>【23.75】</v>
      </c>
      <c r="ED6" s="22">
        <f>IF(ED7="",NA(),ED7)</f>
        <v>0.65</v>
      </c>
      <c r="EE6" s="22">
        <f t="shared" ref="EE6:EM6" si="14">IF(EE7="",NA(),EE7)</f>
        <v>0.34</v>
      </c>
      <c r="EF6" s="22">
        <f t="shared" si="14"/>
        <v>0.52</v>
      </c>
      <c r="EG6" s="22">
        <f t="shared" si="14"/>
        <v>0.17</v>
      </c>
      <c r="EH6" s="22">
        <f t="shared" si="14"/>
        <v>0.17</v>
      </c>
      <c r="EI6" s="22">
        <f t="shared" si="14"/>
        <v>0.5</v>
      </c>
      <c r="EJ6" s="22">
        <f t="shared" si="14"/>
        <v>0.52</v>
      </c>
      <c r="EK6" s="22">
        <f t="shared" si="14"/>
        <v>0.53</v>
      </c>
      <c r="EL6" s="22">
        <f t="shared" si="14"/>
        <v>0.48</v>
      </c>
      <c r="EM6" s="22">
        <f t="shared" si="14"/>
        <v>0.5</v>
      </c>
      <c r="EN6" s="21" t="str">
        <f>IF(EN7="","",IF(EN7="-","【-】","【"&amp;SUBSTITUTE(TEXT(EN7,"#,##0.00"),"-","△")&amp;"】"))</f>
        <v>【0.67】</v>
      </c>
    </row>
    <row r="7" spans="1:144" s="23" customFormat="1" x14ac:dyDescent="0.2">
      <c r="A7" s="15"/>
      <c r="B7" s="24">
        <v>2022</v>
      </c>
      <c r="C7" s="24">
        <v>243442</v>
      </c>
      <c r="D7" s="24">
        <v>46</v>
      </c>
      <c r="E7" s="24">
        <v>1</v>
      </c>
      <c r="F7" s="24">
        <v>0</v>
      </c>
      <c r="G7" s="24">
        <v>1</v>
      </c>
      <c r="H7" s="24" t="s">
        <v>92</v>
      </c>
      <c r="I7" s="24" t="s">
        <v>93</v>
      </c>
      <c r="J7" s="24" t="s">
        <v>94</v>
      </c>
      <c r="K7" s="24" t="s">
        <v>95</v>
      </c>
      <c r="L7" s="24" t="s">
        <v>96</v>
      </c>
      <c r="M7" s="24" t="s">
        <v>97</v>
      </c>
      <c r="N7" s="25" t="s">
        <v>98</v>
      </c>
      <c r="O7" s="25">
        <v>96.77</v>
      </c>
      <c r="P7" s="25">
        <v>100</v>
      </c>
      <c r="Q7" s="25">
        <v>2104</v>
      </c>
      <c r="R7" s="25">
        <v>15535</v>
      </c>
      <c r="S7" s="25">
        <v>8.7200000000000006</v>
      </c>
      <c r="T7" s="25">
        <v>1781.54</v>
      </c>
      <c r="U7" s="25">
        <v>15596</v>
      </c>
      <c r="V7" s="25">
        <v>8.02</v>
      </c>
      <c r="W7" s="25">
        <v>1944.64</v>
      </c>
      <c r="X7" s="25">
        <v>96.98</v>
      </c>
      <c r="Y7" s="25">
        <v>99.25</v>
      </c>
      <c r="Z7" s="25">
        <v>99.7</v>
      </c>
      <c r="AA7" s="25">
        <v>102.27</v>
      </c>
      <c r="AB7" s="25">
        <v>97.73</v>
      </c>
      <c r="AC7" s="25">
        <v>108.87</v>
      </c>
      <c r="AD7" s="25">
        <v>108.61</v>
      </c>
      <c r="AE7" s="25">
        <v>108.35</v>
      </c>
      <c r="AF7" s="25">
        <v>108.84</v>
      </c>
      <c r="AG7" s="25">
        <v>105.92</v>
      </c>
      <c r="AH7" s="25">
        <v>108.7</v>
      </c>
      <c r="AI7" s="25">
        <v>0</v>
      </c>
      <c r="AJ7" s="25">
        <v>0</v>
      </c>
      <c r="AK7" s="25">
        <v>0</v>
      </c>
      <c r="AL7" s="25">
        <v>0</v>
      </c>
      <c r="AM7" s="25">
        <v>0</v>
      </c>
      <c r="AN7" s="25">
        <v>3.16</v>
      </c>
      <c r="AO7" s="25">
        <v>3.59</v>
      </c>
      <c r="AP7" s="25">
        <v>3.98</v>
      </c>
      <c r="AQ7" s="25">
        <v>6.02</v>
      </c>
      <c r="AR7" s="25">
        <v>7.78</v>
      </c>
      <c r="AS7" s="25">
        <v>1.34</v>
      </c>
      <c r="AT7" s="25">
        <v>1699.32</v>
      </c>
      <c r="AU7" s="25">
        <v>1636.22</v>
      </c>
      <c r="AV7" s="25">
        <v>1336.17</v>
      </c>
      <c r="AW7" s="25">
        <v>1225.57</v>
      </c>
      <c r="AX7" s="25">
        <v>492.43</v>
      </c>
      <c r="AY7" s="25">
        <v>369.69</v>
      </c>
      <c r="AZ7" s="25">
        <v>379.08</v>
      </c>
      <c r="BA7" s="25">
        <v>367.55</v>
      </c>
      <c r="BB7" s="25">
        <v>378.56</v>
      </c>
      <c r="BC7" s="25">
        <v>364.46</v>
      </c>
      <c r="BD7" s="25">
        <v>252.29</v>
      </c>
      <c r="BE7" s="25">
        <v>0</v>
      </c>
      <c r="BF7" s="25">
        <v>0</v>
      </c>
      <c r="BG7" s="25">
        <v>0</v>
      </c>
      <c r="BH7" s="25">
        <v>0</v>
      </c>
      <c r="BI7" s="25">
        <v>0</v>
      </c>
      <c r="BJ7" s="25">
        <v>402.99</v>
      </c>
      <c r="BK7" s="25">
        <v>398.98</v>
      </c>
      <c r="BL7" s="25">
        <v>418.68</v>
      </c>
      <c r="BM7" s="25">
        <v>395.68</v>
      </c>
      <c r="BN7" s="25">
        <v>403.72</v>
      </c>
      <c r="BO7" s="25">
        <v>268.07</v>
      </c>
      <c r="BP7" s="25">
        <v>84.28</v>
      </c>
      <c r="BQ7" s="25">
        <v>87.27</v>
      </c>
      <c r="BR7" s="25">
        <v>62.38</v>
      </c>
      <c r="BS7" s="25">
        <v>87.51</v>
      </c>
      <c r="BT7" s="25">
        <v>80.650000000000006</v>
      </c>
      <c r="BU7" s="25">
        <v>98.66</v>
      </c>
      <c r="BV7" s="25">
        <v>98.64</v>
      </c>
      <c r="BW7" s="25">
        <v>94.78</v>
      </c>
      <c r="BX7" s="25">
        <v>97.59</v>
      </c>
      <c r="BY7" s="25">
        <v>92.17</v>
      </c>
      <c r="BZ7" s="25">
        <v>97.47</v>
      </c>
      <c r="CA7" s="25">
        <v>164.9</v>
      </c>
      <c r="CB7" s="25">
        <v>158.71</v>
      </c>
      <c r="CC7" s="25">
        <v>159.54</v>
      </c>
      <c r="CD7" s="25">
        <v>152.94999999999999</v>
      </c>
      <c r="CE7" s="25">
        <v>169.78</v>
      </c>
      <c r="CF7" s="25">
        <v>178.59</v>
      </c>
      <c r="CG7" s="25">
        <v>178.92</v>
      </c>
      <c r="CH7" s="25">
        <v>181.3</v>
      </c>
      <c r="CI7" s="25">
        <v>181.71</v>
      </c>
      <c r="CJ7" s="25">
        <v>188.51</v>
      </c>
      <c r="CK7" s="25">
        <v>174.75</v>
      </c>
      <c r="CL7" s="25">
        <v>72</v>
      </c>
      <c r="CM7" s="25">
        <v>72.38</v>
      </c>
      <c r="CN7" s="25">
        <v>72.36</v>
      </c>
      <c r="CO7" s="25">
        <v>74.27</v>
      </c>
      <c r="CP7" s="25">
        <v>73.650000000000006</v>
      </c>
      <c r="CQ7" s="25">
        <v>55.03</v>
      </c>
      <c r="CR7" s="25">
        <v>55.14</v>
      </c>
      <c r="CS7" s="25">
        <v>55.89</v>
      </c>
      <c r="CT7" s="25">
        <v>55.72</v>
      </c>
      <c r="CU7" s="25">
        <v>55.31</v>
      </c>
      <c r="CV7" s="25">
        <v>59.97</v>
      </c>
      <c r="CW7" s="25">
        <v>93.07</v>
      </c>
      <c r="CX7" s="25">
        <v>92.62</v>
      </c>
      <c r="CY7" s="25">
        <v>94.87</v>
      </c>
      <c r="CZ7" s="25">
        <v>93.63</v>
      </c>
      <c r="DA7" s="25">
        <v>93.9</v>
      </c>
      <c r="DB7" s="25">
        <v>81.900000000000006</v>
      </c>
      <c r="DC7" s="25">
        <v>81.39</v>
      </c>
      <c r="DD7" s="25">
        <v>81.27</v>
      </c>
      <c r="DE7" s="25">
        <v>81.260000000000005</v>
      </c>
      <c r="DF7" s="25">
        <v>80.36</v>
      </c>
      <c r="DG7" s="25">
        <v>89.76</v>
      </c>
      <c r="DH7" s="25">
        <v>52.93</v>
      </c>
      <c r="DI7" s="25">
        <v>53.23</v>
      </c>
      <c r="DJ7" s="25">
        <v>53.79</v>
      </c>
      <c r="DK7" s="25">
        <v>54.38</v>
      </c>
      <c r="DL7" s="25">
        <v>55.66</v>
      </c>
      <c r="DM7" s="25">
        <v>48.87</v>
      </c>
      <c r="DN7" s="25">
        <v>49.92</v>
      </c>
      <c r="DO7" s="25">
        <v>50.63</v>
      </c>
      <c r="DP7" s="25">
        <v>51.29</v>
      </c>
      <c r="DQ7" s="25">
        <v>52.2</v>
      </c>
      <c r="DR7" s="25">
        <v>51.51</v>
      </c>
      <c r="DS7" s="25">
        <v>8.6999999999999993</v>
      </c>
      <c r="DT7" s="25">
        <v>9.24</v>
      </c>
      <c r="DU7" s="25">
        <v>10.26</v>
      </c>
      <c r="DV7" s="25">
        <v>10.85</v>
      </c>
      <c r="DW7" s="25">
        <v>11.33</v>
      </c>
      <c r="DX7" s="25">
        <v>14.85</v>
      </c>
      <c r="DY7" s="25">
        <v>16.88</v>
      </c>
      <c r="DZ7" s="25">
        <v>18.28</v>
      </c>
      <c r="EA7" s="25">
        <v>19.61</v>
      </c>
      <c r="EB7" s="25">
        <v>20.73</v>
      </c>
      <c r="EC7" s="25">
        <v>23.75</v>
      </c>
      <c r="ED7" s="25">
        <v>0.65</v>
      </c>
      <c r="EE7" s="25">
        <v>0.34</v>
      </c>
      <c r="EF7" s="25">
        <v>0.52</v>
      </c>
      <c r="EG7" s="25">
        <v>0.17</v>
      </c>
      <c r="EH7" s="25">
        <v>0.17</v>
      </c>
      <c r="EI7" s="25">
        <v>0.5</v>
      </c>
      <c r="EJ7" s="25">
        <v>0.52</v>
      </c>
      <c r="EK7" s="25">
        <v>0.53</v>
      </c>
      <c r="EL7" s="25">
        <v>0.48</v>
      </c>
      <c r="EM7" s="25">
        <v>0.5</v>
      </c>
      <c r="EN7" s="25">
        <v>0.67</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99</v>
      </c>
      <c r="C9" s="28" t="s">
        <v>100</v>
      </c>
      <c r="D9" s="28" t="s">
        <v>101</v>
      </c>
      <c r="E9" s="28" t="s">
        <v>102</v>
      </c>
      <c r="F9" s="28" t="s">
        <v>103</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2">
      <c r="B11">
        <v>4</v>
      </c>
      <c r="C11">
        <v>3</v>
      </c>
      <c r="D11">
        <v>2</v>
      </c>
      <c r="E11">
        <v>1</v>
      </c>
      <c r="F11">
        <v>0</v>
      </c>
      <c r="G11" t="s">
        <v>104</v>
      </c>
    </row>
    <row r="12" spans="1:144" x14ac:dyDescent="0.2">
      <c r="B12">
        <v>1</v>
      </c>
      <c r="C12">
        <v>1</v>
      </c>
      <c r="D12">
        <v>2</v>
      </c>
      <c r="E12">
        <v>3</v>
      </c>
      <c r="F12">
        <v>4</v>
      </c>
      <c r="G12" t="s">
        <v>105</v>
      </c>
    </row>
    <row r="13" spans="1:144" x14ac:dyDescent="0.2">
      <c r="B13" t="s">
        <v>106</v>
      </c>
      <c r="C13" t="s">
        <v>107</v>
      </c>
      <c r="D13" t="s">
        <v>107</v>
      </c>
      <c r="E13" t="s">
        <v>107</v>
      </c>
      <c r="F13" t="s">
        <v>107</v>
      </c>
      <c r="G13" t="s">
        <v>108</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