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fl\共有フォルダ\上下水道課\下水道課\04_課全体に関するもの\21 調査・報告\01 庶務計画係\R5年度\060116　経営比較分析表(R4決算)\"/>
    </mc:Choice>
  </mc:AlternateContent>
  <workbookProtection workbookAlgorithmName="SHA-512" workbookHashValue="cU8Gmd/yoZvep87//kWhXFZS3BUg5vVcrUBgDMyliryPbyCepu0povjU1NnLDU1IcUuxVdkTYgBKW6Pk1WCZRg==" workbookSaltValue="QF4/ZLl2KxUXoU+/3Jst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<sst xmlns="http://schemas.openxmlformats.org/spreadsheetml/2006/main" count="236" uniqueCount="116">
  <si>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</si>
  <si>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</si>
  <si>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</si>
  <si>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</si>
  <si>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</si>
  <si>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</si>
  <si>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</si>
  <si>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</si>
  <si>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</si>
  <si>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</si>
  <si>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</si>
  <si>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</si>
  <si>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</si>
  <si>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</si>
  <si>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</si>
  <si>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</si>
  <si>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</si>
  <si>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</si>
  <si>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</si>
  <si>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</si>
  <si>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</si>
  <si>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</si>
  <si>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</si>
  <si>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</si>
  <si>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</si>
  <si>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</si>
  <si>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</si>
  <si>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</si>
  <si>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</si>
  <si>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</si>
  <si>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</si>
  <si>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</si>
  <si>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</si>
  <si>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</si>
  <si>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</si>
  <si>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</si>
  <si>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</si>
  <si>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</si>
  <si>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</si>
  <si>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</si>
  <si>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</si>
  <si>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</si>
  <si>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</si>
  <si>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</si>
  <si>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</si>
  <si>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</si>
  <si>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</si>
  <si>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</si>
  <si>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</si>
  <si>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</si>
  <si>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</si>
  <si>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</si>
  <si>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</si>
  <si>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</si>
  <si>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</si>
  <si>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</si>
  <si>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</si>
  <si>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</si>
  <si>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</si>
  <si>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</si>
  <si>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</si>
  <si>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</si>
  <si>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</si>
  <si>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</si>
  <si>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</si>
  <si>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</si>
  <si>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</si>
  <si>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</si>
  <si>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</si>
  <si>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</si>
  <si>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</si>
  <si>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</si>
  <si>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</si>
  <si>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</si>
  <si>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</si>
  <si>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</si>
  <si>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</si>
  <si>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</si>
  <si>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</si>
  <si>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</si>
  <si>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</si>
  <si>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</si>
  <si>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</si>
  <si>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</si>
  <si>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</si>
  <si>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</si>
  <si>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</si>
  <si>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</si>
  <si>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</si>
  <si>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</si>
  <si>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</si>
  <si>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</si>
  <si>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</si>
  <si>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</si>
  <si>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</si>
  <si>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</si>
  <si>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</si>
  <si>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</si>
  <si>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</si>
  <si>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</si>
  <si>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</si>
  <si>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</si>
  <si>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</si>
  <si>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</si>
  <si>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</si>
  <si>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</si>
  <si>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</si>
  <si>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</si>
  <si>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</si>
  <si>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</si>
  <si>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</si>
  <si>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</si>
  <si>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</si>
  <si>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町は、特定環境保全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５年分のため、類似団体に比べ指標がよくみえてしまうところがある。
下水道法の改正により、事業計画に維持管理計画を規定し硫化水素の発生しやすいマンホールの点検などが義務付けられた。車両荷重によるマンホール鉄蓋の損耗なども発生しているため、計画的に点検を行い、施設の延命を図る。</t>
    <phoneticPr fontId="4"/>
  </si>
  <si>
    <t xml:space="preserve">特定環境保全公共下水道は特に資本費において公共下水道(狭義)より負担が大きく指標にも影響を与える。しかしながら当町の平野部における汚水処理施設整備は合併処理浄化槽よりも下水道による整備が経済性で有利と判定されており、未普及区域の10年概成を図るため投資額を増強している。この投資による資本費の増嵩については資本費平準化債を借入れることで資金ベースにおける資本費を抑制し、一般会計からの分流式下水道等に要する経費及び高資本費対策費の繰入抑制にもつなげている。
10年概成を目途に引き続き区域の拡大を図りながら、マンホールの点検や腐食対策を行い施設の延命を図る。
</t>
    <phoneticPr fontId="4"/>
  </si>
  <si>
    <t xml:space="preserve">平成6年度に事業認可を受け事業に着手し、平成11年度末に一部供用を開始しているが、現在も未普及区域の解消にむけて面整備をすすめている建設途上の事業でもある。平成28年度に地方公営企業法の財務規定等を適用し、公営企業会計により経営成績及び財政状態を示し経営の透明化を図る。
未普及地域の解消に向け事業中であるためで、企業債残高対事業規模比率の割合が今後も高くなる可能性がある。経費回収率や経常収支比率等の指数は健全度が高いものとなっているが、基準外繰入金により収支が保たれている状況である。
資金ベースにおいては高資本費対策費や資本費平準化債の借入れにより公債費負担の軽減を図る。高資本費対策費を基準内として繰入れていることにより汚水処理原価を抑えられ、区域拡大による使用料の増収、資本費平準化債の借入もあって経費回収率は類似団体を上回っており、今後もこのように事業単位で収支を図るものの、当町としては特定環境保全公共下水道、公共下水道(狭義)及び農業集落排水事業を一体的に事業展開を行い、管理運営をしており、指標もあわせて捉えるべきものと考えている。
</t>
    <rPh sb="199" eb="200">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</si>
</sst>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4.78</c:v>
                </c:pt>
                <c:pt idx="1">
                  <c:v>4.8499999999999996</c:v>
                </c:pt>
                <c:pt idx="2">
                  <c:v>4.24</c:v>
                </c:pt>
                <c:pt idx="3">
                  <c:v>7.26</c:v>
                </c:pt>
                <c:pt idx="4">
                  <c:v>2.4500000000000002</c:v>
                </c:pt>
              </c:numCache>
            </c:numRef>
          </c:val>
          <c:extLst>
            <c:ext xmlns:c16="http://schemas.microsoft.com/office/drawing/2014/chart" uri="{C3380CC4-5D6E-409C-BE32-E72D297353CC}">
              <c16:uniqueId val="{00000000-6037-4831-BF60-11D5A838F0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037-4831-BF60-11D5A838F0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99-4104-957C-D2E7ECA13A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D99-4104-957C-D2E7ECA13A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84.9</c:v>
                </c:pt>
                <c:pt idx="1">
                  <c:v>84.16</c:v>
                </c:pt>
                <c:pt idx="2">
                  <c:v>82.29</c:v>
                </c:pt>
                <c:pt idx="3">
                  <c:v>81.489999999999995</c:v>
                </c:pt>
                <c:pt idx="4">
                  <c:v>85.05</c:v>
                </c:pt>
              </c:numCache>
            </c:numRef>
          </c:val>
          <c:extLst>
            <c:ext xmlns:c16="http://schemas.microsoft.com/office/drawing/2014/chart" uri="{C3380CC4-5D6E-409C-BE32-E72D297353CC}">
              <c16:uniqueId val="{00000000-7621-4E82-A7CE-87CA96532F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621-4E82-A7CE-87CA96532F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101.18</c:v>
                </c:pt>
                <c:pt idx="1">
                  <c:v>102.28</c:v>
                </c:pt>
                <c:pt idx="2">
                  <c:v>107.16</c:v>
                </c:pt>
                <c:pt idx="3">
                  <c:v>108.34</c:v>
                </c:pt>
                <c:pt idx="4">
                  <c:v>105.81</c:v>
                </c:pt>
              </c:numCache>
            </c:numRef>
          </c:val>
          <c:extLst>
            <c:ext xmlns:c16="http://schemas.microsoft.com/office/drawing/2014/chart" uri="{C3380CC4-5D6E-409C-BE32-E72D297353CC}">
              <c16:uniqueId val="{00000000-6742-4332-AD7B-FD1BAD1B8A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6742-4332-AD7B-FD1BAD1B8A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5.81</c:v>
                </c:pt>
                <c:pt idx="1">
                  <c:v>7.37</c:v>
                </c:pt>
                <c:pt idx="2">
                  <c:v>8.8699999999999992</c:v>
                </c:pt>
                <c:pt idx="3">
                  <c:v>10.38</c:v>
                </c:pt>
                <c:pt idx="4">
                  <c:v>11.61</c:v>
                </c:pt>
              </c:numCache>
            </c:numRef>
          </c:val>
          <c:extLst>
            <c:ext xmlns:c16="http://schemas.microsoft.com/office/drawing/2014/chart" uri="{C3380CC4-5D6E-409C-BE32-E72D297353CC}">
              <c16:uniqueId val="{00000000-9C65-4B67-A718-043CB30E81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9C65-4B67-A718-043CB30E81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B1-4855-A027-B998D51D13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FEB1-4855-A027-B998D51D13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9-4BF8-8D45-10FD1BAFBA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A749-4BF8-8D45-10FD1BAFBA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83.24</c:v>
                </c:pt>
                <c:pt idx="1">
                  <c:v>96.98</c:v>
                </c:pt>
                <c:pt idx="2">
                  <c:v>97.95</c:v>
                </c:pt>
                <c:pt idx="3">
                  <c:v>104.95</c:v>
                </c:pt>
                <c:pt idx="4">
                  <c:v>117.78</c:v>
                </c:pt>
              </c:numCache>
            </c:numRef>
          </c:val>
          <c:extLst>
            <c:ext xmlns:c16="http://schemas.microsoft.com/office/drawing/2014/chart" uri="{C3380CC4-5D6E-409C-BE32-E72D297353CC}">
              <c16:uniqueId val="{00000000-6F5F-474F-BB7F-A54C199F8B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6F5F-474F-BB7F-A54C199F8B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717.78</c:v>
                </c:pt>
                <c:pt idx="1">
                  <c:v>516.63</c:v>
                </c:pt>
                <c:pt idx="2">
                  <c:v>409.68</c:v>
                </c:pt>
                <c:pt idx="3">
                  <c:v>479.93</c:v>
                </c:pt>
                <c:pt idx="4">
                  <c:v>414.83</c:v>
                </c:pt>
              </c:numCache>
            </c:numRef>
          </c:val>
          <c:extLst>
            <c:ext xmlns:c16="http://schemas.microsoft.com/office/drawing/2014/chart" uri="{C3380CC4-5D6E-409C-BE32-E72D297353CC}">
              <c16:uniqueId val="{00000000-052D-45D0-98F8-70F5300557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52D-45D0-98F8-70F5300557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93.34</c:v>
                </c:pt>
                <c:pt idx="4">
                  <c:v>100</c:v>
                </c:pt>
              </c:numCache>
            </c:numRef>
          </c:val>
          <c:extLst>
            <c:ext xmlns:c16="http://schemas.microsoft.com/office/drawing/2014/chart" uri="{C3380CC4-5D6E-409C-BE32-E72D297353CC}">
              <c16:uniqueId val="{00000000-93F2-403E-B44C-C32954D08F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3F2-403E-B44C-C32954D08F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150.41</c:v>
                </c:pt>
                <c:pt idx="1">
                  <c:v>150.31</c:v>
                </c:pt>
                <c:pt idx="2">
                  <c:v>150.09</c:v>
                </c:pt>
                <c:pt idx="3">
                  <c:v>160.76</c:v>
                </c:pt>
                <c:pt idx="4">
                  <c:v>150.01</c:v>
                </c:pt>
              </c:numCache>
            </c:numRef>
          </c:val>
          <c:extLst>
            <c:ext xmlns:c16="http://schemas.microsoft.com/office/drawing/2014/chart" uri="{C3380CC4-5D6E-409C-BE32-E72D297353CC}">
              <c16:uniqueId val="{00000000-544A-4768-8822-6660A821BF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44A-4768-8822-6660A821BF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菰野町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41283</v>
      </c>
      <c r="AM8" s="42"/>
      <c r="AN8" s="42"/>
      <c r="AO8" s="42"/>
      <c r="AP8" s="42"/>
      <c r="AQ8" s="42"/>
      <c r="AR8" s="42"/>
      <c r="AS8" s="42"/>
      <c r="AT8" s="35">
        <f>データ!T6</f>
        <v>107.01</v>
      </c>
      <c r="AU8" s="35"/>
      <c r="AV8" s="35"/>
      <c r="AW8" s="35"/>
      <c r="AX8" s="35"/>
      <c r="AY8" s="35"/>
      <c r="AZ8" s="35"/>
      <c r="BA8" s="35"/>
      <c r="BB8" s="35">
        <f>データ!U6</f>
        <v>385.79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48.98</v>
      </c>
      <c r="J10" s="35"/>
      <c r="K10" s="35"/>
      <c r="L10" s="35"/>
      <c r="M10" s="35"/>
      <c r="N10" s="35"/>
      <c r="O10" s="35"/>
      <c r="P10" s="35">
        <f>データ!P6</f>
        <v>34.840000000000003</v>
      </c>
      <c r="Q10" s="35"/>
      <c r="R10" s="35"/>
      <c r="S10" s="35"/>
      <c r="T10" s="35"/>
      <c r="U10" s="35"/>
      <c r="V10" s="35"/>
      <c r="W10" s="35">
        <f>データ!Q6</f>
        <v>104.63</v>
      </c>
      <c r="X10" s="35"/>
      <c r="Y10" s="35"/>
      <c r="Z10" s="35"/>
      <c r="AA10" s="35"/>
      <c r="AB10" s="35"/>
      <c r="AC10" s="35"/>
      <c r="AD10" s="42">
        <f>データ!R6</f>
        <v>3146</v>
      </c>
      <c r="AE10" s="42"/>
      <c r="AF10" s="42"/>
      <c r="AG10" s="42"/>
      <c r="AH10" s="42"/>
      <c r="AI10" s="42"/>
      <c r="AJ10" s="42"/>
      <c r="AK10" s="2"/>
      <c r="AL10" s="42">
        <f>データ!V6</f>
        <v>14349</v>
      </c>
      <c r="AM10" s="42"/>
      <c r="AN10" s="42"/>
      <c r="AO10" s="42"/>
      <c r="AP10" s="42"/>
      <c r="AQ10" s="42"/>
      <c r="AR10" s="42"/>
      <c r="AS10" s="42"/>
      <c r="AT10" s="35">
        <f>データ!W6</f>
        <v>4.68</v>
      </c>
      <c r="AU10" s="35"/>
      <c r="AV10" s="35"/>
      <c r="AW10" s="35"/>
      <c r="AX10" s="35"/>
      <c r="AY10" s="35"/>
      <c r="AZ10" s="35"/>
      <c r="BA10" s="35"/>
      <c r="BB10" s="35">
        <f>データ!X6</f>
        <v>3066.03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KLeW4AgqrxsXcn0oEBAFI0LXS9zKbJ/Vdhixz9Q9Kk+Mj8dy78L1MDsw6BoG/GpAdGyvhtQTjbBoNLEQuo7qhw==" saltValue="NRJA/vfeFHpdOtWPoWBI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243418</v>
      </c>
      <c r="D6" s="19">
        <f t="shared" si="3"/>
        <v>46</v>
      </c>
      <c r="E6" s="19">
        <f t="shared" si="3"/>
        <v>17</v>
      </c>
      <c r="F6" s="19">
        <f t="shared" si="3"/>
        <v>4</v>
      </c>
      <c r="G6" s="19">
        <f t="shared" si="3"/>
        <v>0</v>
      </c>
      <c r="H6" s="19" t="str">
        <f t="shared" si="3"/>
        <v>三重県　菰野町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48.98</v>
      </c>
      <c r="P6" s="20">
        <f t="shared" si="3"/>
        <v>34.840000000000003</v>
      </c>
      <c r="Q6" s="20">
        <f t="shared" si="3"/>
        <v>104.63</v>
      </c>
      <c r="R6" s="20">
        <f t="shared" si="3"/>
        <v>3146</v>
      </c>
      <c r="S6" s="20">
        <f t="shared" si="3"/>
        <v>41283</v>
      </c>
      <c r="T6" s="20">
        <f t="shared" si="3"/>
        <v>107.01</v>
      </c>
      <c r="U6" s="20">
        <f t="shared" si="3"/>
        <v>385.79</v>
      </c>
      <c r="V6" s="20">
        <f t="shared" si="3"/>
        <v>14349</v>
      </c>
      <c r="W6" s="20">
        <f t="shared" si="3"/>
        <v>4.68</v>
      </c>
      <c r="X6" s="20">
        <f t="shared" si="3"/>
        <v>3066.03</v>
      </c>
      <c r="Y6" s="21">
        <f>IF(Y7="",NA(),Y7)</f>
        <v>101.18</v>
      </c>
      <c r="Z6" s="21">
        <f t="shared" ref="Z6:AH6" si="4">IF(Z7="",NA(),Z7)</f>
        <v>102.28</v>
      </c>
      <c r="AA6" s="21">
        <f t="shared" si="4"/>
        <v>107.16</v>
      </c>
      <c r="AB6" s="21">
        <f t="shared" si="4"/>
        <v>108.34</v>
      </c>
      <c r="AC6" s="21">
        <f t="shared" si="4"/>
        <v>105.81</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83.24</v>
      </c>
      <c r="AV6" s="21">
        <f t="shared" ref="AV6:BD6" si="6">IF(AV7="",NA(),AV7)</f>
        <v>96.98</v>
      </c>
      <c r="AW6" s="21">
        <f t="shared" si="6"/>
        <v>97.95</v>
      </c>
      <c r="AX6" s="21">
        <f t="shared" si="6"/>
        <v>104.95</v>
      </c>
      <c r="AY6" s="21">
        <f t="shared" si="6"/>
        <v>117.78</v>
      </c>
      <c r="AZ6" s="21">
        <f t="shared" si="6"/>
        <v>49.18</v>
      </c>
      <c r="BA6" s="21">
        <f t="shared" si="6"/>
        <v>47.72</v>
      </c>
      <c r="BB6" s="21">
        <f t="shared" si="6"/>
        <v>44.24</v>
      </c>
      <c r="BC6" s="21">
        <f t="shared" si="6"/>
        <v>43.07</v>
      </c>
      <c r="BD6" s="21">
        <f t="shared" si="6"/>
        <v>45.42</v>
      </c>
      <c r="BE6" s="20" t="str">
        <f>IF(BE7="","",IF(BE7="-","【-】","【"&amp;SUBSTITUTE(TEXT(BE7,"#,##0.00"),"-","△")&amp;"】"))</f>
        <v>【44.25】</v>
      </c>
      <c r="BF6" s="21">
        <f>IF(BF7="",NA(),BF7)</f>
        <v>717.78</v>
      </c>
      <c r="BG6" s="21">
        <f t="shared" ref="BG6:BO6" si="7">IF(BG7="",NA(),BG7)</f>
        <v>516.63</v>
      </c>
      <c r="BH6" s="21">
        <f t="shared" si="7"/>
        <v>409.68</v>
      </c>
      <c r="BI6" s="21">
        <f t="shared" si="7"/>
        <v>479.93</v>
      </c>
      <c r="BJ6" s="21">
        <f t="shared" si="7"/>
        <v>414.83</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v>
      </c>
      <c r="BR6" s="21">
        <f t="shared" ref="BR6:BZ6" si="8">IF(BR7="",NA(),BR7)</f>
        <v>100</v>
      </c>
      <c r="BS6" s="21">
        <f t="shared" si="8"/>
        <v>100</v>
      </c>
      <c r="BT6" s="21">
        <f t="shared" si="8"/>
        <v>93.34</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150.41</v>
      </c>
      <c r="CC6" s="21">
        <f t="shared" ref="CC6:CK6" si="9">IF(CC7="",NA(),CC7)</f>
        <v>150.31</v>
      </c>
      <c r="CD6" s="21">
        <f t="shared" si="9"/>
        <v>150.09</v>
      </c>
      <c r="CE6" s="21">
        <f t="shared" si="9"/>
        <v>160.76</v>
      </c>
      <c r="CF6" s="21">
        <f t="shared" si="9"/>
        <v>150.01</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84.9</v>
      </c>
      <c r="CY6" s="21">
        <f t="shared" ref="CY6:DG6" si="11">IF(CY7="",NA(),CY7)</f>
        <v>84.16</v>
      </c>
      <c r="CZ6" s="21">
        <f t="shared" si="11"/>
        <v>82.29</v>
      </c>
      <c r="DA6" s="21">
        <f t="shared" si="11"/>
        <v>81.489999999999995</v>
      </c>
      <c r="DB6" s="21">
        <f t="shared" si="11"/>
        <v>85.05</v>
      </c>
      <c r="DC6" s="21">
        <f t="shared" si="11"/>
        <v>83.32</v>
      </c>
      <c r="DD6" s="21">
        <f t="shared" si="11"/>
        <v>83.75</v>
      </c>
      <c r="DE6" s="21">
        <f t="shared" si="11"/>
        <v>84.19</v>
      </c>
      <c r="DF6" s="21">
        <f t="shared" si="11"/>
        <v>84.34</v>
      </c>
      <c r="DG6" s="21">
        <f t="shared" si="11"/>
        <v>84.34</v>
      </c>
      <c r="DH6" s="20" t="str">
        <f>IF(DH7="","",IF(DH7="-","【-】","【"&amp;SUBSTITUTE(TEXT(DH7,"#,##0.00"),"-","△")&amp;"】"))</f>
        <v>【85.67】</v>
      </c>
      <c r="DI6" s="21">
        <f>IF(DI7="",NA(),DI7)</f>
        <v>5.81</v>
      </c>
      <c r="DJ6" s="21">
        <f t="shared" ref="DJ6:DR6" si="12">IF(DJ7="",NA(),DJ7)</f>
        <v>7.37</v>
      </c>
      <c r="DK6" s="21">
        <f t="shared" si="12"/>
        <v>8.8699999999999992</v>
      </c>
      <c r="DL6" s="21">
        <f t="shared" si="12"/>
        <v>10.38</v>
      </c>
      <c r="DM6" s="21">
        <f t="shared" si="12"/>
        <v>11.61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1">
        <f>IF(EE7="",NA(),EE7)</f>
        <v>4.78</v>
      </c>
      <c r="EF6" s="21">
        <f t="shared" ref="EF6:EN6" si="14">IF(EF7="",NA(),EF7)</f>
        <v>4.8499999999999996</v>
      </c>
      <c r="EG6" s="21">
        <f t="shared" si="14"/>
        <v>4.24</v>
      </c>
      <c r="EH6" s="21">
        <f t="shared" si="14"/>
        <v>7.26</v>
      </c>
      <c r="EI6" s="21">
        <f t="shared" si="14"/>
        <v>2.4500000000000002</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243418</v>
      </c>
      <c r="D7" s="23">
        <v>46</v>
      </c>
      <c r="E7" s="23">
        <v>17</v>
      </c>
      <c r="F7" s="23">
        <v>4</v>
      </c>
      <c r="G7" s="23">
        <v>0</v>
      </c>
      <c r="H7" s="23" t="s">
        <v>96</v>
      </c>
      <c r="I7" s="23" t="s">
        <v>97</v>
      </c>
      <c r="J7" s="23" t="s">
        <v>98</v>
      </c>
      <c r="K7" s="23" t="s">
        <v>99</v>
      </c>
      <c r="L7" s="23" t="s">
        <v>100</v>
      </c>
      <c r="M7" s="23" t="s">
        <v>101</v>
      </c>
      <c r="N7" s="24" t="s">
        <v>102</v>
      </c>
      <c r="O7" s="24">
        <v>48.98</v>
      </c>
      <c r="P7" s="24">
        <v>34.840000000000003</v>
      </c>
      <c r="Q7" s="24">
        <v>104.63</v>
      </c>
      <c r="R7" s="24">
        <v>3146</v>
      </c>
      <c r="S7" s="24">
        <v>41283</v>
      </c>
      <c r="T7" s="24">
        <v>107.01</v>
      </c>
      <c r="U7" s="24">
        <v>385.79</v>
      </c>
      <c r="V7" s="24">
        <v>14349</v>
      </c>
      <c r="W7" s="24">
        <v>4.68</v>
      </c>
      <c r="X7" s="24">
        <v>3066.03</v>
      </c>
      <c r="Y7" s="24">
        <v>101.18</v>
      </c>
      <c r="Z7" s="24">
        <v>102.28</v>
      </c>
      <c r="AA7" s="24">
        <v>107.16</v>
      </c>
      <c r="AB7" s="24">
        <v>108.34</v>
      </c>
      <c r="AC7" s="24">
        <v>105.81</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83.24</v>
      </c>
      <c r="AV7" s="24">
        <v>96.98</v>
      </c>
      <c r="AW7" s="24">
        <v>97.95</v>
      </c>
      <c r="AX7" s="24">
        <v>104.95</v>
      </c>
      <c r="AY7" s="24">
        <v>117.78</v>
      </c>
      <c r="AZ7" s="24">
        <v>49.18</v>
      </c>
      <c r="BA7" s="24">
        <v>47.72</v>
      </c>
      <c r="BB7" s="24">
        <v>44.24</v>
      </c>
      <c r="BC7" s="24">
        <v>43.07</v>
      </c>
      <c r="BD7" s="24">
        <v>45.42</v>
      </c>
      <c r="BE7" s="24">
        <v>44.25</v>
      </c>
      <c r="BF7" s="24">
        <v>717.78</v>
      </c>
      <c r="BG7" s="24">
        <v>516.63</v>
      </c>
      <c r="BH7" s="24">
        <v>409.68</v>
      </c>
      <c r="BI7" s="24">
        <v>479.93</v>
      </c>
      <c r="BJ7" s="24">
        <v>414.83</v>
      </c>
      <c r="BK7" s="24">
        <v>1194.1500000000001</v>
      </c>
      <c r="BL7" s="24">
        <v>1206.79</v>
      </c>
      <c r="BM7" s="24">
        <v>1258.43</v>
      </c>
      <c r="BN7" s="24">
        <v>1163.75</v>
      </c>
      <c r="BO7" s="24">
        <v>1195.47</v>
      </c>
      <c r="BP7" s="24">
        <v>1182.1099999999999</v>
      </c>
      <c r="BQ7" s="24">
        <v>100</v>
      </c>
      <c r="BR7" s="24">
        <v>100</v>
      </c>
      <c r="BS7" s="24">
        <v>100</v>
      </c>
      <c r="BT7" s="24">
        <v>93.34</v>
      </c>
      <c r="BU7" s="24">
        <v>100</v>
      </c>
      <c r="BV7" s="24">
        <v>72.260000000000005</v>
      </c>
      <c r="BW7" s="24">
        <v>71.84</v>
      </c>
      <c r="BX7" s="24">
        <v>73.36</v>
      </c>
      <c r="BY7" s="24">
        <v>72.599999999999994</v>
      </c>
      <c r="BZ7" s="24">
        <v>69.430000000000007</v>
      </c>
      <c r="CA7" s="24">
        <v>73.78</v>
      </c>
      <c r="CB7" s="24">
        <v>150.41</v>
      </c>
      <c r="CC7" s="24">
        <v>150.31</v>
      </c>
      <c r="CD7" s="24">
        <v>150.09</v>
      </c>
      <c r="CE7" s="24">
        <v>160.76</v>
      </c>
      <c r="CF7" s="24">
        <v>150.01</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84.9</v>
      </c>
      <c r="CY7" s="24">
        <v>84.16</v>
      </c>
      <c r="CZ7" s="24">
        <v>82.29</v>
      </c>
      <c r="DA7" s="24">
        <v>81.489999999999995</v>
      </c>
      <c r="DB7" s="24">
        <v>85.05</v>
      </c>
      <c r="DC7" s="24">
        <v>83.32</v>
      </c>
      <c r="DD7" s="24">
        <v>83.75</v>
      </c>
      <c r="DE7" s="24">
        <v>84.19</v>
      </c>
      <c r="DF7" s="24">
        <v>84.34</v>
      </c>
      <c r="DG7" s="24">
        <v>84.34</v>
      </c>
      <c r="DH7" s="24">
        <v>85.67</v>
      </c>
      <c r="DI7" s="24">
        <v>5.81</v>
      </c>
      <c r="DJ7" s="24">
        <v>7.37</v>
      </c>
      <c r="DK7" s="24">
        <v>8.8699999999999992</v>
      </c>
      <c r="DL7" s="24">
        <v>10.38</v>
      </c>
      <c r="DM7" s="24">
        <v>11.61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4.78</v>
      </c>
      <c r="EF7" s="24">
        <v>4.8499999999999996</v>
      </c>
      <c r="EG7" s="24">
        <v>4.24</v>
      </c>
      <c r="EH7" s="24">
        <v>7.26</v>
      </c>
      <c r="EI7" s="24">
        <v>2.4500000000000002</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