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病院\13_志摩市_〇\"/>
    </mc:Choice>
  </mc:AlternateContent>
  <workbookProtection workbookAlgorithmName="SHA-512" workbookHashValue="0MtJVj6mdqhDEgMhm5k25jXiuxZShW074mzz6Oluy+cEOJ7qpa60W51WGI0YwFYn3fgo87NKGRhPHuvCY6blyA==" workbookSaltValue="cfIbCVweBTRX1RYXxaXklA=="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LP8" i="4"/>
  <c r="JW8" i="4"/>
  <c r="ID8" i="4"/>
  <c r="FZ8" i="4"/>
  <c r="EG8" i="4"/>
  <c r="CN8" i="4"/>
  <c r="B8" i="4"/>
  <c r="B6" i="4"/>
  <c r="JB78" i="4" l="1"/>
  <c r="IZ54" i="4"/>
  <c r="IZ32" i="4"/>
  <c r="FO78" i="4"/>
  <c r="FL54" i="4"/>
  <c r="FL32" i="4"/>
  <c r="MN32" i="4"/>
  <c r="BX78" i="4"/>
  <c r="BX54" i="4"/>
  <c r="BX32" i="4"/>
  <c r="MO78" i="4"/>
  <c r="MN54"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32" i="4"/>
  <c r="BI78" i="4"/>
  <c r="BI54" i="4"/>
  <c r="AT78" i="4"/>
  <c r="AT54" i="4"/>
  <c r="AT32" i="4"/>
  <c r="LK78" i="4"/>
  <c r="LJ54" i="4"/>
  <c r="LJ32" i="4"/>
  <c r="EH32" i="4"/>
  <c r="HX78" i="4"/>
  <c r="HV54" i="4"/>
  <c r="HV32" i="4"/>
  <c r="EK78" i="4"/>
  <c r="EH54" i="4"/>
  <c r="DV78" i="4"/>
  <c r="DS54" i="4"/>
  <c r="DS32" i="4"/>
  <c r="AE78" i="4"/>
  <c r="AE54" i="4"/>
  <c r="AE32" i="4"/>
  <c r="KV78" i="4"/>
  <c r="KU54" i="4"/>
  <c r="KU32" i="4"/>
  <c r="HG32" i="4"/>
  <c r="HI78" i="4"/>
  <c r="HG54" i="4"/>
</calcChain>
</file>

<file path=xl/sharedStrings.xml><?xml version="1.0" encoding="utf-8"?>
<sst xmlns="http://schemas.openxmlformats.org/spreadsheetml/2006/main" count="342" uniqueCount="195">
  <si>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</si>
  <si>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</si>
  <si>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</si>
  <si>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</si>
  <si>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</si>
  <si>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</si>
  <si>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</si>
  <si>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</si>
  <si>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</si>
  <si>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</si>
  <si>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</si>
  <si>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</si>
  <si>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</si>
  <si>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</si>
  <si>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</si>
  <si>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</si>
  <si>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</si>
  <si>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</si>
  <si>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</si>
  <si>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</si>
  <si>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</si>
  <si>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</si>
  <si>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</si>
  <si>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</si>
  <si>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</si>
  <si>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</si>
  <si>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</si>
  <si>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</si>
  <si>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</si>
  <si>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</si>
  <si>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</si>
  <si>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</si>
  <si>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</si>
  <si>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</si>
  <si>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</si>
  <si>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</si>
  <si>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</si>
  <si>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</si>
  <si>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</si>
  <si>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</si>
  <si>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</si>
  <si>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</si>
  <si>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</si>
  <si>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</si>
  <si>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</si>
  <si>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</si>
  <si>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</si>
  <si>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</si>
  <si>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</si>
  <si>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</si>
  <si>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</si>
  <si>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</si>
  <si>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</si>
  <si>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</si>
  <si>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</si>
  <si>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</si>
  <si>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</si>
  <si>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</si>
  <si>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</si>
  <si>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</si>
  <si>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</si>
  <si>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</si>
  <si>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</si>
  <si>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</si>
  <si>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</si>
  <si>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</si>
  <si>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</si>
  <si>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</si>
  <si>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</si>
  <si>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</si>
  <si>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</si>
  <si>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</si>
  <si>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</si>
  <si>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</si>
  <si>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</si>
  <si>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</si>
  <si>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</si>
  <si>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</si>
  <si>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</si>
  <si>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</si>
  <si>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</si>
  <si>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</si>
  <si>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</si>
  <si>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</si>
  <si>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</si>
  <si>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</si>
  <si>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</si>
  <si>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</si>
  <si>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</si>
  <si>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</si>
  <si>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</si>
  <si>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</si>
  <si>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</si>
  <si>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</si>
  <si>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</si>
  <si>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</si>
  <si>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</si>
  <si>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</si>
  <si>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</si>
  <si>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</si>
  <si>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</si>
  <si>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</si>
  <si>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</si>
  <si>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</si>
  <si>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</si>
  <si>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</si>
  <si>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</si>
  <si>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</si>
  <si>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</si>
  <si>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</si>
  <si>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</si>
  <si>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</si>
  <si>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</si>
  <si>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</si>
  <si>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</si>
  <si>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</si>
  <si>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</si>
  <si>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</si>
  <si>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</si>
  <si>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</si>
  <si>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</si>
  <si>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</si>
  <si>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</si>
  <si>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</si>
  <si>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</si>
  <si>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</si>
  <si>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</si>
  <si>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</si>
  <si>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</si>
  <si>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</si>
  <si>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</si>
  <si>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</si>
  <si>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</si>
  <si>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</si>
  <si>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</si>
  <si>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</si>
  <si>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</si>
  <si>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</si>
  <si>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</si>
  <si>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</si>
  <si>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</si>
  <si>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</si>
  <si>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</si>
  <si>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</si>
  <si>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</si>
  <si>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</si>
  <si>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</si>
  <si>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</si>
  <si>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</si>
  <si>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</si>
  <si>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</si>
  <si>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</si>
  <si>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</si>
  <si>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</si>
  <si>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</si>
  <si>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</si>
  <si>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</si>
  <si>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</si>
  <si>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</si>
  <si>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</si>
  <si>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</si>
  <si>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</si>
  <si>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</si>
  <si>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</si>
  <si>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</si>
  <si>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</si>
  <si>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</si>
  <si>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</si>
  <si>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</si>
  <si>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</si>
  <si>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</si>
  <si>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</si>
  <si>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</si>
  <si>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</si>
  <si>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</si>
  <si>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</si>
  <si>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</si>
  <si>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</si>
  <si>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</si>
  <si>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</si>
  <si>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</si>
  <si>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</si>
  <si>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</si>
  <si>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</si>
  <si>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</si>
  <si>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</si>
  <si>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</si>
  <si>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</si>
  <si>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</si>
  <si>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</si>
  <si>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</si>
  <si>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の医療機関は、公営企業としての独立採算制を確保することが原則ですが、救急医療や災害医療などの地域のニーズに応じた不採算医療も提供し、地域住民の健康と医療の確保に努めるという使命を持っています。志摩市の公立病院として公共性と経済性との調和を図りつつ、不採算部門を担う病院として地域に貢献しています。
①離島など民間医療機関の立地が困難な過疎地等における一般医療の提供　②救急・災害などの不採算部門に関わる医療の提供　③回復期・慢性期患者への一般医療の提供</t>
    <rPh sb="89" eb="91">
      <t>シメイ</t>
    </rPh>
    <rPh sb="92" eb="93">
      <t>モ</t>
    </rPh>
    <rPh sb="99" eb="101">
      <t>シマ</t>
    </rPh>
    <rPh sb="101" eb="102">
      <t>シ</t>
    </rPh>
    <rPh sb="110" eb="113">
      <t>コウキョウセイ</t>
    </rPh>
    <rPh sb="114" eb="117">
      <t>ケイザイセイ</t>
    </rPh>
    <rPh sb="119" eb="121">
      <t>チョウワ</t>
    </rPh>
    <rPh sb="122" eb="123">
      <t>ハカ</t>
    </rPh>
    <rPh sb="127" eb="130">
      <t>フサイサン</t>
    </rPh>
    <rPh sb="130" eb="132">
      <t>ブモン</t>
    </rPh>
    <rPh sb="133" eb="134">
      <t>ニナ</t>
    </rPh>
    <rPh sb="135" eb="137">
      <t>ビョウイン</t>
    </rPh>
    <rPh sb="140" eb="142">
      <t>チイキ</t>
    </rPh>
    <rPh sb="143" eb="145">
      <t>コウケン</t>
    </rPh>
    <phoneticPr fontId="5"/>
  </si>
  <si>
    <t>　有形固定資産減価償却率、器械備品減価償却率、1床当り有形固定資産は類似病院平均値及び全国平均より数値が高くなってなり、老朽化が進んでいることがうかがえる。令和７年度に向けて、施設の空調機器などの更新を予定している。
　医療機器備品などの固定資産の取得や更新については、計画的に進めて行く。</t>
    <rPh sb="41" eb="42">
      <t>オヨ</t>
    </rPh>
    <rPh sb="78" eb="80">
      <t>レイワ</t>
    </rPh>
    <rPh sb="81" eb="83">
      <t>ネンド</t>
    </rPh>
    <rPh sb="84" eb="85">
      <t>ム</t>
    </rPh>
    <phoneticPr fontId="5"/>
  </si>
  <si>
    <t>　令和４年度決算における経営成績は、昨年と比較すると、低下や落ち込みが見られる。入院患者の減や新型コロナウイルス感染症の影響などが考えらるが、一方で、指定管理の範囲を拡大したことなどから、外来患者の１人１日当たり収益などに改善があった。
　今後については、令和５年度末までに公立病院経営強化プランを策定し、医師・看護師確保に努め、地域のニーズに応じた公立病院として必要な役割を果たしていく。</t>
    <rPh sb="18" eb="20">
      <t>サクネン</t>
    </rPh>
    <rPh sb="21" eb="23">
      <t>ヒカク</t>
    </rPh>
    <rPh sb="27" eb="29">
      <t>テイカ</t>
    </rPh>
    <rPh sb="30" eb="31">
      <t>オ</t>
    </rPh>
    <rPh sb="32" eb="33">
      <t>コ</t>
    </rPh>
    <rPh sb="35" eb="36">
      <t>ミ</t>
    </rPh>
    <rPh sb="40" eb="42">
      <t>ニュウイン</t>
    </rPh>
    <rPh sb="42" eb="44">
      <t>カンジャ</t>
    </rPh>
    <rPh sb="45" eb="46">
      <t>ゲン</t>
    </rPh>
    <rPh sb="47" eb="49">
      <t>シンガタ</t>
    </rPh>
    <rPh sb="56" eb="59">
      <t>カンセンショウ</t>
    </rPh>
    <rPh sb="60" eb="62">
      <t>エイキョウ</t>
    </rPh>
    <rPh sb="65" eb="66">
      <t>カンガ</t>
    </rPh>
    <rPh sb="71" eb="73">
      <t>イッポウ</t>
    </rPh>
    <rPh sb="75" eb="77">
      <t>シテイ</t>
    </rPh>
    <rPh sb="77" eb="79">
      <t>カンリ</t>
    </rPh>
    <rPh sb="80" eb="82">
      <t>ハンイ</t>
    </rPh>
    <rPh sb="83" eb="85">
      <t>カクダイ</t>
    </rPh>
    <rPh sb="94" eb="96">
      <t>ガイライ</t>
    </rPh>
    <rPh sb="96" eb="98">
      <t>カンジャ</t>
    </rPh>
    <rPh sb="100" eb="101">
      <t>ニン</t>
    </rPh>
    <rPh sb="102" eb="103">
      <t>ニチ</t>
    </rPh>
    <rPh sb="103" eb="104">
      <t>ア</t>
    </rPh>
    <rPh sb="106" eb="108">
      <t>シュウエキ</t>
    </rPh>
    <rPh sb="111" eb="113">
      <t>カイゼン</t>
    </rPh>
    <rPh sb="120" eb="122">
      <t>コンゴ</t>
    </rPh>
    <rPh sb="128" eb="129">
      <t>レイ</t>
    </rPh>
    <rPh sb="129" eb="130">
      <t>ワ</t>
    </rPh>
    <rPh sb="131" eb="133">
      <t>ネンド</t>
    </rPh>
    <rPh sb="137" eb="139">
      <t>コウリツ</t>
    </rPh>
    <rPh sb="139" eb="141">
      <t>ビョウイン</t>
    </rPh>
    <rPh sb="141" eb="143">
      <t>ケイエイ</t>
    </rPh>
    <rPh sb="143" eb="145">
      <t>キョウカ</t>
    </rPh>
    <rPh sb="149" eb="151">
      <t>サクテイ</t>
    </rPh>
    <rPh sb="153" eb="155">
      <t>イシ</t>
    </rPh>
    <rPh sb="156" eb="159">
      <t>カンゴシ</t>
    </rPh>
    <rPh sb="159" eb="161">
      <t>カクホ</t>
    </rPh>
    <rPh sb="162" eb="163">
      <t>ツト</t>
    </rPh>
    <rPh sb="165" eb="167">
      <t>チイキ</t>
    </rPh>
    <rPh sb="172" eb="173">
      <t>オウ</t>
    </rPh>
    <rPh sb="175" eb="177">
      <t>コウリツ</t>
    </rPh>
    <rPh sb="177" eb="179">
      <t>ビョウイン</t>
    </rPh>
    <rPh sb="182" eb="184">
      <t>ヒツヨウ</t>
    </rPh>
    <rPh sb="185" eb="187">
      <t>ヤクワリ</t>
    </rPh>
    <rPh sb="188" eb="189">
      <t>ハ</t>
    </rPh>
    <phoneticPr fontId="5"/>
  </si>
  <si>
    <t>　医業収支比率は、令和３年度より減少となった。新公立病院改革プランに基づき、計画的に経営改善を図っており、一般会計からの基準外繰入金を縮減しているが、医業収益により医業費用を賄えず、一般会計からの繰入金に依存している状態である。
　病床利用率については、一般病床が休床しており、療養病床のみの利用率は、85％を超える。職員給与費対医業収益比率が高いのは、職員の平均年齢が高いことが大きな要因となっている。県内の状況などを参考にし、職員数や給与体系の適正化を行う。</t>
    <rPh sb="9" eb="1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</si>
</sst>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66.3</c:v>
                </c:pt>
                <c:pt idx="1">
                  <c:v>73.7</c:v>
                </c:pt>
                <c:pt idx="2">
                  <c:v>75.599999999999994</c:v>
                </c:pt>
                <c:pt idx="3">
                  <c:v>74.599999999999994</c:v>
                </c:pt>
                <c:pt idx="4">
                  <c:v>66.7</c:v>
                </c:pt>
              </c:numCache>
            </c:numRef>
          </c:val>
          <c:extLst>
            <c:ext xmlns:c16="http://schemas.microsoft.com/office/drawing/2014/chart" uri="{C3380CC4-5D6E-409C-BE32-E72D297353CC}">
              <c16:uniqueId val="{00000000-AD14-4DB3-8AD0-CB7FEA32DD94}"/>
            </c:ext>
          </c:extLst>
        </c:ser>
        <c:dLbls>
          <c:showLegendKey val="0"/>
          <c:showVal val="0"/>
          <c:showCatName val="0"/>
          <c:showSerName val="0"/>
          <c:showPercent val="0"/>
          <c:showBubbleSize val="0"/>
        </c:dLbls>
        <c:gapWidth val="150"/>
        <c:axId val="399205088"/>
        <c:axId val="39920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AD14-4DB3-8AD0-CB7FEA32DD94}"/>
            </c:ext>
          </c:extLst>
        </c:ser>
        <c:dLbls>
          <c:showLegendKey val="0"/>
          <c:showVal val="0"/>
          <c:showCatName val="0"/>
          <c:showSerName val="0"/>
          <c:showPercent val="0"/>
          <c:showBubbleSize val="0"/>
        </c:dLbls>
        <c:marker val="1"/>
        <c:smooth val="0"/>
        <c:axId val="399205088"/>
        <c:axId val="399205480"/>
      </c:lineChart>
      <c:catAx>
        <c:axId val="399205088"/>
        <c:scaling>
          <c:orientation val="minMax"/>
        </c:scaling>
        <c:delete val="1"/>
        <c:axPos val="b"/>
        <c:numFmt formatCode="General" sourceLinked="1"/>
        <c:majorTickMark val="none"/>
        <c:minorTickMark val="none"/>
        <c:tickLblPos val="none"/>
        <c:crossAx val="399205480"/>
        <c:crosses val="autoZero"/>
        <c:auto val="1"/>
        <c:lblAlgn val="ctr"/>
        <c:lblOffset val="100"/>
        <c:noMultiLvlLbl val="1"/>
      </c:catAx>
      <c:valAx>
        <c:axId val="39920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65.900000000000006</c:v>
                </c:pt>
                <c:pt idx="1">
                  <c:v>73.099999999999994</c:v>
                </c:pt>
                <c:pt idx="2">
                  <c:v>74.400000000000006</c:v>
                </c:pt>
                <c:pt idx="3">
                  <c:v>75.8</c:v>
                </c:pt>
                <c:pt idx="4">
                  <c:v>70.2</c:v>
                </c:pt>
              </c:numCache>
            </c:numRef>
          </c:val>
          <c:extLst>
            <c:ext xmlns:c16="http://schemas.microsoft.com/office/drawing/2014/chart" uri="{C3380CC4-5D6E-409C-BE32-E72D297353CC}">
              <c16:uniqueId val="{00000000-480F-4C25-B64C-FC33374CA95B}"/>
            </c:ext>
          </c:extLst>
        </c:ser>
        <c:dLbls>
          <c:showLegendKey val="0"/>
          <c:showVal val="0"/>
          <c:showCatName val="0"/>
          <c:showSerName val="0"/>
          <c:showPercent val="0"/>
          <c:showBubbleSize val="0"/>
        </c:dLbls>
        <c:gapWidth val="150"/>
        <c:axId val="399206264"/>
        <c:axId val="3992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80F-4C25-B64C-FC33374CA95B}"/>
            </c:ext>
          </c:extLst>
        </c:ser>
        <c:dLbls>
          <c:showLegendKey val="0"/>
          <c:showVal val="0"/>
          <c:showCatName val="0"/>
          <c:showSerName val="0"/>
          <c:showPercent val="0"/>
          <c:showBubbleSize val="0"/>
        </c:dLbls>
        <c:marker val="1"/>
        <c:smooth val="0"/>
        <c:axId val="399206264"/>
        <c:axId val="399206656"/>
      </c:lineChart>
      <c:catAx>
        <c:axId val="399206264"/>
        <c:scaling>
          <c:orientation val="minMax"/>
        </c:scaling>
        <c:delete val="1"/>
        <c:axPos val="b"/>
        <c:numFmt formatCode="General" sourceLinked="1"/>
        <c:majorTickMark val="none"/>
        <c:minorTickMark val="none"/>
        <c:tickLblPos val="none"/>
        <c:crossAx val="399206656"/>
        <c:crosses val="autoZero"/>
        <c:auto val="1"/>
        <c:lblAlgn val="ctr"/>
        <c:lblOffset val="100"/>
        <c:noMultiLvlLbl val="1"/>
      </c:catAx>
      <c:valAx>
        <c:axId val="3992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0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68.8</c:v>
                </c:pt>
                <c:pt idx="1">
                  <c:v>76.2</c:v>
                </c:pt>
                <c:pt idx="2">
                  <c:v>77.7</c:v>
                </c:pt>
                <c:pt idx="3">
                  <c:v>80.400000000000006</c:v>
                </c:pt>
                <c:pt idx="4">
                  <c:v>73.3</c:v>
                </c:pt>
              </c:numCache>
            </c:numRef>
          </c:val>
          <c:extLst>
            <c:ext xmlns:c16="http://schemas.microsoft.com/office/drawing/2014/chart" uri="{C3380CC4-5D6E-409C-BE32-E72D297353CC}">
              <c16:uniqueId val="{00000000-2FF4-4DEA-A286-DC5322A87099}"/>
            </c:ext>
          </c:extLst>
        </c:ser>
        <c:dLbls>
          <c:showLegendKey val="0"/>
          <c:showVal val="0"/>
          <c:showCatName val="0"/>
          <c:showSerName val="0"/>
          <c:showPercent val="0"/>
          <c:showBubbleSize val="0"/>
        </c:dLbls>
        <c:gapWidth val="150"/>
        <c:axId val="398928136"/>
        <c:axId val="3989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2FF4-4DEA-A286-DC5322A87099}"/>
            </c:ext>
          </c:extLst>
        </c:ser>
        <c:dLbls>
          <c:showLegendKey val="0"/>
          <c:showVal val="0"/>
          <c:showCatName val="0"/>
          <c:showSerName val="0"/>
          <c:showPercent val="0"/>
          <c:showBubbleSize val="0"/>
        </c:dLbls>
        <c:marker val="1"/>
        <c:smooth val="0"/>
        <c:axId val="398928136"/>
        <c:axId val="398928528"/>
      </c:lineChart>
      <c:catAx>
        <c:axId val="398928136"/>
        <c:scaling>
          <c:orientation val="minMax"/>
        </c:scaling>
        <c:delete val="1"/>
        <c:axPos val="b"/>
        <c:numFmt formatCode="General" sourceLinked="1"/>
        <c:majorTickMark val="none"/>
        <c:minorTickMark val="none"/>
        <c:tickLblPos val="none"/>
        <c:crossAx val="398928528"/>
        <c:crosses val="autoZero"/>
        <c:auto val="1"/>
        <c:lblAlgn val="ctr"/>
        <c:lblOffset val="100"/>
        <c:noMultiLvlLbl val="1"/>
      </c:catAx>
      <c:valAx>
        <c:axId val="39892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2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101.7</c:v>
                </c:pt>
                <c:pt idx="1">
                  <c:v>100.5</c:v>
                </c:pt>
                <c:pt idx="2">
                  <c:v>98.5</c:v>
                </c:pt>
                <c:pt idx="3">
                  <c:v>101.8</c:v>
                </c:pt>
                <c:pt idx="4">
                  <c:v>99.5</c:v>
                </c:pt>
              </c:numCache>
            </c:numRef>
          </c:val>
          <c:extLst>
            <c:ext xmlns:c16="http://schemas.microsoft.com/office/drawing/2014/chart" uri="{C3380CC4-5D6E-409C-BE32-E72D297353CC}">
              <c16:uniqueId val="{00000000-3A92-4DB5-9B3B-0D5D42C6C678}"/>
            </c:ext>
          </c:extLst>
        </c:ser>
        <c:dLbls>
          <c:showLegendKey val="0"/>
          <c:showVal val="0"/>
          <c:showCatName val="0"/>
          <c:showSerName val="0"/>
          <c:showPercent val="0"/>
          <c:showBubbleSize val="0"/>
        </c:dLbls>
        <c:gapWidth val="150"/>
        <c:axId val="398929312"/>
        <c:axId val="39892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A92-4DB5-9B3B-0D5D42C6C678}"/>
            </c:ext>
          </c:extLst>
        </c:ser>
        <c:dLbls>
          <c:showLegendKey val="0"/>
          <c:showVal val="0"/>
          <c:showCatName val="0"/>
          <c:showSerName val="0"/>
          <c:showPercent val="0"/>
          <c:showBubbleSize val="0"/>
        </c:dLbls>
        <c:marker val="1"/>
        <c:smooth val="0"/>
        <c:axId val="398929312"/>
        <c:axId val="398929704"/>
      </c:lineChart>
      <c:catAx>
        <c:axId val="398929312"/>
        <c:scaling>
          <c:orientation val="minMax"/>
        </c:scaling>
        <c:delete val="1"/>
        <c:axPos val="b"/>
        <c:numFmt formatCode="General" sourceLinked="1"/>
        <c:majorTickMark val="none"/>
        <c:minorTickMark val="none"/>
        <c:tickLblPos val="none"/>
        <c:crossAx val="398929704"/>
        <c:crosses val="autoZero"/>
        <c:auto val="1"/>
        <c:lblAlgn val="ctr"/>
        <c:lblOffset val="100"/>
        <c:noMultiLvlLbl val="1"/>
      </c:catAx>
      <c:valAx>
        <c:axId val="39892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9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64.599999999999994</c:v>
                </c:pt>
                <c:pt idx="1">
                  <c:v>66.3</c:v>
                </c:pt>
                <c:pt idx="2">
                  <c:v>67.8</c:v>
                </c:pt>
                <c:pt idx="3">
                  <c:v>69</c:v>
                </c:pt>
                <c:pt idx="4">
                  <c:v>70.3</c:v>
                </c:pt>
              </c:numCache>
            </c:numRef>
          </c:val>
          <c:extLst>
            <c:ext xmlns:c16="http://schemas.microsoft.com/office/drawing/2014/chart" uri="{C3380CC4-5D6E-409C-BE32-E72D297353CC}">
              <c16:uniqueId val="{00000000-BEEA-4CFE-8138-478F879A6D96}"/>
            </c:ext>
          </c:extLst>
        </c:ser>
        <c:dLbls>
          <c:showLegendKey val="0"/>
          <c:showVal val="0"/>
          <c:showCatName val="0"/>
          <c:showSerName val="0"/>
          <c:showPercent val="0"/>
          <c:showBubbleSize val="0"/>
        </c:dLbls>
        <c:gapWidth val="150"/>
        <c:axId val="398930488"/>
        <c:axId val="3989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EEA-4CFE-8138-478F879A6D96}"/>
            </c:ext>
          </c:extLst>
        </c:ser>
        <c:dLbls>
          <c:showLegendKey val="0"/>
          <c:showVal val="0"/>
          <c:showCatName val="0"/>
          <c:showSerName val="0"/>
          <c:showPercent val="0"/>
          <c:showBubbleSize val="0"/>
        </c:dLbls>
        <c:marker val="1"/>
        <c:smooth val="0"/>
        <c:axId val="398930488"/>
        <c:axId val="398930880"/>
      </c:lineChart>
      <c:catAx>
        <c:axId val="398930488"/>
        <c:scaling>
          <c:orientation val="minMax"/>
        </c:scaling>
        <c:delete val="1"/>
        <c:axPos val="b"/>
        <c:numFmt formatCode="General" sourceLinked="1"/>
        <c:majorTickMark val="none"/>
        <c:minorTickMark val="none"/>
        <c:tickLblPos val="none"/>
        <c:crossAx val="398930880"/>
        <c:crosses val="autoZero"/>
        <c:auto val="1"/>
        <c:lblAlgn val="ctr"/>
        <c:lblOffset val="100"/>
        <c:noMultiLvlLbl val="1"/>
      </c:catAx>
      <c:valAx>
        <c:axId val="39893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3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86.2</c:v>
                </c:pt>
                <c:pt idx="1">
                  <c:v>85.2</c:v>
                </c:pt>
                <c:pt idx="2">
                  <c:v>83.8</c:v>
                </c:pt>
                <c:pt idx="3">
                  <c:v>81.3</c:v>
                </c:pt>
                <c:pt idx="4">
                  <c:v>79.3</c:v>
                </c:pt>
              </c:numCache>
            </c:numRef>
          </c:val>
          <c:extLst>
            <c:ext xmlns:c16="http://schemas.microsoft.com/office/drawing/2014/chart" uri="{C3380CC4-5D6E-409C-BE32-E72D297353CC}">
              <c16:uniqueId val="{00000000-2E05-4DE0-90FC-AFC958E5F6CC}"/>
            </c:ext>
          </c:extLst>
        </c:ser>
        <c:dLbls>
          <c:showLegendKey val="0"/>
          <c:showVal val="0"/>
          <c:showCatName val="0"/>
          <c:showSerName val="0"/>
          <c:showPercent val="0"/>
          <c:showBubbleSize val="0"/>
        </c:dLbls>
        <c:gapWidth val="150"/>
        <c:axId val="398931664"/>
        <c:axId val="2229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E05-4DE0-90FC-AFC958E5F6CC}"/>
            </c:ext>
          </c:extLst>
        </c:ser>
        <c:dLbls>
          <c:showLegendKey val="0"/>
          <c:showVal val="0"/>
          <c:showCatName val="0"/>
          <c:showSerName val="0"/>
          <c:showPercent val="0"/>
          <c:showBubbleSize val="0"/>
        </c:dLbls>
        <c:marker val="1"/>
        <c:smooth val="0"/>
        <c:axId val="398931664"/>
        <c:axId val="222909344"/>
      </c:lineChart>
      <c:catAx>
        <c:axId val="398931664"/>
        <c:scaling>
          <c:orientation val="minMax"/>
        </c:scaling>
        <c:delete val="1"/>
        <c:axPos val="b"/>
        <c:numFmt formatCode="General" sourceLinked="1"/>
        <c:majorTickMark val="none"/>
        <c:minorTickMark val="none"/>
        <c:tickLblPos val="none"/>
        <c:crossAx val="222909344"/>
        <c:crosses val="autoZero"/>
        <c:auto val="1"/>
        <c:lblAlgn val="ctr"/>
        <c:lblOffset val="100"/>
        <c:noMultiLvlLbl val="1"/>
      </c:catAx>
      <c:valAx>
        <c:axId val="2229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93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49473403</c:v>
                </c:pt>
                <c:pt idx="1">
                  <c:v>50052390</c:v>
                </c:pt>
                <c:pt idx="2">
                  <c:v>50344221</c:v>
                </c:pt>
                <c:pt idx="3">
                  <c:v>50658935</c:v>
                </c:pt>
                <c:pt idx="4">
                  <c:v>51342675</c:v>
                </c:pt>
              </c:numCache>
            </c:numRef>
          </c:val>
          <c:extLst>
            <c:ext xmlns:c16="http://schemas.microsoft.com/office/drawing/2014/chart" uri="{C3380CC4-5D6E-409C-BE32-E72D297353CC}">
              <c16:uniqueId val="{00000000-35C0-4073-87EE-81ADD2DA8D06}"/>
            </c:ext>
          </c:extLst>
        </c:ser>
        <c:dLbls>
          <c:showLegendKey val="0"/>
          <c:showVal val="0"/>
          <c:showCatName val="0"/>
          <c:showSerName val="0"/>
          <c:showPercent val="0"/>
          <c:showBubbleSize val="0"/>
        </c:dLbls>
        <c:gapWidth val="150"/>
        <c:axId val="222910128"/>
        <c:axId val="22291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35C0-4073-87EE-81ADD2DA8D06}"/>
            </c:ext>
          </c:extLst>
        </c:ser>
        <c:dLbls>
          <c:showLegendKey val="0"/>
          <c:showVal val="0"/>
          <c:showCatName val="0"/>
          <c:showSerName val="0"/>
          <c:showPercent val="0"/>
          <c:showBubbleSize val="0"/>
        </c:dLbls>
        <c:marker val="1"/>
        <c:smooth val="0"/>
        <c:axId val="222910128"/>
        <c:axId val="222910520"/>
      </c:lineChart>
      <c:catAx>
        <c:axId val="222910128"/>
        <c:scaling>
          <c:orientation val="minMax"/>
        </c:scaling>
        <c:delete val="1"/>
        <c:axPos val="b"/>
        <c:numFmt formatCode="General" sourceLinked="1"/>
        <c:majorTickMark val="none"/>
        <c:minorTickMark val="none"/>
        <c:tickLblPos val="none"/>
        <c:crossAx val="222910520"/>
        <c:crosses val="autoZero"/>
        <c:auto val="1"/>
        <c:lblAlgn val="ctr"/>
        <c:lblOffset val="100"/>
        <c:noMultiLvlLbl val="1"/>
      </c:catAx>
      <c:valAx>
        <c:axId val="222910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91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13.7</c:v>
                </c:pt>
                <c:pt idx="1">
                  <c:v>11.3</c:v>
                </c:pt>
                <c:pt idx="2">
                  <c:v>11.4</c:v>
                </c:pt>
                <c:pt idx="3">
                  <c:v>10.199999999999999</c:v>
                </c:pt>
                <c:pt idx="4">
                  <c:v>12</c:v>
                </c:pt>
              </c:numCache>
            </c:numRef>
          </c:val>
          <c:extLst>
            <c:ext xmlns:c16="http://schemas.microsoft.com/office/drawing/2014/chart" uri="{C3380CC4-5D6E-409C-BE32-E72D297353CC}">
              <c16:uniqueId val="{00000000-97D4-4ADE-B18D-52E9D1531431}"/>
            </c:ext>
          </c:extLst>
        </c:ser>
        <c:dLbls>
          <c:showLegendKey val="0"/>
          <c:showVal val="0"/>
          <c:showCatName val="0"/>
          <c:showSerName val="0"/>
          <c:showPercent val="0"/>
          <c:showBubbleSize val="0"/>
        </c:dLbls>
        <c:gapWidth val="150"/>
        <c:axId val="222911304"/>
        <c:axId val="2229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97D4-4ADE-B18D-52E9D1531431}"/>
            </c:ext>
          </c:extLst>
        </c:ser>
        <c:dLbls>
          <c:showLegendKey val="0"/>
          <c:showVal val="0"/>
          <c:showCatName val="0"/>
          <c:showSerName val="0"/>
          <c:showPercent val="0"/>
          <c:showBubbleSize val="0"/>
        </c:dLbls>
        <c:marker val="1"/>
        <c:smooth val="0"/>
        <c:axId val="222911304"/>
        <c:axId val="222911696"/>
      </c:lineChart>
      <c:catAx>
        <c:axId val="222911304"/>
        <c:scaling>
          <c:orientation val="minMax"/>
        </c:scaling>
        <c:delete val="1"/>
        <c:axPos val="b"/>
        <c:numFmt formatCode="General" sourceLinked="1"/>
        <c:majorTickMark val="none"/>
        <c:minorTickMark val="none"/>
        <c:tickLblPos val="none"/>
        <c:crossAx val="222911696"/>
        <c:crosses val="autoZero"/>
        <c:auto val="1"/>
        <c:lblAlgn val="ctr"/>
        <c:lblOffset val="100"/>
        <c:noMultiLvlLbl val="1"/>
      </c:catAx>
      <c:valAx>
        <c:axId val="22291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91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91.5</c:v>
                </c:pt>
                <c:pt idx="1">
                  <c:v>85.5</c:v>
                </c:pt>
                <c:pt idx="2">
                  <c:v>84.6</c:v>
                </c:pt>
                <c:pt idx="3">
                  <c:v>83.9</c:v>
                </c:pt>
                <c:pt idx="4">
                  <c:v>88.1</c:v>
                </c:pt>
              </c:numCache>
            </c:numRef>
          </c:val>
          <c:extLst>
            <c:ext xmlns:c16="http://schemas.microsoft.com/office/drawing/2014/chart" uri="{C3380CC4-5D6E-409C-BE32-E72D297353CC}">
              <c16:uniqueId val="{00000000-2CA4-4757-A907-804C7E2CD252}"/>
            </c:ext>
          </c:extLst>
        </c:ser>
        <c:dLbls>
          <c:showLegendKey val="0"/>
          <c:showVal val="0"/>
          <c:showCatName val="0"/>
          <c:showSerName val="0"/>
          <c:showPercent val="0"/>
          <c:showBubbleSize val="0"/>
        </c:dLbls>
        <c:gapWidth val="150"/>
        <c:axId val="222912480"/>
        <c:axId val="2229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CA4-4757-A907-804C7E2CD252}"/>
            </c:ext>
          </c:extLst>
        </c:ser>
        <c:dLbls>
          <c:showLegendKey val="0"/>
          <c:showVal val="0"/>
          <c:showCatName val="0"/>
          <c:showSerName val="0"/>
          <c:showPercent val="0"/>
          <c:showBubbleSize val="0"/>
        </c:dLbls>
        <c:marker val="1"/>
        <c:smooth val="0"/>
        <c:axId val="222912480"/>
        <c:axId val="222912872"/>
      </c:lineChart>
      <c:catAx>
        <c:axId val="222912480"/>
        <c:scaling>
          <c:orientation val="minMax"/>
        </c:scaling>
        <c:delete val="1"/>
        <c:axPos val="b"/>
        <c:numFmt formatCode="General" sourceLinked="1"/>
        <c:majorTickMark val="none"/>
        <c:minorTickMark val="none"/>
        <c:tickLblPos val="none"/>
        <c:crossAx val="222912872"/>
        <c:crosses val="autoZero"/>
        <c:auto val="1"/>
        <c:lblAlgn val="ctr"/>
        <c:lblOffset val="100"/>
        <c:noMultiLvlLbl val="1"/>
      </c:catAx>
      <c:valAx>
        <c:axId val="22291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9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8942</c:v>
                </c:pt>
                <c:pt idx="1">
                  <c:v>9513</c:v>
                </c:pt>
                <c:pt idx="2">
                  <c:v>10199</c:v>
                </c:pt>
                <c:pt idx="3">
                  <c:v>10542</c:v>
                </c:pt>
                <c:pt idx="4">
                  <c:v>14269</c:v>
                </c:pt>
              </c:numCache>
            </c:numRef>
          </c:val>
          <c:extLst>
            <c:ext xmlns:c16="http://schemas.microsoft.com/office/drawing/2014/chart" uri="{C3380CC4-5D6E-409C-BE32-E72D297353CC}">
              <c16:uniqueId val="{00000000-9590-45AA-A6FC-6F0809A71F24}"/>
            </c:ext>
          </c:extLst>
        </c:ser>
        <c:dLbls>
          <c:showLegendKey val="0"/>
          <c:showVal val="0"/>
          <c:showCatName val="0"/>
          <c:showSerName val="0"/>
          <c:showPercent val="0"/>
          <c:showBubbleSize val="0"/>
        </c:dLbls>
        <c:gapWidth val="150"/>
        <c:axId val="223099280"/>
        <c:axId val="22309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9590-45AA-A6FC-6F0809A71F24}"/>
            </c:ext>
          </c:extLst>
        </c:ser>
        <c:dLbls>
          <c:showLegendKey val="0"/>
          <c:showVal val="0"/>
          <c:showCatName val="0"/>
          <c:showSerName val="0"/>
          <c:showPercent val="0"/>
          <c:showBubbleSize val="0"/>
        </c:dLbls>
        <c:marker val="1"/>
        <c:smooth val="0"/>
        <c:axId val="223099280"/>
        <c:axId val="223099672"/>
      </c:lineChart>
      <c:catAx>
        <c:axId val="223099280"/>
        <c:scaling>
          <c:orientation val="minMax"/>
        </c:scaling>
        <c:delete val="1"/>
        <c:axPos val="b"/>
        <c:numFmt formatCode="General" sourceLinked="1"/>
        <c:majorTickMark val="none"/>
        <c:minorTickMark val="none"/>
        <c:tickLblPos val="none"/>
        <c:crossAx val="223099672"/>
        <c:crosses val="autoZero"/>
        <c:auto val="1"/>
        <c:lblAlgn val="ctr"/>
        <c:lblOffset val="100"/>
        <c:noMultiLvlLbl val="1"/>
      </c:catAx>
      <c:valAx>
        <c:axId val="223099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09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23450</c:v>
                </c:pt>
                <c:pt idx="1">
                  <c:v>26362</c:v>
                </c:pt>
                <c:pt idx="2">
                  <c:v>27465</c:v>
                </c:pt>
                <c:pt idx="3">
                  <c:v>27792</c:v>
                </c:pt>
                <c:pt idx="4">
                  <c:v>29183</c:v>
                </c:pt>
              </c:numCache>
            </c:numRef>
          </c:val>
          <c:extLst>
            <c:ext xmlns:c16="http://schemas.microsoft.com/office/drawing/2014/chart" uri="{C3380CC4-5D6E-409C-BE32-E72D297353CC}">
              <c16:uniqueId val="{00000000-3447-4E44-9C22-D8106729A919}"/>
            </c:ext>
          </c:extLst>
        </c:ser>
        <c:dLbls>
          <c:showLegendKey val="0"/>
          <c:showVal val="0"/>
          <c:showCatName val="0"/>
          <c:showSerName val="0"/>
          <c:showPercent val="0"/>
          <c:showBubbleSize val="0"/>
        </c:dLbls>
        <c:gapWidth val="150"/>
        <c:axId val="223100456"/>
        <c:axId val="2231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3447-4E44-9C22-D8106729A919}"/>
            </c:ext>
          </c:extLst>
        </c:ser>
        <c:dLbls>
          <c:showLegendKey val="0"/>
          <c:showVal val="0"/>
          <c:showCatName val="0"/>
          <c:showSerName val="0"/>
          <c:showPercent val="0"/>
          <c:showBubbleSize val="0"/>
        </c:dLbls>
        <c:marker val="1"/>
        <c:smooth val="0"/>
        <c:axId val="223100456"/>
        <c:axId val="223100848"/>
      </c:lineChart>
      <c:catAx>
        <c:axId val="223100456"/>
        <c:scaling>
          <c:orientation val="minMax"/>
        </c:scaling>
        <c:delete val="1"/>
        <c:axPos val="b"/>
        <c:numFmt formatCode="General" sourceLinked="1"/>
        <c:majorTickMark val="none"/>
        <c:minorTickMark val="none"/>
        <c:tickLblPos val="none"/>
        <c:crossAx val="223100848"/>
        <c:crosses val="autoZero"/>
        <c:auto val="1"/>
        <c:lblAlgn val="ctr"/>
        <c:lblOffset val="100"/>
        <c:noMultiLvlLbl val="1"/>
      </c:catAx>
      <c:valAx>
        <c:axId val="22310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10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82.1</c:v>
                </c:pt>
                <c:pt idx="1">
                  <c:v>71.3</c:v>
                </c:pt>
                <c:pt idx="2">
                  <c:v>72.400000000000006</c:v>
                </c:pt>
                <c:pt idx="3">
                  <c:v>68</c:v>
                </c:pt>
                <c:pt idx="4">
                  <c:v>74</c:v>
                </c:pt>
              </c:numCache>
            </c:numRef>
          </c:val>
          <c:extLst>
            <c:ext xmlns:c16="http://schemas.microsoft.com/office/drawing/2014/chart" uri="{C3380CC4-5D6E-409C-BE32-E72D297353CC}">
              <c16:uniqueId val="{00000000-C842-4014-A5F1-9472BE69A550}"/>
            </c:ext>
          </c:extLst>
        </c:ser>
        <c:dLbls>
          <c:showLegendKey val="0"/>
          <c:showVal val="0"/>
          <c:showCatName val="0"/>
          <c:showSerName val="0"/>
          <c:showPercent val="0"/>
          <c:showBubbleSize val="0"/>
        </c:dLbls>
        <c:gapWidth val="150"/>
        <c:axId val="223101632"/>
        <c:axId val="22310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842-4014-A5F1-9472BE69A550}"/>
            </c:ext>
          </c:extLst>
        </c:ser>
        <c:dLbls>
          <c:showLegendKey val="0"/>
          <c:showVal val="0"/>
          <c:showCatName val="0"/>
          <c:showSerName val="0"/>
          <c:showPercent val="0"/>
          <c:showBubbleSize val="0"/>
        </c:dLbls>
        <c:marker val="1"/>
        <c:smooth val="0"/>
        <c:axId val="223101632"/>
        <c:axId val="223102024"/>
      </c:lineChart>
      <c:catAx>
        <c:axId val="223101632"/>
        <c:scaling>
          <c:orientation val="minMax"/>
        </c:scaling>
        <c:delete val="1"/>
        <c:axPos val="b"/>
        <c:numFmt formatCode="General" sourceLinked="1"/>
        <c:majorTickMark val="none"/>
        <c:minorTickMark val="none"/>
        <c:tickLblPos val="none"/>
        <c:crossAx val="223102024"/>
        <c:crosses val="autoZero"/>
        <c:auto val="1"/>
        <c:lblAlgn val="ctr"/>
        <c:lblOffset val="100"/>
        <c:noMultiLvlLbl val="1"/>
      </c:catAx>
      <c:valAx>
        <c:axId val="22310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29" zoomScaleNormal="100" zoomScaleSheetLayoutView="70" workbookViewId="0">
      <selection activeCell="OA37" sqref="OA3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三重県志摩市　国民健康保険　志摩市民病院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60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46159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5358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60</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60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101.7</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98.5</v>
      </c>
      <c r="AU33" s="129"/>
      <c r="AV33" s="129"/>
      <c r="AW33" s="129"/>
      <c r="AX33" s="129"/>
      <c r="AY33" s="129"/>
      <c r="AZ33" s="129"/>
      <c r="BA33" s="129"/>
      <c r="BB33" s="129"/>
      <c r="BC33" s="129"/>
      <c r="BD33" s="129"/>
      <c r="BE33" s="129"/>
      <c r="BF33" s="129"/>
      <c r="BG33" s="129"/>
      <c r="BH33" s="130"/>
      <c r="BI33" s="128">
        <f>データ!AL7</f>
        <v>101.8</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68.8</v>
      </c>
      <c r="DE33" s="129"/>
      <c r="DF33" s="129"/>
      <c r="DG33" s="129"/>
      <c r="DH33" s="129"/>
      <c r="DI33" s="129"/>
      <c r="DJ33" s="129"/>
      <c r="DK33" s="129"/>
      <c r="DL33" s="129"/>
      <c r="DM33" s="129"/>
      <c r="DN33" s="129"/>
      <c r="DO33" s="129"/>
      <c r="DP33" s="129"/>
      <c r="DQ33" s="129"/>
      <c r="DR33" s="130"/>
      <c r="DS33" s="128">
        <f>データ!AU7</f>
        <v>76.2</v>
      </c>
      <c r="DT33" s="129"/>
      <c r="DU33" s="129"/>
      <c r="DV33" s="129"/>
      <c r="DW33" s="129"/>
      <c r="DX33" s="129"/>
      <c r="DY33" s="129"/>
      <c r="DZ33" s="129"/>
      <c r="EA33" s="129"/>
      <c r="EB33" s="129"/>
      <c r="EC33" s="129"/>
      <c r="ED33" s="129"/>
      <c r="EE33" s="129"/>
      <c r="EF33" s="129"/>
      <c r="EG33" s="130"/>
      <c r="EH33" s="128">
        <f>データ!AV7</f>
        <v>77.7</v>
      </c>
      <c r="EI33" s="129"/>
      <c r="EJ33" s="129"/>
      <c r="EK33" s="129"/>
      <c r="EL33" s="129"/>
      <c r="EM33" s="129"/>
      <c r="EN33" s="129"/>
      <c r="EO33" s="129"/>
      <c r="EP33" s="129"/>
      <c r="EQ33" s="129"/>
      <c r="ER33" s="129"/>
      <c r="ES33" s="129"/>
      <c r="ET33" s="129"/>
      <c r="EU33" s="129"/>
      <c r="EV33" s="130"/>
      <c r="EW33" s="128">
        <f>データ!AW7</f>
        <v>80.400000000000006</v>
      </c>
      <c r="EX33" s="129"/>
      <c r="EY33" s="129"/>
      <c r="EZ33" s="129"/>
      <c r="FA33" s="129"/>
      <c r="FB33" s="129"/>
      <c r="FC33" s="129"/>
      <c r="FD33" s="129"/>
      <c r="FE33" s="129"/>
      <c r="FF33" s="129"/>
      <c r="FG33" s="129"/>
      <c r="FH33" s="129"/>
      <c r="FI33" s="129"/>
      <c r="FJ33" s="129"/>
      <c r="FK33" s="130"/>
      <c r="FL33" s="128">
        <f>データ!AX7</f>
        <v>73.3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65.900000000000006</v>
      </c>
      <c r="GS33" s="129"/>
      <c r="GT33" s="129"/>
      <c r="GU33" s="129"/>
      <c r="GV33" s="129"/>
      <c r="GW33" s="129"/>
      <c r="GX33" s="129"/>
      <c r="GY33" s="129"/>
      <c r="GZ33" s="129"/>
      <c r="HA33" s="129"/>
      <c r="HB33" s="129"/>
      <c r="HC33" s="129"/>
      <c r="HD33" s="129"/>
      <c r="HE33" s="129"/>
      <c r="HF33" s="130"/>
      <c r="HG33" s="128">
        <f>データ!BF7</f>
        <v>73.099999999999994</v>
      </c>
      <c r="HH33" s="129"/>
      <c r="HI33" s="129"/>
      <c r="HJ33" s="129"/>
      <c r="HK33" s="129"/>
      <c r="HL33" s="129"/>
      <c r="HM33" s="129"/>
      <c r="HN33" s="129"/>
      <c r="HO33" s="129"/>
      <c r="HP33" s="129"/>
      <c r="HQ33" s="129"/>
      <c r="HR33" s="129"/>
      <c r="HS33" s="129"/>
      <c r="HT33" s="129"/>
      <c r="HU33" s="130"/>
      <c r="HV33" s="128">
        <f>データ!BG7</f>
        <v>74.400000000000006</v>
      </c>
      <c r="HW33" s="129"/>
      <c r="HX33" s="129"/>
      <c r="HY33" s="129"/>
      <c r="HZ33" s="129"/>
      <c r="IA33" s="129"/>
      <c r="IB33" s="129"/>
      <c r="IC33" s="129"/>
      <c r="ID33" s="129"/>
      <c r="IE33" s="129"/>
      <c r="IF33" s="129"/>
      <c r="IG33" s="129"/>
      <c r="IH33" s="129"/>
      <c r="II33" s="129"/>
      <c r="IJ33" s="130"/>
      <c r="IK33" s="128">
        <f>データ!BH7</f>
        <v>75.8</v>
      </c>
      <c r="IL33" s="129"/>
      <c r="IM33" s="129"/>
      <c r="IN33" s="129"/>
      <c r="IO33" s="129"/>
      <c r="IP33" s="129"/>
      <c r="IQ33" s="129"/>
      <c r="IR33" s="129"/>
      <c r="IS33" s="129"/>
      <c r="IT33" s="129"/>
      <c r="IU33" s="129"/>
      <c r="IV33" s="129"/>
      <c r="IW33" s="129"/>
      <c r="IX33" s="129"/>
      <c r="IY33" s="130"/>
      <c r="IZ33" s="128">
        <f>データ!BI7</f>
        <v>70.2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66.3</v>
      </c>
      <c r="KG33" s="129"/>
      <c r="KH33" s="129"/>
      <c r="KI33" s="129"/>
      <c r="KJ33" s="129"/>
      <c r="KK33" s="129"/>
      <c r="KL33" s="129"/>
      <c r="KM33" s="129"/>
      <c r="KN33" s="129"/>
      <c r="KO33" s="129"/>
      <c r="KP33" s="129"/>
      <c r="KQ33" s="129"/>
      <c r="KR33" s="129"/>
      <c r="KS33" s="129"/>
      <c r="KT33" s="130"/>
      <c r="KU33" s="128">
        <f>データ!BQ7</f>
        <v>73.7</v>
      </c>
      <c r="KV33" s="129"/>
      <c r="KW33" s="129"/>
      <c r="KX33" s="129"/>
      <c r="KY33" s="129"/>
      <c r="KZ33" s="129"/>
      <c r="LA33" s="129"/>
      <c r="LB33" s="129"/>
      <c r="LC33" s="129"/>
      <c r="LD33" s="129"/>
      <c r="LE33" s="129"/>
      <c r="LF33" s="129"/>
      <c r="LG33" s="129"/>
      <c r="LH33" s="129"/>
      <c r="LI33" s="130"/>
      <c r="LJ33" s="128">
        <f>データ!BR7</f>
        <v>75.599999999999994</v>
      </c>
      <c r="LK33" s="129"/>
      <c r="LL33" s="129"/>
      <c r="LM33" s="129"/>
      <c r="LN33" s="129"/>
      <c r="LO33" s="129"/>
      <c r="LP33" s="129"/>
      <c r="LQ33" s="129"/>
      <c r="LR33" s="129"/>
      <c r="LS33" s="129"/>
      <c r="LT33" s="129"/>
      <c r="LU33" s="129"/>
      <c r="LV33" s="129"/>
      <c r="LW33" s="129"/>
      <c r="LX33" s="130"/>
      <c r="LY33" s="128">
        <f>データ!BS7</f>
        <v>74.599999999999994</v>
      </c>
      <c r="LZ33" s="129"/>
      <c r="MA33" s="129"/>
      <c r="MB33" s="129"/>
      <c r="MC33" s="129"/>
      <c r="MD33" s="129"/>
      <c r="ME33" s="129"/>
      <c r="MF33" s="129"/>
      <c r="MG33" s="129"/>
      <c r="MH33" s="129"/>
      <c r="MI33" s="129"/>
      <c r="MJ33" s="129"/>
      <c r="MK33" s="129"/>
      <c r="ML33" s="129"/>
      <c r="MM33" s="130"/>
      <c r="MN33" s="128">
        <f>データ!BT7</f>
        <v>66.7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23450</v>
      </c>
      <c r="Q55" s="138"/>
      <c r="R55" s="138"/>
      <c r="S55" s="138"/>
      <c r="T55" s="138"/>
      <c r="U55" s="138"/>
      <c r="V55" s="138"/>
      <c r="W55" s="138"/>
      <c r="X55" s="138"/>
      <c r="Y55" s="138"/>
      <c r="Z55" s="138"/>
      <c r="AA55" s="138"/>
      <c r="AB55" s="138"/>
      <c r="AC55" s="138"/>
      <c r="AD55" s="139"/>
      <c r="AE55" s="137">
        <f>データ!CB7</f>
        <v>26362</v>
      </c>
      <c r="AF55" s="138"/>
      <c r="AG55" s="138"/>
      <c r="AH55" s="138"/>
      <c r="AI55" s="138"/>
      <c r="AJ55" s="138"/>
      <c r="AK55" s="138"/>
      <c r="AL55" s="138"/>
      <c r="AM55" s="138"/>
      <c r="AN55" s="138"/>
      <c r="AO55" s="138"/>
      <c r="AP55" s="138"/>
      <c r="AQ55" s="138"/>
      <c r="AR55" s="138"/>
      <c r="AS55" s="139"/>
      <c r="AT55" s="137">
        <f>データ!CC7</f>
        <v>27465</v>
      </c>
      <c r="AU55" s="138"/>
      <c r="AV55" s="138"/>
      <c r="AW55" s="138"/>
      <c r="AX55" s="138"/>
      <c r="AY55" s="138"/>
      <c r="AZ55" s="138"/>
      <c r="BA55" s="138"/>
      <c r="BB55" s="138"/>
      <c r="BC55" s="138"/>
      <c r="BD55" s="138"/>
      <c r="BE55" s="138"/>
      <c r="BF55" s="138"/>
      <c r="BG55" s="138"/>
      <c r="BH55" s="139"/>
      <c r="BI55" s="137">
        <f>データ!CD7</f>
        <v>27792</v>
      </c>
      <c r="BJ55" s="138"/>
      <c r="BK55" s="138"/>
      <c r="BL55" s="138"/>
      <c r="BM55" s="138"/>
      <c r="BN55" s="138"/>
      <c r="BO55" s="138"/>
      <c r="BP55" s="138"/>
      <c r="BQ55" s="138"/>
      <c r="BR55" s="138"/>
      <c r="BS55" s="138"/>
      <c r="BT55" s="138"/>
      <c r="BU55" s="138"/>
      <c r="BV55" s="138"/>
      <c r="BW55" s="139"/>
      <c r="BX55" s="137">
        <f>データ!CE7</f>
        <v>29183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8942</v>
      </c>
      <c r="DE55" s="138"/>
      <c r="DF55" s="138"/>
      <c r="DG55" s="138"/>
      <c r="DH55" s="138"/>
      <c r="DI55" s="138"/>
      <c r="DJ55" s="138"/>
      <c r="DK55" s="138"/>
      <c r="DL55" s="138"/>
      <c r="DM55" s="138"/>
      <c r="DN55" s="138"/>
      <c r="DO55" s="138"/>
      <c r="DP55" s="138"/>
      <c r="DQ55" s="138"/>
      <c r="DR55" s="139"/>
      <c r="DS55" s="137">
        <f>データ!CM7</f>
        <v>9513</v>
      </c>
      <c r="DT55" s="138"/>
      <c r="DU55" s="138"/>
      <c r="DV55" s="138"/>
      <c r="DW55" s="138"/>
      <c r="DX55" s="138"/>
      <c r="DY55" s="138"/>
      <c r="DZ55" s="138"/>
      <c r="EA55" s="138"/>
      <c r="EB55" s="138"/>
      <c r="EC55" s="138"/>
      <c r="ED55" s="138"/>
      <c r="EE55" s="138"/>
      <c r="EF55" s="138"/>
      <c r="EG55" s="139"/>
      <c r="EH55" s="137">
        <f>データ!CN7</f>
        <v>10199</v>
      </c>
      <c r="EI55" s="138"/>
      <c r="EJ55" s="138"/>
      <c r="EK55" s="138"/>
      <c r="EL55" s="138"/>
      <c r="EM55" s="138"/>
      <c r="EN55" s="138"/>
      <c r="EO55" s="138"/>
      <c r="EP55" s="138"/>
      <c r="EQ55" s="138"/>
      <c r="ER55" s="138"/>
      <c r="ES55" s="138"/>
      <c r="ET55" s="138"/>
      <c r="EU55" s="138"/>
      <c r="EV55" s="139"/>
      <c r="EW55" s="137">
        <f>データ!CO7</f>
        <v>10542</v>
      </c>
      <c r="EX55" s="138"/>
      <c r="EY55" s="138"/>
      <c r="EZ55" s="138"/>
      <c r="FA55" s="138"/>
      <c r="FB55" s="138"/>
      <c r="FC55" s="138"/>
      <c r="FD55" s="138"/>
      <c r="FE55" s="138"/>
      <c r="FF55" s="138"/>
      <c r="FG55" s="138"/>
      <c r="FH55" s="138"/>
      <c r="FI55" s="138"/>
      <c r="FJ55" s="138"/>
      <c r="FK55" s="139"/>
      <c r="FL55" s="137">
        <f>データ!CP7</f>
        <v>14269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91.5</v>
      </c>
      <c r="GS55" s="129"/>
      <c r="GT55" s="129"/>
      <c r="GU55" s="129"/>
      <c r="GV55" s="129"/>
      <c r="GW55" s="129"/>
      <c r="GX55" s="129"/>
      <c r="GY55" s="129"/>
      <c r="GZ55" s="129"/>
      <c r="HA55" s="129"/>
      <c r="HB55" s="129"/>
      <c r="HC55" s="129"/>
      <c r="HD55" s="129"/>
      <c r="HE55" s="129"/>
      <c r="HF55" s="130"/>
      <c r="HG55" s="128">
        <f>データ!CX7</f>
        <v>85.5</v>
      </c>
      <c r="HH55" s="129"/>
      <c r="HI55" s="129"/>
      <c r="HJ55" s="129"/>
      <c r="HK55" s="129"/>
      <c r="HL55" s="129"/>
      <c r="HM55" s="129"/>
      <c r="HN55" s="129"/>
      <c r="HO55" s="129"/>
      <c r="HP55" s="129"/>
      <c r="HQ55" s="129"/>
      <c r="HR55" s="129"/>
      <c r="HS55" s="129"/>
      <c r="HT55" s="129"/>
      <c r="HU55" s="130"/>
      <c r="HV55" s="128">
        <f>データ!CY7</f>
        <v>84.6</v>
      </c>
      <c r="HW55" s="129"/>
      <c r="HX55" s="129"/>
      <c r="HY55" s="129"/>
      <c r="HZ55" s="129"/>
      <c r="IA55" s="129"/>
      <c r="IB55" s="129"/>
      <c r="IC55" s="129"/>
      <c r="ID55" s="129"/>
      <c r="IE55" s="129"/>
      <c r="IF55" s="129"/>
      <c r="IG55" s="129"/>
      <c r="IH55" s="129"/>
      <c r="II55" s="129"/>
      <c r="IJ55" s="130"/>
      <c r="IK55" s="128">
        <f>データ!CZ7</f>
        <v>83.9</v>
      </c>
      <c r="IL55" s="129"/>
      <c r="IM55" s="129"/>
      <c r="IN55" s="129"/>
      <c r="IO55" s="129"/>
      <c r="IP55" s="129"/>
      <c r="IQ55" s="129"/>
      <c r="IR55" s="129"/>
      <c r="IS55" s="129"/>
      <c r="IT55" s="129"/>
      <c r="IU55" s="129"/>
      <c r="IV55" s="129"/>
      <c r="IW55" s="129"/>
      <c r="IX55" s="129"/>
      <c r="IY55" s="130"/>
      <c r="IZ55" s="128">
        <f>データ!DA7</f>
        <v>88.1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13.7</v>
      </c>
      <c r="KG55" s="129"/>
      <c r="KH55" s="129"/>
      <c r="KI55" s="129"/>
      <c r="KJ55" s="129"/>
      <c r="KK55" s="129"/>
      <c r="KL55" s="129"/>
      <c r="KM55" s="129"/>
      <c r="KN55" s="129"/>
      <c r="KO55" s="129"/>
      <c r="KP55" s="129"/>
      <c r="KQ55" s="129"/>
      <c r="KR55" s="129"/>
      <c r="KS55" s="129"/>
      <c r="KT55" s="130"/>
      <c r="KU55" s="128">
        <f>データ!DI7</f>
        <v>11.3</v>
      </c>
      <c r="KV55" s="129"/>
      <c r="KW55" s="129"/>
      <c r="KX55" s="129"/>
      <c r="KY55" s="129"/>
      <c r="KZ55" s="129"/>
      <c r="LA55" s="129"/>
      <c r="LB55" s="129"/>
      <c r="LC55" s="129"/>
      <c r="LD55" s="129"/>
      <c r="LE55" s="129"/>
      <c r="LF55" s="129"/>
      <c r="LG55" s="129"/>
      <c r="LH55" s="129"/>
      <c r="LI55" s="130"/>
      <c r="LJ55" s="128">
        <f>データ!DJ7</f>
        <v>11.4</v>
      </c>
      <c r="LK55" s="129"/>
      <c r="LL55" s="129"/>
      <c r="LM55" s="129"/>
      <c r="LN55" s="129"/>
      <c r="LO55" s="129"/>
      <c r="LP55" s="129"/>
      <c r="LQ55" s="129"/>
      <c r="LR55" s="129"/>
      <c r="LS55" s="129"/>
      <c r="LT55" s="129"/>
      <c r="LU55" s="129"/>
      <c r="LV55" s="129"/>
      <c r="LW55" s="129"/>
      <c r="LX55" s="130"/>
      <c r="LY55" s="128">
        <f>データ!DK7</f>
        <v>10.199999999999999</v>
      </c>
      <c r="LZ55" s="129"/>
      <c r="MA55" s="129"/>
      <c r="MB55" s="129"/>
      <c r="MC55" s="129"/>
      <c r="MD55" s="129"/>
      <c r="ME55" s="129"/>
      <c r="MF55" s="129"/>
      <c r="MG55" s="129"/>
      <c r="MH55" s="129"/>
      <c r="MI55" s="129"/>
      <c r="MJ55" s="129"/>
      <c r="MK55" s="129"/>
      <c r="ML55" s="129"/>
      <c r="MM55" s="130"/>
      <c r="MN55" s="128">
        <f>データ!DL7</f>
        <v>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82.1</v>
      </c>
      <c r="Q79" s="129"/>
      <c r="R79" s="129"/>
      <c r="S79" s="129"/>
      <c r="T79" s="129"/>
      <c r="U79" s="129"/>
      <c r="V79" s="129"/>
      <c r="W79" s="129"/>
      <c r="X79" s="129"/>
      <c r="Y79" s="129"/>
      <c r="Z79" s="129"/>
      <c r="AA79" s="129"/>
      <c r="AB79" s="129"/>
      <c r="AC79" s="129"/>
      <c r="AD79" s="130"/>
      <c r="AE79" s="128">
        <f>データ!DT7</f>
        <v>71.3</v>
      </c>
      <c r="AF79" s="129"/>
      <c r="AG79" s="129"/>
      <c r="AH79" s="129"/>
      <c r="AI79" s="129"/>
      <c r="AJ79" s="129"/>
      <c r="AK79" s="129"/>
      <c r="AL79" s="129"/>
      <c r="AM79" s="129"/>
      <c r="AN79" s="129"/>
      <c r="AO79" s="129"/>
      <c r="AP79" s="129"/>
      <c r="AQ79" s="129"/>
      <c r="AR79" s="129"/>
      <c r="AS79" s="130"/>
      <c r="AT79" s="128">
        <f>データ!DU7</f>
        <v>72.400000000000006</v>
      </c>
      <c r="AU79" s="129"/>
      <c r="AV79" s="129"/>
      <c r="AW79" s="129"/>
      <c r="AX79" s="129"/>
      <c r="AY79" s="129"/>
      <c r="AZ79" s="129"/>
      <c r="BA79" s="129"/>
      <c r="BB79" s="129"/>
      <c r="BC79" s="129"/>
      <c r="BD79" s="129"/>
      <c r="BE79" s="129"/>
      <c r="BF79" s="129"/>
      <c r="BG79" s="129"/>
      <c r="BH79" s="130"/>
      <c r="BI79" s="128">
        <f>データ!DV7</f>
        <v>68</v>
      </c>
      <c r="BJ79" s="129"/>
      <c r="BK79" s="129"/>
      <c r="BL79" s="129"/>
      <c r="BM79" s="129"/>
      <c r="BN79" s="129"/>
      <c r="BO79" s="129"/>
      <c r="BP79" s="129"/>
      <c r="BQ79" s="129"/>
      <c r="BR79" s="129"/>
      <c r="BS79" s="129"/>
      <c r="BT79" s="129"/>
      <c r="BU79" s="129"/>
      <c r="BV79" s="129"/>
      <c r="BW79" s="130"/>
      <c r="BX79" s="128">
        <f>データ!DW7</f>
        <v>74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64.599999999999994</v>
      </c>
      <c r="DH79" s="129"/>
      <c r="DI79" s="129"/>
      <c r="DJ79" s="129"/>
      <c r="DK79" s="129"/>
      <c r="DL79" s="129"/>
      <c r="DM79" s="129"/>
      <c r="DN79" s="129"/>
      <c r="DO79" s="129"/>
      <c r="DP79" s="129"/>
      <c r="DQ79" s="129"/>
      <c r="DR79" s="129"/>
      <c r="DS79" s="129"/>
      <c r="DT79" s="129"/>
      <c r="DU79" s="130"/>
      <c r="DV79" s="128">
        <f>データ!EE7</f>
        <v>66.3</v>
      </c>
      <c r="DW79" s="129"/>
      <c r="DX79" s="129"/>
      <c r="DY79" s="129"/>
      <c r="DZ79" s="129"/>
      <c r="EA79" s="129"/>
      <c r="EB79" s="129"/>
      <c r="EC79" s="129"/>
      <c r="ED79" s="129"/>
      <c r="EE79" s="129"/>
      <c r="EF79" s="129"/>
      <c r="EG79" s="129"/>
      <c r="EH79" s="129"/>
      <c r="EI79" s="129"/>
      <c r="EJ79" s="130"/>
      <c r="EK79" s="128">
        <f>データ!EF7</f>
        <v>67.8</v>
      </c>
      <c r="EL79" s="129"/>
      <c r="EM79" s="129"/>
      <c r="EN79" s="129"/>
      <c r="EO79" s="129"/>
      <c r="EP79" s="129"/>
      <c r="EQ79" s="129"/>
      <c r="ER79" s="129"/>
      <c r="ES79" s="129"/>
      <c r="ET79" s="129"/>
      <c r="EU79" s="129"/>
      <c r="EV79" s="129"/>
      <c r="EW79" s="129"/>
      <c r="EX79" s="129"/>
      <c r="EY79" s="130"/>
      <c r="EZ79" s="128">
        <f>データ!EG7</f>
        <v>69</v>
      </c>
      <c r="FA79" s="129"/>
      <c r="FB79" s="129"/>
      <c r="FC79" s="129"/>
      <c r="FD79" s="129"/>
      <c r="FE79" s="129"/>
      <c r="FF79" s="129"/>
      <c r="FG79" s="129"/>
      <c r="FH79" s="129"/>
      <c r="FI79" s="129"/>
      <c r="FJ79" s="129"/>
      <c r="FK79" s="129"/>
      <c r="FL79" s="129"/>
      <c r="FM79" s="129"/>
      <c r="FN79" s="130"/>
      <c r="FO79" s="128">
        <f>データ!EH7</f>
        <v>70.3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86.2</v>
      </c>
      <c r="GU79" s="129"/>
      <c r="GV79" s="129"/>
      <c r="GW79" s="129"/>
      <c r="GX79" s="129"/>
      <c r="GY79" s="129"/>
      <c r="GZ79" s="129"/>
      <c r="HA79" s="129"/>
      <c r="HB79" s="129"/>
      <c r="HC79" s="129"/>
      <c r="HD79" s="129"/>
      <c r="HE79" s="129"/>
      <c r="HF79" s="129"/>
      <c r="HG79" s="129"/>
      <c r="HH79" s="130"/>
      <c r="HI79" s="128">
        <f>データ!EP7</f>
        <v>85.2</v>
      </c>
      <c r="HJ79" s="129"/>
      <c r="HK79" s="129"/>
      <c r="HL79" s="129"/>
      <c r="HM79" s="129"/>
      <c r="HN79" s="129"/>
      <c r="HO79" s="129"/>
      <c r="HP79" s="129"/>
      <c r="HQ79" s="129"/>
      <c r="HR79" s="129"/>
      <c r="HS79" s="129"/>
      <c r="HT79" s="129"/>
      <c r="HU79" s="129"/>
      <c r="HV79" s="129"/>
      <c r="HW79" s="130"/>
      <c r="HX79" s="128">
        <f>データ!EQ7</f>
        <v>83.8</v>
      </c>
      <c r="HY79" s="129"/>
      <c r="HZ79" s="129"/>
      <c r="IA79" s="129"/>
      <c r="IB79" s="129"/>
      <c r="IC79" s="129"/>
      <c r="ID79" s="129"/>
      <c r="IE79" s="129"/>
      <c r="IF79" s="129"/>
      <c r="IG79" s="129"/>
      <c r="IH79" s="129"/>
      <c r="II79" s="129"/>
      <c r="IJ79" s="129"/>
      <c r="IK79" s="129"/>
      <c r="IL79" s="130"/>
      <c r="IM79" s="128">
        <f>データ!ER7</f>
        <v>81.3</v>
      </c>
      <c r="IN79" s="129"/>
      <c r="IO79" s="129"/>
      <c r="IP79" s="129"/>
      <c r="IQ79" s="129"/>
      <c r="IR79" s="129"/>
      <c r="IS79" s="129"/>
      <c r="IT79" s="129"/>
      <c r="IU79" s="129"/>
      <c r="IV79" s="129"/>
      <c r="IW79" s="129"/>
      <c r="IX79" s="129"/>
      <c r="IY79" s="129"/>
      <c r="IZ79" s="129"/>
      <c r="JA79" s="130"/>
      <c r="JB79" s="128">
        <f>データ!ES7</f>
        <v>79.3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49473403</v>
      </c>
      <c r="KH79" s="138"/>
      <c r="KI79" s="138"/>
      <c r="KJ79" s="138"/>
      <c r="KK79" s="138"/>
      <c r="KL79" s="138"/>
      <c r="KM79" s="138"/>
      <c r="KN79" s="138"/>
      <c r="KO79" s="138"/>
      <c r="KP79" s="138"/>
      <c r="KQ79" s="138"/>
      <c r="KR79" s="138"/>
      <c r="KS79" s="138"/>
      <c r="KT79" s="138"/>
      <c r="KU79" s="139"/>
      <c r="KV79" s="137">
        <f>データ!FA7</f>
        <v>50052390</v>
      </c>
      <c r="KW79" s="138"/>
      <c r="KX79" s="138"/>
      <c r="KY79" s="138"/>
      <c r="KZ79" s="138"/>
      <c r="LA79" s="138"/>
      <c r="LB79" s="138"/>
      <c r="LC79" s="138"/>
      <c r="LD79" s="138"/>
      <c r="LE79" s="138"/>
      <c r="LF79" s="138"/>
      <c r="LG79" s="138"/>
      <c r="LH79" s="138"/>
      <c r="LI79" s="138"/>
      <c r="LJ79" s="139"/>
      <c r="LK79" s="137">
        <f>データ!FB7</f>
        <v>50344221</v>
      </c>
      <c r="LL79" s="138"/>
      <c r="LM79" s="138"/>
      <c r="LN79" s="138"/>
      <c r="LO79" s="138"/>
      <c r="LP79" s="138"/>
      <c r="LQ79" s="138"/>
      <c r="LR79" s="138"/>
      <c r="LS79" s="138"/>
      <c r="LT79" s="138"/>
      <c r="LU79" s="138"/>
      <c r="LV79" s="138"/>
      <c r="LW79" s="138"/>
      <c r="LX79" s="138"/>
      <c r="LY79" s="139"/>
      <c r="LZ79" s="137">
        <f>データ!FC7</f>
        <v>50658935</v>
      </c>
      <c r="MA79" s="138"/>
      <c r="MB79" s="138"/>
      <c r="MC79" s="138"/>
      <c r="MD79" s="138"/>
      <c r="ME79" s="138"/>
      <c r="MF79" s="138"/>
      <c r="MG79" s="138"/>
      <c r="MH79" s="138"/>
      <c r="MI79" s="138"/>
      <c r="MJ79" s="138"/>
      <c r="MK79" s="138"/>
      <c r="ML79" s="138"/>
      <c r="MM79" s="138"/>
      <c r="MN79" s="139"/>
      <c r="MO79" s="137">
        <f>データ!FD7</f>
        <v>51342675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J32TYWmoLUrnugyVMDJZKC+yNSmf7kxYYykZv+3vLS701IDCeOQBoPDbrbgup2FbRyn+Y4RfSWJIVYPqVBQBA==" saltValue="ItgoDIyXh3hS9mwYqdRM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147</v>
      </c>
      <c r="BF5" s="49" t="s">
        <v>163</v>
      </c>
      <c r="BG5" s="49" t="s">
        <v>160</v>
      </c>
      <c r="BH5" s="49" t="s">
        <v>161</v>
      </c>
      <c r="BI5" s="49" t="s">
        <v>151</v>
      </c>
      <c r="BJ5" s="49" t="s">
        <v>152</v>
      </c>
      <c r="BK5" s="49" t="s">
        <v>153</v>
      </c>
      <c r="BL5" s="49" t="s">
        <v>154</v>
      </c>
      <c r="BM5" s="49" t="s">
        <v>155</v>
      </c>
      <c r="BN5" s="49" t="s">
        <v>156</v>
      </c>
      <c r="BO5" s="49" t="s">
        <v>157</v>
      </c>
      <c r="BP5" s="49" t="s">
        <v>164</v>
      </c>
      <c r="BQ5" s="49" t="s">
        <v>159</v>
      </c>
      <c r="BR5" s="49" t="s">
        <v>165</v>
      </c>
      <c r="BS5" s="49" t="s">
        <v>150</v>
      </c>
      <c r="BT5" s="49" t="s">
        <v>162</v>
      </c>
      <c r="BU5" s="49" t="s">
        <v>152</v>
      </c>
      <c r="BV5" s="49" t="s">
        <v>153</v>
      </c>
      <c r="BW5" s="49" t="s">
        <v>154</v>
      </c>
      <c r="BX5" s="49" t="s">
        <v>155</v>
      </c>
      <c r="BY5" s="49" t="s">
        <v>156</v>
      </c>
      <c r="BZ5" s="49" t="s">
        <v>157</v>
      </c>
      <c r="CA5" s="49" t="s">
        <v>147</v>
      </c>
      <c r="CB5" s="49" t="s">
        <v>159</v>
      </c>
      <c r="CC5" s="49" t="s">
        <v>160</v>
      </c>
      <c r="CD5" s="49" t="s">
        <v>161</v>
      </c>
      <c r="CE5" s="49" t="s">
        <v>151</v>
      </c>
      <c r="CF5" s="49" t="s">
        <v>152</v>
      </c>
      <c r="CG5" s="49" t="s">
        <v>153</v>
      </c>
      <c r="CH5" s="49" t="s">
        <v>154</v>
      </c>
      <c r="CI5" s="49" t="s">
        <v>155</v>
      </c>
      <c r="CJ5" s="49" t="s">
        <v>156</v>
      </c>
      <c r="CK5" s="49" t="s">
        <v>157</v>
      </c>
      <c r="CL5" s="49" t="s">
        <v>147</v>
      </c>
      <c r="CM5" s="49" t="s">
        <v>163</v>
      </c>
      <c r="CN5" s="49" t="s">
        <v>166</v>
      </c>
      <c r="CO5" s="49" t="s">
        <v>161</v>
      </c>
      <c r="CP5" s="49" t="s">
        <v>162</v>
      </c>
      <c r="CQ5" s="49" t="s">
        <v>152</v>
      </c>
      <c r="CR5" s="49" t="s">
        <v>153</v>
      </c>
      <c r="CS5" s="49" t="s">
        <v>154</v>
      </c>
      <c r="CT5" s="49" t="s">
        <v>155</v>
      </c>
      <c r="CU5" s="49" t="s">
        <v>156</v>
      </c>
      <c r="CV5" s="49" t="s">
        <v>157</v>
      </c>
      <c r="CW5" s="49" t="s">
        <v>147</v>
      </c>
      <c r="CX5" s="49" t="s">
        <v>148</v>
      </c>
      <c r="CY5" s="49" t="s">
        <v>160</v>
      </c>
      <c r="CZ5" s="49" t="s">
        <v>167</v>
      </c>
      <c r="DA5" s="49" t="s">
        <v>151</v>
      </c>
      <c r="DB5" s="49" t="s">
        <v>152</v>
      </c>
      <c r="DC5" s="49" t="s">
        <v>153</v>
      </c>
      <c r="DD5" s="49" t="s">
        <v>154</v>
      </c>
      <c r="DE5" s="49" t="s">
        <v>155</v>
      </c>
      <c r="DF5" s="49" t="s">
        <v>156</v>
      </c>
      <c r="DG5" s="49" t="s">
        <v>157</v>
      </c>
      <c r="DH5" s="49" t="s">
        <v>158</v>
      </c>
      <c r="DI5" s="49" t="s">
        <v>163</v>
      </c>
      <c r="DJ5" s="49" t="s">
        <v>149</v>
      </c>
      <c r="DK5" s="49" t="s">
        <v>161</v>
      </c>
      <c r="DL5" s="49" t="s">
        <v>168</v>
      </c>
      <c r="DM5" s="49" t="s">
        <v>152</v>
      </c>
      <c r="DN5" s="49" t="s">
        <v>153</v>
      </c>
      <c r="DO5" s="49" t="s">
        <v>154</v>
      </c>
      <c r="DP5" s="49" t="s">
        <v>155</v>
      </c>
      <c r="DQ5" s="49" t="s">
        <v>156</v>
      </c>
      <c r="DR5" s="49" t="s">
        <v>157</v>
      </c>
      <c r="DS5" s="49" t="s">
        <v>164</v>
      </c>
      <c r="DT5" s="49" t="s">
        <v>159</v>
      </c>
      <c r="DU5" s="49" t="s">
        <v>160</v>
      </c>
      <c r="DV5" s="49" t="s">
        <v>150</v>
      </c>
      <c r="DW5" s="49" t="s">
        <v>168</v>
      </c>
      <c r="DX5" s="49" t="s">
        <v>152</v>
      </c>
      <c r="DY5" s="49" t="s">
        <v>153</v>
      </c>
      <c r="DZ5" s="49" t="s">
        <v>154</v>
      </c>
      <c r="EA5" s="49" t="s">
        <v>155</v>
      </c>
      <c r="EB5" s="49" t="s">
        <v>156</v>
      </c>
      <c r="EC5" s="49" t="s">
        <v>157</v>
      </c>
      <c r="ED5" s="49" t="s">
        <v>147</v>
      </c>
      <c r="EE5" s="49" t="s">
        <v>169</v>
      </c>
      <c r="EF5" s="49" t="s">
        <v>149</v>
      </c>
      <c r="EG5" s="49" t="s">
        <v>150</v>
      </c>
      <c r="EH5" s="49" t="s">
        <v>162</v>
      </c>
      <c r="EI5" s="49" t="s">
        <v>152</v>
      </c>
      <c r="EJ5" s="49" t="s">
        <v>153</v>
      </c>
      <c r="EK5" s="49" t="s">
        <v>154</v>
      </c>
      <c r="EL5" s="49" t="s">
        <v>155</v>
      </c>
      <c r="EM5" s="49" t="s">
        <v>156</v>
      </c>
      <c r="EN5" s="49" t="s">
        <v>157</v>
      </c>
      <c r="EO5" s="49" t="s">
        <v>147</v>
      </c>
      <c r="EP5" s="49" t="s">
        <v>169</v>
      </c>
      <c r="EQ5" s="49" t="s">
        <v>149</v>
      </c>
      <c r="ER5" s="49" t="s">
        <v>150</v>
      </c>
      <c r="ES5" s="49" t="s">
        <v>151</v>
      </c>
      <c r="ET5" s="49" t="s">
        <v>152</v>
      </c>
      <c r="EU5" s="49" t="s">
        <v>153</v>
      </c>
      <c r="EV5" s="49" t="s">
        <v>154</v>
      </c>
      <c r="EW5" s="49" t="s">
        <v>155</v>
      </c>
      <c r="EX5" s="49" t="s">
        <v>156</v>
      </c>
      <c r="EY5" s="49" t="s">
        <v>170</v>
      </c>
      <c r="EZ5" s="49" t="s">
        <v>164</v>
      </c>
      <c r="FA5" s="49" t="s">
        <v>163</v>
      </c>
      <c r="FB5" s="49" t="s">
        <v>149</v>
      </c>
      <c r="FC5" s="49" t="s">
        <v>161</v>
      </c>
      <c r="FD5" s="49" t="s">
        <v>168</v>
      </c>
      <c r="FE5" s="49" t="s">
        <v>152</v>
      </c>
      <c r="FF5" s="49" t="s">
        <v>153</v>
      </c>
      <c r="FG5" s="49" t="s">
        <v>154</v>
      </c>
      <c r="FH5" s="49" t="s">
        <v>155</v>
      </c>
      <c r="FI5" s="49" t="s">
        <v>156</v>
      </c>
      <c r="FJ5" s="49" t="s">
        <v>157</v>
      </c>
    </row>
    <row r="6" spans="1:166" s="54" customFormat="1" x14ac:dyDescent="0.2">
      <c r="A6" s="35" t="s">
        <v>171</v>
      </c>
      <c r="B6" s="50">
        <f>B8</f>
        <v>2022</v>
      </c>
      <c r="C6" s="50">
        <f t="shared" ref="C6:M6" si="2">C8</f>
        <v>242152</v>
      </c>
      <c r="D6" s="50">
        <f t="shared" si="2"/>
        <v>46</v>
      </c>
      <c r="E6" s="50">
        <f t="shared" si="2"/>
        <v>6</v>
      </c>
      <c r="F6" s="50">
        <f t="shared" si="2"/>
        <v>0</v>
      </c>
      <c r="G6" s="50">
        <f t="shared" si="2"/>
        <v>1</v>
      </c>
      <c r="H6" s="152" t="str">
        <f>IF(H8&lt;&gt;I8,H8,"")&amp;IF(I8&lt;&gt;J8,I8,"")&amp;"　"&amp;J8</f>
        <v>三重県志摩市　国民健康保険　志摩市民病院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 透 訓</v>
      </c>
      <c r="T6" s="50" t="str">
        <f t="shared" si="3"/>
        <v>救</v>
      </c>
      <c r="U6" s="51">
        <f>U8</f>
        <v>46159</v>
      </c>
      <c r="V6" s="51">
        <f>V8</f>
        <v>5358</v>
      </c>
      <c r="W6" s="50" t="str">
        <f>W8</f>
        <v>第２種該当</v>
      </c>
      <c r="X6" s="50" t="str">
        <f t="shared" ref="X6" si="4">X8</f>
        <v>-</v>
      </c>
      <c r="Y6" s="50" t="str">
        <f t="shared" si="3"/>
        <v>１３：１</v>
      </c>
      <c r="Z6" s="51">
        <f t="shared" si="3"/>
        <v>17</v>
      </c>
      <c r="AA6" s="51">
        <f t="shared" si="3"/>
        <v>60</v>
      </c>
      <c r="AB6" s="51" t="str">
        <f t="shared" si="3"/>
        <v>-</v>
      </c>
      <c r="AC6" s="51" t="str">
        <f t="shared" si="3"/>
        <v>-</v>
      </c>
      <c r="AD6" s="51" t="str">
        <f t="shared" si="3"/>
        <v>-</v>
      </c>
      <c r="AE6" s="51">
        <f t="shared" si="3"/>
        <v>77</v>
      </c>
      <c r="AF6" s="51" t="str">
        <f t="shared" si="3"/>
        <v>-</v>
      </c>
      <c r="AG6" s="51">
        <f t="shared" si="3"/>
        <v>60</v>
      </c>
      <c r="AH6" s="51">
        <f t="shared" si="3"/>
        <v>60</v>
      </c>
      <c r="AI6" s="52">
        <f>IF(AI8="-",NA(),AI8)</f>
        <v>101.7</v>
      </c>
      <c r="AJ6" s="52">
        <f t="shared" ref="AJ6:AR6" si="5">IF(AJ8="-",NA(),AJ8)</f>
        <v>100.5</v>
      </c>
      <c r="AK6" s="52">
        <f t="shared" si="5"/>
        <v>98.5</v>
      </c>
      <c r="AL6" s="52">
        <f t="shared" si="5"/>
        <v>101.8</v>
      </c>
      <c r="AM6" s="52">
        <f t="shared" si="5"/>
        <v>99.5</v>
      </c>
      <c r="AN6" s="52">
        <f t="shared" si="5"/>
        <v>97.5</v>
      </c>
      <c r="AO6" s="52">
        <f t="shared" si="5"/>
        <v>97.7</v>
      </c>
      <c r="AP6" s="52">
        <f t="shared" si="5"/>
        <v>100.7</v>
      </c>
      <c r="AQ6" s="52">
        <f t="shared" si="5"/>
        <v>103.6</v>
      </c>
      <c r="AR6" s="52">
        <f t="shared" si="5"/>
        <v>101.9</v>
      </c>
      <c r="AS6" s="52" t="str">
        <f>IF(AS8="-","【-】","【"&amp;SUBSTITUTE(TEXT(AS8,"#,##0.0"),"-","△")&amp;"】")</f>
        <v>【103.5】</v>
      </c>
      <c r="AT6" s="52">
        <f>IF(AT8="-",NA(),AT8)</f>
        <v>68.8</v>
      </c>
      <c r="AU6" s="52">
        <f t="shared" ref="AU6:BC6" si="6">IF(AU8="-",NA(),AU8)</f>
        <v>76.2</v>
      </c>
      <c r="AV6" s="52">
        <f t="shared" si="6"/>
        <v>77.7</v>
      </c>
      <c r="AW6" s="52">
        <f t="shared" si="6"/>
        <v>80.400000000000006</v>
      </c>
      <c r="AX6" s="52">
        <f t="shared" si="6"/>
        <v>73.3</v>
      </c>
      <c r="AY6" s="52">
        <f t="shared" si="6"/>
        <v>77</v>
      </c>
      <c r="AZ6" s="52">
        <f t="shared" si="6"/>
        <v>77.099999999999994</v>
      </c>
      <c r="BA6" s="52">
        <f t="shared" si="6"/>
        <v>73.8</v>
      </c>
      <c r="BB6" s="52">
        <f t="shared" si="6"/>
        <v>75.5</v>
      </c>
      <c r="BC6" s="52">
        <f t="shared" si="6"/>
        <v>74.599999999999994</v>
      </c>
      <c r="BD6" s="52" t="str">
        <f>IF(BD8="-","【-】","【"&amp;SUBSTITUTE(TEXT(BD8,"#,##0.0"),"-","△")&amp;"】")</f>
        <v>【86.4】</v>
      </c>
      <c r="BE6" s="52">
        <f>IF(BE8="-",NA(),BE8)</f>
        <v>65.900000000000006</v>
      </c>
      <c r="BF6" s="52">
        <f t="shared" ref="BF6:BN6" si="7">IF(BF8="-",NA(),BF8)</f>
        <v>73.099999999999994</v>
      </c>
      <c r="BG6" s="52">
        <f t="shared" si="7"/>
        <v>74.400000000000006</v>
      </c>
      <c r="BH6" s="52">
        <f t="shared" si="7"/>
        <v>75.8</v>
      </c>
      <c r="BI6" s="52">
        <f t="shared" si="7"/>
        <v>70.2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66.3</v>
      </c>
      <c r="BQ6" s="52">
        <f t="shared" ref="BQ6:BY6" si="8">IF(BQ8="-",NA(),BQ8)</f>
        <v>73.7</v>
      </c>
      <c r="BR6" s="52">
        <f t="shared" si="8"/>
        <v>75.599999999999994</v>
      </c>
      <c r="BS6" s="52">
        <f t="shared" si="8"/>
        <v>74.599999999999994</v>
      </c>
      <c r="BT6" s="52">
        <f t="shared" si="8"/>
        <v>66.7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23450</v>
      </c>
      <c r="CB6" s="53">
        <f t="shared" ref="CB6:CJ6" si="9">IF(CB8="-",NA(),CB8)</f>
        <v>26362</v>
      </c>
      <c r="CC6" s="53">
        <f t="shared" si="9"/>
        <v>27465</v>
      </c>
      <c r="CD6" s="53">
        <f t="shared" si="9"/>
        <v>27792</v>
      </c>
      <c r="CE6" s="53">
        <f t="shared" si="9"/>
        <v>29183</v>
      </c>
      <c r="CF6" s="53">
        <f t="shared" si="9"/>
        <v>25711</v>
      </c>
      <c r="CG6" s="53">
        <f t="shared" si="9"/>
        <v>26415</v>
      </c>
      <c r="CH6" s="53">
        <f t="shared" si="9"/>
        <v>27227</v>
      </c>
      <c r="CI6" s="53">
        <f t="shared" si="9"/>
        <v>28176</v>
      </c>
      <c r="CJ6" s="53">
        <f t="shared" si="9"/>
        <v>29348</v>
      </c>
      <c r="CK6" s="52" t="str">
        <f>IF(CK8="-","【-】","【"&amp;SUBSTITUTE(TEXT(CK8,"#,##0"),"-","△")&amp;"】")</f>
        <v>【61,837】</v>
      </c>
      <c r="CL6" s="53">
        <f>IF(CL8="-",NA(),CL8)</f>
        <v>8942</v>
      </c>
      <c r="CM6" s="53">
        <f t="shared" ref="CM6:CU6" si="10">IF(CM8="-",NA(),CM8)</f>
        <v>9513</v>
      </c>
      <c r="CN6" s="53">
        <f t="shared" si="10"/>
        <v>10199</v>
      </c>
      <c r="CO6" s="53">
        <f t="shared" si="10"/>
        <v>10542</v>
      </c>
      <c r="CP6" s="53">
        <f t="shared" si="10"/>
        <v>14269</v>
      </c>
      <c r="CQ6" s="53">
        <f t="shared" si="10"/>
        <v>9060</v>
      </c>
      <c r="CR6" s="53">
        <f t="shared" si="10"/>
        <v>9135</v>
      </c>
      <c r="CS6" s="53">
        <f t="shared" si="10"/>
        <v>9509</v>
      </c>
      <c r="CT6" s="53">
        <f t="shared" si="10"/>
        <v>9548</v>
      </c>
      <c r="CU6" s="53">
        <f t="shared" si="10"/>
        <v>9992</v>
      </c>
      <c r="CV6" s="52" t="str">
        <f>IF(CV8="-","【-】","【"&amp;SUBSTITUTE(TEXT(CV8,"#,##0"),"-","△")&amp;"】")</f>
        <v>【17,600】</v>
      </c>
      <c r="CW6" s="52">
        <f>IF(CW8="-",NA(),CW8)</f>
        <v>91.5</v>
      </c>
      <c r="CX6" s="52">
        <f t="shared" ref="CX6:DF6" si="11">IF(CX8="-",NA(),CX8)</f>
        <v>85.5</v>
      </c>
      <c r="CY6" s="52">
        <f t="shared" si="11"/>
        <v>84.6</v>
      </c>
      <c r="CZ6" s="52">
        <f t="shared" si="11"/>
        <v>83.9</v>
      </c>
      <c r="DA6" s="52">
        <f t="shared" si="11"/>
        <v>88.1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13.7</v>
      </c>
      <c r="DI6" s="52">
        <f t="shared" ref="DI6:DQ6" si="12">IF(DI8="-",NA(),DI8)</f>
        <v>11.3</v>
      </c>
      <c r="DJ6" s="52">
        <f t="shared" si="12"/>
        <v>11.4</v>
      </c>
      <c r="DK6" s="52">
        <f t="shared" si="12"/>
        <v>10.199999999999999</v>
      </c>
      <c r="DL6" s="52">
        <f t="shared" si="12"/>
        <v>12</v>
      </c>
      <c r="DM6" s="52">
        <f t="shared" si="12"/>
        <v>16.5</v>
      </c>
      <c r="DN6" s="52">
        <f t="shared" si="12"/>
        <v>16</v>
      </c>
      <c r="DO6" s="52">
        <f t="shared" si="12"/>
        <v>15.7</v>
      </c>
      <c r="DP6" s="52">
        <f t="shared" si="12"/>
        <v>14.6</v>
      </c>
      <c r="DQ6" s="52">
        <f t="shared" si="12"/>
        <v>15.1</v>
      </c>
      <c r="DR6" s="52" t="str">
        <f>IF(DR8="-","【-】","【"&amp;SUBSTITUTE(TEXT(DR8,"#,##0.0"),"-","△")&amp;"】")</f>
        <v>【25.1】</v>
      </c>
      <c r="DS6" s="52">
        <f>IF(DS8="-",NA(),DS8)</f>
        <v>82.1</v>
      </c>
      <c r="DT6" s="52">
        <f t="shared" ref="DT6:EB6" si="13">IF(DT8="-",NA(),DT8)</f>
        <v>71.3</v>
      </c>
      <c r="DU6" s="52">
        <f t="shared" si="13"/>
        <v>72.400000000000006</v>
      </c>
      <c r="DV6" s="52">
        <f t="shared" si="13"/>
        <v>68</v>
      </c>
      <c r="DW6" s="52">
        <f t="shared" si="13"/>
        <v>74</v>
      </c>
      <c r="DX6" s="52">
        <f t="shared" si="13"/>
        <v>117</v>
      </c>
      <c r="DY6" s="52">
        <f t="shared" si="13"/>
        <v>118.8</v>
      </c>
      <c r="DZ6" s="52">
        <f t="shared" si="13"/>
        <v>136</v>
      </c>
      <c r="EA6" s="52">
        <f t="shared" si="13"/>
        <v>131.30000000000001</v>
      </c>
      <c r="EB6" s="52">
        <f t="shared" si="13"/>
        <v>133.6</v>
      </c>
      <c r="EC6" s="52" t="str">
        <f>IF(EC8="-","【-】","【"&amp;SUBSTITUTE(TEXT(EC8,"#,##0.0"),"-","△")&amp;"】")</f>
        <v>【63.0】</v>
      </c>
      <c r="ED6" s="52">
        <f>IF(ED8="-",NA(),ED8)</f>
        <v>64.599999999999994</v>
      </c>
      <c r="EE6" s="52">
        <f t="shared" ref="EE6:EM6" si="14">IF(EE8="-",NA(),EE8)</f>
        <v>66.3</v>
      </c>
      <c r="EF6" s="52">
        <f t="shared" si="14"/>
        <v>67.8</v>
      </c>
      <c r="EG6" s="52">
        <f t="shared" si="14"/>
        <v>69</v>
      </c>
      <c r="EH6" s="52">
        <f t="shared" si="14"/>
        <v>70.3</v>
      </c>
      <c r="EI6" s="52">
        <f t="shared" si="14"/>
        <v>56.1</v>
      </c>
      <c r="EJ6" s="52">
        <f t="shared" si="14"/>
        <v>56.4</v>
      </c>
      <c r="EK6" s="52">
        <f t="shared" si="14"/>
        <v>56.9</v>
      </c>
      <c r="EL6" s="52">
        <f t="shared" si="14"/>
        <v>58.3</v>
      </c>
      <c r="EM6" s="52">
        <f t="shared" si="14"/>
        <v>59.2</v>
      </c>
      <c r="EN6" s="52" t="str">
        <f>IF(EN8="-","【-】","【"&amp;SUBSTITUTE(TEXT(EN8,"#,##0.0"),"-","△")&amp;"】")</f>
        <v>【56.4】</v>
      </c>
      <c r="EO6" s="52">
        <f>IF(EO8="-",NA(),EO8)</f>
        <v>86.2</v>
      </c>
      <c r="EP6" s="52">
        <f t="shared" ref="EP6:EX6" si="15">IF(EP8="-",NA(),EP8)</f>
        <v>85.2</v>
      </c>
      <c r="EQ6" s="52">
        <f t="shared" si="15"/>
        <v>83.8</v>
      </c>
      <c r="ER6" s="52">
        <f t="shared" si="15"/>
        <v>81.3</v>
      </c>
      <c r="ES6" s="52">
        <f t="shared" si="15"/>
        <v>79.3</v>
      </c>
      <c r="ET6" s="52">
        <f t="shared" si="15"/>
        <v>73.2</v>
      </c>
      <c r="EU6" s="52">
        <f t="shared" si="15"/>
        <v>73.400000000000006</v>
      </c>
      <c r="EV6" s="52">
        <f t="shared" si="15"/>
        <v>72.5</v>
      </c>
      <c r="EW6" s="52">
        <f t="shared" si="15"/>
        <v>72.3</v>
      </c>
      <c r="EX6" s="52">
        <f t="shared" si="15"/>
        <v>72</v>
      </c>
      <c r="EY6" s="52" t="str">
        <f>IF(EY8="-","【-】","【"&amp;SUBSTITUTE(TEXT(EY8,"#,##0.0"),"-","△")&amp;"】")</f>
        <v>【70.7】</v>
      </c>
      <c r="EZ6" s="53">
        <f>IF(EZ8="-",NA(),EZ8)</f>
        <v>49473403</v>
      </c>
      <c r="FA6" s="53">
        <f t="shared" ref="FA6:FI6" si="16">IF(FA8="-",NA(),FA8)</f>
        <v>50052390</v>
      </c>
      <c r="FB6" s="53">
        <f t="shared" si="16"/>
        <v>50344221</v>
      </c>
      <c r="FC6" s="53">
        <f t="shared" si="16"/>
        <v>50658935</v>
      </c>
      <c r="FD6" s="53">
        <f t="shared" si="16"/>
        <v>51342675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172</v>
      </c>
      <c r="B7" s="50">
        <f t="shared" ref="B7:AH7" si="17">B8</f>
        <v>2022</v>
      </c>
      <c r="C7" s="50">
        <f t="shared" si="17"/>
        <v>242152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 透 訓</v>
      </c>
      <c r="T7" s="50" t="str">
        <f t="shared" si="17"/>
        <v>救</v>
      </c>
      <c r="U7" s="51">
        <f>U8</f>
        <v>46159</v>
      </c>
      <c r="V7" s="51">
        <f>V8</f>
        <v>5358</v>
      </c>
      <c r="W7" s="50" t="str">
        <f>W8</f>
        <v>第２種該当</v>
      </c>
      <c r="X7" s="50" t="str">
        <f t="shared" si="17"/>
        <v>-</v>
      </c>
      <c r="Y7" s="50" t="str">
        <f t="shared" si="17"/>
        <v>１３：１</v>
      </c>
      <c r="Z7" s="51">
        <f t="shared" si="17"/>
        <v>17</v>
      </c>
      <c r="AA7" s="51">
        <f t="shared" si="17"/>
        <v>60</v>
      </c>
      <c r="AB7" s="51" t="str">
        <f t="shared" si="17"/>
        <v>-</v>
      </c>
      <c r="AC7" s="51" t="str">
        <f t="shared" si="17"/>
        <v>-</v>
      </c>
      <c r="AD7" s="51" t="str">
        <f t="shared" si="17"/>
        <v>-</v>
      </c>
      <c r="AE7" s="51">
        <f t="shared" si="17"/>
        <v>77</v>
      </c>
      <c r="AF7" s="51" t="str">
        <f t="shared" si="17"/>
        <v>-</v>
      </c>
      <c r="AG7" s="51">
        <f t="shared" si="17"/>
        <v>60</v>
      </c>
      <c r="AH7" s="51">
        <f t="shared" si="17"/>
        <v>60</v>
      </c>
      <c r="AI7" s="52">
        <f>AI8</f>
        <v>101.7</v>
      </c>
      <c r="AJ7" s="52">
        <f t="shared" ref="AJ7:AR7" si="18">AJ8</f>
        <v>100.5</v>
      </c>
      <c r="AK7" s="52">
        <f t="shared" si="18"/>
        <v>98.5</v>
      </c>
      <c r="AL7" s="52">
        <f t="shared" si="18"/>
        <v>101.8</v>
      </c>
      <c r="AM7" s="52">
        <f t="shared" si="18"/>
        <v>99.5</v>
      </c>
      <c r="AN7" s="52">
        <f t="shared" si="18"/>
        <v>97.5</v>
      </c>
      <c r="AO7" s="52">
        <f t="shared" si="18"/>
        <v>97.7</v>
      </c>
      <c r="AP7" s="52">
        <f t="shared" si="18"/>
        <v>100.7</v>
      </c>
      <c r="AQ7" s="52">
        <f t="shared" si="18"/>
        <v>103.6</v>
      </c>
      <c r="AR7" s="52">
        <f t="shared" si="18"/>
        <v>101.9</v>
      </c>
      <c r="AS7" s="52"/>
      <c r="AT7" s="52">
        <f>AT8</f>
        <v>68.8</v>
      </c>
      <c r="AU7" s="52">
        <f t="shared" ref="AU7:BC7" si="19">AU8</f>
        <v>76.2</v>
      </c>
      <c r="AV7" s="52">
        <f t="shared" si="19"/>
        <v>77.7</v>
      </c>
      <c r="AW7" s="52">
        <f t="shared" si="19"/>
        <v>80.400000000000006</v>
      </c>
      <c r="AX7" s="52">
        <f t="shared" si="19"/>
        <v>73.3</v>
      </c>
      <c r="AY7" s="52">
        <f t="shared" si="19"/>
        <v>77</v>
      </c>
      <c r="AZ7" s="52">
        <f t="shared" si="19"/>
        <v>77.099999999999994</v>
      </c>
      <c r="BA7" s="52">
        <f t="shared" si="19"/>
        <v>73.8</v>
      </c>
      <c r="BB7" s="52">
        <f t="shared" si="19"/>
        <v>75.5</v>
      </c>
      <c r="BC7" s="52">
        <f t="shared" si="19"/>
        <v>74.599999999999994</v>
      </c>
      <c r="BD7" s="52"/>
      <c r="BE7" s="52">
        <f>BE8</f>
        <v>65.900000000000006</v>
      </c>
      <c r="BF7" s="52">
        <f t="shared" ref="BF7:BN7" si="20">BF8</f>
        <v>73.099999999999994</v>
      </c>
      <c r="BG7" s="52">
        <f t="shared" si="20"/>
        <v>74.400000000000006</v>
      </c>
      <c r="BH7" s="52">
        <f t="shared" si="20"/>
        <v>75.8</v>
      </c>
      <c r="BI7" s="52">
        <f t="shared" si="20"/>
        <v>70.2</v>
      </c>
      <c r="BJ7" s="52">
        <f t="shared" si="20"/>
        <v>73.2</v>
      </c>
      <c r="BK7" s="52">
        <f t="shared" si="20"/>
        <v>73.2</v>
      </c>
      <c r="BL7" s="52">
        <f t="shared" si="20"/>
        <v>69.900000000000006</v>
      </c>
      <c r="BM7" s="52">
        <f t="shared" si="20"/>
        <v>71.599999999999994</v>
      </c>
      <c r="BN7" s="52">
        <f t="shared" si="20"/>
        <v>70.8</v>
      </c>
      <c r="BO7" s="52"/>
      <c r="BP7" s="52">
        <f>BP8</f>
        <v>66.3</v>
      </c>
      <c r="BQ7" s="52">
        <f t="shared" ref="BQ7:BY7" si="21">BQ8</f>
        <v>73.7</v>
      </c>
      <c r="BR7" s="52">
        <f t="shared" si="21"/>
        <v>75.599999999999994</v>
      </c>
      <c r="BS7" s="52">
        <f t="shared" si="21"/>
        <v>74.599999999999994</v>
      </c>
      <c r="BT7" s="52">
        <f t="shared" si="21"/>
        <v>66.7</v>
      </c>
      <c r="BU7" s="52">
        <f t="shared" si="21"/>
        <v>66.900000000000006</v>
      </c>
      <c r="BV7" s="52">
        <f t="shared" si="21"/>
        <v>66.099999999999994</v>
      </c>
      <c r="BW7" s="52">
        <f t="shared" si="21"/>
        <v>62.3</v>
      </c>
      <c r="BX7" s="52">
        <f t="shared" si="21"/>
        <v>62.1</v>
      </c>
      <c r="BY7" s="52">
        <f t="shared" si="21"/>
        <v>60.2</v>
      </c>
      <c r="BZ7" s="52"/>
      <c r="CA7" s="53">
        <f>CA8</f>
        <v>23450</v>
      </c>
      <c r="CB7" s="53">
        <f t="shared" ref="CB7:CJ7" si="22">CB8</f>
        <v>26362</v>
      </c>
      <c r="CC7" s="53">
        <f t="shared" si="22"/>
        <v>27465</v>
      </c>
      <c r="CD7" s="53">
        <f t="shared" si="22"/>
        <v>27792</v>
      </c>
      <c r="CE7" s="53">
        <f t="shared" si="22"/>
        <v>29183</v>
      </c>
      <c r="CF7" s="53">
        <f t="shared" si="22"/>
        <v>25711</v>
      </c>
      <c r="CG7" s="53">
        <f t="shared" si="22"/>
        <v>26415</v>
      </c>
      <c r="CH7" s="53">
        <f t="shared" si="22"/>
        <v>27227</v>
      </c>
      <c r="CI7" s="53">
        <f t="shared" si="22"/>
        <v>28176</v>
      </c>
      <c r="CJ7" s="53">
        <f t="shared" si="22"/>
        <v>29348</v>
      </c>
      <c r="CK7" s="52"/>
      <c r="CL7" s="53">
        <f>CL8</f>
        <v>8942</v>
      </c>
      <c r="CM7" s="53">
        <f t="shared" ref="CM7:CU7" si="23">CM8</f>
        <v>9513</v>
      </c>
      <c r="CN7" s="53">
        <f t="shared" si="23"/>
        <v>10199</v>
      </c>
      <c r="CO7" s="53">
        <f t="shared" si="23"/>
        <v>10542</v>
      </c>
      <c r="CP7" s="53">
        <f t="shared" si="23"/>
        <v>14269</v>
      </c>
      <c r="CQ7" s="53">
        <f t="shared" si="23"/>
        <v>9060</v>
      </c>
      <c r="CR7" s="53">
        <f t="shared" si="23"/>
        <v>9135</v>
      </c>
      <c r="CS7" s="53">
        <f t="shared" si="23"/>
        <v>9509</v>
      </c>
      <c r="CT7" s="53">
        <f t="shared" si="23"/>
        <v>9548</v>
      </c>
      <c r="CU7" s="53">
        <f t="shared" si="23"/>
        <v>9992</v>
      </c>
      <c r="CV7" s="52"/>
      <c r="CW7" s="52">
        <f>CW8</f>
        <v>91.5</v>
      </c>
      <c r="CX7" s="52">
        <f t="shared" ref="CX7:DF7" si="24">CX8</f>
        <v>85.5</v>
      </c>
      <c r="CY7" s="52">
        <f t="shared" si="24"/>
        <v>84.6</v>
      </c>
      <c r="CZ7" s="52">
        <f t="shared" si="24"/>
        <v>83.9</v>
      </c>
      <c r="DA7" s="52">
        <f t="shared" si="24"/>
        <v>88.1</v>
      </c>
      <c r="DB7" s="52">
        <f t="shared" si="24"/>
        <v>71.099999999999994</v>
      </c>
      <c r="DC7" s="52">
        <f t="shared" si="24"/>
        <v>72</v>
      </c>
      <c r="DD7" s="52">
        <f t="shared" si="24"/>
        <v>77.7</v>
      </c>
      <c r="DE7" s="52">
        <f t="shared" si="24"/>
        <v>75.7</v>
      </c>
      <c r="DF7" s="52">
        <f t="shared" si="24"/>
        <v>75.400000000000006</v>
      </c>
      <c r="DG7" s="52"/>
      <c r="DH7" s="52">
        <f>DH8</f>
        <v>13.7</v>
      </c>
      <c r="DI7" s="52">
        <f t="shared" ref="DI7:DQ7" si="25">DI8</f>
        <v>11.3</v>
      </c>
      <c r="DJ7" s="52">
        <f t="shared" si="25"/>
        <v>11.4</v>
      </c>
      <c r="DK7" s="52">
        <f t="shared" si="25"/>
        <v>10.199999999999999</v>
      </c>
      <c r="DL7" s="52">
        <f t="shared" si="25"/>
        <v>12</v>
      </c>
      <c r="DM7" s="52">
        <f t="shared" si="25"/>
        <v>16.5</v>
      </c>
      <c r="DN7" s="52">
        <f t="shared" si="25"/>
        <v>16</v>
      </c>
      <c r="DO7" s="52">
        <f t="shared" si="25"/>
        <v>15.7</v>
      </c>
      <c r="DP7" s="52">
        <f t="shared" si="25"/>
        <v>14.6</v>
      </c>
      <c r="DQ7" s="52">
        <f t="shared" si="25"/>
        <v>15.1</v>
      </c>
      <c r="DR7" s="52"/>
      <c r="DS7" s="52">
        <f>DS8</f>
        <v>82.1</v>
      </c>
      <c r="DT7" s="52">
        <f t="shared" ref="DT7:EB7" si="26">DT8</f>
        <v>71.3</v>
      </c>
      <c r="DU7" s="52">
        <f t="shared" si="26"/>
        <v>72.400000000000006</v>
      </c>
      <c r="DV7" s="52">
        <f t="shared" si="26"/>
        <v>68</v>
      </c>
      <c r="DW7" s="52">
        <f t="shared" si="26"/>
        <v>74</v>
      </c>
      <c r="DX7" s="52">
        <f t="shared" si="26"/>
        <v>117</v>
      </c>
      <c r="DY7" s="52">
        <f t="shared" si="26"/>
        <v>118.8</v>
      </c>
      <c r="DZ7" s="52">
        <f t="shared" si="26"/>
        <v>136</v>
      </c>
      <c r="EA7" s="52">
        <f t="shared" si="26"/>
        <v>131.30000000000001</v>
      </c>
      <c r="EB7" s="52">
        <f t="shared" si="26"/>
        <v>133.6</v>
      </c>
      <c r="EC7" s="52"/>
      <c r="ED7" s="52">
        <f>ED8</f>
        <v>64.599999999999994</v>
      </c>
      <c r="EE7" s="52">
        <f t="shared" ref="EE7:EM7" si="27">EE8</f>
        <v>66.3</v>
      </c>
      <c r="EF7" s="52">
        <f t="shared" si="27"/>
        <v>67.8</v>
      </c>
      <c r="EG7" s="52">
        <f t="shared" si="27"/>
        <v>69</v>
      </c>
      <c r="EH7" s="52">
        <f t="shared" si="27"/>
        <v>70.3</v>
      </c>
      <c r="EI7" s="52">
        <f t="shared" si="27"/>
        <v>56.1</v>
      </c>
      <c r="EJ7" s="52">
        <f t="shared" si="27"/>
        <v>56.4</v>
      </c>
      <c r="EK7" s="52">
        <f t="shared" si="27"/>
        <v>56.9</v>
      </c>
      <c r="EL7" s="52">
        <f t="shared" si="27"/>
        <v>58.3</v>
      </c>
      <c r="EM7" s="52">
        <f t="shared" si="27"/>
        <v>59.2</v>
      </c>
      <c r="EN7" s="52"/>
      <c r="EO7" s="52">
        <f>EO8</f>
        <v>86.2</v>
      </c>
      <c r="EP7" s="52">
        <f t="shared" ref="EP7:EX7" si="28">EP8</f>
        <v>85.2</v>
      </c>
      <c r="EQ7" s="52">
        <f t="shared" si="28"/>
        <v>83.8</v>
      </c>
      <c r="ER7" s="52">
        <f t="shared" si="28"/>
        <v>81.3</v>
      </c>
      <c r="ES7" s="52">
        <f t="shared" si="28"/>
        <v>79.3</v>
      </c>
      <c r="ET7" s="52">
        <f t="shared" si="28"/>
        <v>73.2</v>
      </c>
      <c r="EU7" s="52">
        <f t="shared" si="28"/>
        <v>73.400000000000006</v>
      </c>
      <c r="EV7" s="52">
        <f t="shared" si="28"/>
        <v>72.5</v>
      </c>
      <c r="EW7" s="52">
        <f t="shared" si="28"/>
        <v>72.3</v>
      </c>
      <c r="EX7" s="52">
        <f t="shared" si="28"/>
        <v>72</v>
      </c>
      <c r="EY7" s="52"/>
      <c r="EZ7" s="53">
        <f>EZ8</f>
        <v>49473403</v>
      </c>
      <c r="FA7" s="53">
        <f t="shared" ref="FA7:FI7" si="29">FA8</f>
        <v>50052390</v>
      </c>
      <c r="FB7" s="53">
        <f t="shared" si="29"/>
        <v>50344221</v>
      </c>
      <c r="FC7" s="53">
        <f t="shared" si="29"/>
        <v>50658935</v>
      </c>
      <c r="FD7" s="53">
        <f t="shared" si="29"/>
        <v>51342675</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242152</v>
      </c>
      <c r="D8" s="55">
        <v>46</v>
      </c>
      <c r="E8" s="55">
        <v>6</v>
      </c>
      <c r="F8" s="55">
        <v>0</v>
      </c>
      <c r="G8" s="55">
        <v>1</v>
      </c>
      <c r="H8" s="55" t="s">
        <v>173</v>
      </c>
      <c r="I8" s="55" t="s">
        <v>174</v>
      </c>
      <c r="J8" s="55" t="s">
        <v>175</v>
      </c>
      <c r="K8" s="55" t="s">
        <v>176</v>
      </c>
      <c r="L8" s="55" t="s">
        <v>177</v>
      </c>
      <c r="M8" s="55" t="s">
        <v>178</v>
      </c>
      <c r="N8" s="55" t="s">
        <v>179</v>
      </c>
      <c r="O8" s="55" t="s">
        <v>180</v>
      </c>
      <c r="P8" s="55" t="s">
        <v>181</v>
      </c>
      <c r="Q8" s="56">
        <v>7</v>
      </c>
      <c r="R8" s="55" t="s">
        <v>40</v>
      </c>
      <c r="S8" s="55" t="s">
        <v>182</v>
      </c>
      <c r="T8" s="55" t="s">
        <v>183</v>
      </c>
      <c r="U8" s="56">
        <v>46159</v>
      </c>
      <c r="V8" s="56">
        <v>5358</v>
      </c>
      <c r="W8" s="55" t="s">
        <v>184</v>
      </c>
      <c r="X8" s="55" t="s">
        <v>40</v>
      </c>
      <c r="Y8" s="57" t="s">
        <v>185</v>
      </c>
      <c r="Z8" s="56">
        <v>17</v>
      </c>
      <c r="AA8" s="56">
        <v>60</v>
      </c>
      <c r="AB8" s="56" t="s">
        <v>40</v>
      </c>
      <c r="AC8" s="56" t="s">
        <v>40</v>
      </c>
      <c r="AD8" s="56" t="s">
        <v>40</v>
      </c>
      <c r="AE8" s="56">
        <v>77</v>
      </c>
      <c r="AF8" s="56" t="s">
        <v>40</v>
      </c>
      <c r="AG8" s="56">
        <v>60</v>
      </c>
      <c r="AH8" s="56">
        <v>60</v>
      </c>
      <c r="AI8" s="58">
        <v>101.7</v>
      </c>
      <c r="AJ8" s="58">
        <v>100.5</v>
      </c>
      <c r="AK8" s="58">
        <v>98.5</v>
      </c>
      <c r="AL8" s="58">
        <v>101.8</v>
      </c>
      <c r="AM8" s="58">
        <v>99.5</v>
      </c>
      <c r="AN8" s="58">
        <v>97.5</v>
      </c>
      <c r="AO8" s="58">
        <v>97.7</v>
      </c>
      <c r="AP8" s="58">
        <v>100.7</v>
      </c>
      <c r="AQ8" s="58">
        <v>103.6</v>
      </c>
      <c r="AR8" s="58">
        <v>101.9</v>
      </c>
      <c r="AS8" s="58">
        <v>103.5</v>
      </c>
      <c r="AT8" s="58">
        <v>68.8</v>
      </c>
      <c r="AU8" s="58">
        <v>76.2</v>
      </c>
      <c r="AV8" s="58">
        <v>77.7</v>
      </c>
      <c r="AW8" s="58">
        <v>80.400000000000006</v>
      </c>
      <c r="AX8" s="58">
        <v>73.3</v>
      </c>
      <c r="AY8" s="58">
        <v>77</v>
      </c>
      <c r="AZ8" s="58">
        <v>77.099999999999994</v>
      </c>
      <c r="BA8" s="58">
        <v>73.8</v>
      </c>
      <c r="BB8" s="58">
        <v>75.5</v>
      </c>
      <c r="BC8" s="58">
        <v>74.599999999999994</v>
      </c>
      <c r="BD8" s="58">
        <v>86.4</v>
      </c>
      <c r="BE8" s="59">
        <v>65.900000000000006</v>
      </c>
      <c r="BF8" s="59">
        <v>73.099999999999994</v>
      </c>
      <c r="BG8" s="59">
        <v>74.400000000000006</v>
      </c>
      <c r="BH8" s="59">
        <v>75.8</v>
      </c>
      <c r="BI8" s="59">
        <v>70.2</v>
      </c>
      <c r="BJ8" s="59">
        <v>73.2</v>
      </c>
      <c r="BK8" s="59">
        <v>73.2</v>
      </c>
      <c r="BL8" s="59">
        <v>69.900000000000006</v>
      </c>
      <c r="BM8" s="59">
        <v>71.599999999999994</v>
      </c>
      <c r="BN8" s="59">
        <v>70.8</v>
      </c>
      <c r="BO8" s="59">
        <v>83.7</v>
      </c>
      <c r="BP8" s="58">
        <v>66.3</v>
      </c>
      <c r="BQ8" s="58">
        <v>73.7</v>
      </c>
      <c r="BR8" s="58">
        <v>75.599999999999994</v>
      </c>
      <c r="BS8" s="58">
        <v>74.599999999999994</v>
      </c>
      <c r="BT8" s="58">
        <v>66.7</v>
      </c>
      <c r="BU8" s="58">
        <v>66.900000000000006</v>
      </c>
      <c r="BV8" s="58">
        <v>66.099999999999994</v>
      </c>
      <c r="BW8" s="58">
        <v>62.3</v>
      </c>
      <c r="BX8" s="58">
        <v>62.1</v>
      </c>
      <c r="BY8" s="58">
        <v>60.2</v>
      </c>
      <c r="BZ8" s="58">
        <v>66.8</v>
      </c>
      <c r="CA8" s="59">
        <v>23450</v>
      </c>
      <c r="CB8" s="59">
        <v>26362</v>
      </c>
      <c r="CC8" s="59">
        <v>27465</v>
      </c>
      <c r="CD8" s="59">
        <v>27792</v>
      </c>
      <c r="CE8" s="59">
        <v>29183</v>
      </c>
      <c r="CF8" s="59">
        <v>25711</v>
      </c>
      <c r="CG8" s="59">
        <v>26415</v>
      </c>
      <c r="CH8" s="59">
        <v>27227</v>
      </c>
      <c r="CI8" s="59">
        <v>28176</v>
      </c>
      <c r="CJ8" s="59">
        <v>29348</v>
      </c>
      <c r="CK8" s="58">
        <v>61837</v>
      </c>
      <c r="CL8" s="59">
        <v>8942</v>
      </c>
      <c r="CM8" s="59">
        <v>9513</v>
      </c>
      <c r="CN8" s="59">
        <v>10199</v>
      </c>
      <c r="CO8" s="59">
        <v>10542</v>
      </c>
      <c r="CP8" s="59">
        <v>14269</v>
      </c>
      <c r="CQ8" s="59">
        <v>9060</v>
      </c>
      <c r="CR8" s="59">
        <v>9135</v>
      </c>
      <c r="CS8" s="59">
        <v>9509</v>
      </c>
      <c r="CT8" s="59">
        <v>9548</v>
      </c>
      <c r="CU8" s="59">
        <v>9992</v>
      </c>
      <c r="CV8" s="58">
        <v>17600</v>
      </c>
      <c r="CW8" s="59">
        <v>91.5</v>
      </c>
      <c r="CX8" s="59">
        <v>85.5</v>
      </c>
      <c r="CY8" s="59">
        <v>84.6</v>
      </c>
      <c r="CZ8" s="59">
        <v>83.9</v>
      </c>
      <c r="DA8" s="59">
        <v>88.1</v>
      </c>
      <c r="DB8" s="59">
        <v>71.099999999999994</v>
      </c>
      <c r="DC8" s="59">
        <v>72</v>
      </c>
      <c r="DD8" s="59">
        <v>77.7</v>
      </c>
      <c r="DE8" s="59">
        <v>75.7</v>
      </c>
      <c r="DF8" s="59">
        <v>75.400000000000006</v>
      </c>
      <c r="DG8" s="59">
        <v>55.6</v>
      </c>
      <c r="DH8" s="59">
        <v>13.7</v>
      </c>
      <c r="DI8" s="59">
        <v>11.3</v>
      </c>
      <c r="DJ8" s="59">
        <v>11.4</v>
      </c>
      <c r="DK8" s="59">
        <v>10.199999999999999</v>
      </c>
      <c r="DL8" s="59">
        <v>12</v>
      </c>
      <c r="DM8" s="59">
        <v>16.5</v>
      </c>
      <c r="DN8" s="59">
        <v>16</v>
      </c>
      <c r="DO8" s="59">
        <v>15.7</v>
      </c>
      <c r="DP8" s="59">
        <v>14.6</v>
      </c>
      <c r="DQ8" s="59">
        <v>15.1</v>
      </c>
      <c r="DR8" s="59">
        <v>25.1</v>
      </c>
      <c r="DS8" s="59">
        <v>82.1</v>
      </c>
      <c r="DT8" s="59">
        <v>71.3</v>
      </c>
      <c r="DU8" s="59">
        <v>72.400000000000006</v>
      </c>
      <c r="DV8" s="59">
        <v>68</v>
      </c>
      <c r="DW8" s="59">
        <v>74</v>
      </c>
      <c r="DX8" s="59">
        <v>117</v>
      </c>
      <c r="DY8" s="59">
        <v>118.8</v>
      </c>
      <c r="DZ8" s="59">
        <v>136</v>
      </c>
      <c r="EA8" s="59">
        <v>131.30000000000001</v>
      </c>
      <c r="EB8" s="59">
        <v>133.6</v>
      </c>
      <c r="EC8" s="59">
        <v>63</v>
      </c>
      <c r="ED8" s="58">
        <v>64.599999999999994</v>
      </c>
      <c r="EE8" s="58">
        <v>66.3</v>
      </c>
      <c r="EF8" s="58">
        <v>67.8</v>
      </c>
      <c r="EG8" s="58">
        <v>69</v>
      </c>
      <c r="EH8" s="58">
        <v>70.3</v>
      </c>
      <c r="EI8" s="58">
        <v>56.1</v>
      </c>
      <c r="EJ8" s="58">
        <v>56.4</v>
      </c>
      <c r="EK8" s="58">
        <v>56.9</v>
      </c>
      <c r="EL8" s="58">
        <v>58.3</v>
      </c>
      <c r="EM8" s="58">
        <v>59.2</v>
      </c>
      <c r="EN8" s="58">
        <v>56.4</v>
      </c>
      <c r="EO8" s="58">
        <v>86.2</v>
      </c>
      <c r="EP8" s="58">
        <v>85.2</v>
      </c>
      <c r="EQ8" s="58">
        <v>83.8</v>
      </c>
      <c r="ER8" s="58">
        <v>81.3</v>
      </c>
      <c r="ES8" s="58">
        <v>79.3</v>
      </c>
      <c r="ET8" s="58">
        <v>73.2</v>
      </c>
      <c r="EU8" s="58">
        <v>73.400000000000006</v>
      </c>
      <c r="EV8" s="58">
        <v>72.5</v>
      </c>
      <c r="EW8" s="58">
        <v>72.3</v>
      </c>
      <c r="EX8" s="58">
        <v>72</v>
      </c>
      <c r="EY8" s="58">
        <v>70.7</v>
      </c>
      <c r="EZ8" s="59">
        <v>49473403</v>
      </c>
      <c r="FA8" s="59">
        <v>50052390</v>
      </c>
      <c r="FB8" s="59">
        <v>50344221</v>
      </c>
      <c r="FC8" s="59">
        <v>50658935</v>
      </c>
      <c r="FD8" s="59">
        <v>51342675</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