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5年度\160 照会・回答・通知\01 庁内他部署\01 いなべ市財政課\12 経営比較分析表の分析について\02 回答\"/>
    </mc:Choice>
  </mc:AlternateContent>
  <workbookProtection workbookAlgorithmName="SHA-512" workbookHashValue="Ps9uJPOR3zMYf0vasuk85wN/lnfVMSULSkPXBtlWI2G0mvpZJS5ACm9NzqWKEAp3xzYS0Bk0NgbN9imvy0Rfaw==" workbookSaltValue="SjoeXaFvjKZVwphIFtCN8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<sst xmlns="http://schemas.openxmlformats.org/spreadsheetml/2006/main" count="257" uniqueCount="117">
  <si>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</si>
  <si>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</si>
  <si>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</si>
  <si>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</si>
  <si>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</si>
  <si>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</si>
  <si>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</si>
  <si>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</si>
  <si>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</si>
  <si>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</si>
  <si>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</si>
  <si>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</si>
  <si>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</si>
  <si>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</si>
  <si>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</si>
  <si>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</si>
  <si>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</si>
  <si>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</si>
  <si>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</si>
  <si>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</si>
  <si>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</si>
  <si>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</si>
  <si>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</si>
  <si>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</si>
  <si>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</si>
  <si>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</si>
  <si>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</si>
  <si>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</si>
  <si>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</si>
  <si>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</si>
  <si>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</si>
  <si>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</si>
  <si>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</si>
  <si>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</si>
  <si>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</si>
  <si>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</si>
  <si>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</si>
  <si>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</si>
  <si>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</si>
  <si>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</si>
  <si>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</si>
  <si>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</si>
  <si>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</si>
  <si>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</si>
  <si>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</si>
  <si>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</si>
  <si>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</si>
  <si>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</si>
  <si>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</si>
  <si>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</si>
  <si>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</si>
  <si>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</si>
  <si>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</si>
  <si>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</si>
  <si>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</si>
  <si>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</si>
  <si>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</si>
  <si>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</si>
  <si>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</si>
  <si>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</si>
  <si>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</si>
  <si>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</si>
  <si>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</si>
  <si>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</si>
  <si>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</si>
  <si>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</si>
  <si>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</si>
  <si>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</si>
  <si>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</si>
  <si>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</si>
  <si>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</si>
  <si>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</si>
  <si>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</si>
  <si>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</si>
  <si>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</si>
  <si>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</si>
  <si>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</si>
  <si>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</si>
  <si>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</si>
  <si>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</si>
  <si>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</si>
  <si>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</si>
  <si>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</si>
  <si>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</si>
  <si>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</si>
  <si>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</si>
  <si>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</si>
  <si>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</si>
  <si>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</si>
  <si>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</si>
  <si>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</si>
  <si>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</si>
  <si>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</si>
  <si>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</si>
  <si>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</si>
  <si>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</si>
  <si>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</si>
  <si>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</si>
  <si>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</si>
  <si>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</si>
  <si>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</si>
  <si>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</si>
  <si>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</si>
  <si>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</si>
  <si>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</si>
  <si>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</si>
  <si>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</si>
  <si>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</si>
  <si>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</si>
  <si>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</si>
  <si>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</si>
  <si>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</si>
  <si>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</si>
  <si>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</si>
  <si>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前倒し改定を予定しています。現行経営戦略の実施状況の検証や固定資産の更新整備計画の策定等をすすめ、中長期的な視点での経営の健全化・効率化が図れるよう改定を実施します。</t>
    <rPh sb="1" eb="2">
      <t>ゲ</t>
    </rPh>
    <rPh sb="91" eb="93">
      <t>イッポウ</t>
    </rPh>
    <rPh sb="94" eb="96">
      <t>ナガネン</t>
    </rPh>
    <rPh sb="100" eb="102">
      <t>ケイヒ</t>
    </rPh>
    <rPh sb="102" eb="105">
      <t>カイシュウリツ</t>
    </rPh>
    <rPh sb="111" eb="113">
      <t>シタマワ</t>
    </rPh>
    <rPh sb="115" eb="117">
      <t>ジギョウ</t>
    </rPh>
    <rPh sb="117" eb="119">
      <t>ウンエイ</t>
    </rPh>
    <rPh sb="120" eb="122">
      <t>イッパン</t>
    </rPh>
    <rPh sb="122" eb="124">
      <t>カイケイ</t>
    </rPh>
    <rPh sb="127" eb="129">
      <t>クリイレ</t>
    </rPh>
    <rPh sb="130" eb="132">
      <t>イゾン</t>
    </rPh>
    <rPh sb="141" eb="143">
      <t>レイワ</t>
    </rPh>
    <rPh sb="146" eb="147">
      <t>ネン</t>
    </rPh>
    <rPh sb="171" eb="173">
      <t>ジョウキョウ</t>
    </rPh>
    <rPh sb="174" eb="175">
      <t>フ</t>
    </rPh>
    <rPh sb="188" eb="189">
      <t>ゲ</t>
    </rPh>
    <rPh sb="201" eb="203">
      <t>カイテイ</t>
    </rPh>
    <rPh sb="212" eb="214">
      <t>ゲンコウ</t>
    </rPh>
    <rPh sb="214" eb="216">
      <t>ケイエイ</t>
    </rPh>
    <rPh sb="216" eb="218">
      <t>センリャク</t>
    </rPh>
    <rPh sb="219" eb="221">
      <t>ジッシ</t>
    </rPh>
    <rPh sb="221" eb="223">
      <t>ジョウキョウ</t>
    </rPh>
    <rPh sb="224" eb="226">
      <t>ケンショウ</t>
    </rPh>
    <rPh sb="272" eb="274">
      <t>カイテイ</t>
    </rPh>
    <rPh sb="275" eb="277">
      <t>ジッシ</t>
    </rPh>
    <phoneticPr fontId="4"/>
  </si>
  <si>
    <t>　有形固定資産減価償却率は、前年度より1.55ポイント増加し、類似団体平均値を21.9ポイント上回っています。類似団体と比較しても固定資産の老朽化が進行しており、更新が必要な資産の増加が今後見込まれるため、更新にかかる財源の確保が必要となります。
　令和4年度の管渠改善率は0.13ポイントで、管渠350ｍの更新を行いました。固定資産の老朽化が進行しており、管渠改善率を高めていく必要があります。</t>
    <rPh sb="131" eb="133">
      <t>カンキョ</t>
    </rPh>
    <rPh sb="133" eb="136">
      <t>カイゼンリツ</t>
    </rPh>
    <rPh sb="147" eb="149">
      <t>カンキョ</t>
    </rPh>
    <rPh sb="154" eb="156">
      <t>コウシン</t>
    </rPh>
    <rPh sb="157" eb="158">
      <t>オコナ</t>
    </rPh>
    <rPh sb="179" eb="181">
      <t>カンキョ</t>
    </rPh>
    <rPh sb="181" eb="183">
      <t>カイゼン</t>
    </rPh>
    <phoneticPr fontId="4"/>
  </si>
  <si>
    <t>　経常収支比率は100％を超えており、また累積欠損金も生じていないことから、経営の健全性は保たれていると言えます。
　流動比率は、企業債の償還完了等により流動負債が減少したため、前年度から5.88ポイント増加しました。数値は100％を下回っていますが、類似団体平均値を上回っており、また企業債償還が進むことから今後数値が増加すると見込んでいます。
　企業債残高対事業規模比率は、企業債残高から一般会計負担分を控除しているため、数値がありません。（R3までは一般会計負担分を控除していなかったため数値が出ています。）
　経費回収率は前年度より0.56ポイント増加したものの、100％を下回っています。これは使用料で回収すべき経費が使用料以外の収入で賄われていることを示しています。なお、令和6･7年度に使用料改定を予定しており、今後数値は改善する見込みです。
　施設利用率については、当市の公共下水道事業は全ての排水を流域下水道に接続しており、独自の処理場を保有していないため、数値がありません。
　水洗化率は前年度から0.33ポイント減となりました。引き続き下水道接続の普及啓発を進めていきます。</t>
    <rPh sb="65" eb="68">
      <t>キギョウサイ</t>
    </rPh>
    <rPh sb="69" eb="71">
      <t>ショウカン</t>
    </rPh>
    <rPh sb="71" eb="73">
      <t>カンリョウ</t>
    </rPh>
    <rPh sb="73" eb="74">
      <t>トウ</t>
    </rPh>
    <rPh sb="77" eb="79">
      <t>リュウドウ</t>
    </rPh>
    <rPh sb="79" eb="81">
      <t>フサイ</t>
    </rPh>
    <rPh sb="82" eb="84">
      <t>ゲンショウ</t>
    </rPh>
    <rPh sb="89" eb="92">
      <t>ゼンネンド</t>
    </rPh>
    <rPh sb="102" eb="104">
      <t>ゾウカ</t>
    </rPh>
    <rPh sb="109" eb="111">
      <t>スウチ</t>
    </rPh>
    <rPh sb="117" eb="119">
      <t>シタマワ</t>
    </rPh>
    <rPh sb="126" eb="128">
      <t>ルイジ</t>
    </rPh>
    <rPh sb="128" eb="130">
      <t>ダンタイ</t>
    </rPh>
    <rPh sb="130" eb="132">
      <t>ヘイキン</t>
    </rPh>
    <rPh sb="132" eb="133">
      <t>チ</t>
    </rPh>
    <rPh sb="134" eb="136">
      <t>ウワマワ</t>
    </rPh>
    <rPh sb="146" eb="148">
      <t>ショウカン</t>
    </rPh>
    <rPh sb="149" eb="150">
      <t>スス</t>
    </rPh>
    <rPh sb="155" eb="157">
      <t>コンゴ</t>
    </rPh>
    <rPh sb="157" eb="159">
      <t>スウチ</t>
    </rPh>
    <rPh sb="160" eb="162">
      <t>ゾウカ</t>
    </rPh>
    <rPh sb="165" eb="167">
      <t>ミコ</t>
    </rPh>
    <rPh sb="181" eb="183">
      <t>ジギョウ</t>
    </rPh>
    <rPh sb="183" eb="185">
      <t>キボ</t>
    </rPh>
    <rPh sb="196" eb="198">
      <t>イッパン</t>
    </rPh>
    <rPh sb="198" eb="200">
      <t>カイケイ</t>
    </rPh>
    <rPh sb="200" eb="203">
      <t>フタンブン</t>
    </rPh>
    <rPh sb="204" eb="206">
      <t>コウジョ</t>
    </rPh>
    <rPh sb="213" eb="215">
      <t>スウチ</t>
    </rPh>
    <rPh sb="228" eb="230">
      <t>イッパン</t>
    </rPh>
    <rPh sb="230" eb="232">
      <t>カイケイ</t>
    </rPh>
    <rPh sb="232" eb="234">
      <t>フタン</t>
    </rPh>
    <rPh sb="236" eb="238">
      <t>コウジョ</t>
    </rPh>
    <rPh sb="247" eb="249">
      <t>スウチ</t>
    </rPh>
    <rPh sb="250" eb="251">
      <t>デ</t>
    </rPh>
    <rPh sb="259" eb="261">
      <t>ケイヒ</t>
    </rPh>
    <rPh sb="278" eb="280">
      <t>ゾウカ</t>
    </rPh>
    <rPh sb="302" eb="305">
      <t>シヨウリョウ</t>
    </rPh>
    <rPh sb="306" eb="308">
      <t>カイシュウ</t>
    </rPh>
    <rPh sb="311" eb="313">
      <t>ケイヒ</t>
    </rPh>
    <rPh sb="314" eb="317">
      <t>シヨウリョウ</t>
    </rPh>
    <rPh sb="317" eb="319">
      <t>イガイ</t>
    </rPh>
    <rPh sb="320" eb="322">
      <t>シュウニュウ</t>
    </rPh>
    <rPh sb="342" eb="344">
      <t>レイワ</t>
    </rPh>
    <rPh sb="347" eb="349">
      <t>ネンド</t>
    </rPh>
    <rPh sb="350" eb="353">
      <t>シヨウリョウ</t>
    </rPh>
    <rPh sb="353" eb="355">
      <t>カイテイ</t>
    </rPh>
    <rPh sb="356" eb="358">
      <t>ヨテイ</t>
    </rPh>
    <rPh sb="363" eb="365">
      <t>コンゴ</t>
    </rPh>
    <rPh sb="365" eb="367">
      <t>スウチ</t>
    </rPh>
    <rPh sb="368" eb="370">
      <t>カイゼン</t>
    </rPh>
    <rPh sb="372" eb="374">
      <t>ミコ</t>
    </rPh>
    <rPh sb="391" eb="393">
      <t>トウシ</t>
    </rPh>
    <rPh sb="394" eb="401">
      <t>コウキョウゲスイドウジギョウ</t>
    </rPh>
    <rPh sb="402" eb="403">
      <t>ゼン</t>
    </rPh>
    <rPh sb="408" eb="410">
      <t>リュウイキ</t>
    </rPh>
    <rPh sb="410" eb="413">
      <t>ゲスイドウ</t>
    </rPh>
    <rPh sb="414" eb="416">
      <t>セツゾク</t>
    </rPh>
    <rPh sb="421" eb="423">
      <t>ドクジ</t>
    </rPh>
    <rPh sb="424" eb="427">
      <t>ショリジョウ</t>
    </rPh>
    <rPh sb="428" eb="430">
      <t>ホユウ</t>
    </rPh>
    <rPh sb="438" eb="440">
      <t>スウチ</t>
    </rPh>
    <rPh sb="449" eb="452">
      <t>スイセンカ</t>
    </rPh>
    <rPh sb="452" eb="453">
      <t>リツ</t>
    </rPh>
    <rPh sb="454" eb="457">
      <t>ゼンネンド</t>
    </rPh>
    <rPh sb="467" eb="468">
      <t>ゲン</t>
    </rPh>
    <rPh sb="475" eb="476">
      <t>ヒ</t>
    </rPh>
    <rPh sb="477" eb="478">
      <t>ツヅ</t>
    </rPh>
    <rPh sb="479" eb="482">
      <t>ゲスイドウ</t>
    </rPh>
    <rPh sb="482" eb="484">
      <t>セツゾク</t>
    </rPh>
    <rPh sb="485" eb="487">
      <t>フキュウ</t>
    </rPh>
    <rPh sb="487" eb="489">
      <t>ケイハツ</t>
    </rPh>
    <rPh sb="490" eb="49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</si>
</sst>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formatCode="#,##0.00;&quot;△&quot;#,##0.00;&quot;-&quot;">
                  <c:v>0.13</c:v>
                </c:pt>
              </c:numCache>
            </c:numRef>
          </c:val>
          <c:extLst xmlns:c16r2="http://schemas.microsoft.com/office/drawing/2015/06/chart">
            <c:ext xmlns:c16="http://schemas.microsoft.com/office/drawing/2014/chart" uri="{C3380CC4-5D6E-409C-BE32-E72D297353CC}">
              <c16:uniqueId val="{00000000-D735-400A-AD5E-38F3F16874E8}"/>
            </c:ext>
          </c:extLst>
        </c:ser>
        <c:dLbls>
          <c:showLegendKey val="0"/>
          <c:showVal val="0"/>
          <c:showCatName val="0"/>
          <c:showSerName val="0"/>
          <c:showPercent val="0"/>
          <c:showBubbleSize val="0"/>
        </c:dLbls>
        <c:gapWidth val="150"/>
        <c:axId val="396610688"/>
        <c:axId val="39661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0.32</c:v>
                </c:pt>
                <c:pt idx="3">
                  <c:v>0.1</c:v>
                </c:pt>
                <c:pt idx="4">
                  <c:v>0.09</c:v>
                </c:pt>
              </c:numCache>
            </c:numRef>
          </c:val>
          <c:smooth val="0"/>
          <c:extLst xmlns:c16r2="http://schemas.microsoft.com/office/drawing/2015/06/chart">
            <c:ext xmlns:c16="http://schemas.microsoft.com/office/drawing/2014/chart" uri="{C3380CC4-5D6E-409C-BE32-E72D297353CC}">
              <c16:uniqueId val="{00000001-D735-400A-AD5E-38F3F16874E8}"/>
            </c:ext>
          </c:extLst>
        </c:ser>
        <c:dLbls>
          <c:showLegendKey val="0"/>
          <c:showVal val="0"/>
          <c:showCatName val="0"/>
          <c:showSerName val="0"/>
          <c:showPercent val="0"/>
          <c:showBubbleSize val="0"/>
        </c:dLbls>
        <c:marker val="1"/>
        <c:smooth val="0"/>
        <c:axId val="396610688"/>
        <c:axId val="396613040"/>
      </c:lineChart>
      <c:dateAx>
        <c:axId val="396610688"/>
        <c:scaling>
          <c:orientation val="minMax"/>
        </c:scaling>
        <c:delete val="1"/>
        <c:axPos val="b"/>
        <c:numFmt formatCode="&quot;H&quot;yy" sourceLinked="1"/>
        <c:majorTickMark val="none"/>
        <c:minorTickMark val="none"/>
        <c:tickLblPos val="none"/>
        <c:crossAx val="396613040"/>
        <c:crosses val="autoZero"/>
        <c:auto val="1"/>
        <c:lblOffset val="100"/>
        <c:baseTimeUnit val="years"/>
      </c:dateAx>
      <c:valAx>
        <c:axId val="39661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0D-4235-9942-C3FD224B1660}"/>
            </c:ext>
          </c:extLst>
        </c:ser>
        <c:dLbls>
          <c:showLegendKey val="0"/>
          <c:showVal val="0"/>
          <c:showCatName val="0"/>
          <c:showSerName val="0"/>
          <c:showPercent val="0"/>
          <c:showBubbleSize val="0"/>
        </c:dLbls>
        <c:gapWidth val="150"/>
        <c:axId val="420656552"/>
        <c:axId val="42065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49.27</c:v>
                </c:pt>
                <c:pt idx="2">
                  <c:v>49.47</c:v>
                </c:pt>
                <c:pt idx="3">
                  <c:v>48.19</c:v>
                </c:pt>
                <c:pt idx="4">
                  <c:v>47.32</c:v>
                </c:pt>
              </c:numCache>
            </c:numRef>
          </c:val>
          <c:smooth val="0"/>
          <c:extLst xmlns:c16r2="http://schemas.microsoft.com/office/drawing/2015/06/chart">
            <c:ext xmlns:c16="http://schemas.microsoft.com/office/drawing/2014/chart" uri="{C3380CC4-5D6E-409C-BE32-E72D297353CC}">
              <c16:uniqueId val="{00000001-C50D-4235-9942-C3FD224B1660}"/>
            </c:ext>
          </c:extLst>
        </c:ser>
        <c:dLbls>
          <c:showLegendKey val="0"/>
          <c:showVal val="0"/>
          <c:showCatName val="0"/>
          <c:showSerName val="0"/>
          <c:showPercent val="0"/>
          <c:showBubbleSize val="0"/>
        </c:dLbls>
        <c:marker val="1"/>
        <c:smooth val="0"/>
        <c:axId val="420656552"/>
        <c:axId val="420658512"/>
      </c:lineChart>
      <c:dateAx>
        <c:axId val="420656552"/>
        <c:scaling>
          <c:orientation val="minMax"/>
        </c:scaling>
        <c:delete val="1"/>
        <c:axPos val="b"/>
        <c:numFmt formatCode="&quot;H&quot;yy" sourceLinked="1"/>
        <c:majorTickMark val="none"/>
        <c:minorTickMark val="none"/>
        <c:tickLblPos val="none"/>
        <c:crossAx val="420658512"/>
        <c:crosses val="autoZero"/>
        <c:auto val="1"/>
        <c:lblOffset val="100"/>
        <c:baseTimeUnit val="years"/>
      </c:dateAx>
      <c:valAx>
        <c:axId val="42065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5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97.34</c:v>
                </c:pt>
                <c:pt idx="2">
                  <c:v>97.42</c:v>
                </c:pt>
                <c:pt idx="3">
                  <c:v>97.41</c:v>
                </c:pt>
                <c:pt idx="4">
                  <c:v>97.08</c:v>
                </c:pt>
              </c:numCache>
            </c:numRef>
          </c:val>
          <c:extLst xmlns:c16r2="http://schemas.microsoft.com/office/drawing/2015/06/chart">
            <c:ext xmlns:c16="http://schemas.microsoft.com/office/drawing/2014/chart" uri="{C3380CC4-5D6E-409C-BE32-E72D297353CC}">
              <c16:uniqueId val="{00000000-5656-4BC9-B801-4A9526E229B0}"/>
            </c:ext>
          </c:extLst>
        </c:ser>
        <c:dLbls>
          <c:showLegendKey val="0"/>
          <c:showVal val="0"/>
          <c:showCatName val="0"/>
          <c:showSerName val="0"/>
          <c:showPercent val="0"/>
          <c:showBubbleSize val="0"/>
        </c:dLbls>
        <c:gapWidth val="150"/>
        <c:axId val="420658120"/>
        <c:axId val="42065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83.16</c:v>
                </c:pt>
                <c:pt idx="2">
                  <c:v>82.06</c:v>
                </c:pt>
                <c:pt idx="3">
                  <c:v>82.26</c:v>
                </c:pt>
                <c:pt idx="4">
                  <c:v>81.33</c:v>
                </c:pt>
              </c:numCache>
            </c:numRef>
          </c:val>
          <c:smooth val="0"/>
          <c:extLst xmlns:c16r2="http://schemas.microsoft.com/office/drawing/2015/06/chart">
            <c:ext xmlns:c16="http://schemas.microsoft.com/office/drawing/2014/chart" uri="{C3380CC4-5D6E-409C-BE32-E72D297353CC}">
              <c16:uniqueId val="{00000001-5656-4BC9-B801-4A9526E229B0}"/>
            </c:ext>
          </c:extLst>
        </c:ser>
        <c:dLbls>
          <c:showLegendKey val="0"/>
          <c:showVal val="0"/>
          <c:showCatName val="0"/>
          <c:showSerName val="0"/>
          <c:showPercent val="0"/>
          <c:showBubbleSize val="0"/>
        </c:dLbls>
        <c:marker val="1"/>
        <c:smooth val="0"/>
        <c:axId val="420658120"/>
        <c:axId val="420651848"/>
      </c:lineChart>
      <c:dateAx>
        <c:axId val="420658120"/>
        <c:scaling>
          <c:orientation val="minMax"/>
        </c:scaling>
        <c:delete val="1"/>
        <c:axPos val="b"/>
        <c:numFmt formatCode="&quot;H&quot;yy" sourceLinked="1"/>
        <c:majorTickMark val="none"/>
        <c:minorTickMark val="none"/>
        <c:tickLblPos val="none"/>
        <c:crossAx val="420651848"/>
        <c:crosses val="autoZero"/>
        <c:auto val="1"/>
        <c:lblOffset val="100"/>
        <c:baseTimeUnit val="years"/>
      </c:dateAx>
      <c:valAx>
        <c:axId val="42065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5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112.73</c:v>
                </c:pt>
                <c:pt idx="2">
                  <c:v>114.34</c:v>
                </c:pt>
                <c:pt idx="3">
                  <c:v>121.26</c:v>
                </c:pt>
                <c:pt idx="4">
                  <c:v>123.64</c:v>
                </c:pt>
              </c:numCache>
            </c:numRef>
          </c:val>
          <c:extLst xmlns:c16r2="http://schemas.microsoft.com/office/drawing/2015/06/chart">
            <c:ext xmlns:c16="http://schemas.microsoft.com/office/drawing/2014/chart" uri="{C3380CC4-5D6E-409C-BE32-E72D297353CC}">
              <c16:uniqueId val="{00000000-6555-45FB-BBFF-B47023432987}"/>
            </c:ext>
          </c:extLst>
        </c:ser>
        <c:dLbls>
          <c:showLegendKey val="0"/>
          <c:showVal val="0"/>
          <c:showCatName val="0"/>
          <c:showSerName val="0"/>
          <c:showPercent val="0"/>
          <c:showBubbleSize val="0"/>
        </c:dLbls>
        <c:gapWidth val="150"/>
        <c:axId val="396606768"/>
        <c:axId val="39552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109.21</c:v>
                </c:pt>
                <c:pt idx="2">
                  <c:v>107.81</c:v>
                </c:pt>
                <c:pt idx="3">
                  <c:v>107.54</c:v>
                </c:pt>
                <c:pt idx="4">
                  <c:v>107.19</c:v>
                </c:pt>
              </c:numCache>
            </c:numRef>
          </c:val>
          <c:smooth val="0"/>
          <c:extLst xmlns:c16r2="http://schemas.microsoft.com/office/drawing/2015/06/chart">
            <c:ext xmlns:c16="http://schemas.microsoft.com/office/drawing/2014/chart" uri="{C3380CC4-5D6E-409C-BE32-E72D297353CC}">
              <c16:uniqueId val="{00000001-6555-45FB-BBFF-B47023432987}"/>
            </c:ext>
          </c:extLst>
        </c:ser>
        <c:dLbls>
          <c:showLegendKey val="0"/>
          <c:showVal val="0"/>
          <c:showCatName val="0"/>
          <c:showSerName val="0"/>
          <c:showPercent val="0"/>
          <c:showBubbleSize val="0"/>
        </c:dLbls>
        <c:marker val="1"/>
        <c:smooth val="0"/>
        <c:axId val="396606768"/>
        <c:axId val="395529200"/>
      </c:lineChart>
      <c:dateAx>
        <c:axId val="396606768"/>
        <c:scaling>
          <c:orientation val="minMax"/>
        </c:scaling>
        <c:delete val="1"/>
        <c:axPos val="b"/>
        <c:numFmt formatCode="&quot;H&quot;yy" sourceLinked="1"/>
        <c:majorTickMark val="none"/>
        <c:minorTickMark val="none"/>
        <c:tickLblPos val="none"/>
        <c:crossAx val="395529200"/>
        <c:crosses val="autoZero"/>
        <c:auto val="1"/>
        <c:lblOffset val="100"/>
        <c:baseTimeUnit val="years"/>
      </c:dateAx>
      <c:valAx>
        <c:axId val="39552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39.99</c:v>
                </c:pt>
                <c:pt idx="2">
                  <c:v>41.64</c:v>
                </c:pt>
                <c:pt idx="3">
                  <c:v>43.24</c:v>
                </c:pt>
                <c:pt idx="4">
                  <c:v>44.79</c:v>
                </c:pt>
              </c:numCache>
            </c:numRef>
          </c:val>
          <c:extLst xmlns:c16r2="http://schemas.microsoft.com/office/drawing/2015/06/chart">
            <c:ext xmlns:c16="http://schemas.microsoft.com/office/drawing/2014/chart" uri="{C3380CC4-5D6E-409C-BE32-E72D297353CC}">
              <c16:uniqueId val="{00000000-30DF-4560-8462-43887538CCB3}"/>
            </c:ext>
          </c:extLst>
        </c:ser>
        <c:dLbls>
          <c:showLegendKey val="0"/>
          <c:showVal val="0"/>
          <c:showCatName val="0"/>
          <c:showSerName val="0"/>
          <c:showPercent val="0"/>
          <c:showBubbleSize val="0"/>
        </c:dLbls>
        <c:gapWidth val="150"/>
        <c:axId val="395531552"/>
        <c:axId val="39552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c:v>
                </c:pt>
                <c:pt idx="2">
                  <c:v>19.93</c:v>
                </c:pt>
                <c:pt idx="3">
                  <c:v>21.94</c:v>
                </c:pt>
                <c:pt idx="4">
                  <c:v>22.89</c:v>
                </c:pt>
              </c:numCache>
            </c:numRef>
          </c:val>
          <c:smooth val="0"/>
          <c:extLst xmlns:c16r2="http://schemas.microsoft.com/office/drawing/2015/06/chart">
            <c:ext xmlns:c16="http://schemas.microsoft.com/office/drawing/2014/chart" uri="{C3380CC4-5D6E-409C-BE32-E72D297353CC}">
              <c16:uniqueId val="{00000001-30DF-4560-8462-43887538CCB3}"/>
            </c:ext>
          </c:extLst>
        </c:ser>
        <c:dLbls>
          <c:showLegendKey val="0"/>
          <c:showVal val="0"/>
          <c:showCatName val="0"/>
          <c:showSerName val="0"/>
          <c:showPercent val="0"/>
          <c:showBubbleSize val="0"/>
        </c:dLbls>
        <c:marker val="1"/>
        <c:smooth val="0"/>
        <c:axId val="395531552"/>
        <c:axId val="395528024"/>
      </c:lineChart>
      <c:dateAx>
        <c:axId val="395531552"/>
        <c:scaling>
          <c:orientation val="minMax"/>
        </c:scaling>
        <c:delete val="1"/>
        <c:axPos val="b"/>
        <c:numFmt formatCode="&quot;H&quot;yy" sourceLinked="1"/>
        <c:majorTickMark val="none"/>
        <c:minorTickMark val="none"/>
        <c:tickLblPos val="none"/>
        <c:crossAx val="395528024"/>
        <c:crosses val="autoZero"/>
        <c:auto val="1"/>
        <c:lblOffset val="100"/>
        <c:baseTimeUnit val="years"/>
      </c:dateAx>
      <c:valAx>
        <c:axId val="39552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5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2D-48D6-96D7-AC9FF3D516DA}"/>
            </c:ext>
          </c:extLst>
        </c:ser>
        <c:dLbls>
          <c:showLegendKey val="0"/>
          <c:showVal val="0"/>
          <c:showCatName val="0"/>
          <c:showSerName val="0"/>
          <c:showPercent val="0"/>
          <c:showBubbleSize val="0"/>
        </c:dLbls>
        <c:gapWidth val="150"/>
        <c:axId val="395531944"/>
        <c:axId val="39553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72D-48D6-96D7-AC9FF3D516DA}"/>
            </c:ext>
          </c:extLst>
        </c:ser>
        <c:dLbls>
          <c:showLegendKey val="0"/>
          <c:showVal val="0"/>
          <c:showCatName val="0"/>
          <c:showSerName val="0"/>
          <c:showPercent val="0"/>
          <c:showBubbleSize val="0"/>
        </c:dLbls>
        <c:marker val="1"/>
        <c:smooth val="0"/>
        <c:axId val="395531944"/>
        <c:axId val="395533120"/>
      </c:lineChart>
      <c:dateAx>
        <c:axId val="395531944"/>
        <c:scaling>
          <c:orientation val="minMax"/>
        </c:scaling>
        <c:delete val="1"/>
        <c:axPos val="b"/>
        <c:numFmt formatCode="&quot;H&quot;yy" sourceLinked="1"/>
        <c:majorTickMark val="none"/>
        <c:minorTickMark val="none"/>
        <c:tickLblPos val="none"/>
        <c:crossAx val="395533120"/>
        <c:crosses val="autoZero"/>
        <c:auto val="1"/>
        <c:lblOffset val="100"/>
        <c:baseTimeUnit val="years"/>
      </c:dateAx>
      <c:valAx>
        <c:axId val="3955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53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F3-4251-993B-0C1A9DE08E8D}"/>
            </c:ext>
          </c:extLst>
        </c:ser>
        <c:dLbls>
          <c:showLegendKey val="0"/>
          <c:showVal val="0"/>
          <c:showCatName val="0"/>
          <c:showSerName val="0"/>
          <c:showPercent val="0"/>
          <c:showBubbleSize val="0"/>
        </c:dLbls>
        <c:gapWidth val="150"/>
        <c:axId val="415511328"/>
        <c:axId val="41550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15.73</c:v>
                </c:pt>
                <c:pt idx="2">
                  <c:v>18.2</c:v>
                </c:pt>
                <c:pt idx="3">
                  <c:v>19.059999999999999</c:v>
                </c:pt>
                <c:pt idx="4">
                  <c:v>31.07</c:v>
                </c:pt>
              </c:numCache>
            </c:numRef>
          </c:val>
          <c:smooth val="0"/>
          <c:extLst xmlns:c16r2="http://schemas.microsoft.com/office/drawing/2015/06/chart">
            <c:ext xmlns:c16="http://schemas.microsoft.com/office/drawing/2014/chart" uri="{C3380CC4-5D6E-409C-BE32-E72D297353CC}">
              <c16:uniqueId val="{00000001-CAF3-4251-993B-0C1A9DE08E8D}"/>
            </c:ext>
          </c:extLst>
        </c:ser>
        <c:dLbls>
          <c:showLegendKey val="0"/>
          <c:showVal val="0"/>
          <c:showCatName val="0"/>
          <c:showSerName val="0"/>
          <c:showPercent val="0"/>
          <c:showBubbleSize val="0"/>
        </c:dLbls>
        <c:marker val="1"/>
        <c:smooth val="0"/>
        <c:axId val="415511328"/>
        <c:axId val="415508976"/>
      </c:lineChart>
      <c:dateAx>
        <c:axId val="415511328"/>
        <c:scaling>
          <c:orientation val="minMax"/>
        </c:scaling>
        <c:delete val="1"/>
        <c:axPos val="b"/>
        <c:numFmt formatCode="&quot;H&quot;yy" sourceLinked="1"/>
        <c:majorTickMark val="none"/>
        <c:minorTickMark val="none"/>
        <c:tickLblPos val="none"/>
        <c:crossAx val="415508976"/>
        <c:crosses val="autoZero"/>
        <c:auto val="1"/>
        <c:lblOffset val="100"/>
        <c:baseTimeUnit val="years"/>
      </c:dateAx>
      <c:valAx>
        <c:axId val="41550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68.45</c:v>
                </c:pt>
                <c:pt idx="2">
                  <c:v>67.290000000000006</c:v>
                </c:pt>
                <c:pt idx="3">
                  <c:v>79.260000000000005</c:v>
                </c:pt>
                <c:pt idx="4">
                  <c:v>85.14</c:v>
                </c:pt>
              </c:numCache>
            </c:numRef>
          </c:val>
          <c:extLst xmlns:c16r2="http://schemas.microsoft.com/office/drawing/2015/06/chart">
            <c:ext xmlns:c16="http://schemas.microsoft.com/office/drawing/2014/chart" uri="{C3380CC4-5D6E-409C-BE32-E72D297353CC}">
              <c16:uniqueId val="{00000000-CC00-4DA2-9BFA-BB66B6B92AE3}"/>
            </c:ext>
          </c:extLst>
        </c:ser>
        <c:dLbls>
          <c:showLegendKey val="0"/>
          <c:showVal val="0"/>
          <c:showCatName val="0"/>
          <c:showSerName val="0"/>
          <c:showPercent val="0"/>
          <c:showBubbleSize val="0"/>
        </c:dLbls>
        <c:gapWidth val="150"/>
        <c:axId val="415513288"/>
        <c:axId val="41550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57.26</c:v>
                </c:pt>
                <c:pt idx="2">
                  <c:v>48.56</c:v>
                </c:pt>
                <c:pt idx="3">
                  <c:v>47.58</c:v>
                </c:pt>
                <c:pt idx="4">
                  <c:v>51.09</c:v>
                </c:pt>
              </c:numCache>
            </c:numRef>
          </c:val>
          <c:smooth val="0"/>
          <c:extLst xmlns:c16r2="http://schemas.microsoft.com/office/drawing/2015/06/chart">
            <c:ext xmlns:c16="http://schemas.microsoft.com/office/drawing/2014/chart" uri="{C3380CC4-5D6E-409C-BE32-E72D297353CC}">
              <c16:uniqueId val="{00000001-CC00-4DA2-9BFA-BB66B6B92AE3}"/>
            </c:ext>
          </c:extLst>
        </c:ser>
        <c:dLbls>
          <c:showLegendKey val="0"/>
          <c:showVal val="0"/>
          <c:showCatName val="0"/>
          <c:showSerName val="0"/>
          <c:showPercent val="0"/>
          <c:showBubbleSize val="0"/>
        </c:dLbls>
        <c:marker val="1"/>
        <c:smooth val="0"/>
        <c:axId val="415513288"/>
        <c:axId val="415506232"/>
      </c:lineChart>
      <c:dateAx>
        <c:axId val="415513288"/>
        <c:scaling>
          <c:orientation val="minMax"/>
        </c:scaling>
        <c:delete val="1"/>
        <c:axPos val="b"/>
        <c:numFmt formatCode="&quot;H&quot;yy" sourceLinked="1"/>
        <c:majorTickMark val="none"/>
        <c:minorTickMark val="none"/>
        <c:tickLblPos val="none"/>
        <c:crossAx val="415506232"/>
        <c:crosses val="autoZero"/>
        <c:auto val="1"/>
        <c:lblOffset val="100"/>
        <c:baseTimeUnit val="years"/>
      </c:dateAx>
      <c:valAx>
        <c:axId val="41550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1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1837.16</c:v>
                </c:pt>
                <c:pt idx="2">
                  <c:v>1614.9</c:v>
                </c:pt>
                <c:pt idx="3">
                  <c:v>1469.29</c:v>
                </c:pt>
                <c:pt idx="4" formatCode="#,##0.00;&quot;△&quot;#,##0.00">
                  <c:v>0</c:v>
                </c:pt>
              </c:numCache>
            </c:numRef>
          </c:val>
          <c:extLst xmlns:c16r2="http://schemas.microsoft.com/office/drawing/2015/06/chart">
            <c:ext xmlns:c16="http://schemas.microsoft.com/office/drawing/2014/chart" uri="{C3380CC4-5D6E-409C-BE32-E72D297353CC}">
              <c16:uniqueId val="{00000000-7562-4A30-A283-8073932403A7}"/>
            </c:ext>
          </c:extLst>
        </c:ser>
        <c:dLbls>
          <c:showLegendKey val="0"/>
          <c:showVal val="0"/>
          <c:showCatName val="0"/>
          <c:showSerName val="0"/>
          <c:showPercent val="0"/>
          <c:showBubbleSize val="0"/>
        </c:dLbls>
        <c:gapWidth val="150"/>
        <c:axId val="38642640"/>
        <c:axId val="3864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1130.42</c:v>
                </c:pt>
                <c:pt idx="2">
                  <c:v>1245.0999999999999</c:v>
                </c:pt>
                <c:pt idx="3">
                  <c:v>1108.8</c:v>
                </c:pt>
                <c:pt idx="4">
                  <c:v>1194.56</c:v>
                </c:pt>
              </c:numCache>
            </c:numRef>
          </c:val>
          <c:smooth val="0"/>
          <c:extLst xmlns:c16r2="http://schemas.microsoft.com/office/drawing/2015/06/chart">
            <c:ext xmlns:c16="http://schemas.microsoft.com/office/drawing/2014/chart" uri="{C3380CC4-5D6E-409C-BE32-E72D297353CC}">
              <c16:uniqueId val="{00000001-7562-4A30-A283-8073932403A7}"/>
            </c:ext>
          </c:extLst>
        </c:ser>
        <c:dLbls>
          <c:showLegendKey val="0"/>
          <c:showVal val="0"/>
          <c:showCatName val="0"/>
          <c:showSerName val="0"/>
          <c:showPercent val="0"/>
          <c:showBubbleSize val="0"/>
        </c:dLbls>
        <c:marker val="1"/>
        <c:smooth val="0"/>
        <c:axId val="38642640"/>
        <c:axId val="38642248"/>
      </c:lineChart>
      <c:dateAx>
        <c:axId val="38642640"/>
        <c:scaling>
          <c:orientation val="minMax"/>
        </c:scaling>
        <c:delete val="1"/>
        <c:axPos val="b"/>
        <c:numFmt formatCode="&quot;H&quot;yy" sourceLinked="1"/>
        <c:majorTickMark val="none"/>
        <c:minorTickMark val="none"/>
        <c:tickLblPos val="none"/>
        <c:crossAx val="38642248"/>
        <c:crosses val="autoZero"/>
        <c:auto val="1"/>
        <c:lblOffset val="100"/>
        <c:baseTimeUnit val="years"/>
      </c:dateAx>
      <c:valAx>
        <c:axId val="3864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4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75.59</c:v>
                </c:pt>
                <c:pt idx="2">
                  <c:v>75.02</c:v>
                </c:pt>
                <c:pt idx="3">
                  <c:v>74.459999999999994</c:v>
                </c:pt>
                <c:pt idx="4">
                  <c:v>75.02</c:v>
                </c:pt>
              </c:numCache>
            </c:numRef>
          </c:val>
          <c:extLst xmlns:c16r2="http://schemas.microsoft.com/office/drawing/2015/06/chart">
            <c:ext xmlns:c16="http://schemas.microsoft.com/office/drawing/2014/chart" uri="{C3380CC4-5D6E-409C-BE32-E72D297353CC}">
              <c16:uniqueId val="{00000000-9F40-434E-B1BC-85C6474BD7F2}"/>
            </c:ext>
          </c:extLst>
        </c:ser>
        <c:dLbls>
          <c:showLegendKey val="0"/>
          <c:showVal val="0"/>
          <c:showCatName val="0"/>
          <c:showSerName val="0"/>
          <c:showPercent val="0"/>
          <c:showBubbleSize val="0"/>
        </c:dLbls>
        <c:gapWidth val="150"/>
        <c:axId val="396246600"/>
        <c:axId val="42065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74.17</c:v>
                </c:pt>
                <c:pt idx="2">
                  <c:v>79.77</c:v>
                </c:pt>
                <c:pt idx="3">
                  <c:v>79.63</c:v>
                </c:pt>
                <c:pt idx="4">
                  <c:v>76.78</c:v>
                </c:pt>
              </c:numCache>
            </c:numRef>
          </c:val>
          <c:smooth val="0"/>
          <c:extLst xmlns:c16r2="http://schemas.microsoft.com/office/drawing/2015/06/chart">
            <c:ext xmlns:c16="http://schemas.microsoft.com/office/drawing/2014/chart" uri="{C3380CC4-5D6E-409C-BE32-E72D297353CC}">
              <c16:uniqueId val="{00000001-9F40-434E-B1BC-85C6474BD7F2}"/>
            </c:ext>
          </c:extLst>
        </c:ser>
        <c:dLbls>
          <c:showLegendKey val="0"/>
          <c:showVal val="0"/>
          <c:showCatName val="0"/>
          <c:showSerName val="0"/>
          <c:showPercent val="0"/>
          <c:showBubbleSize val="0"/>
        </c:dLbls>
        <c:marker val="1"/>
        <c:smooth val="0"/>
        <c:axId val="396246600"/>
        <c:axId val="420654984"/>
      </c:lineChart>
      <c:dateAx>
        <c:axId val="396246600"/>
        <c:scaling>
          <c:orientation val="minMax"/>
        </c:scaling>
        <c:delete val="1"/>
        <c:axPos val="b"/>
        <c:numFmt formatCode="&quot;H&quot;yy" sourceLinked="1"/>
        <c:majorTickMark val="none"/>
        <c:minorTickMark val="none"/>
        <c:tickLblPos val="none"/>
        <c:crossAx val="420654984"/>
        <c:crosses val="autoZero"/>
        <c:auto val="1"/>
        <c:lblOffset val="100"/>
        <c:baseTimeUnit val="years"/>
      </c:dateAx>
      <c:valAx>
        <c:axId val="42065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6DEE-4D66-87CA-647C02F19228}"/>
            </c:ext>
          </c:extLst>
        </c:ser>
        <c:dLbls>
          <c:showLegendKey val="0"/>
          <c:showVal val="0"/>
          <c:showCatName val="0"/>
          <c:showSerName val="0"/>
          <c:showPercent val="0"/>
          <c:showBubbleSize val="0"/>
        </c:dLbls>
        <c:gapWidth val="150"/>
        <c:axId val="420653024"/>
        <c:axId val="42065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230.95</c:v>
                </c:pt>
                <c:pt idx="2">
                  <c:v>214.56</c:v>
                </c:pt>
                <c:pt idx="3">
                  <c:v>213.66</c:v>
                </c:pt>
                <c:pt idx="4">
                  <c:v>224.31</c:v>
                </c:pt>
              </c:numCache>
            </c:numRef>
          </c:val>
          <c:smooth val="0"/>
          <c:extLst xmlns:c16r2="http://schemas.microsoft.com/office/drawing/2015/06/chart">
            <c:ext xmlns:c16="http://schemas.microsoft.com/office/drawing/2014/chart" uri="{C3380CC4-5D6E-409C-BE32-E72D297353CC}">
              <c16:uniqueId val="{00000001-6DEE-4D66-87CA-647C02F19228}"/>
            </c:ext>
          </c:extLst>
        </c:ser>
        <c:dLbls>
          <c:showLegendKey val="0"/>
          <c:showVal val="0"/>
          <c:showCatName val="0"/>
          <c:showSerName val="0"/>
          <c:showPercent val="0"/>
          <c:showBubbleSize val="0"/>
        </c:dLbls>
        <c:marker val="1"/>
        <c:smooth val="0"/>
        <c:axId val="420653024"/>
        <c:axId val="420655376"/>
      </c:lineChart>
      <c:dateAx>
        <c:axId val="420653024"/>
        <c:scaling>
          <c:orientation val="minMax"/>
        </c:scaling>
        <c:delete val="1"/>
        <c:axPos val="b"/>
        <c:numFmt formatCode="&quot;H&quot;yy" sourceLinked="1"/>
        <c:majorTickMark val="none"/>
        <c:minorTickMark val="none"/>
        <c:tickLblPos val="none"/>
        <c:crossAx val="420655376"/>
        <c:crosses val="autoZero"/>
        <c:auto val="1"/>
        <c:lblOffset val="100"/>
        <c:baseTimeUnit val="years"/>
      </c:dateAx>
      <c:valAx>
        <c:axId val="42065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いなべ市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44797</v>
      </c>
      <c r="AM8" s="42"/>
      <c r="AN8" s="42"/>
      <c r="AO8" s="42"/>
      <c r="AP8" s="42"/>
      <c r="AQ8" s="42"/>
      <c r="AR8" s="42"/>
      <c r="AS8" s="42"/>
      <c r="AT8" s="35">
        <f>データ!T6</f>
        <v>219.83</v>
      </c>
      <c r="AU8" s="35"/>
      <c r="AV8" s="35"/>
      <c r="AW8" s="35"/>
      <c r="AX8" s="35"/>
      <c r="AY8" s="35"/>
      <c r="AZ8" s="35"/>
      <c r="BA8" s="35"/>
      <c r="BB8" s="35">
        <f>データ!U6</f>
        <v>203.78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73.069999999999993</v>
      </c>
      <c r="J10" s="35"/>
      <c r="K10" s="35"/>
      <c r="L10" s="35"/>
      <c r="M10" s="35"/>
      <c r="N10" s="35"/>
      <c r="O10" s="35"/>
      <c r="P10" s="35">
        <f>データ!P6</f>
        <v>57</v>
      </c>
      <c r="Q10" s="35"/>
      <c r="R10" s="35"/>
      <c r="S10" s="35"/>
      <c r="T10" s="35"/>
      <c r="U10" s="35"/>
      <c r="V10" s="35"/>
      <c r="W10" s="35">
        <f>データ!Q6</f>
        <v>83.72</v>
      </c>
      <c r="X10" s="35"/>
      <c r="Y10" s="35"/>
      <c r="Z10" s="35"/>
      <c r="AA10" s="35"/>
      <c r="AB10" s="35"/>
      <c r="AC10" s="35"/>
      <c r="AD10" s="42">
        <f>データ!R6</f>
        <v>2090</v>
      </c>
      <c r="AE10" s="42"/>
      <c r="AF10" s="42"/>
      <c r="AG10" s="42"/>
      <c r="AH10" s="42"/>
      <c r="AI10" s="42"/>
      <c r="AJ10" s="42"/>
      <c r="AK10" s="2"/>
      <c r="AL10" s="42">
        <f>データ!V6</f>
        <v>25475</v>
      </c>
      <c r="AM10" s="42"/>
      <c r="AN10" s="42"/>
      <c r="AO10" s="42"/>
      <c r="AP10" s="42"/>
      <c r="AQ10" s="42"/>
      <c r="AR10" s="42"/>
      <c r="AS10" s="42"/>
      <c r="AT10" s="35">
        <f>データ!W6</f>
        <v>12.52</v>
      </c>
      <c r="AU10" s="35"/>
      <c r="AV10" s="35"/>
      <c r="AW10" s="35"/>
      <c r="AX10" s="35"/>
      <c r="AY10" s="35"/>
      <c r="AZ10" s="35"/>
      <c r="BA10" s="35"/>
      <c r="BB10" s="35">
        <f>データ!X6</f>
        <v>2034.74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VS11LM/AHRQJVEaCFL/p777LMTU7idhrTvK6E36OA4UD2nysH8fyLdst69pbPBVzHO1idFwqf6tzx57Ycofg==" saltValue="P+uZi8kQJVyBCdSePHDQ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242144</v>
      </c>
      <c r="D6" s="19">
        <f t="shared" si="3"/>
        <v>46</v>
      </c>
      <c r="E6" s="19">
        <f t="shared" si="3"/>
        <v>17</v>
      </c>
      <c r="F6" s="19">
        <f t="shared" si="3"/>
        <v>1</v>
      </c>
      <c r="G6" s="19">
        <f t="shared" si="3"/>
        <v>0</v>
      </c>
      <c r="H6" s="19" t="str">
        <f t="shared" si="3"/>
        <v>三重県　いなべ市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73.069999999999993</v>
      </c>
      <c r="P6" s="20">
        <f t="shared" si="3"/>
        <v>57</v>
      </c>
      <c r="Q6" s="20">
        <f t="shared" si="3"/>
        <v>83.72</v>
      </c>
      <c r="R6" s="20">
        <f t="shared" si="3"/>
        <v>2090</v>
      </c>
      <c r="S6" s="20">
        <f t="shared" si="3"/>
        <v>44797</v>
      </c>
      <c r="T6" s="20">
        <f t="shared" si="3"/>
        <v>219.83</v>
      </c>
      <c r="U6" s="20">
        <f t="shared" si="3"/>
        <v>203.78</v>
      </c>
      <c r="V6" s="20">
        <f t="shared" si="3"/>
        <v>25475</v>
      </c>
      <c r="W6" s="20">
        <f t="shared" si="3"/>
        <v>12.52</v>
      </c>
      <c r="X6" s="20">
        <f t="shared" si="3"/>
        <v>2034.74</v>
      </c>
      <c r="Y6" s="21" t="str">
        <f>IF(Y7="",NA(),Y7)</f>
        <v>-</v>
      </c>
      <c r="Z6" s="21">
        <f t="shared" ref="Z6:AH6" si="4">IF(Z7="",NA(),Z7)</f>
        <v>112.73</v>
      </c>
      <c r="AA6" s="21">
        <f t="shared" si="4"/>
        <v>114.34</v>
      </c>
      <c r="AB6" s="21">
        <f t="shared" si="4"/>
        <v>121.26</v>
      </c>
      <c r="AC6" s="21">
        <f t="shared" si="4"/>
        <v>123.64</v>
      </c>
      <c r="AD6" s="21" t="str">
        <f t="shared" si="4"/>
        <v>-</v>
      </c>
      <c r="AE6" s="21">
        <f t="shared" si="4"/>
        <v>109.21</v>
      </c>
      <c r="AF6" s="21">
        <f t="shared" si="4"/>
        <v>107.81</v>
      </c>
      <c r="AG6" s="21">
        <f t="shared" si="4"/>
        <v>107.54</v>
      </c>
      <c r="AH6" s="21">
        <f t="shared" si="4"/>
        <v>107.19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15.73</v>
      </c>
      <c r="AQ6" s="21">
        <f t="shared" si="5"/>
        <v>18.2</v>
      </c>
      <c r="AR6" s="21">
        <f t="shared" si="5"/>
        <v>19.059999999999999</v>
      </c>
      <c r="AS6" s="21">
        <f t="shared" si="5"/>
        <v>31.07</v>
      </c>
      <c r="AT6" s="20" t="str">
        <f>IF(AT7="","",IF(AT7="-","【-】","【"&amp;SUBSTITUTE(TEXT(AT7,"#,##0.00"),"-","△")&amp;"】"))</f>
        <v>【3.15】</v>
      </c>
      <c r="AU6" s="21" t="str">
        <f>IF(AU7="",NA(),AU7)</f>
        <v>-</v>
      </c>
      <c r="AV6" s="21">
        <f t="shared" ref="AV6:BD6" si="6">IF(AV7="",NA(),AV7)</f>
        <v>68.45</v>
      </c>
      <c r="AW6" s="21">
        <f t="shared" si="6"/>
        <v>67.290000000000006</v>
      </c>
      <c r="AX6" s="21">
        <f t="shared" si="6"/>
        <v>79.260000000000005</v>
      </c>
      <c r="AY6" s="21">
        <f t="shared" si="6"/>
        <v>85.14</v>
      </c>
      <c r="AZ6" s="21" t="str">
        <f t="shared" si="6"/>
        <v>-</v>
      </c>
      <c r="BA6" s="21">
        <f t="shared" si="6"/>
        <v>57.26</v>
      </c>
      <c r="BB6" s="21">
        <f t="shared" si="6"/>
        <v>48.56</v>
      </c>
      <c r="BC6" s="21">
        <f t="shared" si="6"/>
        <v>47.58</v>
      </c>
      <c r="BD6" s="21">
        <f t="shared" si="6"/>
        <v>51.09</v>
      </c>
      <c r="BE6" s="20" t="str">
        <f>IF(BE7="","",IF(BE7="-","【-】","【"&amp;SUBSTITUTE(TEXT(BE7,"#,##0.00"),"-","△")&amp;"】"))</f>
        <v>【73.44】</v>
      </c>
      <c r="BF6" s="21" t="str">
        <f>IF(BF7="",NA(),BF7)</f>
        <v>-</v>
      </c>
      <c r="BG6" s="21">
        <f t="shared" ref="BG6:BO6" si="7">IF(BG7="",NA(),BG7)</f>
        <v>1837.16</v>
      </c>
      <c r="BH6" s="21">
        <f t="shared" si="7"/>
        <v>1614.9</v>
      </c>
      <c r="BI6" s="21">
        <f t="shared" si="7"/>
        <v>1469.29</v>
      </c>
      <c r="BJ6" s="20">
        <f t="shared" si="7"/>
        <v>0</v>
      </c>
      <c r="BK6" s="21" t="str">
        <f t="shared" si="7"/>
        <v>-</v>
      </c>
      <c r="BL6" s="21">
        <f t="shared" si="7"/>
        <v>1130.42</v>
      </c>
      <c r="BM6" s="21">
        <f t="shared" si="7"/>
        <v>1245.0999999999999</v>
      </c>
      <c r="BN6" s="21">
        <f t="shared" si="7"/>
        <v>1108.8</v>
      </c>
      <c r="BO6" s="21">
        <f t="shared" si="7"/>
        <v>1194.56</v>
      </c>
      <c r="BP6" s="20" t="str">
        <f>IF(BP7="","",IF(BP7="-","【-】","【"&amp;SUBSTITUTE(TEXT(BP7,"#,##0.00"),"-","△")&amp;"】"))</f>
        <v>【652.82】</v>
      </c>
      <c r="BQ6" s="21" t="str">
        <f>IF(BQ7="",NA(),BQ7)</f>
        <v>-</v>
      </c>
      <c r="BR6" s="21">
        <f t="shared" ref="BR6:BZ6" si="8">IF(BR7="",NA(),BR7)</f>
        <v>75.59</v>
      </c>
      <c r="BS6" s="21">
        <f t="shared" si="8"/>
        <v>75.02</v>
      </c>
      <c r="BT6" s="21">
        <f t="shared" si="8"/>
        <v>74.459999999999994</v>
      </c>
      <c r="BU6" s="21">
        <f t="shared" si="8"/>
        <v>75.02</v>
      </c>
      <c r="BV6" s="21" t="str">
        <f t="shared" si="8"/>
        <v>-</v>
      </c>
      <c r="BW6" s="21">
        <f t="shared" si="8"/>
        <v>74.17</v>
      </c>
      <c r="BX6" s="21">
        <f t="shared" si="8"/>
        <v>79.77</v>
      </c>
      <c r="BY6" s="21">
        <f t="shared" si="8"/>
        <v>79.63</v>
      </c>
      <c r="BZ6" s="21">
        <f t="shared" si="8"/>
        <v>76.78</v>
      </c>
      <c r="CA6" s="20" t="str">
        <f>IF(CA7="","",IF(CA7="-","【-】","【"&amp;SUBSTITUTE(TEXT(CA7,"#,##0.00"),"-","△")&amp;"】"))</f>
        <v>【97.61】</v>
      </c>
      <c r="CB6" s="21" t="str">
        <f>IF(CB7="",NA(),CB7)</f>
        <v>-</v>
      </c>
      <c r="CC6" s="21">
        <f t="shared" ref="CC6:CK6" si="9">IF(CC7="",NA(),CC7)</f>
        <v>150</v>
      </c>
      <c r="CD6" s="21">
        <f t="shared" si="9"/>
        <v>150</v>
      </c>
      <c r="CE6" s="21">
        <f t="shared" si="9"/>
        <v>150</v>
      </c>
      <c r="CF6" s="21">
        <f t="shared" si="9"/>
        <v>150</v>
      </c>
      <c r="CG6" s="21" t="str">
        <f t="shared" si="9"/>
        <v>-</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49.27</v>
      </c>
      <c r="CT6" s="21">
        <f t="shared" si="10"/>
        <v>49.47</v>
      </c>
      <c r="CU6" s="21">
        <f t="shared" si="10"/>
        <v>48.19</v>
      </c>
      <c r="CV6" s="21">
        <f t="shared" si="10"/>
        <v>47.32</v>
      </c>
      <c r="CW6" s="20" t="str">
        <f>IF(CW7="","",IF(CW7="-","【-】","【"&amp;SUBSTITUTE(TEXT(CW7,"#,##0.00"),"-","△")&amp;"】"))</f>
        <v>【59.10】</v>
      </c>
      <c r="CX6" s="21" t="str">
        <f>IF(CX7="",NA(),CX7)</f>
        <v>-</v>
      </c>
      <c r="CY6" s="21">
        <f t="shared" ref="CY6:DG6" si="11">IF(CY7="",NA(),CY7)</f>
        <v>97.34</v>
      </c>
      <c r="CZ6" s="21">
        <f t="shared" si="11"/>
        <v>97.42</v>
      </c>
      <c r="DA6" s="21">
        <f t="shared" si="11"/>
        <v>97.41</v>
      </c>
      <c r="DB6" s="21">
        <f t="shared" si="11"/>
        <v>97.08</v>
      </c>
      <c r="DC6" s="21" t="str">
        <f t="shared" si="11"/>
        <v>-</v>
      </c>
      <c r="DD6" s="21">
        <f t="shared" si="11"/>
        <v>83.16</v>
      </c>
      <c r="DE6" s="21">
        <f t="shared" si="11"/>
        <v>82.06</v>
      </c>
      <c r="DF6" s="21">
        <f t="shared" si="11"/>
        <v>82.26</v>
      </c>
      <c r="DG6" s="21">
        <f t="shared" si="11"/>
        <v>81.33</v>
      </c>
      <c r="DH6" s="20" t="str">
        <f>IF(DH7="","",IF(DH7="-","【-】","【"&amp;SUBSTITUTE(TEXT(DH7,"#,##0.00"),"-","△")&amp;"】"))</f>
        <v>【95.82】</v>
      </c>
      <c r="DI6" s="21" t="str">
        <f>IF(DI7="",NA(),DI7)</f>
        <v>-</v>
      </c>
      <c r="DJ6" s="21">
        <f t="shared" ref="DJ6:DR6" si="12">IF(DJ7="",NA(),DJ7)</f>
        <v>39.99</v>
      </c>
      <c r="DK6" s="21">
        <f t="shared" si="12"/>
        <v>41.64</v>
      </c>
      <c r="DL6" s="21">
        <f t="shared" si="12"/>
        <v>43.24</v>
      </c>
      <c r="DM6" s="21">
        <f t="shared" si="12"/>
        <v>44.79</v>
      </c>
      <c r="DN6" s="21" t="str">
        <f t="shared" si="12"/>
        <v>-</v>
      </c>
      <c r="DO6" s="21">
        <f t="shared" si="12"/>
        <v>24.1</v>
      </c>
      <c r="DP6" s="21">
        <f t="shared" si="12"/>
        <v>19.93</v>
      </c>
      <c r="DQ6" s="21">
        <f t="shared" si="12"/>
        <v>21.94</v>
      </c>
      <c r="DR6" s="21">
        <f t="shared" si="12"/>
        <v>22.89</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【7.62】</v>
      </c>
      <c r="EE6" s="21" t="str">
        <f>IF(EE7="",NA(),EE7)</f>
        <v>-</v>
      </c>
      <c r="EF6" s="20">
        <f t="shared" ref="EF6:EN6" si="14">IF(EF7="",NA(),EF7)</f>
        <v>0</v>
      </c>
      <c r="EG6" s="20">
        <f t="shared" si="14"/>
        <v>0</v>
      </c>
      <c r="EH6" s="20">
        <f t="shared" si="14"/>
        <v>0</v>
      </c>
      <c r="EI6" s="21">
        <f t="shared" si="14"/>
        <v>0.13</v>
      </c>
      <c r="EJ6" s="21" t="str">
        <f t="shared" si="14"/>
        <v>-</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242144</v>
      </c>
      <c r="D7" s="23">
        <v>46</v>
      </c>
      <c r="E7" s="23">
        <v>17</v>
      </c>
      <c r="F7" s="23">
        <v>1</v>
      </c>
      <c r="G7" s="23">
        <v>0</v>
      </c>
      <c r="H7" s="23" t="s">
        <v>96</v>
      </c>
      <c r="I7" s="23" t="s">
        <v>97</v>
      </c>
      <c r="J7" s="23" t="s">
        <v>98</v>
      </c>
      <c r="K7" s="23" t="s">
        <v>99</v>
      </c>
      <c r="L7" s="23" t="s">
        <v>100</v>
      </c>
      <c r="M7" s="23" t="s">
        <v>101</v>
      </c>
      <c r="N7" s="24" t="s">
        <v>102</v>
      </c>
      <c r="O7" s="24">
        <v>73.069999999999993</v>
      </c>
      <c r="P7" s="24">
        <v>57</v>
      </c>
      <c r="Q7" s="24">
        <v>83.72</v>
      </c>
      <c r="R7" s="24">
        <v>2090</v>
      </c>
      <c r="S7" s="24">
        <v>44797</v>
      </c>
      <c r="T7" s="24">
        <v>219.83</v>
      </c>
      <c r="U7" s="24">
        <v>203.78</v>
      </c>
      <c r="V7" s="24">
        <v>25475</v>
      </c>
      <c r="W7" s="24">
        <v>12.52</v>
      </c>
      <c r="X7" s="24">
        <v>2034.74</v>
      </c>
      <c r="Y7" s="24" t="s">
        <v>102</v>
      </c>
      <c r="Z7" s="24">
        <v>112.73</v>
      </c>
      <c r="AA7" s="24">
        <v>114.34</v>
      </c>
      <c r="AB7" s="24">
        <v>121.26</v>
      </c>
      <c r="AC7" s="24">
        <v>123.64</v>
      </c>
      <c r="AD7" s="24" t="s">
        <v>102</v>
      </c>
      <c r="AE7" s="24">
        <v>109.21</v>
      </c>
      <c r="AF7" s="24">
        <v>107.81</v>
      </c>
      <c r="AG7" s="24">
        <v>107.54</v>
      </c>
      <c r="AH7" s="24">
        <v>107.19</v>
      </c>
      <c r="AI7" s="24">
        <v>106.11</v>
      </c>
      <c r="AJ7" s="24" t="s">
        <v>102</v>
      </c>
      <c r="AK7" s="24">
        <v>0</v>
      </c>
      <c r="AL7" s="24">
        <v>0</v>
      </c>
      <c r="AM7" s="24">
        <v>0</v>
      </c>
      <c r="AN7" s="24">
        <v>0</v>
      </c>
      <c r="AO7" s="24" t="s">
        <v>102</v>
      </c>
      <c r="AP7" s="24">
        <v>15.73</v>
      </c>
      <c r="AQ7" s="24">
        <v>18.2</v>
      </c>
      <c r="AR7" s="24">
        <v>19.059999999999999</v>
      </c>
      <c r="AS7" s="24">
        <v>31.07</v>
      </c>
      <c r="AT7" s="24">
        <v>3.15</v>
      </c>
      <c r="AU7" s="24" t="s">
        <v>102</v>
      </c>
      <c r="AV7" s="24">
        <v>68.45</v>
      </c>
      <c r="AW7" s="24">
        <v>67.290000000000006</v>
      </c>
      <c r="AX7" s="24">
        <v>79.260000000000005</v>
      </c>
      <c r="AY7" s="24">
        <v>85.14</v>
      </c>
      <c r="AZ7" s="24" t="s">
        <v>102</v>
      </c>
      <c r="BA7" s="24">
        <v>57.26</v>
      </c>
      <c r="BB7" s="24">
        <v>48.56</v>
      </c>
      <c r="BC7" s="24">
        <v>47.58</v>
      </c>
      <c r="BD7" s="24">
        <v>51.09</v>
      </c>
      <c r="BE7" s="24">
        <v>73.44</v>
      </c>
      <c r="BF7" s="24" t="s">
        <v>102</v>
      </c>
      <c r="BG7" s="24">
        <v>1837.16</v>
      </c>
      <c r="BH7" s="24">
        <v>1614.9</v>
      </c>
      <c r="BI7" s="24">
        <v>1469.29</v>
      </c>
      <c r="BJ7" s="24">
        <v>0</v>
      </c>
      <c r="BK7" s="24" t="s">
        <v>102</v>
      </c>
      <c r="BL7" s="24">
        <v>1130.42</v>
      </c>
      <c r="BM7" s="24">
        <v>1245.0999999999999</v>
      </c>
      <c r="BN7" s="24">
        <v>1108.8</v>
      </c>
      <c r="BO7" s="24">
        <v>1194.56</v>
      </c>
      <c r="BP7" s="24">
        <v>652.82000000000005</v>
      </c>
      <c r="BQ7" s="24" t="s">
        <v>102</v>
      </c>
      <c r="BR7" s="24">
        <v>75.59</v>
      </c>
      <c r="BS7" s="24">
        <v>75.02</v>
      </c>
      <c r="BT7" s="24">
        <v>74.459999999999994</v>
      </c>
      <c r="BU7" s="24">
        <v>75.02</v>
      </c>
      <c r="BV7" s="24" t="s">
        <v>102</v>
      </c>
      <c r="BW7" s="24">
        <v>74.17</v>
      </c>
      <c r="BX7" s="24">
        <v>79.77</v>
      </c>
      <c r="BY7" s="24">
        <v>79.63</v>
      </c>
      <c r="BZ7" s="24">
        <v>76.78</v>
      </c>
      <c r="CA7" s="24">
        <v>97.61</v>
      </c>
      <c r="CB7" s="24" t="s">
        <v>102</v>
      </c>
      <c r="CC7" s="24">
        <v>150</v>
      </c>
      <c r="CD7" s="24">
        <v>150</v>
      </c>
      <c r="CE7" s="24">
        <v>150</v>
      </c>
      <c r="CF7" s="24">
        <v>150</v>
      </c>
      <c r="CG7" s="24" t="s">
        <v>102</v>
      </c>
      <c r="CH7" s="24">
        <v>230.95</v>
      </c>
      <c r="CI7" s="24">
        <v>214.56</v>
      </c>
      <c r="CJ7" s="24">
        <v>213.66</v>
      </c>
      <c r="CK7" s="24">
        <v>224.31</v>
      </c>
      <c r="CL7" s="24">
        <v>138.29</v>
      </c>
      <c r="CM7" s="24" t="s">
        <v>102</v>
      </c>
      <c r="CN7" s="24" t="s">
        <v>102</v>
      </c>
      <c r="CO7" s="24" t="s">
        <v>102</v>
      </c>
      <c r="CP7" s="24" t="s">
        <v>102</v>
      </c>
      <c r="CQ7" s="24" t="s">
        <v>102</v>
      </c>
      <c r="CR7" s="24" t="s">
        <v>102</v>
      </c>
      <c r="CS7" s="24">
        <v>49.27</v>
      </c>
      <c r="CT7" s="24">
        <v>49.47</v>
      </c>
      <c r="CU7" s="24">
        <v>48.19</v>
      </c>
      <c r="CV7" s="24">
        <v>47.32</v>
      </c>
      <c r="CW7" s="24">
        <v>59.1</v>
      </c>
      <c r="CX7" s="24" t="s">
        <v>102</v>
      </c>
      <c r="CY7" s="24">
        <v>97.34</v>
      </c>
      <c r="CZ7" s="24">
        <v>97.42</v>
      </c>
      <c r="DA7" s="24">
        <v>97.41</v>
      </c>
      <c r="DB7" s="24">
        <v>97.08</v>
      </c>
      <c r="DC7" s="24" t="s">
        <v>102</v>
      </c>
      <c r="DD7" s="24">
        <v>83.16</v>
      </c>
      <c r="DE7" s="24">
        <v>82.06</v>
      </c>
      <c r="DF7" s="24">
        <v>82.26</v>
      </c>
      <c r="DG7" s="24">
        <v>81.33</v>
      </c>
      <c r="DH7" s="24">
        <v>95.82</v>
      </c>
      <c r="DI7" s="24" t="s">
        <v>102</v>
      </c>
      <c r="DJ7" s="24">
        <v>39.99</v>
      </c>
      <c r="DK7" s="24">
        <v>41.64</v>
      </c>
      <c r="DL7" s="24">
        <v>43.24</v>
      </c>
      <c r="DM7" s="24">
        <v>44.79</v>
      </c>
      <c r="DN7" s="24" t="s">
        <v>102</v>
      </c>
      <c r="DO7" s="24">
        <v>24.1</v>
      </c>
      <c r="DP7" s="24">
        <v>19.93</v>
      </c>
      <c r="DQ7" s="24">
        <v>21.94</v>
      </c>
      <c r="DR7" s="24">
        <v>22.89</v>
      </c>
      <c r="DS7" s="24">
        <v>39.74</v>
      </c>
      <c r="DT7" s="24" t="s">
        <v>102</v>
      </c>
      <c r="DU7" s="24">
        <v>0</v>
      </c>
      <c r="DV7" s="24">
        <v>0</v>
      </c>
      <c r="DW7" s="24">
        <v>0</v>
      </c>
      <c r="DX7" s="24">
        <v>0</v>
      </c>
      <c r="DY7" s="24" t="s">
        <v>102</v>
      </c>
      <c r="DZ7" s="24">
        <v>0</v>
      </c>
      <c r="EA7" s="24">
        <v>0</v>
      </c>
      <c r="EB7" s="24">
        <v>0</v>
      </c>
      <c r="EC7" s="24">
        <v>0</v>
      </c>
      <c r="ED7" s="24">
        <v>7.62</v>
      </c>
      <c r="EE7" s="24" t="s">
        <v>102</v>
      </c>
      <c r="EF7" s="24">
        <v>0</v>
      </c>
      <c r="EG7" s="24">
        <v>0</v>
      </c>
      <c r="EH7" s="24">
        <v>0</v>
      </c>
      <c r="EI7" s="24">
        <v>0.13</v>
      </c>
      <c r="EJ7" s="24" t="s">
        <v>102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47484</v>
      </c>
      <c r="C10" s="28">
        <f>DATEVALUE($B7+12-C11&amp;"/1/"&amp;C12)</f>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