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1_熊野市\"/>
    </mc:Choice>
  </mc:AlternateContent>
  <workbookProtection workbookAlgorithmName="SHA-512" workbookHashValue="J9zji147lmBVDD3yRiq9jnIY1d5/aivgLab5HXPWH5XEiZs3Yc+UK5I83TBaWtRCUSn+y0oN3j1i+vK/9Celrg==" workbookSaltValue="+VtsQ4NnUkSoVj0tFqpPLQ==" workbookSpinCount="100000" lockStructure="1"/>
  <bookViews>
    <workbookView xWindow="0" yWindow="0" windowWidth="20496" windowHeight="7536"/>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<sst xmlns="http://schemas.openxmlformats.org/spreadsheetml/2006/main" count="233" uniqueCount="118">
  <si>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</si>
  <si>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</si>
  <si>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</si>
  <si>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</si>
  <si>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</si>
  <si>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</si>
  <si>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</si>
  <si>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</si>
  <si>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</si>
  <si>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</si>
  <si>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</si>
  <si>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</si>
  <si>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</si>
  <si>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</si>
  <si>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</si>
  <si>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</si>
  <si>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</si>
  <si>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</si>
  <si>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</si>
  <si>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</si>
  <si>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</si>
  <si>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</si>
  <si>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</si>
  <si>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</si>
  <si>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</si>
  <si>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</si>
  <si>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</si>
  <si>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</si>
  <si>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</si>
  <si>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</si>
  <si>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</si>
  <si>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</si>
  <si>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</si>
  <si>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</si>
  <si>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</si>
  <si>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</si>
  <si>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</si>
  <si>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</si>
  <si>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</si>
  <si>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</si>
  <si>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</si>
  <si>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</si>
  <si>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</si>
  <si>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</si>
  <si>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</si>
  <si>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</si>
  <si>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</si>
  <si>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</si>
  <si>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</si>
  <si>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</si>
  <si>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</si>
  <si>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</si>
  <si>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</si>
  <si>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</si>
  <si>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</si>
  <si>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</si>
  <si>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</si>
  <si>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</si>
  <si>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</si>
  <si>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</si>
  <si>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</si>
  <si>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</si>
  <si>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</si>
  <si>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</si>
  <si>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</si>
  <si>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</si>
  <si>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</si>
  <si>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</si>
  <si>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</si>
  <si>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</si>
  <si>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</si>
  <si>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</si>
  <si>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</si>
  <si>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</si>
  <si>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</si>
  <si>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</si>
  <si>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</si>
  <si>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</si>
  <si>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</si>
  <si>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</si>
  <si>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</si>
  <si>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</si>
  <si>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</si>
  <si>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</si>
  <si>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</si>
  <si>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</si>
  <si>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</si>
  <si>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</si>
  <si>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</si>
  <si>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</si>
  <si>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</si>
  <si>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</si>
  <si>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</si>
  <si>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</si>
  <si>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</si>
  <si>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</si>
  <si>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</si>
  <si>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</si>
  <si>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</si>
  <si>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</si>
  <si>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</si>
  <si>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</si>
  <si>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</si>
  <si>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</si>
  <si>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</si>
  <si>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</si>
  <si>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</si>
  <si>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</si>
  <si>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</si>
  <si>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</si>
  <si>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</si>
  <si>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</si>
  <si>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</si>
  <si>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</si>
  <si>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</si>
  <si>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法定耐用年数を超えた管が出てきましたが、更新率は０％となっています。</t>
    <rPh sb="1" eb="3">
      <t>ホウテイ</t>
    </rPh>
    <rPh sb="3" eb="5">
      <t>タイヨウ</t>
    </rPh>
    <rPh sb="5" eb="7">
      <t>ネンスウ</t>
    </rPh>
    <rPh sb="8" eb="9">
      <t>コ</t>
    </rPh>
    <rPh sb="11" eb="12">
      <t>カン</t>
    </rPh>
    <rPh sb="13" eb="14">
      <t>デ</t>
    </rPh>
    <rPh sb="21" eb="23">
      <t>コウシン</t>
    </rPh>
    <rPh sb="23" eb="24">
      <t>リツ</t>
    </rPh>
    <phoneticPr fontId="4"/>
  </si>
  <si>
    <t>１　経営の健全化・効率化について
　類似団体と比較しても下回っており、厳しい経営状況には変わりありません。
　給水人口の減少が進む中、安定した水道事業経営のためには、費用に応じた料金改定と効率化を図りよい施設管理を行うため工夫と努力が必要です。
２　老朽化の状況について
　西部簡易水道の一部の管が耐用年数を超え、更新が必要となっています。更新費用については、水道料金を充当し住民負担となりますので、必要最小限、低価格に抑える更新計画の策定が必要です。</t>
    <rPh sb="2" eb="4">
      <t>ケイエイ</t>
    </rPh>
    <rPh sb="5" eb="8">
      <t>ケンゼンカ</t>
    </rPh>
    <rPh sb="9" eb="12">
      <t>コウリツカ</t>
    </rPh>
    <rPh sb="18" eb="20">
      <t>ルイジ</t>
    </rPh>
    <rPh sb="20" eb="22">
      <t>ダンタイ</t>
    </rPh>
    <rPh sb="23" eb="25">
      <t>ヒカク</t>
    </rPh>
    <rPh sb="28" eb="30">
      <t>シタマワ</t>
    </rPh>
    <rPh sb="35" eb="36">
      <t>キビ</t>
    </rPh>
    <rPh sb="38" eb="40">
      <t>ケイエイ</t>
    </rPh>
    <rPh sb="40" eb="42">
      <t>ジョウキョウ</t>
    </rPh>
    <rPh sb="44" eb="45">
      <t>カ</t>
    </rPh>
    <rPh sb="55" eb="57">
      <t>キュウスイ</t>
    </rPh>
    <rPh sb="57" eb="59">
      <t>ジンコウ</t>
    </rPh>
    <rPh sb="60" eb="62">
      <t>ゲンショウ</t>
    </rPh>
    <rPh sb="63" eb="64">
      <t>スス</t>
    </rPh>
    <rPh sb="65" eb="66">
      <t>ナカ</t>
    </rPh>
    <rPh sb="67" eb="69">
      <t>アンテイ</t>
    </rPh>
    <rPh sb="71" eb="75">
      <t>スイドウジギョウ</t>
    </rPh>
    <rPh sb="75" eb="77">
      <t>ケイエイ</t>
    </rPh>
    <rPh sb="83" eb="85">
      <t>ヒヨウ</t>
    </rPh>
    <rPh sb="86" eb="87">
      <t>オウ</t>
    </rPh>
    <rPh sb="89" eb="91">
      <t>リョウキン</t>
    </rPh>
    <rPh sb="91" eb="93">
      <t>カイテイ</t>
    </rPh>
    <rPh sb="94" eb="96">
      <t>コウリツ</t>
    </rPh>
    <rPh sb="96" eb="97">
      <t>カ</t>
    </rPh>
    <rPh sb="98" eb="99">
      <t>ハカ</t>
    </rPh>
    <rPh sb="102" eb="106">
      <t>シセツカンリ</t>
    </rPh>
    <rPh sb="107" eb="108">
      <t>オコナ</t>
    </rPh>
    <rPh sb="111" eb="113">
      <t>クフウ</t>
    </rPh>
    <rPh sb="114" eb="116">
      <t>ドリョク</t>
    </rPh>
    <rPh sb="117" eb="119">
      <t>ヒツヨウ</t>
    </rPh>
    <rPh sb="126" eb="129">
      <t>ロウキュウカ</t>
    </rPh>
    <rPh sb="130" eb="132">
      <t>ジョウキョウ</t>
    </rPh>
    <rPh sb="138" eb="140">
      <t>セイブ</t>
    </rPh>
    <rPh sb="140" eb="144">
      <t>カンイスイドウ</t>
    </rPh>
    <rPh sb="145" eb="147">
      <t>イチブ</t>
    </rPh>
    <rPh sb="148" eb="149">
      <t>カン</t>
    </rPh>
    <rPh sb="150" eb="154">
      <t>タイヨウネンスウ</t>
    </rPh>
    <rPh sb="155" eb="156">
      <t>コ</t>
    </rPh>
    <rPh sb="158" eb="160">
      <t>コウシン</t>
    </rPh>
    <rPh sb="161" eb="163">
      <t>ヒツヨウ</t>
    </rPh>
    <rPh sb="171" eb="173">
      <t>コウシン</t>
    </rPh>
    <rPh sb="173" eb="175">
      <t>ヒヨウ</t>
    </rPh>
    <rPh sb="181" eb="185">
      <t>スイドウリョウキン</t>
    </rPh>
    <rPh sb="186" eb="188">
      <t>ジュウトウ</t>
    </rPh>
    <rPh sb="189" eb="191">
      <t>ジュウミン</t>
    </rPh>
    <rPh sb="191" eb="193">
      <t>フタン</t>
    </rPh>
    <rPh sb="201" eb="203">
      <t>ヒツヨウ</t>
    </rPh>
    <rPh sb="203" eb="206">
      <t>サイショウゲン</t>
    </rPh>
    <rPh sb="207" eb="210">
      <t>テイカカク</t>
    </rPh>
    <rPh sb="211" eb="212">
      <t>オサ</t>
    </rPh>
    <rPh sb="214" eb="216">
      <t>コウシン</t>
    </rPh>
    <rPh sb="216" eb="218">
      <t>ケイカク</t>
    </rPh>
    <rPh sb="219" eb="221">
      <t>サクテイ</t>
    </rPh>
    <rPh sb="222" eb="224">
      <t>ヒツヨウ</t>
    </rPh>
    <phoneticPr fontId="4"/>
  </si>
  <si>
    <t>①収益的収支比率について 
　昨年から約17％増加した。引続き経営改善の取組みが必要です。
⑤料金回収率について
　若干下がったが、類似団体と比較して約１０％低い数値となっています。適切な料金収入の確保のため、水道料金の改定が必要な状況です。
⑥給水原価について
　経営改善に向けた取組みが少しずつ進んでいることが分かります。
⑦施設利用率⑧有収率について
　有収率が９６．８％と高い水準で推移していることから、効率的な施設利用が図られており、施設稼働が十分に収益につながっていると考えられます。</t>
    <rPh sb="1" eb="4">
      <t>シュウエキテキ</t>
    </rPh>
    <rPh sb="4" eb="8">
      <t>シュウシヒリツ</t>
    </rPh>
    <rPh sb="15" eb="17">
      <t>サクネン</t>
    </rPh>
    <rPh sb="19" eb="20">
      <t>ヤク</t>
    </rPh>
    <rPh sb="23" eb="25">
      <t>ゾウカ</t>
    </rPh>
    <rPh sb="28" eb="29">
      <t>ヒ</t>
    </rPh>
    <rPh sb="29" eb="30">
      <t>ツヅ</t>
    </rPh>
    <rPh sb="31" eb="33">
      <t>ケイエイ</t>
    </rPh>
    <rPh sb="33" eb="35">
      <t>カイゼン</t>
    </rPh>
    <rPh sb="36" eb="37">
      <t>ト</t>
    </rPh>
    <rPh sb="37" eb="38">
      <t>ク</t>
    </rPh>
    <rPh sb="40" eb="42">
      <t>ヒツヨウ</t>
    </rPh>
    <rPh sb="48" eb="50">
      <t>リョウキン</t>
    </rPh>
    <rPh sb="50" eb="52">
      <t>カイシュウ</t>
    </rPh>
    <rPh sb="52" eb="53">
      <t>リツ</t>
    </rPh>
    <rPh sb="59" eb="61">
      <t>ジャッカン</t>
    </rPh>
    <rPh sb="61" eb="62">
      <t>サ</t>
    </rPh>
    <rPh sb="67" eb="69">
      <t>ルイジ</t>
    </rPh>
    <rPh sb="69" eb="71">
      <t>ダンタイ</t>
    </rPh>
    <rPh sb="72" eb="74">
      <t>ヒカク</t>
    </rPh>
    <rPh sb="76" eb="77">
      <t>ヤク</t>
    </rPh>
    <rPh sb="80" eb="81">
      <t>ヒク</t>
    </rPh>
    <rPh sb="82" eb="84">
      <t>スウチ</t>
    </rPh>
    <rPh sb="92" eb="94">
      <t>テキセツ</t>
    </rPh>
    <rPh sb="95" eb="97">
      <t>リョウキン</t>
    </rPh>
    <rPh sb="97" eb="99">
      <t>シュウニュウ</t>
    </rPh>
    <rPh sb="100" eb="102">
      <t>カクホ</t>
    </rPh>
    <rPh sb="106" eb="110">
      <t>スイドウリョウキン</t>
    </rPh>
    <rPh sb="111" eb="113">
      <t>カイテイ</t>
    </rPh>
    <rPh sb="114" eb="116">
      <t>ヒツヨウ</t>
    </rPh>
    <rPh sb="117" eb="119">
      <t>ジョウキョウ</t>
    </rPh>
    <rPh sb="127" eb="129">
      <t>ゲンカ</t>
    </rPh>
    <rPh sb="135" eb="137">
      <t>ケイエイ</t>
    </rPh>
    <rPh sb="137" eb="139">
      <t>カイゼン</t>
    </rPh>
    <rPh sb="140" eb="141">
      <t>ム</t>
    </rPh>
    <rPh sb="143" eb="145">
      <t>トリク</t>
    </rPh>
    <rPh sb="147" eb="148">
      <t>スコ</t>
    </rPh>
    <rPh sb="151" eb="152">
      <t>スス</t>
    </rPh>
    <rPh sb="159" eb="160">
      <t>ワ</t>
    </rPh>
    <rPh sb="168" eb="170">
      <t>シセツ</t>
    </rPh>
    <rPh sb="170" eb="173">
      <t>リヨウリツ</t>
    </rPh>
    <rPh sb="174" eb="175">
      <t>ユウ</t>
    </rPh>
    <rPh sb="175" eb="176">
      <t>シュウ</t>
    </rPh>
    <rPh sb="176" eb="177">
      <t>リツ</t>
    </rPh>
    <rPh sb="183" eb="184">
      <t>ユウ</t>
    </rPh>
    <rPh sb="184" eb="185">
      <t>シュウ</t>
    </rPh>
    <rPh sb="185" eb="186">
      <t>リツ</t>
    </rPh>
    <rPh sb="193" eb="194">
      <t>タカ</t>
    </rPh>
    <rPh sb="195" eb="197">
      <t>スイジュン</t>
    </rPh>
    <rPh sb="198" eb="200">
      <t>スイイ</t>
    </rPh>
    <rPh sb="209" eb="211">
      <t>コウリツ</t>
    </rPh>
    <rPh sb="211" eb="212">
      <t>テキ</t>
    </rPh>
    <rPh sb="213" eb="217">
      <t>シセツリヨウ</t>
    </rPh>
    <rPh sb="218" eb="219">
      <t>ハカ</t>
    </rPh>
    <rPh sb="225" eb="227">
      <t>シセツ</t>
    </rPh>
    <rPh sb="227" eb="229">
      <t>カドウ</t>
    </rPh>
    <rPh sb="230" eb="232">
      <t>ジュウブン</t>
    </rPh>
    <rPh sb="233" eb="235">
      <t>シュウエキ</t>
    </rPh>
    <rPh sb="244" eb="2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</si>
</sst>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3B-4333-8D03-79C2D82B4B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B3B-4333-8D03-79C2D82B4B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42.67</c:v>
                </c:pt>
                <c:pt idx="1">
                  <c:v>45.37</c:v>
                </c:pt>
                <c:pt idx="2">
                  <c:v>46.02</c:v>
                </c:pt>
                <c:pt idx="3">
                  <c:v>45.57</c:v>
                </c:pt>
                <c:pt idx="4">
                  <c:v>39.32</c:v>
                </c:pt>
              </c:numCache>
            </c:numRef>
          </c:val>
          <c:extLst>
            <c:ext xmlns:c16="http://schemas.microsoft.com/office/drawing/2014/chart" uri="{C3380CC4-5D6E-409C-BE32-E72D297353CC}">
              <c16:uniqueId val="{00000000-DBE1-47A6-938A-84610E524C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DBE1-47A6-938A-84610E524C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96.8</c:v>
                </c:pt>
                <c:pt idx="1">
                  <c:v>96.8</c:v>
                </c:pt>
                <c:pt idx="2">
                  <c:v>96.8</c:v>
                </c:pt>
                <c:pt idx="3">
                  <c:v>96.8</c:v>
                </c:pt>
                <c:pt idx="4">
                  <c:v>96.8</c:v>
                </c:pt>
              </c:numCache>
            </c:numRef>
          </c:val>
          <c:extLst>
            <c:ext xmlns:c16="http://schemas.microsoft.com/office/drawing/2014/chart" uri="{C3380CC4-5D6E-409C-BE32-E72D297353CC}">
              <c16:uniqueId val="{00000000-C2DD-4FCD-8693-40BCEB9F9C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2DD-4FCD-8693-40BCEB9F9C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55.66</c:v>
                </c:pt>
                <c:pt idx="1">
                  <c:v>53.08</c:v>
                </c:pt>
                <c:pt idx="2">
                  <c:v>67.8</c:v>
                </c:pt>
                <c:pt idx="3">
                  <c:v>46.01</c:v>
                </c:pt>
                <c:pt idx="4">
                  <c:v>63.3</c:v>
                </c:pt>
              </c:numCache>
            </c:numRef>
          </c:val>
          <c:extLst>
            <c:ext xmlns:c16="http://schemas.microsoft.com/office/drawing/2014/chart" uri="{C3380CC4-5D6E-409C-BE32-E72D297353CC}">
              <c16:uniqueId val="{00000000-FC7F-41B4-A33A-E1474668E79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FC7F-41B4-A33A-E1474668E79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6-4BDA-B8F4-2141576A39B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6-4BDA-B8F4-2141576A39B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C0-4F62-9D02-B86EBF1CAEE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C0-4F62-9D02-B86EBF1CAEE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E-482F-8F6B-22ACE69243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E-482F-8F6B-22ACE69243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07-4A18-A20C-FC7A96D0335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7-4A18-A20C-FC7A96D0335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2026.63</c:v>
                </c:pt>
                <c:pt idx="1">
                  <c:v>1774.87</c:v>
                </c:pt>
                <c:pt idx="2">
                  <c:v>1759.36</c:v>
                </c:pt>
                <c:pt idx="3">
                  <c:v>1768.78</c:v>
                </c:pt>
                <c:pt idx="4">
                  <c:v>1936.74</c:v>
                </c:pt>
              </c:numCache>
            </c:numRef>
          </c:val>
          <c:extLst>
            <c:ext xmlns:c16="http://schemas.microsoft.com/office/drawing/2014/chart" uri="{C3380CC4-5D6E-409C-BE32-E72D297353CC}">
              <c16:uniqueId val="{00000000-B35F-46B8-A490-B80E2E33477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35F-46B8-A490-B80E2E33477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26.52</c:v>
                </c:pt>
                <c:pt idx="1">
                  <c:v>30.46</c:v>
                </c:pt>
                <c:pt idx="2">
                  <c:v>30.8</c:v>
                </c:pt>
                <c:pt idx="3">
                  <c:v>30.87</c:v>
                </c:pt>
                <c:pt idx="4">
                  <c:v>27.41</c:v>
                </c:pt>
              </c:numCache>
            </c:numRef>
          </c:val>
          <c:extLst>
            <c:ext xmlns:c16="http://schemas.microsoft.com/office/drawing/2014/chart" uri="{C3380CC4-5D6E-409C-BE32-E72D297353CC}">
              <c16:uniqueId val="{00000000-D8F6-4BC0-9A3D-D269961E52F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D8F6-4BC0-9A3D-D269961E52F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412.72</c:v>
                </c:pt>
                <c:pt idx="1">
                  <c:v>362.38</c:v>
                </c:pt>
                <c:pt idx="2">
                  <c:v>361.17</c:v>
                </c:pt>
                <c:pt idx="3">
                  <c:v>364.81</c:v>
                </c:pt>
                <c:pt idx="4">
                  <c:v>414.6</c:v>
                </c:pt>
              </c:numCache>
            </c:numRef>
          </c:val>
          <c:extLst>
            <c:ext xmlns:c16="http://schemas.microsoft.com/office/drawing/2014/chart" uri="{C3380CC4-5D6E-409C-BE32-E72D297353CC}">
              <c16:uniqueId val="{00000000-16C1-4268-8488-FF3DA5A0749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6C1-4268-8488-FF3DA5A0749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熊野市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15738</v>
      </c>
      <c r="AM8" s="60"/>
      <c r="AN8" s="60"/>
      <c r="AO8" s="60"/>
      <c r="AP8" s="60"/>
      <c r="AQ8" s="60"/>
      <c r="AR8" s="60"/>
      <c r="AS8" s="60"/>
      <c r="AT8" s="36">
        <f>データ!$S$6</f>
        <v>373.35</v>
      </c>
      <c r="AU8" s="36"/>
      <c r="AV8" s="36"/>
      <c r="AW8" s="36"/>
      <c r="AX8" s="36"/>
      <c r="AY8" s="36"/>
      <c r="AZ8" s="36"/>
      <c r="BA8" s="36"/>
      <c r="BB8" s="36">
        <f>データ!$T$6</f>
        <v>42.15</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4.83</v>
      </c>
      <c r="Q10" s="36"/>
      <c r="R10" s="36"/>
      <c r="S10" s="36"/>
      <c r="T10" s="36"/>
      <c r="U10" s="36"/>
      <c r="V10" s="36"/>
      <c r="W10" s="60">
        <f>データ!$Q$6</f>
        <v>1660</v>
      </c>
      <c r="X10" s="60"/>
      <c r="Y10" s="60"/>
      <c r="Z10" s="60"/>
      <c r="AA10" s="60"/>
      <c r="AB10" s="60"/>
      <c r="AC10" s="60"/>
      <c r="AD10" s="2"/>
      <c r="AE10" s="2"/>
      <c r="AF10" s="2"/>
      <c r="AG10" s="2"/>
      <c r="AH10" s="2"/>
      <c r="AI10" s="2"/>
      <c r="AJ10" s="2"/>
      <c r="AK10" s="2"/>
      <c r="AL10" s="60">
        <f>データ!$U$6</f>
        <v>745</v>
      </c>
      <c r="AM10" s="60"/>
      <c r="AN10" s="60"/>
      <c r="AO10" s="60"/>
      <c r="AP10" s="60"/>
      <c r="AQ10" s="60"/>
      <c r="AR10" s="60"/>
      <c r="AS10" s="60"/>
      <c r="AT10" s="36">
        <f>データ!$V$6</f>
        <v>33.4</v>
      </c>
      <c r="AU10" s="36"/>
      <c r="AV10" s="36"/>
      <c r="AW10" s="36"/>
      <c r="AX10" s="36"/>
      <c r="AY10" s="36"/>
      <c r="AZ10" s="36"/>
      <c r="BA10" s="36"/>
      <c r="BB10" s="36">
        <f>データ!$W$6</f>
        <v>22.31</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tgVEfZYdFeygNYTLlSlStciPmaBoPswAQDrCaxmDzjfkEN1azcVnZupmzkIYhGvTrHXuVYCqGdn2+k45NhhZZQ==" saltValue="b5dhivv9nzq7RAnKPow6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242128</v>
      </c>
      <c r="D6" s="20">
        <f t="shared" si="3"/>
        <v>47</v>
      </c>
      <c r="E6" s="20">
        <f t="shared" si="3"/>
        <v>1</v>
      </c>
      <c r="F6" s="20">
        <f t="shared" si="3"/>
        <v>0</v>
      </c>
      <c r="G6" s="20">
        <f t="shared" si="3"/>
        <v>0</v>
      </c>
      <c r="H6" s="20" t="str">
        <f t="shared" si="3"/>
        <v>三重県　熊野市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4.83</v>
      </c>
      <c r="Q6" s="21">
        <f t="shared" si="3"/>
        <v>1660</v>
      </c>
      <c r="R6" s="21">
        <f t="shared" si="3"/>
        <v>15738</v>
      </c>
      <c r="S6" s="21">
        <f t="shared" si="3"/>
        <v>373.35</v>
      </c>
      <c r="T6" s="21">
        <f t="shared" si="3"/>
        <v>42.15</v>
      </c>
      <c r="U6" s="21">
        <f t="shared" si="3"/>
        <v>745</v>
      </c>
      <c r="V6" s="21">
        <f t="shared" si="3"/>
        <v>33.4</v>
      </c>
      <c r="W6" s="21">
        <f t="shared" si="3"/>
        <v>22.31</v>
      </c>
      <c r="X6" s="22">
        <f>IF(X7="",NA(),X7)</f>
        <v>55.66</v>
      </c>
      <c r="Y6" s="22">
        <f t="shared" ref="Y6:AG6" si="4">IF(Y7="",NA(),Y7)</f>
        <v>53.08</v>
      </c>
      <c r="Z6" s="22">
        <f t="shared" si="4"/>
        <v>67.8</v>
      </c>
      <c r="AA6" s="22">
        <f t="shared" si="4"/>
        <v>46.01</v>
      </c>
      <c r="AB6" s="22">
        <f t="shared" si="4"/>
        <v>63.3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2026.63</v>
      </c>
      <c r="BF6" s="22">
        <f t="shared" ref="BF6:BN6" si="7">IF(BF7="",NA(),BF7)</f>
        <v>1774.87</v>
      </c>
      <c r="BG6" s="22">
        <f t="shared" si="7"/>
        <v>1759.36</v>
      </c>
      <c r="BH6" s="22">
        <f t="shared" si="7"/>
        <v>1768.78</v>
      </c>
      <c r="BI6" s="22">
        <f t="shared" si="7"/>
        <v>1936.74</v>
      </c>
      <c r="BJ6" s="22">
        <f t="shared" si="7"/>
        <v>1274.21</v>
      </c>
      <c r="BK6" s="22">
        <f t="shared" si="7"/>
        <v>1183.92</v>
      </c>
      <c r="BL6" s="22">
        <f t="shared" si="7"/>
        <v>1128.72</v>
      </c>
      <c r="BM6" s="22">
        <f t="shared" si="7"/>
        <v>1125.25</v>
      </c>
      <c r="BN6" s="22">
        <f t="shared" si="7"/>
        <v>1157.05</v>
      </c>
      <c r="BO6" s="21" t="str">
        <f>IF(BO7="","",IF(BO7="-","【-】","【"&amp;SUBSTITUTE(TEXT(BO7,"#,##0.00"),"-","△")&amp;"】"))</f>
        <v>【982.48】</v>
      </c>
      <c r="BP6" s="22">
        <f>IF(BP7="",NA(),BP7)</f>
        <v>26.52</v>
      </c>
      <c r="BQ6" s="22">
        <f t="shared" ref="BQ6:BY6" si="8">IF(BQ7="",NA(),BQ7)</f>
        <v>30.46</v>
      </c>
      <c r="BR6" s="22">
        <f t="shared" si="8"/>
        <v>30.8</v>
      </c>
      <c r="BS6" s="22">
        <f t="shared" si="8"/>
        <v>30.87</v>
      </c>
      <c r="BT6" s="22">
        <f t="shared" si="8"/>
        <v>27.41</v>
      </c>
      <c r="BU6" s="22">
        <f t="shared" si="8"/>
        <v>41.25</v>
      </c>
      <c r="BV6" s="22">
        <f t="shared" si="8"/>
        <v>42.5</v>
      </c>
      <c r="BW6" s="22">
        <f t="shared" si="8"/>
        <v>41.84</v>
      </c>
      <c r="BX6" s="22">
        <f t="shared" si="8"/>
        <v>41.44</v>
      </c>
      <c r="BY6" s="22">
        <f t="shared" si="8"/>
        <v>37.65</v>
      </c>
      <c r="BZ6" s="21" t="str">
        <f>IF(BZ7="","",IF(BZ7="-","【-】","【"&amp;SUBSTITUTE(TEXT(BZ7,"#,##0.00"),"-","△")&amp;"】"))</f>
        <v>【50.61】</v>
      </c>
      <c r="CA6" s="22">
        <f>IF(CA7="",NA(),CA7)</f>
        <v>412.72</v>
      </c>
      <c r="CB6" s="22">
        <f t="shared" ref="CB6:CJ6" si="9">IF(CB7="",NA(),CB7)</f>
        <v>362.38</v>
      </c>
      <c r="CC6" s="22">
        <f t="shared" si="9"/>
        <v>361.17</v>
      </c>
      <c r="CD6" s="22">
        <f t="shared" si="9"/>
        <v>364.81</v>
      </c>
      <c r="CE6" s="22">
        <f t="shared" si="9"/>
        <v>414.6</v>
      </c>
      <c r="CF6" s="22">
        <f t="shared" si="9"/>
        <v>383.25</v>
      </c>
      <c r="CG6" s="22">
        <f t="shared" si="9"/>
        <v>377.72</v>
      </c>
      <c r="CH6" s="22">
        <f t="shared" si="9"/>
        <v>390.47</v>
      </c>
      <c r="CI6" s="22">
        <f t="shared" si="9"/>
        <v>403.61</v>
      </c>
      <c r="CJ6" s="22">
        <f t="shared" si="9"/>
        <v>442.82</v>
      </c>
      <c r="CK6" s="21" t="str">
        <f>IF(CK7="","",IF(CK7="-","【-】","【"&amp;SUBSTITUTE(TEXT(CK7,"#,##0.00"),"-","△")&amp;"】"))</f>
        <v>【320.83】</v>
      </c>
      <c r="CL6" s="22">
        <f>IF(CL7="",NA(),CL7)</f>
        <v>42.67</v>
      </c>
      <c r="CM6" s="22">
        <f t="shared" ref="CM6:CU6" si="10">IF(CM7="",NA(),CM7)</f>
        <v>45.37</v>
      </c>
      <c r="CN6" s="22">
        <f t="shared" si="10"/>
        <v>46.02</v>
      </c>
      <c r="CO6" s="22">
        <f t="shared" si="10"/>
        <v>45.57</v>
      </c>
      <c r="CP6" s="22">
        <f t="shared" si="10"/>
        <v>39.32</v>
      </c>
      <c r="CQ6" s="22">
        <f t="shared" si="10"/>
        <v>48.26</v>
      </c>
      <c r="CR6" s="22">
        <f t="shared" si="10"/>
        <v>48.01</v>
      </c>
      <c r="CS6" s="22">
        <f t="shared" si="10"/>
        <v>49.08</v>
      </c>
      <c r="CT6" s="22">
        <f t="shared" si="10"/>
        <v>51.46</v>
      </c>
      <c r="CU6" s="22">
        <f t="shared" si="10"/>
        <v>51.84</v>
      </c>
      <c r="CV6" s="21" t="str">
        <f>IF(CV7="","",IF(CV7="-","【-】","【"&amp;SUBSTITUTE(TEXT(CV7,"#,##0.00"),"-","△")&amp;"】"))</f>
        <v>【56.15】</v>
      </c>
      <c r="CW6" s="22">
        <f>IF(CW7="",NA(),CW7)</f>
        <v>96.8</v>
      </c>
      <c r="CX6" s="22">
        <f t="shared" ref="CX6:DF6" si="11">IF(CX7="",NA(),CX7)</f>
        <v>96.8</v>
      </c>
      <c r="CY6" s="22">
        <f t="shared" si="11"/>
        <v>96.8</v>
      </c>
      <c r="CZ6" s="22">
        <f t="shared" si="11"/>
        <v>96.8</v>
      </c>
      <c r="DA6" s="22">
        <f t="shared" si="11"/>
        <v>96.8</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242128</v>
      </c>
      <c r="D7" s="24">
        <v>47</v>
      </c>
      <c r="E7" s="24">
        <v>1</v>
      </c>
      <c r="F7" s="24">
        <v>0</v>
      </c>
      <c r="G7" s="24">
        <v>0</v>
      </c>
      <c r="H7" s="24" t="s">
        <v>96</v>
      </c>
      <c r="I7" s="24" t="s">
        <v>97</v>
      </c>
      <c r="J7" s="24" t="s">
        <v>98</v>
      </c>
      <c r="K7" s="24" t="s">
        <v>99</v>
      </c>
      <c r="L7" s="24" t="s">
        <v>100</v>
      </c>
      <c r="M7" s="24" t="s">
        <v>101</v>
      </c>
      <c r="N7" s="25" t="s">
        <v>102</v>
      </c>
      <c r="O7" s="25" t="s">
        <v>103</v>
      </c>
      <c r="P7" s="25">
        <v>4.83</v>
      </c>
      <c r="Q7" s="25">
        <v>1660</v>
      </c>
      <c r="R7" s="25">
        <v>15738</v>
      </c>
      <c r="S7" s="25">
        <v>373.35</v>
      </c>
      <c r="T7" s="25">
        <v>42.15</v>
      </c>
      <c r="U7" s="25">
        <v>745</v>
      </c>
      <c r="V7" s="25">
        <v>33.4</v>
      </c>
      <c r="W7" s="25">
        <v>22.31</v>
      </c>
      <c r="X7" s="25">
        <v>55.66</v>
      </c>
      <c r="Y7" s="25">
        <v>53.08</v>
      </c>
      <c r="Z7" s="25">
        <v>67.8</v>
      </c>
      <c r="AA7" s="25">
        <v>46.01</v>
      </c>
      <c r="AB7" s="25">
        <v>63.3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2026.63</v>
      </c>
      <c r="BF7" s="25">
        <v>1774.87</v>
      </c>
      <c r="BG7" s="25">
        <v>1759.36</v>
      </c>
      <c r="BH7" s="25">
        <v>1768.78</v>
      </c>
      <c r="BI7" s="25">
        <v>1936.74</v>
      </c>
      <c r="BJ7" s="25">
        <v>1274.21</v>
      </c>
      <c r="BK7" s="25">
        <v>1183.92</v>
      </c>
      <c r="BL7" s="25">
        <v>1128.72</v>
      </c>
      <c r="BM7" s="25">
        <v>1125.25</v>
      </c>
      <c r="BN7" s="25">
        <v>1157.05</v>
      </c>
      <c r="BO7" s="25">
        <v>982.48</v>
      </c>
      <c r="BP7" s="25">
        <v>26.52</v>
      </c>
      <c r="BQ7" s="25">
        <v>30.46</v>
      </c>
      <c r="BR7" s="25">
        <v>30.8</v>
      </c>
      <c r="BS7" s="25">
        <v>30.87</v>
      </c>
      <c r="BT7" s="25">
        <v>27.41</v>
      </c>
      <c r="BU7" s="25">
        <v>41.25</v>
      </c>
      <c r="BV7" s="25">
        <v>42.5</v>
      </c>
      <c r="BW7" s="25">
        <v>41.84</v>
      </c>
      <c r="BX7" s="25">
        <v>41.44</v>
      </c>
      <c r="BY7" s="25">
        <v>37.65</v>
      </c>
      <c r="BZ7" s="25">
        <v>50.61</v>
      </c>
      <c r="CA7" s="25">
        <v>412.72</v>
      </c>
      <c r="CB7" s="25">
        <v>362.38</v>
      </c>
      <c r="CC7" s="25">
        <v>361.17</v>
      </c>
      <c r="CD7" s="25">
        <v>364.81</v>
      </c>
      <c r="CE7" s="25">
        <v>414.6</v>
      </c>
      <c r="CF7" s="25">
        <v>383.25</v>
      </c>
      <c r="CG7" s="25">
        <v>377.72</v>
      </c>
      <c r="CH7" s="25">
        <v>390.47</v>
      </c>
      <c r="CI7" s="25">
        <v>403.61</v>
      </c>
      <c r="CJ7" s="25">
        <v>442.82</v>
      </c>
      <c r="CK7" s="25">
        <v>320.83</v>
      </c>
      <c r="CL7" s="25">
        <v>42.67</v>
      </c>
      <c r="CM7" s="25">
        <v>45.37</v>
      </c>
      <c r="CN7" s="25">
        <v>46.02</v>
      </c>
      <c r="CO7" s="25">
        <v>45.57</v>
      </c>
      <c r="CP7" s="25">
        <v>39.32</v>
      </c>
      <c r="CQ7" s="25">
        <v>48.26</v>
      </c>
      <c r="CR7" s="25">
        <v>48.01</v>
      </c>
      <c r="CS7" s="25">
        <v>49.08</v>
      </c>
      <c r="CT7" s="25">
        <v>51.46</v>
      </c>
      <c r="CU7" s="25">
        <v>51.84</v>
      </c>
      <c r="CV7" s="25">
        <v>56.15</v>
      </c>
      <c r="CW7" s="25">
        <v>96.8</v>
      </c>
      <c r="CX7" s="25">
        <v>96.8</v>
      </c>
      <c r="CY7" s="25">
        <v>96.8</v>
      </c>
      <c r="CZ7" s="25">
        <v>96.8</v>
      </c>
      <c r="DA7" s="25">
        <v>96.8</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