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05"/>
  </bookViews>
  <sheets>
    <sheet name="様式S-1" sheetId="57" r:id="rId1"/>
    <sheet name="様式S-2" sheetId="58" r:id="rId2"/>
    <sheet name="様式S-3" sheetId="59" r:id="rId3"/>
    <sheet name="様式A-1" sheetId="47" r:id="rId4"/>
    <sheet name="様式A-2" sheetId="41" r:id="rId5"/>
    <sheet name="様式B-1(a)" sheetId="42" r:id="rId6"/>
    <sheet name="様式B-1(b)" sheetId="55" r:id="rId7"/>
    <sheet name="様式C-1-1" sheetId="66" r:id="rId8"/>
    <sheet name="様式C-1-2" sheetId="65" r:id="rId9"/>
    <sheet name="様式C-2-1" sheetId="60" r:id="rId10"/>
    <sheet name="様式C-2-2" sheetId="61" r:id="rId11"/>
    <sheet name="様式C-3" sheetId="62" r:id="rId12"/>
    <sheet name="様式C-4" sheetId="63" r:id="rId13"/>
    <sheet name="様式C-5" sheetId="64" r:id="rId14"/>
    <sheet name="様式C-6" sheetId="56" r:id="rId15"/>
    <sheet name="様式D" sheetId="68" r:id="rId16"/>
    <sheet name="(参考)リスト" sheetId="67" r:id="rId17"/>
    <sheet name="トンネルコード" sheetId="69" r:id="rId18"/>
  </sheets>
  <definedNames>
    <definedName name="_xlnm.Print_Area" localSheetId="17">トンネルコード!$B$4:$E$136</definedName>
    <definedName name="_xlnm.Print_Area" localSheetId="3">'様式A-1'!$B$2:$Y$27</definedName>
    <definedName name="_xlnm.Print_Area" localSheetId="4">'様式A-2'!$B$2:$W$38</definedName>
    <definedName name="_xlnm.Print_Area" localSheetId="5">'様式B-1(a)'!$B$3:$AI$19</definedName>
    <definedName name="_xlnm.Print_Area" localSheetId="6">'様式B-1(b)'!$B$3:$AI$19</definedName>
    <definedName name="_xlnm.Print_Area" localSheetId="7">'様式C-1-1'!$B$2:$W$40</definedName>
    <definedName name="_xlnm.Print_Area" localSheetId="8">'様式C-1-2'!$B$2:$Y$55</definedName>
    <definedName name="_xlnm.Print_Area" localSheetId="9">'様式C-2-1'!$B$2:$Z$45</definedName>
    <definedName name="_xlnm.Print_Area" localSheetId="10">'様式C-2-2'!$B$2:$Y$45</definedName>
    <definedName name="_xlnm.Print_Area" localSheetId="11">'様式C-3'!$B$3:$AO$50</definedName>
    <definedName name="_xlnm.Print_Area" localSheetId="12">'様式C-4'!$B$2:$Z$21</definedName>
    <definedName name="_xlnm.Print_Area" localSheetId="13">'様式C-5'!$B$2:$BK$19</definedName>
    <definedName name="_xlnm.Print_Area" localSheetId="14">'様式C-6'!$B$2:$AN$51</definedName>
    <definedName name="_xlnm.Print_Area" localSheetId="15">様式D!$B$2:$W$36</definedName>
    <definedName name="_xlnm.Print_Area" localSheetId="0">'様式S-1'!$B$2:$AB$28</definedName>
    <definedName name="_xlnm.Print_Area" localSheetId="1">'様式S-2'!$B$3:$AK$44</definedName>
    <definedName name="_xlnm.Print_Area" localSheetId="2">'様式S-3'!$B$3:$AI$19</definedName>
    <definedName name="_xlnm.Print_Titles" localSheetId="3">'様式A-1'!$2:$18</definedName>
    <definedName name="_xlnm.Print_Titles" localSheetId="4">'様式A-2'!$2:$4</definedName>
    <definedName name="_xlnm.Print_Titles" localSheetId="5">'様式B-1(a)'!$3:$5</definedName>
    <definedName name="_xlnm.Print_Titles" localSheetId="6">'様式B-1(b)'!$3:$5</definedName>
    <definedName name="_xlnm.Print_Titles" localSheetId="7">'様式C-1-1'!$B:$W,'様式C-1-1'!$2:$4</definedName>
    <definedName name="_xlnm.Print_Titles" localSheetId="8">'様式C-1-2'!$B:$Y,'様式C-1-2'!$2:$4</definedName>
    <definedName name="_xlnm.Print_Titles" localSheetId="9">'様式C-2-1'!$2:$7</definedName>
    <definedName name="_xlnm.Print_Titles" localSheetId="10">'様式C-2-2'!$2:$7</definedName>
    <definedName name="_xlnm.Print_Titles" localSheetId="11">'様式C-3'!$B:$AO,'様式C-3'!$3:$5</definedName>
    <definedName name="_xlnm.Print_Titles" localSheetId="13">'様式C-5'!$2:$5</definedName>
    <definedName name="_xlnm.Print_Titles" localSheetId="14">'様式C-6'!$2:$10</definedName>
    <definedName name="_xlnm.Print_Titles" localSheetId="15">様式D!$2:$6</definedName>
    <definedName name="_xlnm.Print_Titles" localSheetId="1">'様式S-2'!$3:$8</definedName>
    <definedName name="_xlnm.Print_Titles" localSheetId="2">'様式S-3'!$3:$5</definedName>
    <definedName name="Z_D77EBD73_782E_4A63_AC37_29D349B4D009_.wvu.Cols" localSheetId="9" hidden="1">'様式C-2-1'!#REF!</definedName>
    <definedName name="Z_D77EBD73_782E_4A63_AC37_29D349B4D009_.wvu.Cols" localSheetId="10" hidden="1">'様式C-2-2'!#REF!</definedName>
    <definedName name="Z_D77EBD73_782E_4A63_AC37_29D349B4D009_.wvu.Cols" localSheetId="12" hidden="1">'様式C-4'!$AA:$AA</definedName>
    <definedName name="Z_D77EBD73_782E_4A63_AC37_29D349B4D009_.wvu.PrintArea" localSheetId="3" hidden="1">'様式A-1'!$B$2:$Y$27</definedName>
    <definedName name="Z_D77EBD73_782E_4A63_AC37_29D349B4D009_.wvu.PrintArea" localSheetId="4" hidden="1">'様式A-2'!$B$2:$W$40</definedName>
    <definedName name="Z_D77EBD73_782E_4A63_AC37_29D349B4D009_.wvu.PrintArea" localSheetId="5" hidden="1">'様式B-1(a)'!$B$3:$AI$18</definedName>
    <definedName name="Z_D77EBD73_782E_4A63_AC37_29D349B4D009_.wvu.PrintArea" localSheetId="6" hidden="1">'様式B-1(b)'!$B$3:$AI$18</definedName>
    <definedName name="Z_D77EBD73_782E_4A63_AC37_29D349B4D009_.wvu.PrintArea" localSheetId="9" hidden="1">'様式C-2-1'!$B$2:$Y$49</definedName>
    <definedName name="Z_D77EBD73_782E_4A63_AC37_29D349B4D009_.wvu.PrintArea" localSheetId="10" hidden="1">'様式C-2-2'!#REF!</definedName>
    <definedName name="Z_D77EBD73_782E_4A63_AC37_29D349B4D009_.wvu.PrintArea" localSheetId="11" hidden="1">'様式C-3'!$B$3:$AO$51</definedName>
    <definedName name="Z_D77EBD73_782E_4A63_AC37_29D349B4D009_.wvu.PrintArea" localSheetId="12" hidden="1">'様式C-4'!$B$2:$Z$21</definedName>
    <definedName name="Z_D77EBD73_782E_4A63_AC37_29D349B4D009_.wvu.PrintArea" localSheetId="0" hidden="1">'様式S-1'!$B$2:$AB$29</definedName>
    <definedName name="Z_D77EBD73_782E_4A63_AC37_29D349B4D009_.wvu.PrintArea" localSheetId="1" hidden="1">'様式S-2'!$B$3:$AK$17</definedName>
    <definedName name="Z_D77EBD73_782E_4A63_AC37_29D349B4D009_.wvu.PrintArea" localSheetId="2" hidden="1">'様式S-3'!$B$3:$AI$18</definedName>
    <definedName name="がたつき">'(参考)リスト'!$Q$68:$S$68</definedName>
    <definedName name="その他施設">'(参考)リスト'!$Q$58:$U$58</definedName>
    <definedName name="異常の種類">'(参考)リスト'!$P$63:$P$69</definedName>
    <definedName name="換気施設">'(参考)リスト'!$Q$56:$U$56</definedName>
    <definedName name="緩み_脱落">'(参考)リスト'!$Q$64:$S$64</definedName>
    <definedName name="機能性の低下">'(参考)リスト'!$Q$69:$R$69</definedName>
    <definedName name="亀裂">'(参考)リスト'!$Q$67:$S$67</definedName>
    <definedName name="施設の内訳">テーブル312[施設の内訳]</definedName>
    <definedName name="施設名">'(参考)リスト'!$P$55:$P$58</definedName>
    <definedName name="照明施設">'(参考)リスト'!$Q$55:$S$55</definedName>
    <definedName name="灯具">'(参考)リスト'!$C$57:$C$85</definedName>
    <definedName name="破断">'(参考)リスト'!$Q$63:$S$63</definedName>
    <definedName name="非常用施設">'(参考)リスト'!$Q$57:$AD$57</definedName>
    <definedName name="腐食">'(参考)リスト'!$Q$65:$S$65</definedName>
    <definedName name="附属物変状">'(参考)リスト'!$AE$56:$AE$62</definedName>
    <definedName name="附属物変状種類">'(参考)リスト'!$AE$56:$AE$62</definedName>
    <definedName name="附属物変状名">'(参考)リスト'!$AE$56:$AE$62</definedName>
    <definedName name="変形_欠損">'(参考)リスト'!$Q$66:$S$66</definedName>
  </definedNames>
  <calcPr calcId="152511" calcMode="manual"/>
</workbook>
</file>

<file path=xl/calcChain.xml><?xml version="1.0" encoding="utf-8"?>
<calcChain xmlns="http://schemas.openxmlformats.org/spreadsheetml/2006/main">
  <c r="AB44" i="56" l="1"/>
  <c r="AA44" i="56"/>
  <c r="Z44" i="56"/>
  <c r="X44" i="56"/>
  <c r="W44" i="56"/>
  <c r="V44" i="56"/>
  <c r="U44" i="56"/>
  <c r="T44" i="56"/>
  <c r="S44" i="56"/>
  <c r="R44" i="56"/>
  <c r="Q44" i="56"/>
  <c r="P44" i="56"/>
  <c r="AB43" i="56"/>
  <c r="AA43" i="56"/>
  <c r="Z43" i="56"/>
  <c r="X43" i="56"/>
  <c r="W43" i="56"/>
  <c r="V43" i="56"/>
  <c r="U43" i="56"/>
  <c r="T43" i="56"/>
  <c r="S43" i="56"/>
  <c r="R43" i="56"/>
  <c r="Q43" i="56"/>
  <c r="P43" i="56"/>
  <c r="AB42" i="56"/>
  <c r="AA42" i="56"/>
  <c r="Z42" i="56"/>
  <c r="X42" i="56"/>
  <c r="W42" i="56"/>
  <c r="V42" i="56"/>
  <c r="U42" i="56"/>
  <c r="T42" i="56"/>
  <c r="S42" i="56"/>
  <c r="R42" i="56"/>
  <c r="Q42" i="56"/>
  <c r="P42" i="56"/>
  <c r="AB41" i="56"/>
  <c r="AA41" i="56"/>
  <c r="Z41" i="56"/>
  <c r="X41" i="56"/>
  <c r="W41" i="56"/>
  <c r="V41" i="56"/>
  <c r="U41" i="56"/>
  <c r="T41" i="56"/>
  <c r="S41" i="56"/>
  <c r="R41" i="56"/>
  <c r="Q41" i="56"/>
  <c r="P41" i="56"/>
  <c r="AB40" i="56"/>
  <c r="AA40" i="56"/>
  <c r="Z40" i="56"/>
  <c r="X40" i="56"/>
  <c r="W40" i="56"/>
  <c r="V40" i="56"/>
  <c r="U40" i="56"/>
  <c r="T40" i="56"/>
  <c r="S40" i="56"/>
  <c r="R40" i="56"/>
  <c r="Q40" i="56"/>
  <c r="P40" i="56"/>
  <c r="AB39" i="56"/>
  <c r="AA39" i="56"/>
  <c r="Z39" i="56"/>
  <c r="X39" i="56"/>
  <c r="W39" i="56"/>
  <c r="V39" i="56"/>
  <c r="U39" i="56"/>
  <c r="T39" i="56"/>
  <c r="S39" i="56"/>
  <c r="R39" i="56"/>
  <c r="Q39" i="56"/>
  <c r="P39" i="56"/>
  <c r="Q42" i="61"/>
  <c r="Q41" i="61"/>
  <c r="Q40" i="61"/>
  <c r="Q39" i="61"/>
  <c r="Q38" i="61"/>
  <c r="Q37" i="61"/>
  <c r="Q36" i="61"/>
  <c r="AH4" i="58" l="1"/>
  <c r="AF4" i="59" s="1"/>
  <c r="V6" i="68" l="1"/>
  <c r="E6" i="68"/>
  <c r="E5" i="68"/>
  <c r="V3" i="68"/>
  <c r="R6" i="68"/>
  <c r="R5" i="68"/>
  <c r="R4" i="68"/>
  <c r="R3" i="68"/>
  <c r="K3" i="68"/>
  <c r="D3" i="68"/>
  <c r="D4" i="68"/>
  <c r="S11" i="56" l="1"/>
  <c r="Z11" i="56"/>
  <c r="AG51" i="56"/>
  <c r="AF51" i="56"/>
  <c r="AE51" i="56"/>
  <c r="AC51" i="56"/>
  <c r="AD51" i="56"/>
  <c r="P12" i="56"/>
  <c r="Q12" i="56"/>
  <c r="R12" i="56"/>
  <c r="S12" i="56"/>
  <c r="T12" i="56"/>
  <c r="U12" i="56"/>
  <c r="V12" i="56"/>
  <c r="W12" i="56"/>
  <c r="AA12" i="56" s="1"/>
  <c r="X12" i="56"/>
  <c r="Y12" i="56"/>
  <c r="P13" i="56"/>
  <c r="Q13" i="56"/>
  <c r="R13" i="56"/>
  <c r="AB13" i="56" s="1"/>
  <c r="S13" i="56"/>
  <c r="T13" i="56"/>
  <c r="U13" i="56"/>
  <c r="Z13" i="56" s="1"/>
  <c r="V13" i="56"/>
  <c r="W13" i="56"/>
  <c r="X13" i="56"/>
  <c r="P14" i="56"/>
  <c r="Q14" i="56"/>
  <c r="R14" i="56"/>
  <c r="S14" i="56"/>
  <c r="T14" i="56"/>
  <c r="U14" i="56"/>
  <c r="V14" i="56"/>
  <c r="W14" i="56"/>
  <c r="X14" i="56"/>
  <c r="P15" i="56"/>
  <c r="Q15" i="56"/>
  <c r="R15" i="56"/>
  <c r="S15" i="56"/>
  <c r="T15" i="56"/>
  <c r="U15" i="56"/>
  <c r="V15" i="56"/>
  <c r="W15" i="56"/>
  <c r="X15" i="56"/>
  <c r="Z15" i="56"/>
  <c r="AA15" i="56"/>
  <c r="AB15" i="56"/>
  <c r="P16" i="56"/>
  <c r="Q16" i="56"/>
  <c r="R16" i="56"/>
  <c r="S16" i="56"/>
  <c r="T16" i="56"/>
  <c r="U16" i="56"/>
  <c r="V16" i="56"/>
  <c r="W16" i="56"/>
  <c r="X16" i="56"/>
  <c r="Z16" i="56"/>
  <c r="AA16" i="56"/>
  <c r="AB16" i="56"/>
  <c r="P17" i="56"/>
  <c r="Q17" i="56"/>
  <c r="R17" i="56"/>
  <c r="S17" i="56"/>
  <c r="T17" i="56"/>
  <c r="U17" i="56"/>
  <c r="V17" i="56"/>
  <c r="W17" i="56"/>
  <c r="X17" i="56"/>
  <c r="Z17" i="56"/>
  <c r="AA17" i="56"/>
  <c r="AB17" i="56"/>
  <c r="P18" i="56"/>
  <c r="Q18" i="56"/>
  <c r="R18" i="56"/>
  <c r="S18" i="56"/>
  <c r="T18" i="56"/>
  <c r="U18" i="56"/>
  <c r="V18" i="56"/>
  <c r="W18" i="56"/>
  <c r="X18" i="56"/>
  <c r="Z18" i="56"/>
  <c r="AA18" i="56"/>
  <c r="AB18" i="56"/>
  <c r="P19" i="56"/>
  <c r="Q19" i="56"/>
  <c r="R19" i="56"/>
  <c r="S19" i="56"/>
  <c r="T19" i="56"/>
  <c r="U19" i="56"/>
  <c r="V19" i="56"/>
  <c r="W19" i="56"/>
  <c r="X19" i="56"/>
  <c r="Z19" i="56"/>
  <c r="AA19" i="56"/>
  <c r="AB19" i="56"/>
  <c r="P20" i="56"/>
  <c r="Q20" i="56"/>
  <c r="R20" i="56"/>
  <c r="S20" i="56"/>
  <c r="T20" i="56"/>
  <c r="U20" i="56"/>
  <c r="V20" i="56"/>
  <c r="W20" i="56"/>
  <c r="X20" i="56"/>
  <c r="Z20" i="56"/>
  <c r="AA20" i="56"/>
  <c r="AB20" i="56"/>
  <c r="P21" i="56"/>
  <c r="Q21" i="56"/>
  <c r="R21" i="56"/>
  <c r="S21" i="56"/>
  <c r="T21" i="56"/>
  <c r="U21" i="56"/>
  <c r="V21" i="56"/>
  <c r="W21" i="56"/>
  <c r="X21" i="56"/>
  <c r="Z21" i="56"/>
  <c r="AA21" i="56"/>
  <c r="AB21" i="56"/>
  <c r="P22" i="56"/>
  <c r="Q22" i="56"/>
  <c r="R22" i="56"/>
  <c r="S22" i="56"/>
  <c r="T22" i="56"/>
  <c r="U22" i="56"/>
  <c r="V22" i="56"/>
  <c r="W22" i="56"/>
  <c r="X22" i="56"/>
  <c r="Z22" i="56"/>
  <c r="AA22" i="56"/>
  <c r="AB22" i="56"/>
  <c r="P23" i="56"/>
  <c r="Q23" i="56"/>
  <c r="R23" i="56"/>
  <c r="S23" i="56"/>
  <c r="T23" i="56"/>
  <c r="U23" i="56"/>
  <c r="V23" i="56"/>
  <c r="W23" i="56"/>
  <c r="X23" i="56"/>
  <c r="Z23" i="56"/>
  <c r="AA23" i="56"/>
  <c r="AB23" i="56"/>
  <c r="P24" i="56"/>
  <c r="Q24" i="56"/>
  <c r="R24" i="56"/>
  <c r="S24" i="56"/>
  <c r="T24" i="56"/>
  <c r="U24" i="56"/>
  <c r="V24" i="56"/>
  <c r="W24" i="56"/>
  <c r="X24" i="56"/>
  <c r="Z24" i="56"/>
  <c r="AA24" i="56"/>
  <c r="AB24" i="56"/>
  <c r="P25" i="56"/>
  <c r="Q25" i="56"/>
  <c r="R25" i="56"/>
  <c r="S25" i="56"/>
  <c r="T25" i="56"/>
  <c r="U25" i="56"/>
  <c r="V25" i="56"/>
  <c r="W25" i="56"/>
  <c r="X25" i="56"/>
  <c r="Z25" i="56"/>
  <c r="AA25" i="56"/>
  <c r="AB25" i="56"/>
  <c r="P26" i="56"/>
  <c r="Q26" i="56"/>
  <c r="R26" i="56"/>
  <c r="S26" i="56"/>
  <c r="T26" i="56"/>
  <c r="U26" i="56"/>
  <c r="V26" i="56"/>
  <c r="W26" i="56"/>
  <c r="X26" i="56"/>
  <c r="Z26" i="56"/>
  <c r="AA26" i="56"/>
  <c r="AB26" i="56"/>
  <c r="P27" i="56"/>
  <c r="Q27" i="56"/>
  <c r="R27" i="56"/>
  <c r="S27" i="56"/>
  <c r="T27" i="56"/>
  <c r="U27" i="56"/>
  <c r="V27" i="56"/>
  <c r="W27" i="56"/>
  <c r="X27" i="56"/>
  <c r="Z27" i="56"/>
  <c r="AA27" i="56"/>
  <c r="AB27" i="56"/>
  <c r="P28" i="56"/>
  <c r="Q28" i="56"/>
  <c r="R28" i="56"/>
  <c r="S28" i="56"/>
  <c r="T28" i="56"/>
  <c r="U28" i="56"/>
  <c r="V28" i="56"/>
  <c r="W28" i="56"/>
  <c r="X28" i="56"/>
  <c r="Z28" i="56"/>
  <c r="AA28" i="56"/>
  <c r="AB28" i="56"/>
  <c r="P29" i="56"/>
  <c r="Q29" i="56"/>
  <c r="R29" i="56"/>
  <c r="S29" i="56"/>
  <c r="T29" i="56"/>
  <c r="U29" i="56"/>
  <c r="V29" i="56"/>
  <c r="W29" i="56"/>
  <c r="X29" i="56"/>
  <c r="Z29" i="56"/>
  <c r="AA29" i="56"/>
  <c r="AB29" i="56"/>
  <c r="P30" i="56"/>
  <c r="Q30" i="56"/>
  <c r="R30" i="56"/>
  <c r="S30" i="56"/>
  <c r="T30" i="56"/>
  <c r="U30" i="56"/>
  <c r="V30" i="56"/>
  <c r="W30" i="56"/>
  <c r="X30" i="56"/>
  <c r="Z30" i="56"/>
  <c r="AA30" i="56"/>
  <c r="AB30" i="56"/>
  <c r="P31" i="56"/>
  <c r="Q31" i="56"/>
  <c r="R31" i="56"/>
  <c r="S31" i="56"/>
  <c r="T31" i="56"/>
  <c r="U31" i="56"/>
  <c r="V31" i="56"/>
  <c r="W31" i="56"/>
  <c r="X31" i="56"/>
  <c r="Z31" i="56"/>
  <c r="AA31" i="56"/>
  <c r="AB31" i="56"/>
  <c r="P32" i="56"/>
  <c r="Q32" i="56"/>
  <c r="R32" i="56"/>
  <c r="S32" i="56"/>
  <c r="T32" i="56"/>
  <c r="U32" i="56"/>
  <c r="V32" i="56"/>
  <c r="W32" i="56"/>
  <c r="X32" i="56"/>
  <c r="Z32" i="56"/>
  <c r="AA32" i="56"/>
  <c r="AB32" i="56"/>
  <c r="P33" i="56"/>
  <c r="Q33" i="56"/>
  <c r="R33" i="56"/>
  <c r="S33" i="56"/>
  <c r="T33" i="56"/>
  <c r="U33" i="56"/>
  <c r="V33" i="56"/>
  <c r="W33" i="56"/>
  <c r="X33" i="56"/>
  <c r="Z33" i="56"/>
  <c r="AA33" i="56"/>
  <c r="AB33" i="56"/>
  <c r="P34" i="56"/>
  <c r="Q34" i="56"/>
  <c r="R34" i="56"/>
  <c r="S34" i="56"/>
  <c r="T34" i="56"/>
  <c r="U34" i="56"/>
  <c r="V34" i="56"/>
  <c r="W34" i="56"/>
  <c r="X34" i="56"/>
  <c r="Z34" i="56"/>
  <c r="AA34" i="56"/>
  <c r="AB34" i="56"/>
  <c r="P35" i="56"/>
  <c r="Q35" i="56"/>
  <c r="R35" i="56"/>
  <c r="S35" i="56"/>
  <c r="T35" i="56"/>
  <c r="U35" i="56"/>
  <c r="V35" i="56"/>
  <c r="W35" i="56"/>
  <c r="X35" i="56"/>
  <c r="Z35" i="56"/>
  <c r="AA35" i="56"/>
  <c r="AB35" i="56"/>
  <c r="P36" i="56"/>
  <c r="Q36" i="56"/>
  <c r="R36" i="56"/>
  <c r="S36" i="56"/>
  <c r="T36" i="56"/>
  <c r="U36" i="56"/>
  <c r="V36" i="56"/>
  <c r="W36" i="56"/>
  <c r="X36" i="56"/>
  <c r="Z36" i="56"/>
  <c r="AA36" i="56"/>
  <c r="AB36" i="56"/>
  <c r="P37" i="56"/>
  <c r="Q37" i="56"/>
  <c r="R37" i="56"/>
  <c r="S37" i="56"/>
  <c r="T37" i="56"/>
  <c r="U37" i="56"/>
  <c r="V37" i="56"/>
  <c r="W37" i="56"/>
  <c r="X37" i="56"/>
  <c r="Z37" i="56"/>
  <c r="AA37" i="56"/>
  <c r="AB37" i="56"/>
  <c r="P38" i="56"/>
  <c r="Q38" i="56"/>
  <c r="R38" i="56"/>
  <c r="S38" i="56"/>
  <c r="T38" i="56"/>
  <c r="U38" i="56"/>
  <c r="V38" i="56"/>
  <c r="W38" i="56"/>
  <c r="X38" i="56"/>
  <c r="Z38" i="56"/>
  <c r="AA38" i="56"/>
  <c r="AB38" i="56"/>
  <c r="P45" i="56"/>
  <c r="Q45" i="56"/>
  <c r="R45" i="56"/>
  <c r="S45" i="56"/>
  <c r="T45" i="56"/>
  <c r="U45" i="56"/>
  <c r="V45" i="56"/>
  <c r="W45" i="56"/>
  <c r="X45" i="56"/>
  <c r="Z45" i="56"/>
  <c r="AA45" i="56"/>
  <c r="AB45" i="56"/>
  <c r="P46" i="56"/>
  <c r="Q46" i="56"/>
  <c r="R46" i="56"/>
  <c r="S46" i="56"/>
  <c r="T46" i="56"/>
  <c r="U46" i="56"/>
  <c r="V46" i="56"/>
  <c r="W46" i="56"/>
  <c r="X46" i="56"/>
  <c r="Z46" i="56"/>
  <c r="AA46" i="56"/>
  <c r="AB46" i="56"/>
  <c r="P47" i="56"/>
  <c r="Q47" i="56"/>
  <c r="R47" i="56"/>
  <c r="S47" i="56"/>
  <c r="T47" i="56"/>
  <c r="U47" i="56"/>
  <c r="V47" i="56"/>
  <c r="W47" i="56"/>
  <c r="X47" i="56"/>
  <c r="Z47" i="56"/>
  <c r="AA47" i="56"/>
  <c r="AB47" i="56"/>
  <c r="P48" i="56"/>
  <c r="Q48" i="56"/>
  <c r="R48" i="56"/>
  <c r="S48" i="56"/>
  <c r="T48" i="56"/>
  <c r="U48" i="56"/>
  <c r="V48" i="56"/>
  <c r="W48" i="56"/>
  <c r="X48" i="56"/>
  <c r="Z48" i="56"/>
  <c r="AA48" i="56"/>
  <c r="AB48" i="56"/>
  <c r="P49" i="56"/>
  <c r="Q49" i="56"/>
  <c r="R49" i="56"/>
  <c r="S49" i="56"/>
  <c r="T49" i="56"/>
  <c r="U49" i="56"/>
  <c r="V49" i="56"/>
  <c r="W49" i="56"/>
  <c r="X49" i="56"/>
  <c r="Z49" i="56"/>
  <c r="AA49" i="56"/>
  <c r="AB49" i="56"/>
  <c r="P50" i="56"/>
  <c r="Q50" i="56"/>
  <c r="R50" i="56"/>
  <c r="S50" i="56"/>
  <c r="T50" i="56"/>
  <c r="U50" i="56"/>
  <c r="V50" i="56"/>
  <c r="W50" i="56"/>
  <c r="X50" i="56"/>
  <c r="Z50" i="56"/>
  <c r="AA50" i="56"/>
  <c r="AB50" i="56"/>
  <c r="X11" i="56"/>
  <c r="W11" i="56"/>
  <c r="V11" i="56"/>
  <c r="AA11" i="56" s="1"/>
  <c r="U11" i="56"/>
  <c r="T11" i="56"/>
  <c r="R11" i="56"/>
  <c r="Q11" i="56"/>
  <c r="P11" i="56"/>
  <c r="AA13" i="56" l="1"/>
  <c r="AA14" i="56"/>
  <c r="Z12" i="56"/>
  <c r="AB14" i="56"/>
  <c r="Y14" i="56"/>
  <c r="Z14" i="56"/>
  <c r="AB11" i="56"/>
  <c r="Y13" i="56"/>
  <c r="AB12" i="56"/>
  <c r="Y11" i="56"/>
  <c r="AB37" i="62" l="1"/>
  <c r="AB40" i="62" s="1"/>
  <c r="AJ5" i="56"/>
  <c r="K5" i="47"/>
  <c r="R3" i="63" s="1"/>
  <c r="AJ3" i="56"/>
  <c r="Y4" i="56"/>
  <c r="Y3" i="56"/>
  <c r="N4" i="56"/>
  <c r="N3" i="56"/>
  <c r="E4" i="56"/>
  <c r="E3" i="56"/>
  <c r="BC3" i="64"/>
  <c r="AO4" i="64"/>
  <c r="Z4" i="64"/>
  <c r="Z3" i="64"/>
  <c r="F4" i="64"/>
  <c r="F3" i="64"/>
  <c r="X3" i="63"/>
  <c r="R4" i="63"/>
  <c r="J4" i="63"/>
  <c r="J3" i="63"/>
  <c r="E4" i="63"/>
  <c r="E3" i="63"/>
  <c r="AK4" i="62"/>
  <c r="Y5" i="62"/>
  <c r="Y4" i="62"/>
  <c r="N5" i="62"/>
  <c r="N4" i="62"/>
  <c r="E5" i="62"/>
  <c r="E4" i="62"/>
  <c r="X3" i="61"/>
  <c r="P4" i="61"/>
  <c r="P3" i="61"/>
  <c r="K4" i="61"/>
  <c r="K3" i="61"/>
  <c r="F4" i="61"/>
  <c r="F3" i="61"/>
  <c r="Q9" i="61"/>
  <c r="Q8" i="61"/>
  <c r="Q10" i="61"/>
  <c r="Q11" i="61"/>
  <c r="Q12" i="61"/>
  <c r="Q13" i="61"/>
  <c r="Q14" i="61"/>
  <c r="Q15" i="61"/>
  <c r="Q16" i="61"/>
  <c r="Q17" i="61"/>
  <c r="Q18" i="61"/>
  <c r="Q19" i="61"/>
  <c r="Q20" i="61"/>
  <c r="Q21" i="61"/>
  <c r="Q22" i="61"/>
  <c r="Q23" i="61"/>
  <c r="Q24" i="61"/>
  <c r="Q25" i="61"/>
  <c r="Q26" i="61"/>
  <c r="Q27" i="61"/>
  <c r="Q28" i="61"/>
  <c r="Q29" i="61"/>
  <c r="Q30" i="61"/>
  <c r="Q31" i="61"/>
  <c r="Q32" i="61"/>
  <c r="Q33" i="61"/>
  <c r="Q34" i="61"/>
  <c r="Q35" i="61"/>
  <c r="Q43" i="61"/>
  <c r="Q44" i="61"/>
  <c r="Q45" i="61"/>
  <c r="Y3" i="60"/>
  <c r="Q4" i="60"/>
  <c r="Q3" i="60"/>
  <c r="K4" i="60"/>
  <c r="K3" i="60"/>
  <c r="F4" i="60"/>
  <c r="F3" i="60"/>
  <c r="AC4" i="47"/>
  <c r="AB4" i="47"/>
  <c r="AD4" i="47" s="1"/>
  <c r="AB5" i="47"/>
  <c r="AC5" i="47" s="1"/>
  <c r="AD5" i="47" s="1"/>
  <c r="W3" i="65"/>
  <c r="R4" i="65"/>
  <c r="R3" i="65"/>
  <c r="L4" i="65"/>
  <c r="L3" i="65"/>
  <c r="E4" i="65"/>
  <c r="E3" i="65"/>
  <c r="U3" i="66"/>
  <c r="P4" i="66"/>
  <c r="J4" i="66"/>
  <c r="J3" i="66"/>
  <c r="D4" i="66"/>
  <c r="D3" i="66"/>
  <c r="W5" i="55"/>
  <c r="M5" i="55"/>
  <c r="E5" i="55"/>
  <c r="AF4" i="55"/>
  <c r="W4" i="55"/>
  <c r="M4" i="55"/>
  <c r="E4" i="55"/>
  <c r="AF4" i="42"/>
  <c r="W5" i="42"/>
  <c r="W4" i="42"/>
  <c r="M5" i="42"/>
  <c r="M4" i="42"/>
  <c r="E5" i="42"/>
  <c r="E4" i="42"/>
  <c r="U3" i="41"/>
  <c r="P4" i="41"/>
  <c r="P3" i="41"/>
  <c r="J4" i="41"/>
  <c r="J3" i="41"/>
  <c r="D4" i="41"/>
  <c r="D3" i="41"/>
  <c r="V6" i="47"/>
  <c r="W5" i="47"/>
  <c r="E6" i="47"/>
  <c r="E5" i="47"/>
  <c r="V4" i="47"/>
  <c r="V3" i="47"/>
  <c r="P3" i="47"/>
  <c r="J3" i="47"/>
  <c r="D4" i="47"/>
  <c r="D3" i="47"/>
  <c r="M5" i="59"/>
  <c r="M4" i="59"/>
  <c r="E5" i="59"/>
  <c r="E4" i="59"/>
  <c r="M5" i="58"/>
  <c r="M4" i="58"/>
  <c r="E4" i="58"/>
  <c r="E5" i="58"/>
  <c r="AE8" i="57"/>
  <c r="AE7" i="57"/>
  <c r="AF7" i="57" s="1"/>
  <c r="AC9" i="61" l="1"/>
  <c r="AC18" i="61"/>
  <c r="AC17" i="61"/>
  <c r="AC10" i="61"/>
  <c r="AC14" i="61"/>
  <c r="AC11" i="61"/>
  <c r="AC12" i="61"/>
  <c r="AC13" i="61"/>
  <c r="AC21" i="61"/>
  <c r="AC19" i="61"/>
  <c r="AC20" i="61"/>
  <c r="AC16" i="61"/>
  <c r="P3" i="66"/>
  <c r="AO3" i="64"/>
  <c r="AE4" i="47"/>
  <c r="AF4" i="47" s="1"/>
  <c r="AE5" i="47"/>
  <c r="AF5" i="47" s="1"/>
  <c r="AG7" i="57"/>
  <c r="AH7" i="57" s="1"/>
  <c r="AI7" i="57" s="1"/>
  <c r="AF8" i="57"/>
  <c r="AE16" i="61" l="1"/>
  <c r="Y7" i="47" s="1"/>
  <c r="AE9" i="61"/>
  <c r="Y13" i="47" s="1"/>
  <c r="V2" i="47"/>
  <c r="AG8" i="57"/>
  <c r="AH8" i="57" s="1"/>
  <c r="AI8" i="57" s="1"/>
  <c r="W2" i="57" s="1"/>
  <c r="AC36" i="62" l="1"/>
  <c r="AD36" i="62"/>
  <c r="AE36" i="62"/>
  <c r="AF36" i="62"/>
  <c r="AG36" i="62"/>
  <c r="AH36" i="62"/>
  <c r="AI36" i="62"/>
  <c r="AJ36" i="62"/>
  <c r="Y37" i="62"/>
  <c r="Z37" i="62"/>
  <c r="Z40" i="62" s="1"/>
  <c r="AA37" i="62"/>
  <c r="AA40" i="62" s="1"/>
  <c r="AC37" i="62"/>
  <c r="AD37" i="62"/>
  <c r="AD40" i="62" s="1"/>
  <c r="AE37" i="62"/>
  <c r="AF37" i="62"/>
  <c r="AG37" i="62"/>
  <c r="AH37" i="62"/>
  <c r="AH40" i="62" s="1"/>
  <c r="AI37" i="62"/>
  <c r="AJ37" i="62"/>
  <c r="AI40" i="62" l="1"/>
  <c r="AE40" i="62"/>
  <c r="AG40" i="62"/>
  <c r="AG38" i="62"/>
  <c r="AC40" i="62"/>
  <c r="AC41" i="62" s="1"/>
  <c r="AC38" i="62"/>
  <c r="Y40" i="62"/>
  <c r="Y41" i="62" s="1"/>
  <c r="Y38" i="62"/>
  <c r="D51" i="56"/>
  <c r="E51" i="56"/>
  <c r="F51" i="56"/>
  <c r="G51" i="56"/>
  <c r="H51" i="56"/>
  <c r="I51" i="56"/>
  <c r="J51" i="56"/>
  <c r="K51" i="56"/>
  <c r="L51" i="56"/>
  <c r="M51" i="56"/>
  <c r="N51" i="56"/>
  <c r="O51" i="56"/>
  <c r="P51" i="56"/>
  <c r="Q51" i="56"/>
  <c r="R51" i="56"/>
  <c r="S51" i="56"/>
  <c r="T51" i="56"/>
  <c r="U51" i="56"/>
  <c r="V51" i="56"/>
  <c r="W51" i="56"/>
  <c r="X51" i="56"/>
  <c r="AH51" i="56"/>
  <c r="AI51" i="56"/>
  <c r="AJ51" i="56"/>
  <c r="AK51" i="56"/>
  <c r="AL51" i="56"/>
  <c r="AM51" i="56"/>
  <c r="AN51" i="56"/>
  <c r="Y42" i="62" l="1"/>
  <c r="AG41" i="62"/>
</calcChain>
</file>

<file path=xl/sharedStrings.xml><?xml version="1.0" encoding="utf-8"?>
<sst xmlns="http://schemas.openxmlformats.org/spreadsheetml/2006/main" count="1900" uniqueCount="1078">
  <si>
    <t>名  称</t>
    <rPh sb="0" eb="4">
      <t>メイショウ</t>
    </rPh>
    <phoneticPr fontId="2"/>
  </si>
  <si>
    <t>管理者名</t>
    <rPh sb="0" eb="4">
      <t>カンリシャメイ</t>
    </rPh>
    <phoneticPr fontId="2"/>
  </si>
  <si>
    <t>写真
番号</t>
    <rPh sb="0" eb="2">
      <t>シャシン</t>
    </rPh>
    <rPh sb="3" eb="5">
      <t>バンゴウ</t>
    </rPh>
    <phoneticPr fontId="2"/>
  </si>
  <si>
    <t>覆工
スパン
番号</t>
    <rPh sb="0" eb="2">
      <t>フッコウ</t>
    </rPh>
    <rPh sb="7" eb="9">
      <t>バンゴウ</t>
    </rPh>
    <phoneticPr fontId="6"/>
  </si>
  <si>
    <t>変状
番号</t>
    <rPh sb="0" eb="2">
      <t>ヘンジョウ</t>
    </rPh>
    <rPh sb="3" eb="5">
      <t>バンゴウ</t>
    </rPh>
    <phoneticPr fontId="6"/>
  </si>
  <si>
    <t>変状
部位</t>
    <rPh sb="0" eb="2">
      <t>ヘンジョウ</t>
    </rPh>
    <rPh sb="3" eb="5">
      <t>ブイ</t>
    </rPh>
    <phoneticPr fontId="6"/>
  </si>
  <si>
    <t>対象
箇所</t>
    <rPh sb="0" eb="2">
      <t>タイショウ</t>
    </rPh>
    <rPh sb="3" eb="5">
      <t>カショ</t>
    </rPh>
    <phoneticPr fontId="6"/>
  </si>
  <si>
    <t>部位
区分</t>
    <rPh sb="0" eb="2">
      <t>ブイ</t>
    </rPh>
    <rPh sb="3" eb="5">
      <t>クブン</t>
    </rPh>
    <phoneticPr fontId="6"/>
  </si>
  <si>
    <t>変状区分</t>
    <rPh sb="0" eb="1">
      <t>ヘン</t>
    </rPh>
    <rPh sb="1" eb="2">
      <t>ジョウ</t>
    </rPh>
    <rPh sb="2" eb="4">
      <t>クブン</t>
    </rPh>
    <phoneticPr fontId="2"/>
  </si>
  <si>
    <t>変状種類</t>
    <rPh sb="0" eb="2">
      <t>ヘンジョウ</t>
    </rPh>
    <rPh sb="2" eb="4">
      <t>シュルイ</t>
    </rPh>
    <phoneticPr fontId="6"/>
  </si>
  <si>
    <t>変状の発生範囲の規模</t>
    <rPh sb="0" eb="2">
      <t>ヘンジョウ</t>
    </rPh>
    <rPh sb="3" eb="5">
      <t>ハッセイ</t>
    </rPh>
    <rPh sb="5" eb="7">
      <t>ハンイ</t>
    </rPh>
    <rPh sb="8" eb="10">
      <t>キボ</t>
    </rPh>
    <phoneticPr fontId="2"/>
  </si>
  <si>
    <t>実施状況（実施日）</t>
    <rPh sb="0" eb="2">
      <t>ジッシ</t>
    </rPh>
    <rPh sb="2" eb="4">
      <t>ジョウキョウ</t>
    </rPh>
    <rPh sb="5" eb="8">
      <t>ジッシビ</t>
    </rPh>
    <phoneticPr fontId="2"/>
  </si>
  <si>
    <t>トンネル変状・異常箇所写真位置図</t>
    <rPh sb="4" eb="6">
      <t>ヘンジョウ</t>
    </rPh>
    <rPh sb="7" eb="9">
      <t>イジョウ</t>
    </rPh>
    <rPh sb="9" eb="11">
      <t>カショ</t>
    </rPh>
    <rPh sb="11" eb="13">
      <t>シャシン</t>
    </rPh>
    <rPh sb="13" eb="16">
      <t>イチズ</t>
    </rPh>
    <phoneticPr fontId="6"/>
  </si>
  <si>
    <t>管理者名</t>
    <rPh sb="0" eb="4">
      <t>カンリシャメイ</t>
    </rPh>
    <phoneticPr fontId="6"/>
  </si>
  <si>
    <t>名　称</t>
    <rPh sb="0" eb="1">
      <t>メイ</t>
    </rPh>
    <rPh sb="2" eb="3">
      <t>ショウ</t>
    </rPh>
    <phoneticPr fontId="6"/>
  </si>
  <si>
    <t>所在地</t>
    <rPh sb="0" eb="3">
      <t>ショザイチ</t>
    </rPh>
    <phoneticPr fontId="6"/>
  </si>
  <si>
    <t>自</t>
    <rPh sb="0" eb="1">
      <t>ジ</t>
    </rPh>
    <phoneticPr fontId="6"/>
  </si>
  <si>
    <t>至</t>
    <rPh sb="0" eb="1">
      <t>イタ</t>
    </rPh>
    <phoneticPr fontId="6"/>
  </si>
  <si>
    <t>ﾄﾝﾈﾙの分類</t>
    <rPh sb="5" eb="7">
      <t>ブンルイ</t>
    </rPh>
    <phoneticPr fontId="6"/>
  </si>
  <si>
    <t>緊急輸送道路</t>
    <rPh sb="0" eb="2">
      <t>キンキュウ</t>
    </rPh>
    <rPh sb="2" eb="4">
      <t>ユソウ</t>
    </rPh>
    <rPh sb="4" eb="6">
      <t>ドウロ</t>
    </rPh>
    <phoneticPr fontId="2"/>
  </si>
  <si>
    <t>代替路の有無</t>
    <rPh sb="0" eb="2">
      <t>ダイガエ</t>
    </rPh>
    <rPh sb="2" eb="3">
      <t>ロ</t>
    </rPh>
    <rPh sb="4" eb="6">
      <t>ウム</t>
    </rPh>
    <phoneticPr fontId="2"/>
  </si>
  <si>
    <t>起点</t>
    <rPh sb="0" eb="2">
      <t>キテン</t>
    </rPh>
    <phoneticPr fontId="6"/>
  </si>
  <si>
    <t>緯度</t>
    <rPh sb="0" eb="2">
      <t>イド</t>
    </rPh>
    <phoneticPr fontId="6"/>
  </si>
  <si>
    <t>変状・異常
箇所数合計</t>
    <rPh sb="0" eb="2">
      <t>ヘンジョウ</t>
    </rPh>
    <rPh sb="3" eb="5">
      <t>イジョウ</t>
    </rPh>
    <rPh sb="6" eb="9">
      <t>カショスウ</t>
    </rPh>
    <rPh sb="9" eb="11">
      <t>ゴウケイ</t>
    </rPh>
    <phoneticPr fontId="6"/>
  </si>
  <si>
    <t>トンネル
本体工</t>
    <rPh sb="5" eb="7">
      <t>ホンタイ</t>
    </rPh>
    <rPh sb="7" eb="8">
      <t>コウ</t>
    </rPh>
    <phoneticPr fontId="6"/>
  </si>
  <si>
    <t>材質劣化</t>
    <rPh sb="0" eb="2">
      <t>ザイシツ</t>
    </rPh>
    <rPh sb="2" eb="4">
      <t>レッカ</t>
    </rPh>
    <phoneticPr fontId="6"/>
  </si>
  <si>
    <t>経度</t>
    <rPh sb="0" eb="2">
      <t>ケイド</t>
    </rPh>
    <phoneticPr fontId="6"/>
  </si>
  <si>
    <t>漏水</t>
    <rPh sb="0" eb="2">
      <t>ロウスイ</t>
    </rPh>
    <phoneticPr fontId="6"/>
  </si>
  <si>
    <t>終点</t>
    <rPh sb="0" eb="2">
      <t>シュウテン</t>
    </rPh>
    <phoneticPr fontId="6"/>
  </si>
  <si>
    <t>外力</t>
    <rPh sb="0" eb="2">
      <t>ガイリョク</t>
    </rPh>
    <phoneticPr fontId="6"/>
  </si>
  <si>
    <t>フリガナ</t>
    <phoneticPr fontId="2"/>
  </si>
  <si>
    <t>路線名</t>
    <phoneticPr fontId="6"/>
  </si>
  <si>
    <t>フリガナ</t>
    <phoneticPr fontId="2"/>
  </si>
  <si>
    <t>路線名</t>
    <phoneticPr fontId="6"/>
  </si>
  <si>
    <t>健全性</t>
    <rPh sb="0" eb="2">
      <t>ケンゼン</t>
    </rPh>
    <rPh sb="2" eb="3">
      <t>セイ</t>
    </rPh>
    <phoneticPr fontId="2"/>
  </si>
  <si>
    <t>メモ</t>
    <phoneticPr fontId="2"/>
  </si>
  <si>
    <t>※　附属物の取付状態に関する異常写真は別途、任意の書式でとりまとめること。</t>
    <rPh sb="2" eb="5">
      <t>フゾクブツ</t>
    </rPh>
    <rPh sb="6" eb="8">
      <t>トリツケ</t>
    </rPh>
    <rPh sb="8" eb="10">
      <t>ジョウタイ</t>
    </rPh>
    <rPh sb="11" eb="12">
      <t>カン</t>
    </rPh>
    <rPh sb="14" eb="16">
      <t>イジョウ</t>
    </rPh>
    <rPh sb="16" eb="18">
      <t>シャシン</t>
    </rPh>
    <rPh sb="19" eb="21">
      <t>ベット</t>
    </rPh>
    <rPh sb="22" eb="24">
      <t>ニンイ</t>
    </rPh>
    <rPh sb="25" eb="27">
      <t>ショシキ</t>
    </rPh>
    <phoneticPr fontId="6"/>
  </si>
  <si>
    <t>トンネル全体変状展開図</t>
    <rPh sb="4" eb="6">
      <t>ゼンタイ</t>
    </rPh>
    <rPh sb="6" eb="7">
      <t>ヘン</t>
    </rPh>
    <rPh sb="7" eb="8">
      <t>ジョウ</t>
    </rPh>
    <rPh sb="8" eb="11">
      <t>テンカイズ</t>
    </rPh>
    <phoneticPr fontId="6"/>
  </si>
  <si>
    <t>トンネル変状展開図</t>
    <rPh sb="4" eb="5">
      <t>ヘン</t>
    </rPh>
    <rPh sb="5" eb="6">
      <t>ジョウ</t>
    </rPh>
    <rPh sb="6" eb="9">
      <t>テンカイズ</t>
    </rPh>
    <phoneticPr fontId="6"/>
  </si>
  <si>
    <t>路線名</t>
    <phoneticPr fontId="6"/>
  </si>
  <si>
    <t>フリガナ</t>
    <phoneticPr fontId="2"/>
  </si>
  <si>
    <t>Ⅳ</t>
    <phoneticPr fontId="6"/>
  </si>
  <si>
    <t>Ⅲ</t>
    <phoneticPr fontId="6"/>
  </si>
  <si>
    <t>Ⅱ</t>
    <phoneticPr fontId="6"/>
  </si>
  <si>
    <t>Ⅳ</t>
    <phoneticPr fontId="6"/>
  </si>
  <si>
    <t>Ⅲ</t>
    <phoneticPr fontId="6"/>
  </si>
  <si>
    <t>Ⅱ</t>
    <phoneticPr fontId="6"/>
  </si>
  <si>
    <t>附属物の
取付状態</t>
    <phoneticPr fontId="6"/>
  </si>
  <si>
    <t>トンネル毎
の健全性</t>
    <rPh sb="4" eb="5">
      <t>ゴト</t>
    </rPh>
    <rPh sb="7" eb="10">
      <t>ケンゼンセイ</t>
    </rPh>
    <phoneticPr fontId="6"/>
  </si>
  <si>
    <t>ｍ</t>
    <phoneticPr fontId="6"/>
  </si>
  <si>
    <t>L=</t>
    <phoneticPr fontId="6"/>
  </si>
  <si>
    <t>トンネル延長</t>
    <phoneticPr fontId="6"/>
  </si>
  <si>
    <t>※　変状の発生範囲の規模とは、対策を行う際に参考となる変状の長さや面積をいう。</t>
    <rPh sb="2" eb="3">
      <t>ヘン</t>
    </rPh>
    <rPh sb="3" eb="4">
      <t>ジョウ</t>
    </rPh>
    <rPh sb="5" eb="7">
      <t>ハッセイ</t>
    </rPh>
    <rPh sb="7" eb="9">
      <t>ハンイ</t>
    </rPh>
    <rPh sb="10" eb="12">
      <t>キボ</t>
    </rPh>
    <rPh sb="15" eb="17">
      <t>タイサク</t>
    </rPh>
    <rPh sb="18" eb="19">
      <t>オコナ</t>
    </rPh>
    <rPh sb="20" eb="21">
      <t>サイ</t>
    </rPh>
    <rPh sb="22" eb="24">
      <t>サンコウ</t>
    </rPh>
    <rPh sb="27" eb="28">
      <t>ヘン</t>
    </rPh>
    <rPh sb="28" eb="29">
      <t>ジョウ</t>
    </rPh>
    <rPh sb="30" eb="31">
      <t>ナガ</t>
    </rPh>
    <rPh sb="33" eb="35">
      <t>メンセキ</t>
    </rPh>
    <phoneticPr fontId="2"/>
  </si>
  <si>
    <t>■定期点検記録様式　トンネル変状・異常箇所写真位置図</t>
    <rPh sb="1" eb="3">
      <t>テイキ</t>
    </rPh>
    <rPh sb="3" eb="5">
      <t>テンケン</t>
    </rPh>
    <rPh sb="5" eb="7">
      <t>キロク</t>
    </rPh>
    <rPh sb="7" eb="9">
      <t>ヨウシキ</t>
    </rPh>
    <rPh sb="17" eb="19">
      <t>イジョウ</t>
    </rPh>
    <phoneticPr fontId="2"/>
  </si>
  <si>
    <t>路 線 名</t>
    <rPh sb="0" eb="1">
      <t>ミチ</t>
    </rPh>
    <rPh sb="2" eb="3">
      <t>セン</t>
    </rPh>
    <rPh sb="4" eb="5">
      <t>メイ</t>
    </rPh>
    <phoneticPr fontId="19"/>
  </si>
  <si>
    <t>名　称</t>
    <rPh sb="0" eb="1">
      <t>ナ</t>
    </rPh>
    <rPh sb="2" eb="3">
      <t>ショウ</t>
    </rPh>
    <phoneticPr fontId="6"/>
  </si>
  <si>
    <t>覆工
スパン
番号</t>
    <rPh sb="0" eb="2">
      <t>フッコウ</t>
    </rPh>
    <rPh sb="7" eb="9">
      <t>バンゴウ</t>
    </rPh>
    <phoneticPr fontId="2"/>
  </si>
  <si>
    <t>変状
部位</t>
    <rPh sb="0" eb="2">
      <t>ヘンジョウ</t>
    </rPh>
    <rPh sb="3" eb="5">
      <t>ブイ</t>
    </rPh>
    <phoneticPr fontId="2"/>
  </si>
  <si>
    <t>変状種類</t>
    <rPh sb="0" eb="2">
      <t>ヘンジョウ</t>
    </rPh>
    <rPh sb="2" eb="4">
      <t>シュルイ</t>
    </rPh>
    <phoneticPr fontId="2"/>
  </si>
  <si>
    <t>メモ</t>
  </si>
  <si>
    <t>写真
番号</t>
    <phoneticPr fontId="2"/>
  </si>
  <si>
    <t>管理者名</t>
    <phoneticPr fontId="19"/>
  </si>
  <si>
    <t>フリガナ</t>
    <phoneticPr fontId="19"/>
  </si>
  <si>
    <t>前回定期点検時の状態</t>
  </si>
  <si>
    <t>■定期点検記録様式 　トンネル全体変状展開図</t>
    <rPh sb="1" eb="3">
      <t>テイキ</t>
    </rPh>
    <rPh sb="3" eb="5">
      <t>テンケン</t>
    </rPh>
    <rPh sb="5" eb="7">
      <t>キロク</t>
    </rPh>
    <rPh sb="7" eb="9">
      <t>ヨウシキ</t>
    </rPh>
    <rPh sb="15" eb="17">
      <t>ゼンタイ</t>
    </rPh>
    <rPh sb="17" eb="19">
      <t>ヘンジョウ</t>
    </rPh>
    <rPh sb="19" eb="22">
      <t>テンカイズ</t>
    </rPh>
    <phoneticPr fontId="2"/>
  </si>
  <si>
    <t>トンネルID</t>
    <phoneticPr fontId="2"/>
  </si>
  <si>
    <t>計</t>
    <rPh sb="0" eb="1">
      <t>ケイ</t>
    </rPh>
    <phoneticPr fontId="23"/>
  </si>
  <si>
    <t>Ⅱ</t>
    <phoneticPr fontId="23"/>
  </si>
  <si>
    <t>Ⅲ</t>
    <phoneticPr fontId="23"/>
  </si>
  <si>
    <t>Ⅳ</t>
    <phoneticPr fontId="23"/>
  </si>
  <si>
    <t>Ⅱb</t>
    <phoneticPr fontId="23"/>
  </si>
  <si>
    <t>Ⅱa</t>
    <phoneticPr fontId="23"/>
  </si>
  <si>
    <t>Ⅲ</t>
  </si>
  <si>
    <t>Ⅳ</t>
  </si>
  <si>
    <t>漏水</t>
    <rPh sb="0" eb="2">
      <t>ロウスイ</t>
    </rPh>
    <phoneticPr fontId="23"/>
  </si>
  <si>
    <t>材質劣化</t>
    <rPh sb="0" eb="2">
      <t>ザイシツ</t>
    </rPh>
    <rPh sb="2" eb="4">
      <t>レッカ</t>
    </rPh>
    <phoneticPr fontId="23"/>
  </si>
  <si>
    <t>健全性</t>
    <rPh sb="0" eb="2">
      <t>ケンゼン</t>
    </rPh>
    <rPh sb="2" eb="3">
      <t>セイ</t>
    </rPh>
    <phoneticPr fontId="23"/>
  </si>
  <si>
    <t>外力</t>
    <rPh sb="0" eb="2">
      <t>ガイリョク</t>
    </rPh>
    <phoneticPr fontId="23"/>
  </si>
  <si>
    <t xml:space="preserve">外力 </t>
    <rPh sb="0" eb="2">
      <t>ガイリョク</t>
    </rPh>
    <phoneticPr fontId="23"/>
  </si>
  <si>
    <t>変状の発生範囲の規模（㎡）</t>
    <rPh sb="0" eb="2">
      <t>ヘンジョウ</t>
    </rPh>
    <rPh sb="3" eb="5">
      <t>ハッセイ</t>
    </rPh>
    <rPh sb="5" eb="7">
      <t>ハンイ</t>
    </rPh>
    <rPh sb="8" eb="10">
      <t>キボ</t>
    </rPh>
    <phoneticPr fontId="23"/>
  </si>
  <si>
    <t>覆工スパン長（ｍ）</t>
    <rPh sb="0" eb="2">
      <t>フッコウ</t>
    </rPh>
    <rPh sb="5" eb="6">
      <t>ナガ</t>
    </rPh>
    <phoneticPr fontId="23"/>
  </si>
  <si>
    <t>対策区分の判定</t>
    <rPh sb="0" eb="2">
      <t>タイサク</t>
    </rPh>
    <rPh sb="2" eb="4">
      <t>クブン</t>
    </rPh>
    <rPh sb="5" eb="7">
      <t>ハンテイ</t>
    </rPh>
    <phoneticPr fontId="23"/>
  </si>
  <si>
    <t>変    状    規    模</t>
    <rPh sb="0" eb="1">
      <t>ヘン</t>
    </rPh>
    <rPh sb="5" eb="6">
      <t>ジョウ</t>
    </rPh>
    <rPh sb="10" eb="11">
      <t>キ</t>
    </rPh>
    <rPh sb="15" eb="16">
      <t>ボ</t>
    </rPh>
    <phoneticPr fontId="23"/>
  </si>
  <si>
    <t>覆工スパン毎の
健全性の診断</t>
    <rPh sb="0" eb="2">
      <t>フッコウ</t>
    </rPh>
    <rPh sb="5" eb="6">
      <t>ゴト</t>
    </rPh>
    <rPh sb="8" eb="10">
      <t>ケンゼン</t>
    </rPh>
    <rPh sb="10" eb="11">
      <t>セイ</t>
    </rPh>
    <rPh sb="12" eb="14">
      <t>シンダン</t>
    </rPh>
    <phoneticPr fontId="23"/>
  </si>
  <si>
    <t>変    状    数</t>
    <rPh sb="0" eb="1">
      <t>ヘン</t>
    </rPh>
    <rPh sb="5" eb="6">
      <t>ジョウ</t>
    </rPh>
    <rPh sb="10" eb="11">
      <t>スウ</t>
    </rPh>
    <phoneticPr fontId="23"/>
  </si>
  <si>
    <t>覆工ｽﾊﾟﾝ番号</t>
    <rPh sb="0" eb="2">
      <t>フッコウ</t>
    </rPh>
    <rPh sb="6" eb="8">
      <t>バンゴウ</t>
    </rPh>
    <phoneticPr fontId="23"/>
  </si>
  <si>
    <t>【覆工スパン毎の変状数, 健全性の診断, 変状規模】</t>
    <rPh sb="1" eb="3">
      <t>フッコウ</t>
    </rPh>
    <rPh sb="6" eb="7">
      <t>ゴト</t>
    </rPh>
    <rPh sb="8" eb="10">
      <t>ヘンジョウ</t>
    </rPh>
    <rPh sb="10" eb="11">
      <t>スウ</t>
    </rPh>
    <rPh sb="13" eb="16">
      <t>ケンゼンセイ</t>
    </rPh>
    <rPh sb="17" eb="19">
      <t>シンダン</t>
    </rPh>
    <rPh sb="21" eb="23">
      <t>ヘンジョウ</t>
    </rPh>
    <rPh sb="23" eb="25">
      <t>キボ</t>
    </rPh>
    <phoneticPr fontId="23"/>
  </si>
  <si>
    <t>トンネル毎の
健全性</t>
    <rPh sb="4" eb="5">
      <t>ゴト</t>
    </rPh>
    <rPh sb="7" eb="10">
      <t>ケンゼンセイ</t>
    </rPh>
    <phoneticPr fontId="23"/>
  </si>
  <si>
    <t>管理者名</t>
    <rPh sb="0" eb="3">
      <t>カンリシャ</t>
    </rPh>
    <rPh sb="3" eb="4">
      <t>メイ</t>
    </rPh>
    <phoneticPr fontId="23"/>
  </si>
  <si>
    <t>名  称</t>
    <rPh sb="0" eb="1">
      <t>ナ</t>
    </rPh>
    <rPh sb="3" eb="4">
      <t>ショウ</t>
    </rPh>
    <phoneticPr fontId="23"/>
  </si>
  <si>
    <t xml:space="preserve"> </t>
    <phoneticPr fontId="23"/>
  </si>
  <si>
    <t>路線名</t>
    <rPh sb="0" eb="2">
      <t>ロセン</t>
    </rPh>
    <rPh sb="2" eb="3">
      <t>メイ</t>
    </rPh>
    <phoneticPr fontId="23"/>
  </si>
  <si>
    <t>フリガナ</t>
    <phoneticPr fontId="23"/>
  </si>
  <si>
    <t>方向転換所</t>
    <rPh sb="0" eb="2">
      <t>ホウコウ</t>
    </rPh>
    <rPh sb="2" eb="4">
      <t>テンカン</t>
    </rPh>
    <rPh sb="4" eb="5">
      <t>ショ</t>
    </rPh>
    <phoneticPr fontId="2"/>
  </si>
  <si>
    <t>トンネル工法</t>
    <rPh sb="4" eb="6">
      <t>コウホウ</t>
    </rPh>
    <phoneticPr fontId="2"/>
  </si>
  <si>
    <t>非常駐車帯</t>
    <rPh sb="0" eb="2">
      <t>ヒジョウ</t>
    </rPh>
    <rPh sb="2" eb="4">
      <t>チュウシャ</t>
    </rPh>
    <rPh sb="4" eb="5">
      <t>タイ</t>
    </rPh>
    <phoneticPr fontId="2"/>
  </si>
  <si>
    <t>その他</t>
    <rPh sb="2" eb="3">
      <t>タ</t>
    </rPh>
    <phoneticPr fontId="6"/>
  </si>
  <si>
    <t>終点側ｸﾛｿｲﾄﾞ</t>
    <rPh sb="0" eb="2">
      <t>シュウテン</t>
    </rPh>
    <rPh sb="2" eb="3">
      <t>ガワ</t>
    </rPh>
    <phoneticPr fontId="2"/>
  </si>
  <si>
    <t>曲線半径</t>
    <rPh sb="0" eb="2">
      <t>キョクセン</t>
    </rPh>
    <rPh sb="2" eb="4">
      <t>ハンケイ</t>
    </rPh>
    <phoneticPr fontId="2"/>
  </si>
  <si>
    <t>起点側ｸﾛｿｲﾄﾞ</t>
    <rPh sb="0" eb="2">
      <t>キテン</t>
    </rPh>
    <rPh sb="2" eb="3">
      <t>ガワ</t>
    </rPh>
    <phoneticPr fontId="2"/>
  </si>
  <si>
    <t>区間長</t>
    <rPh sb="0" eb="3">
      <t>クカンチョウ</t>
    </rPh>
    <phoneticPr fontId="2"/>
  </si>
  <si>
    <t>曲線区間</t>
    <rPh sb="0" eb="2">
      <t>キョクセン</t>
    </rPh>
    <rPh sb="2" eb="4">
      <t>クカン</t>
    </rPh>
    <phoneticPr fontId="2"/>
  </si>
  <si>
    <t>更新年次</t>
    <rPh sb="0" eb="2">
      <t>コウシン</t>
    </rPh>
    <rPh sb="2" eb="4">
      <t>ネンジ</t>
    </rPh>
    <phoneticPr fontId="2"/>
  </si>
  <si>
    <t>管理者名</t>
    <rPh sb="0" eb="2">
      <t>カンリ</t>
    </rPh>
    <rPh sb="2" eb="3">
      <t>シャ</t>
    </rPh>
    <rPh sb="3" eb="4">
      <t>メイ</t>
    </rPh>
    <phoneticPr fontId="2"/>
  </si>
  <si>
    <t>寸　法</t>
    <rPh sb="0" eb="1">
      <t>スン</t>
    </rPh>
    <rPh sb="2" eb="3">
      <t>ホウ</t>
    </rPh>
    <phoneticPr fontId="2"/>
  </si>
  <si>
    <t>種　類</t>
    <rPh sb="0" eb="1">
      <t>タネ</t>
    </rPh>
    <rPh sb="2" eb="3">
      <t>タグイ</t>
    </rPh>
    <phoneticPr fontId="2"/>
  </si>
  <si>
    <t>占用物件</t>
    <rPh sb="0" eb="2">
      <t>センヨウ</t>
    </rPh>
    <rPh sb="2" eb="4">
      <t>ブッケン</t>
    </rPh>
    <phoneticPr fontId="2"/>
  </si>
  <si>
    <t>直線区間長</t>
    <rPh sb="0" eb="2">
      <t>チョクセン</t>
    </rPh>
    <rPh sb="2" eb="4">
      <t>クカン</t>
    </rPh>
    <rPh sb="4" eb="5">
      <t>チョウ</t>
    </rPh>
    <phoneticPr fontId="2"/>
  </si>
  <si>
    <t>線　形</t>
    <rPh sb="0" eb="1">
      <t>セン</t>
    </rPh>
    <rPh sb="2" eb="3">
      <t>カタチ</t>
    </rPh>
    <phoneticPr fontId="2"/>
  </si>
  <si>
    <t>水噴霧設備</t>
    <rPh sb="0" eb="1">
      <t>ミズ</t>
    </rPh>
    <rPh sb="1" eb="3">
      <t>フンム</t>
    </rPh>
    <rPh sb="3" eb="5">
      <t>セツビ</t>
    </rPh>
    <phoneticPr fontId="2"/>
  </si>
  <si>
    <t>cm</t>
    <phoneticPr fontId="2" type="Hiragana"/>
  </si>
  <si>
    <t>インバート</t>
    <phoneticPr fontId="2"/>
  </si>
  <si>
    <t>縦断勾配</t>
    <rPh sb="0" eb="2">
      <t>ジュウダン</t>
    </rPh>
    <rPh sb="2" eb="4">
      <t>コウバイ</t>
    </rPh>
    <phoneticPr fontId="2"/>
  </si>
  <si>
    <t>無線通信補助設備</t>
    <rPh sb="0" eb="2">
      <t>ムセン</t>
    </rPh>
    <rPh sb="2" eb="4">
      <t>ツウシン</t>
    </rPh>
    <rPh sb="4" eb="6">
      <t>ホジョ</t>
    </rPh>
    <rPh sb="6" eb="8">
      <t>セツビ</t>
    </rPh>
    <phoneticPr fontId="2"/>
  </si>
  <si>
    <t>側　壁</t>
    <rPh sb="0" eb="1">
      <t>ガワ</t>
    </rPh>
    <rPh sb="2" eb="3">
      <t>カベ</t>
    </rPh>
    <phoneticPr fontId="2"/>
  </si>
  <si>
    <t>m</t>
  </si>
  <si>
    <t>有効高</t>
    <rPh sb="0" eb="1">
      <t>ユウ</t>
    </rPh>
    <rPh sb="1" eb="2">
      <t>コウ</t>
    </rPh>
    <rPh sb="2" eb="3">
      <t>タカ</t>
    </rPh>
    <phoneticPr fontId="2"/>
  </si>
  <si>
    <t>その他の設備</t>
    <rPh sb="2" eb="3">
      <t>タ</t>
    </rPh>
    <rPh sb="4" eb="5">
      <t>セツ</t>
    </rPh>
    <rPh sb="5" eb="6">
      <t>ビ</t>
    </rPh>
    <phoneticPr fontId="2"/>
  </si>
  <si>
    <t>アーチ</t>
    <phoneticPr fontId="2"/>
  </si>
  <si>
    <t>半径</t>
    <rPh sb="0" eb="2">
      <t>ハンケイ</t>
    </rPh>
    <phoneticPr fontId="2"/>
  </si>
  <si>
    <t>中央高</t>
    <rPh sb="0" eb="1">
      <t>ナカ</t>
    </rPh>
    <rPh sb="1" eb="2">
      <t>ヒサシ</t>
    </rPh>
    <rPh sb="2" eb="3">
      <t>ダカ</t>
    </rPh>
    <phoneticPr fontId="2"/>
  </si>
  <si>
    <t>排煙設備</t>
    <rPh sb="0" eb="2">
      <t>ハイエン</t>
    </rPh>
    <rPh sb="2" eb="4">
      <t>セツビ</t>
    </rPh>
    <phoneticPr fontId="7"/>
  </si>
  <si>
    <t>建築限界高</t>
    <rPh sb="0" eb="2">
      <t>ケンチク</t>
    </rPh>
    <rPh sb="2" eb="4">
      <t>ゲンカイ</t>
    </rPh>
    <rPh sb="4" eb="5">
      <t>タカ</t>
    </rPh>
    <phoneticPr fontId="2"/>
  </si>
  <si>
    <t>高さ</t>
    <rPh sb="0" eb="1">
      <t>タカ</t>
    </rPh>
    <phoneticPr fontId="2"/>
  </si>
  <si>
    <t>避難通路</t>
    <rPh sb="0" eb="2">
      <t>ヒナン</t>
    </rPh>
    <rPh sb="2" eb="4">
      <t>ツウロ</t>
    </rPh>
    <phoneticPr fontId="2"/>
  </si>
  <si>
    <t>天井部</t>
    <rPh sb="0" eb="2">
      <t>テンジョウ</t>
    </rPh>
    <rPh sb="2" eb="3">
      <t>ブ</t>
    </rPh>
    <phoneticPr fontId="6"/>
  </si>
  <si>
    <t>吸音板</t>
    <rPh sb="0" eb="3">
      <t>キュウオンバン</t>
    </rPh>
    <phoneticPr fontId="2"/>
  </si>
  <si>
    <t>cm</t>
    <phoneticPr fontId="2" type="Hiragana"/>
  </si>
  <si>
    <t>歩道等幅</t>
    <rPh sb="0" eb="1">
      <t>ホ</t>
    </rPh>
    <rPh sb="1" eb="2">
      <t>ミチ</t>
    </rPh>
    <rPh sb="2" eb="3">
      <t>トウ</t>
    </rPh>
    <rPh sb="3" eb="4">
      <t>ハバ</t>
    </rPh>
    <phoneticPr fontId="2"/>
  </si>
  <si>
    <t>避難情報提供設備</t>
    <rPh sb="0" eb="4">
      <t>ヒナンジョウホウ</t>
    </rPh>
    <rPh sb="4" eb="6">
      <t>テイキョウ</t>
    </rPh>
    <rPh sb="6" eb="8">
      <t>セツビ</t>
    </rPh>
    <phoneticPr fontId="2"/>
  </si>
  <si>
    <t>警報表示板</t>
    <rPh sb="0" eb="2">
      <t>ケイホウ</t>
    </rPh>
    <rPh sb="2" eb="5">
      <t>ヒョウジバン</t>
    </rPh>
    <phoneticPr fontId="2"/>
  </si>
  <si>
    <t>避難誘導設備</t>
    <rPh sb="0" eb="2">
      <t>ヒナン</t>
    </rPh>
    <rPh sb="2" eb="4">
      <t>ユウドウ</t>
    </rPh>
    <rPh sb="4" eb="5">
      <t>セツ</t>
    </rPh>
    <rPh sb="5" eb="6">
      <t>ビ</t>
    </rPh>
    <phoneticPr fontId="2"/>
  </si>
  <si>
    <t>標識</t>
    <rPh sb="0" eb="2">
      <t>ヒョウシキ</t>
    </rPh>
    <phoneticPr fontId="2"/>
  </si>
  <si>
    <t>竣工巻厚</t>
    <rPh sb="0" eb="2">
      <t>シュンコウ</t>
    </rPh>
    <rPh sb="2" eb="3">
      <t>マ</t>
    </rPh>
    <rPh sb="3" eb="4">
      <t>アツ</t>
    </rPh>
    <phoneticPr fontId="2"/>
  </si>
  <si>
    <t>車 道 幅</t>
    <rPh sb="0" eb="1">
      <t>クルマ</t>
    </rPh>
    <rPh sb="2" eb="3">
      <t>ミチ</t>
    </rPh>
    <rPh sb="4" eb="5">
      <t>ハバ</t>
    </rPh>
    <phoneticPr fontId="2"/>
  </si>
  <si>
    <t>幅　員</t>
    <rPh sb="0" eb="1">
      <t>ハバ</t>
    </rPh>
    <rPh sb="2" eb="3">
      <t>イン</t>
    </rPh>
    <phoneticPr fontId="2"/>
  </si>
  <si>
    <t>換気</t>
    <rPh sb="0" eb="2">
      <t>カンキ</t>
    </rPh>
    <phoneticPr fontId="2"/>
  </si>
  <si>
    <t>m</t>
    <phoneticPr fontId="2" type="Hiragana"/>
  </si>
  <si>
    <t>延長</t>
    <rPh sb="0" eb="2">
      <t>エンチョウ</t>
    </rPh>
    <phoneticPr fontId="2"/>
  </si>
  <si>
    <t>道 路 幅</t>
    <rPh sb="0" eb="1">
      <t>ミチ</t>
    </rPh>
    <rPh sb="2" eb="3">
      <t>ミチ</t>
    </rPh>
    <rPh sb="4" eb="5">
      <t>ハバ</t>
    </rPh>
    <phoneticPr fontId="2"/>
  </si>
  <si>
    <t>消 火 器</t>
    <rPh sb="0" eb="1">
      <t>ケ</t>
    </rPh>
    <rPh sb="2" eb="3">
      <t>ヒ</t>
    </rPh>
    <rPh sb="4" eb="5">
      <t>ウツワ</t>
    </rPh>
    <phoneticPr fontId="2"/>
  </si>
  <si>
    <t>消火設備</t>
    <rPh sb="0" eb="2">
      <t>ショウカ</t>
    </rPh>
    <rPh sb="2" eb="4">
      <t>セツビ</t>
    </rPh>
    <phoneticPr fontId="2"/>
  </si>
  <si>
    <t>照明</t>
    <rPh sb="0" eb="2">
      <t>ショウメイ</t>
    </rPh>
    <phoneticPr fontId="2"/>
  </si>
  <si>
    <t>道路附属物等</t>
    <rPh sb="0" eb="2">
      <t>ドウロ</t>
    </rPh>
    <rPh sb="2" eb="4">
      <t>フゾク</t>
    </rPh>
    <rPh sb="4" eb="5">
      <t>ブツ</t>
    </rPh>
    <rPh sb="5" eb="6">
      <t>トウ</t>
    </rPh>
    <phoneticPr fontId="2"/>
  </si>
  <si>
    <t>形式</t>
    <rPh sb="0" eb="2">
      <t>ケイシキ</t>
    </rPh>
    <phoneticPr fontId="2"/>
  </si>
  <si>
    <t>終点</t>
    <rPh sb="0" eb="2">
      <t>シュウテン</t>
    </rPh>
    <phoneticPr fontId="2"/>
  </si>
  <si>
    <t>台/日</t>
  </si>
  <si>
    <t>交 通 量</t>
    <rPh sb="0" eb="1">
      <t>コウ</t>
    </rPh>
    <rPh sb="2" eb="3">
      <t>ツウ</t>
    </rPh>
    <rPh sb="4" eb="5">
      <t>リョウ</t>
    </rPh>
    <phoneticPr fontId="2"/>
  </si>
  <si>
    <t>個数</t>
    <rPh sb="0" eb="2">
      <t>コスウ</t>
    </rPh>
    <phoneticPr fontId="2"/>
  </si>
  <si>
    <t>種別・方式</t>
    <rPh sb="0" eb="2">
      <t>シュベツ</t>
    </rPh>
    <rPh sb="3" eb="5">
      <t>ホウシキ</t>
    </rPh>
    <phoneticPr fontId="2"/>
  </si>
  <si>
    <t>施設</t>
    <rPh sb="0" eb="2">
      <t>シセツ</t>
    </rPh>
    <phoneticPr fontId="2"/>
  </si>
  <si>
    <t>m</t>
    <phoneticPr fontId="2" type="Hiragana"/>
  </si>
  <si>
    <t>m2</t>
  </si>
  <si>
    <t>内空断面積</t>
    <rPh sb="0" eb="1">
      <t>ナイ</t>
    </rPh>
    <rPh sb="1" eb="2">
      <t>クウ</t>
    </rPh>
    <rPh sb="2" eb="5">
      <t>ダンメンセキ</t>
    </rPh>
    <phoneticPr fontId="2"/>
  </si>
  <si>
    <t>起点</t>
    <rPh sb="0" eb="2">
      <t>キテン</t>
    </rPh>
    <phoneticPr fontId="2"/>
  </si>
  <si>
    <t>坑門</t>
    <rPh sb="0" eb="2">
      <t>コウモン</t>
    </rPh>
    <phoneticPr fontId="2"/>
  </si>
  <si>
    <t>土かぶり</t>
    <rPh sb="0" eb="1">
      <t>ツチ</t>
    </rPh>
    <phoneticPr fontId="2"/>
  </si>
  <si>
    <t>非常警報設備</t>
    <rPh sb="0" eb="2">
      <t>ヒジョウ</t>
    </rPh>
    <rPh sb="2" eb="4">
      <t>ケイホウ</t>
    </rPh>
    <rPh sb="4" eb="6">
      <t>セツビ</t>
    </rPh>
    <phoneticPr fontId="2"/>
  </si>
  <si>
    <t>警報設備</t>
    <rPh sb="0" eb="2">
      <t>ケイホウ</t>
    </rPh>
    <rPh sb="2" eb="4">
      <t>セツビ</t>
    </rPh>
    <phoneticPr fontId="2"/>
  </si>
  <si>
    <t>種　別</t>
    <rPh sb="0" eb="1">
      <t>タネ</t>
    </rPh>
    <rPh sb="2" eb="3">
      <t>ベツ</t>
    </rPh>
    <phoneticPr fontId="2"/>
  </si>
  <si>
    <t>排水</t>
    <rPh sb="0" eb="2">
      <t>ハイスイ</t>
    </rPh>
    <phoneticPr fontId="2"/>
  </si>
  <si>
    <t>天井板種類</t>
    <rPh sb="0" eb="2">
      <t>テンジョウ</t>
    </rPh>
    <rPh sb="2" eb="3">
      <t>バン</t>
    </rPh>
    <rPh sb="3" eb="5">
      <t>シュルイ</t>
    </rPh>
    <phoneticPr fontId="2"/>
  </si>
  <si>
    <t>一般有料区分</t>
    <rPh sb="0" eb="2">
      <t>イッパン</t>
    </rPh>
    <rPh sb="2" eb="4">
      <t>ユウリョウ</t>
    </rPh>
    <rPh sb="4" eb="6">
      <t>クブン</t>
    </rPh>
    <phoneticPr fontId="2"/>
  </si>
  <si>
    <t>自動通報設備</t>
    <rPh sb="0" eb="2">
      <t>ジドウ</t>
    </rPh>
    <rPh sb="2" eb="4">
      <t>ツウホウ</t>
    </rPh>
    <rPh sb="4" eb="6">
      <t>セツビ</t>
    </rPh>
    <phoneticPr fontId="2"/>
  </si>
  <si>
    <t>内装種類</t>
    <rPh sb="0" eb="2">
      <t>ナイソウ</t>
    </rPh>
    <rPh sb="2" eb="4">
      <t>シュルイ</t>
    </rPh>
    <phoneticPr fontId="2"/>
  </si>
  <si>
    <t>経度</t>
    <rPh sb="0" eb="2">
      <t>けいど</t>
    </rPh>
    <phoneticPr fontId="2" type="Hiragana"/>
  </si>
  <si>
    <t>操作型通報設備</t>
    <rPh sb="0" eb="2">
      <t>ソウサ</t>
    </rPh>
    <rPh sb="2" eb="3">
      <t>ガタ</t>
    </rPh>
    <rPh sb="3" eb="5">
      <t>ツウホウ</t>
    </rPh>
    <rPh sb="5" eb="7">
      <t>セツビ</t>
    </rPh>
    <phoneticPr fontId="2"/>
  </si>
  <si>
    <t>面　積</t>
    <rPh sb="0" eb="1">
      <t>メン</t>
    </rPh>
    <rPh sb="2" eb="3">
      <t>セキ</t>
    </rPh>
    <phoneticPr fontId="2"/>
  </si>
  <si>
    <t>トンネル等級</t>
    <rPh sb="4" eb="6">
      <t>トウキュウ</t>
    </rPh>
    <phoneticPr fontId="2"/>
  </si>
  <si>
    <t>緯度</t>
    <rPh sb="0" eb="2">
      <t>いど</t>
    </rPh>
    <phoneticPr fontId="2" type="Hiragana"/>
  </si>
  <si>
    <t>通報設備</t>
    <rPh sb="0" eb="2">
      <t>ツウホウ</t>
    </rPh>
    <rPh sb="2" eb="4">
      <t>セツビ</t>
    </rPh>
    <phoneticPr fontId="2"/>
  </si>
  <si>
    <t>m</t>
    <phoneticPr fontId="2" type="Hiragana"/>
  </si>
  <si>
    <t>厚　さ</t>
    <rPh sb="0" eb="1">
      <t>アツ</t>
    </rPh>
    <phoneticPr fontId="2"/>
  </si>
  <si>
    <t>供用年月日</t>
    <rPh sb="0" eb="2">
      <t>キョウヨウ</t>
    </rPh>
    <rPh sb="2" eb="5">
      <t>ネンガッピ</t>
    </rPh>
    <phoneticPr fontId="6"/>
  </si>
  <si>
    <t>更新年度</t>
    <rPh sb="0" eb="2">
      <t>こうしん</t>
    </rPh>
    <rPh sb="2" eb="4">
      <t>ねんど</t>
    </rPh>
    <phoneticPr fontId="2" type="Hiragana"/>
  </si>
  <si>
    <t>型式</t>
    <rPh sb="0" eb="2">
      <t>ケイシキ</t>
    </rPh>
    <phoneticPr fontId="2"/>
  </si>
  <si>
    <t>施設の内訳</t>
    <rPh sb="0" eb="2">
      <t>シセツ</t>
    </rPh>
    <rPh sb="3" eb="5">
      <t>ウチワケ</t>
    </rPh>
    <phoneticPr fontId="2"/>
  </si>
  <si>
    <t>トンネル非常用施設</t>
    <rPh sb="4" eb="7">
      <t>ヒジョウヨウ</t>
    </rPh>
    <rPh sb="7" eb="9">
      <t>シセツ</t>
    </rPh>
    <phoneticPr fontId="2"/>
  </si>
  <si>
    <t>舗装</t>
    <rPh sb="0" eb="2">
      <t>ホソウ</t>
    </rPh>
    <phoneticPr fontId="2"/>
  </si>
  <si>
    <t>完成年月日</t>
    <rPh sb="0" eb="2">
      <t>カンセイ</t>
    </rPh>
    <rPh sb="2" eb="5">
      <t>ネンガッピ</t>
    </rPh>
    <phoneticPr fontId="6"/>
  </si>
  <si>
    <t>ｍ</t>
    <phoneticPr fontId="6"/>
  </si>
  <si>
    <t>L=</t>
    <phoneticPr fontId="6"/>
  </si>
  <si>
    <t>トンネル延長</t>
    <phoneticPr fontId="6"/>
  </si>
  <si>
    <t>作成年月日</t>
    <rPh sb="0" eb="2">
      <t>サクセイ</t>
    </rPh>
    <rPh sb="2" eb="5">
      <t>ネンガッピ</t>
    </rPh>
    <phoneticPr fontId="6"/>
  </si>
  <si>
    <t>作成者</t>
    <rPh sb="0" eb="3">
      <t>サクセイシャ</t>
    </rPh>
    <phoneticPr fontId="6"/>
  </si>
  <si>
    <t>代替路の有無</t>
  </si>
  <si>
    <t>緊急輸送道路</t>
  </si>
  <si>
    <t>路線名</t>
    <phoneticPr fontId="6"/>
  </si>
  <si>
    <t>トンネルID</t>
    <phoneticPr fontId="7"/>
  </si>
  <si>
    <t>(m)</t>
    <phoneticPr fontId="2"/>
  </si>
  <si>
    <t>(m)</t>
    <phoneticPr fontId="2"/>
  </si>
  <si>
    <t>(m)</t>
    <phoneticPr fontId="2"/>
  </si>
  <si>
    <t>特記事項</t>
    <rPh sb="0" eb="2">
      <t>トッキ</t>
    </rPh>
    <rPh sb="2" eb="4">
      <t>ジコウ</t>
    </rPh>
    <phoneticPr fontId="6"/>
  </si>
  <si>
    <t>風向
風速計</t>
    <rPh sb="0" eb="2">
      <t>フウコウ</t>
    </rPh>
    <rPh sb="3" eb="5">
      <t>フウソク</t>
    </rPh>
    <rPh sb="5" eb="6">
      <t>ケイ</t>
    </rPh>
    <phoneticPr fontId="6"/>
  </si>
  <si>
    <t>CO計</t>
    <rPh sb="2" eb="3">
      <t>ケイ</t>
    </rPh>
    <phoneticPr fontId="6"/>
  </si>
  <si>
    <t>VI計</t>
    <rPh sb="2" eb="3">
      <t>ケイ</t>
    </rPh>
    <phoneticPr fontId="6"/>
  </si>
  <si>
    <t>JF</t>
    <phoneticPr fontId="6"/>
  </si>
  <si>
    <t>誘導
表示板</t>
    <rPh sb="0" eb="2">
      <t>ユウドウ</t>
    </rPh>
    <rPh sb="3" eb="5">
      <t>ヒョウジ</t>
    </rPh>
    <rPh sb="5" eb="6">
      <t>イタ</t>
    </rPh>
    <phoneticPr fontId="6"/>
  </si>
  <si>
    <t>消火栓</t>
    <rPh sb="0" eb="2">
      <t>ショウカ</t>
    </rPh>
    <rPh sb="2" eb="3">
      <t>セン</t>
    </rPh>
    <phoneticPr fontId="6"/>
  </si>
  <si>
    <t>消火器</t>
    <rPh sb="0" eb="2">
      <t>ショウカ</t>
    </rPh>
    <rPh sb="2" eb="3">
      <t>ウツワ</t>
    </rPh>
    <phoneticPr fontId="6"/>
  </si>
  <si>
    <t>非常
電話</t>
    <rPh sb="0" eb="2">
      <t>ヒジョウ</t>
    </rPh>
    <rPh sb="3" eb="5">
      <t>デンワ</t>
    </rPh>
    <phoneticPr fontId="6"/>
  </si>
  <si>
    <t>入口出口照明</t>
    <rPh sb="0" eb="1">
      <t>イ</t>
    </rPh>
    <rPh sb="1" eb="2">
      <t>グチ</t>
    </rPh>
    <rPh sb="2" eb="3">
      <t>デ</t>
    </rPh>
    <rPh sb="3" eb="4">
      <t>グチ</t>
    </rPh>
    <rPh sb="4" eb="6">
      <t>ショウメイ</t>
    </rPh>
    <phoneticPr fontId="6"/>
  </si>
  <si>
    <t>基本照明</t>
    <rPh sb="0" eb="2">
      <t>キホン</t>
    </rPh>
    <rPh sb="2" eb="4">
      <t>ショウメイ</t>
    </rPh>
    <phoneticPr fontId="6"/>
  </si>
  <si>
    <t>天井板</t>
    <rPh sb="0" eb="2">
      <t>テンジョウ</t>
    </rPh>
    <rPh sb="2" eb="3">
      <t>イタ</t>
    </rPh>
    <phoneticPr fontId="6"/>
  </si>
  <si>
    <t>内装板</t>
    <rPh sb="0" eb="3">
      <t>ナイソウバン</t>
    </rPh>
    <phoneticPr fontId="6"/>
  </si>
  <si>
    <t>特記事項</t>
    <rPh sb="0" eb="2">
      <t>トッキ</t>
    </rPh>
    <rPh sb="2" eb="4">
      <t>ジコウ</t>
    </rPh>
    <phoneticPr fontId="2"/>
  </si>
  <si>
    <t>終点側</t>
    <rPh sb="0" eb="2">
      <t>シュウテン</t>
    </rPh>
    <rPh sb="2" eb="3">
      <t>ガワ</t>
    </rPh>
    <phoneticPr fontId="2"/>
  </si>
  <si>
    <t>起点側</t>
    <rPh sb="0" eb="2">
      <t>キテン</t>
    </rPh>
    <rPh sb="2" eb="3">
      <t>ガワ</t>
    </rPh>
    <phoneticPr fontId="2"/>
  </si>
  <si>
    <t>その他附属物等</t>
    <rPh sb="2" eb="3">
      <t>タ</t>
    </rPh>
    <rPh sb="3" eb="6">
      <t>フゾクブツ</t>
    </rPh>
    <rPh sb="6" eb="7">
      <t>トウ</t>
    </rPh>
    <phoneticPr fontId="6"/>
  </si>
  <si>
    <t>換気施設</t>
    <rPh sb="0" eb="2">
      <t>カンキ</t>
    </rPh>
    <rPh sb="2" eb="4">
      <t>シセツ</t>
    </rPh>
    <phoneticPr fontId="2"/>
  </si>
  <si>
    <t>非常用施設</t>
    <rPh sb="0" eb="3">
      <t>ヒジョウヨウ</t>
    </rPh>
    <rPh sb="3" eb="5">
      <t>シセツ</t>
    </rPh>
    <phoneticPr fontId="2"/>
  </si>
  <si>
    <t>照明施設</t>
    <rPh sb="0" eb="2">
      <t>ショウメイ</t>
    </rPh>
    <rPh sb="2" eb="4">
      <t>シセツ</t>
    </rPh>
    <phoneticPr fontId="2"/>
  </si>
  <si>
    <t>トンネル本体工</t>
    <rPh sb="4" eb="7">
      <t>ホンタイコウ</t>
    </rPh>
    <phoneticPr fontId="2"/>
  </si>
  <si>
    <t>追加距離</t>
    <rPh sb="0" eb="1">
      <t>ツイカ</t>
    </rPh>
    <rPh sb="1" eb="3">
      <t>キョリ</t>
    </rPh>
    <phoneticPr fontId="2"/>
  </si>
  <si>
    <t>ｽﾊﾟﾝ長</t>
    <rPh sb="4" eb="5">
      <t>チョウ</t>
    </rPh>
    <phoneticPr fontId="2"/>
  </si>
  <si>
    <t>覆工
ｽﾊﾟﾝ
番号</t>
    <rPh sb="0" eb="2">
      <t>フッコウ</t>
    </rPh>
    <rPh sb="8" eb="10">
      <t>バンゴウ</t>
    </rPh>
    <phoneticPr fontId="2"/>
  </si>
  <si>
    <t>路線名</t>
    <phoneticPr fontId="6"/>
  </si>
  <si>
    <t>フリガナ</t>
    <phoneticPr fontId="2"/>
  </si>
  <si>
    <t>■トンネル台帳 　トンネル情報一覧表</t>
    <rPh sb="5" eb="7">
      <t>ダイチョウ</t>
    </rPh>
    <rPh sb="13" eb="15">
      <t>ジョウホウ</t>
    </rPh>
    <rPh sb="15" eb="17">
      <t>イチラン</t>
    </rPh>
    <rPh sb="17" eb="18">
      <t>ヒョウ</t>
    </rPh>
    <phoneticPr fontId="2"/>
  </si>
  <si>
    <t>位置図・現況写真・標準断面図・地質縦断図・施工実績</t>
    <rPh sb="0" eb="3">
      <t>イチズ</t>
    </rPh>
    <rPh sb="4" eb="6">
      <t>ゲンキョウ</t>
    </rPh>
    <rPh sb="6" eb="8">
      <t>シャシン</t>
    </rPh>
    <rPh sb="9" eb="11">
      <t>ヒョウジュン</t>
    </rPh>
    <rPh sb="11" eb="14">
      <t>ダンメンズ</t>
    </rPh>
    <rPh sb="15" eb="17">
      <t>チシツ</t>
    </rPh>
    <rPh sb="17" eb="19">
      <t>ジュウダン</t>
    </rPh>
    <rPh sb="19" eb="20">
      <t>ズ</t>
    </rPh>
    <rPh sb="21" eb="23">
      <t>セコウ</t>
    </rPh>
    <rPh sb="23" eb="25">
      <t>ジッセキ</t>
    </rPh>
    <phoneticPr fontId="6"/>
  </si>
  <si>
    <t>作成年月日</t>
    <rPh sb="0" eb="2">
      <t>サクセイ</t>
    </rPh>
    <rPh sb="2" eb="5">
      <t>ネンガッピ</t>
    </rPh>
    <phoneticPr fontId="2"/>
  </si>
  <si>
    <t>実施</t>
    <rPh sb="0" eb="2">
      <t>ジッシ</t>
    </rPh>
    <phoneticPr fontId="2"/>
  </si>
  <si>
    <t>健全性</t>
    <rPh sb="0" eb="3">
      <t>ケンゼンセイ</t>
    </rPh>
    <phoneticPr fontId="2"/>
  </si>
  <si>
    <t>状態</t>
    <rPh sb="0" eb="2">
      <t>ジョウタイ</t>
    </rPh>
    <phoneticPr fontId="2"/>
  </si>
  <si>
    <t>前回定期点検時
との比較</t>
    <rPh sb="0" eb="2">
      <t>ゼンカイ</t>
    </rPh>
    <rPh sb="6" eb="7">
      <t>ジ</t>
    </rPh>
    <rPh sb="10" eb="12">
      <t>ヒカク</t>
    </rPh>
    <phoneticPr fontId="2"/>
  </si>
  <si>
    <t>変状区分</t>
    <rPh sb="0" eb="2">
      <t>ヘンジョウ</t>
    </rPh>
    <rPh sb="2" eb="4">
      <t>クブン</t>
    </rPh>
    <phoneticPr fontId="2"/>
  </si>
  <si>
    <t>部位区分</t>
    <rPh sb="0" eb="2">
      <t>ブイ</t>
    </rPh>
    <rPh sb="2" eb="4">
      <t>クブン</t>
    </rPh>
    <phoneticPr fontId="6"/>
  </si>
  <si>
    <t>対象箇所</t>
    <rPh sb="0" eb="2">
      <t>タイショウ</t>
    </rPh>
    <rPh sb="2" eb="4">
      <t>カショ</t>
    </rPh>
    <phoneticPr fontId="6"/>
  </si>
  <si>
    <t>対応方針
・
特記事項</t>
    <rPh sb="0" eb="2">
      <t>タイオウ</t>
    </rPh>
    <rPh sb="2" eb="4">
      <t>ホウシン</t>
    </rPh>
    <rPh sb="7" eb="9">
      <t>トッキ</t>
    </rPh>
    <rPh sb="9" eb="11">
      <t>ジコウ</t>
    </rPh>
    <phoneticPr fontId="2"/>
  </si>
  <si>
    <t>措置履歴</t>
    <rPh sb="0" eb="2">
      <t>ソチ</t>
    </rPh>
    <rPh sb="2" eb="4">
      <t>リレキ</t>
    </rPh>
    <phoneticPr fontId="2"/>
  </si>
  <si>
    <t>変  状  の  内  容</t>
    <rPh sb="0" eb="1">
      <t>ヘン</t>
    </rPh>
    <rPh sb="3" eb="4">
      <t>ジョウ</t>
    </rPh>
    <rPh sb="9" eb="10">
      <t>ウチ</t>
    </rPh>
    <rPh sb="12" eb="13">
      <t>カタチ</t>
    </rPh>
    <phoneticPr fontId="2"/>
  </si>
  <si>
    <t>変状部位</t>
    <rPh sb="0" eb="2">
      <t>ヘンジョウ</t>
    </rPh>
    <rPh sb="2" eb="4">
      <t>ブイ</t>
    </rPh>
    <phoneticPr fontId="2"/>
  </si>
  <si>
    <t>距離
（m）</t>
    <rPh sb="0" eb="2">
      <t>キョリ</t>
    </rPh>
    <phoneticPr fontId="2"/>
  </si>
  <si>
    <t>変状
番号</t>
    <rPh sb="0" eb="2">
      <t>ヘンジョウ</t>
    </rPh>
    <rPh sb="3" eb="5">
      <t>バンゴウ</t>
    </rPh>
    <phoneticPr fontId="2"/>
  </si>
  <si>
    <t>異常の発生範囲の規模</t>
    <rPh sb="0" eb="2">
      <t>イジョウ</t>
    </rPh>
    <rPh sb="3" eb="5">
      <t>ハッセイ</t>
    </rPh>
    <rPh sb="5" eb="7">
      <t>ハンイ</t>
    </rPh>
    <rPh sb="8" eb="10">
      <t>キボ</t>
    </rPh>
    <phoneticPr fontId="2"/>
  </si>
  <si>
    <t>異常種類</t>
    <rPh sb="0" eb="2">
      <t>イジョウ</t>
    </rPh>
    <rPh sb="2" eb="4">
      <t>シュルイ</t>
    </rPh>
    <phoneticPr fontId="2"/>
  </si>
  <si>
    <t>異　常  の  内　容</t>
    <rPh sb="0" eb="1">
      <t>イ</t>
    </rPh>
    <rPh sb="2" eb="3">
      <t>ツネ</t>
    </rPh>
    <rPh sb="8" eb="9">
      <t>ナイ</t>
    </rPh>
    <rPh sb="10" eb="11">
      <t>カタチ</t>
    </rPh>
    <phoneticPr fontId="2"/>
  </si>
  <si>
    <t>異常部位</t>
    <rPh sb="0" eb="2">
      <t>イジョウ</t>
    </rPh>
    <rPh sb="2" eb="4">
      <t>ブイ</t>
    </rPh>
    <phoneticPr fontId="2"/>
  </si>
  <si>
    <t>異常
番号</t>
    <rPh sb="0" eb="2">
      <t>イジョウ</t>
    </rPh>
    <rPh sb="3" eb="5">
      <t>バンゴウ</t>
    </rPh>
    <phoneticPr fontId="2"/>
  </si>
  <si>
    <t>路線名</t>
    <phoneticPr fontId="6"/>
  </si>
  <si>
    <t>フリガナ</t>
    <phoneticPr fontId="2"/>
  </si>
  <si>
    <t>（以下、印刷不要）</t>
    <rPh sb="1" eb="3">
      <t>イカ</t>
    </rPh>
    <rPh sb="4" eb="6">
      <t>インサツ</t>
    </rPh>
    <rPh sb="6" eb="8">
      <t>フヨウ</t>
    </rPh>
    <phoneticPr fontId="6"/>
  </si>
  <si>
    <t>Ⅲ</t>
    <phoneticPr fontId="6"/>
  </si>
  <si>
    <t>判定区分</t>
    <rPh sb="0" eb="2">
      <t>ハンテイ</t>
    </rPh>
    <rPh sb="2" eb="4">
      <t>クブン</t>
    </rPh>
    <phoneticPr fontId="6"/>
  </si>
  <si>
    <t>健全性の
診断結果</t>
    <rPh sb="0" eb="3">
      <t>ケンゼンセイ</t>
    </rPh>
    <rPh sb="5" eb="7">
      <t>シンダン</t>
    </rPh>
    <rPh sb="7" eb="9">
      <t>ケッカ</t>
    </rPh>
    <phoneticPr fontId="6"/>
  </si>
  <si>
    <t>判定区分毎の変状数</t>
    <rPh sb="0" eb="2">
      <t>ハンテイ</t>
    </rPh>
    <rPh sb="2" eb="4">
      <t>クブン</t>
    </rPh>
    <rPh sb="4" eb="5">
      <t>ゴト</t>
    </rPh>
    <rPh sb="6" eb="8">
      <t>ヘンジョウ</t>
    </rPh>
    <rPh sb="8" eb="9">
      <t>スウ</t>
    </rPh>
    <phoneticPr fontId="6"/>
  </si>
  <si>
    <t>対策区分の
判定結果</t>
    <rPh sb="0" eb="2">
      <t>タイサク</t>
    </rPh>
    <rPh sb="2" eb="4">
      <t>クブン</t>
    </rPh>
    <rPh sb="6" eb="8">
      <t>ハンテイ</t>
    </rPh>
    <rPh sb="8" eb="10">
      <t>ケッカ</t>
    </rPh>
    <phoneticPr fontId="6"/>
  </si>
  <si>
    <t>計</t>
    <rPh sb="0" eb="1">
      <t>ケイ</t>
    </rPh>
    <phoneticPr fontId="6"/>
  </si>
  <si>
    <t>－</t>
    <phoneticPr fontId="6"/>
  </si>
  <si>
    <t>変状の発生規模合計(㎡)</t>
    <rPh sb="0" eb="2">
      <t>ヘンジョウ</t>
    </rPh>
    <rPh sb="3" eb="5">
      <t>ハッセイ</t>
    </rPh>
    <rPh sb="5" eb="7">
      <t>キボ</t>
    </rPh>
    <rPh sb="7" eb="9">
      <t>ゴウケイ</t>
    </rPh>
    <phoneticPr fontId="6"/>
  </si>
  <si>
    <t>集計
・
判定
・
診断</t>
    <rPh sb="0" eb="2">
      <t>シュウケイ</t>
    </rPh>
    <rPh sb="5" eb="7">
      <t>ハンテイ</t>
    </rPh>
    <rPh sb="10" eb="12">
      <t>シンダン</t>
    </rPh>
    <phoneticPr fontId="6"/>
  </si>
  <si>
    <t>Ⅱb</t>
    <phoneticPr fontId="6"/>
  </si>
  <si>
    <t>Ⅱa</t>
    <phoneticPr fontId="6"/>
  </si>
  <si>
    <t>Ⅲ</t>
    <phoneticPr fontId="6"/>
  </si>
  <si>
    <t>Ⅳ</t>
    <phoneticPr fontId="6"/>
  </si>
  <si>
    <t>Ⅱb</t>
    <phoneticPr fontId="6"/>
  </si>
  <si>
    <t>Ⅱa</t>
    <phoneticPr fontId="6"/>
  </si>
  <si>
    <t>Ⅱa</t>
    <phoneticPr fontId="6"/>
  </si>
  <si>
    <t>Ⅳ</t>
    <phoneticPr fontId="6"/>
  </si>
  <si>
    <t>変状区分</t>
    <rPh sb="0" eb="2">
      <t>ヘンジョウ</t>
    </rPh>
    <rPh sb="2" eb="4">
      <t>クブン</t>
    </rPh>
    <phoneticPr fontId="6"/>
  </si>
  <si>
    <t>変状番号</t>
    <rPh sb="0" eb="2">
      <t>ヘンジョウ</t>
    </rPh>
    <rPh sb="2" eb="4">
      <t>バンゴウ</t>
    </rPh>
    <phoneticPr fontId="6"/>
  </si>
  <si>
    <t>対策区分毎の変状の発生範囲の規模(㎡)</t>
    <rPh sb="0" eb="2">
      <t>タイサク</t>
    </rPh>
    <rPh sb="2" eb="4">
      <t>クブン</t>
    </rPh>
    <rPh sb="4" eb="5">
      <t>ゴト</t>
    </rPh>
    <rPh sb="6" eb="8">
      <t>ヘンジョウ</t>
    </rPh>
    <rPh sb="9" eb="11">
      <t>ハッセイ</t>
    </rPh>
    <rPh sb="11" eb="13">
      <t>ハンイ</t>
    </rPh>
    <rPh sb="14" eb="16">
      <t>キボ</t>
    </rPh>
    <phoneticPr fontId="6"/>
  </si>
  <si>
    <t>対策区分毎の
変状の有無</t>
    <rPh sb="0" eb="2">
      <t>タイサク</t>
    </rPh>
    <rPh sb="2" eb="4">
      <t>クブン</t>
    </rPh>
    <rPh sb="4" eb="5">
      <t>ゴト</t>
    </rPh>
    <rPh sb="7" eb="9">
      <t>ヘンジョウ</t>
    </rPh>
    <rPh sb="10" eb="12">
      <t>ウム</t>
    </rPh>
    <phoneticPr fontId="6"/>
  </si>
  <si>
    <t>応急措置前の判定</t>
    <rPh sb="0" eb="2">
      <t>オウキュウ</t>
    </rPh>
    <rPh sb="2" eb="4">
      <t>ソチ</t>
    </rPh>
    <rPh sb="4" eb="5">
      <t>マエ</t>
    </rPh>
    <rPh sb="6" eb="8">
      <t>ハンテイ</t>
    </rPh>
    <phoneticPr fontId="6"/>
  </si>
  <si>
    <t>前回定期点検時の健全性</t>
    <rPh sb="0" eb="2">
      <t>ゼンカイ</t>
    </rPh>
    <rPh sb="6" eb="7">
      <t>ジ</t>
    </rPh>
    <rPh sb="8" eb="11">
      <t>ケンゼンセイ</t>
    </rPh>
    <phoneticPr fontId="6"/>
  </si>
  <si>
    <t>スパン長</t>
    <rPh sb="3" eb="4">
      <t>ナガ</t>
    </rPh>
    <phoneticPr fontId="6"/>
  </si>
  <si>
    <t>スパン番号</t>
    <rPh sb="3" eb="5">
      <t>バンゴウ</t>
    </rPh>
    <phoneticPr fontId="6"/>
  </si>
  <si>
    <t>【健全性判定集計表】</t>
    <phoneticPr fontId="6"/>
  </si>
  <si>
    <t>スパン別変状展開図</t>
    <rPh sb="3" eb="4">
      <t>ベツ</t>
    </rPh>
    <rPh sb="4" eb="5">
      <t>ヘン</t>
    </rPh>
    <rPh sb="5" eb="6">
      <t>ジョウ</t>
    </rPh>
    <rPh sb="6" eb="9">
      <t>テンカイズ</t>
    </rPh>
    <phoneticPr fontId="6"/>
  </si>
  <si>
    <t>定期点検年月日</t>
    <rPh sb="4" eb="7">
      <t>ネンガッピ</t>
    </rPh>
    <phoneticPr fontId="2"/>
  </si>
  <si>
    <t>路線名</t>
    <phoneticPr fontId="6"/>
  </si>
  <si>
    <t>フリガナ</t>
    <phoneticPr fontId="2"/>
  </si>
  <si>
    <t>対策区分の
判定</t>
    <rPh sb="0" eb="2">
      <t>タイサク</t>
    </rPh>
    <rPh sb="2" eb="4">
      <t>クブン</t>
    </rPh>
    <rPh sb="6" eb="8">
      <t>ハンテイ</t>
    </rPh>
    <phoneticPr fontId="6"/>
  </si>
  <si>
    <t>覆工スパン
番号</t>
    <rPh sb="0" eb="2">
      <t>フッコウ</t>
    </rPh>
    <rPh sb="6" eb="8">
      <t>バンゴウ</t>
    </rPh>
    <phoneticPr fontId="6"/>
  </si>
  <si>
    <t>対応策</t>
    <rPh sb="0" eb="3">
      <t>タイオウサク</t>
    </rPh>
    <phoneticPr fontId="2"/>
  </si>
  <si>
    <t>不可能な理由</t>
    <rPh sb="0" eb="3">
      <t>フカノウ</t>
    </rPh>
    <rPh sb="4" eb="6">
      <t>リユウ</t>
    </rPh>
    <phoneticPr fontId="2"/>
  </si>
  <si>
    <t>対象箇所</t>
    <rPh sb="0" eb="2">
      <t>タイショウ</t>
    </rPh>
    <rPh sb="2" eb="4">
      <t>カショ</t>
    </rPh>
    <phoneticPr fontId="2"/>
  </si>
  <si>
    <t>覆工スパン
番号</t>
    <rPh sb="0" eb="2">
      <t>フッコウ</t>
    </rPh>
    <rPh sb="6" eb="8">
      <t>バンゴウ</t>
    </rPh>
    <phoneticPr fontId="2"/>
  </si>
  <si>
    <t>名　称</t>
    <rPh sb="0" eb="1">
      <t>ナ</t>
    </rPh>
    <rPh sb="2" eb="3">
      <t>ショウ</t>
    </rPh>
    <phoneticPr fontId="2"/>
  </si>
  <si>
    <t>路 線 名</t>
    <rPh sb="0" eb="1">
      <t>ミチ</t>
    </rPh>
    <rPh sb="2" eb="3">
      <t>セン</t>
    </rPh>
    <rPh sb="4" eb="5">
      <t>メイ</t>
    </rPh>
    <phoneticPr fontId="2"/>
  </si>
  <si>
    <t>メモ</t>
    <phoneticPr fontId="23"/>
  </si>
  <si>
    <t>メモ</t>
    <phoneticPr fontId="23"/>
  </si>
  <si>
    <t>異常の種類</t>
    <rPh sb="0" eb="2">
      <t>イジョウ</t>
    </rPh>
    <rPh sb="3" eb="5">
      <t>シュルイ</t>
    </rPh>
    <phoneticPr fontId="23"/>
  </si>
  <si>
    <t>部位区分</t>
    <rPh sb="0" eb="2">
      <t>ブイ</t>
    </rPh>
    <rPh sb="2" eb="4">
      <t>クブン</t>
    </rPh>
    <phoneticPr fontId="23"/>
  </si>
  <si>
    <t>対象箇所</t>
    <rPh sb="0" eb="2">
      <t>タイショウ</t>
    </rPh>
    <rPh sb="2" eb="4">
      <t>カショ</t>
    </rPh>
    <phoneticPr fontId="23"/>
  </si>
  <si>
    <t>異常番号</t>
    <rPh sb="0" eb="2">
      <t>イジョウ</t>
    </rPh>
    <rPh sb="2" eb="4">
      <t>バンゴウ</t>
    </rPh>
    <phoneticPr fontId="23"/>
  </si>
  <si>
    <t>覆工スパン番号</t>
    <rPh sb="0" eb="2">
      <t>フッコウ</t>
    </rPh>
    <rPh sb="5" eb="7">
      <t>バンゴウ</t>
    </rPh>
    <phoneticPr fontId="23"/>
  </si>
  <si>
    <t>定期点検年月日</t>
    <rPh sb="0" eb="2">
      <t>テイキ</t>
    </rPh>
    <rPh sb="2" eb="4">
      <t>テンケン</t>
    </rPh>
    <rPh sb="4" eb="7">
      <t>ネンガッピ</t>
    </rPh>
    <phoneticPr fontId="6"/>
  </si>
  <si>
    <t>通話型通報設備</t>
    <rPh sb="0" eb="2">
      <t>ツウワ</t>
    </rPh>
    <rPh sb="2" eb="3">
      <t>ガタ</t>
    </rPh>
    <rPh sb="3" eb="5">
      <t>ツウホウ</t>
    </rPh>
    <rPh sb="5" eb="7">
      <t>セツビ</t>
    </rPh>
    <phoneticPr fontId="2"/>
  </si>
  <si>
    <t>消火栓設備</t>
    <rPh sb="0" eb="1">
      <t>ケ</t>
    </rPh>
    <rPh sb="1" eb="2">
      <t>ヒ</t>
    </rPh>
    <rPh sb="2" eb="3">
      <t>セン</t>
    </rPh>
    <rPh sb="3" eb="5">
      <t>セツビ</t>
    </rPh>
    <phoneticPr fontId="2"/>
  </si>
  <si>
    <t>誘導表示設備</t>
    <rPh sb="0" eb="2">
      <t>ユウドウ</t>
    </rPh>
    <rPh sb="2" eb="4">
      <t>ヒョウジ</t>
    </rPh>
    <rPh sb="4" eb="6">
      <t>セツビ</t>
    </rPh>
    <phoneticPr fontId="2"/>
  </si>
  <si>
    <t>給水栓設備</t>
    <rPh sb="0" eb="1">
      <t>キュウ</t>
    </rPh>
    <rPh sb="1" eb="2">
      <t>ミズ</t>
    </rPh>
    <rPh sb="2" eb="3">
      <t>セン</t>
    </rPh>
    <rPh sb="3" eb="5">
      <t>セツビ</t>
    </rPh>
    <phoneticPr fontId="2"/>
  </si>
  <si>
    <t>監視設備</t>
    <rPh sb="0" eb="2">
      <t>カンシ</t>
    </rPh>
    <rPh sb="2" eb="4">
      <t>セツビ</t>
    </rPh>
    <phoneticPr fontId="2"/>
  </si>
  <si>
    <t>※緯度・経度については0.2″単位まで記入することとする。</t>
    <rPh sb="1" eb="3">
      <t>イド</t>
    </rPh>
    <rPh sb="4" eb="6">
      <t>ケイド</t>
    </rPh>
    <rPh sb="15" eb="17">
      <t>タンイ</t>
    </rPh>
    <rPh sb="19" eb="21">
      <t>キニュウ</t>
    </rPh>
    <phoneticPr fontId="2"/>
  </si>
  <si>
    <t>前回定期点検時の状態</t>
    <rPh sb="0" eb="2">
      <t>ゼンカイ</t>
    </rPh>
    <rPh sb="6" eb="7">
      <t>ジ</t>
    </rPh>
    <rPh sb="8" eb="10">
      <t>ジョウタイ</t>
    </rPh>
    <phoneticPr fontId="2"/>
  </si>
  <si>
    <t>定期点検結果</t>
    <rPh sb="4" eb="6">
      <t>ケッカ</t>
    </rPh>
    <phoneticPr fontId="2"/>
  </si>
  <si>
    <t>異常判定区分</t>
    <rPh sb="0" eb="2">
      <t>イジョウ</t>
    </rPh>
    <rPh sb="2" eb="4">
      <t>ハンテイ</t>
    </rPh>
    <rPh sb="4" eb="6">
      <t>クブン</t>
    </rPh>
    <phoneticPr fontId="23"/>
  </si>
  <si>
    <t>予備発電設備</t>
    <rPh sb="0" eb="2">
      <t>ヨビ</t>
    </rPh>
    <rPh sb="2" eb="4">
      <t>ハツデン</t>
    </rPh>
    <rPh sb="4" eb="6">
      <t>セツビ</t>
    </rPh>
    <phoneticPr fontId="7"/>
  </si>
  <si>
    <t>非常用施設
関連設備</t>
    <rPh sb="0" eb="3">
      <t>ヒジョウヨウ</t>
    </rPh>
    <rPh sb="3" eb="5">
      <t>シセツ</t>
    </rPh>
    <rPh sb="6" eb="8">
      <t>カンレン</t>
    </rPh>
    <rPh sb="8" eb="10">
      <t>セツビ</t>
    </rPh>
    <phoneticPr fontId="6"/>
  </si>
  <si>
    <t>強制換気</t>
    <rPh sb="0" eb="2">
      <t>キョウセイ</t>
    </rPh>
    <rPh sb="2" eb="4">
      <t>カンキ</t>
    </rPh>
    <phoneticPr fontId="6"/>
  </si>
  <si>
    <t>非常警報装置</t>
    <rPh sb="0" eb="2">
      <t>ヒジョウ</t>
    </rPh>
    <rPh sb="2" eb="4">
      <t>ケイホウ</t>
    </rPh>
    <rPh sb="4" eb="6">
      <t>ソウチ</t>
    </rPh>
    <phoneticPr fontId="6"/>
  </si>
  <si>
    <t>監視装置
（CCTV）</t>
    <rPh sb="0" eb="2">
      <t>カンシ</t>
    </rPh>
    <rPh sb="2" eb="4">
      <t>ソウチ</t>
    </rPh>
    <phoneticPr fontId="6"/>
  </si>
  <si>
    <t>押ボタン式
通報装置</t>
    <rPh sb="0" eb="1">
      <t>オシ</t>
    </rPh>
    <rPh sb="4" eb="5">
      <t>シキ</t>
    </rPh>
    <rPh sb="6" eb="8">
      <t>ツウホウ</t>
    </rPh>
    <rPh sb="8" eb="10">
      <t>ソウチ</t>
    </rPh>
    <phoneticPr fontId="6"/>
  </si>
  <si>
    <t>JF</t>
    <phoneticPr fontId="6"/>
  </si>
  <si>
    <t>避難
連絡坑</t>
    <rPh sb="0" eb="2">
      <t>ヒナン</t>
    </rPh>
    <rPh sb="3" eb="5">
      <t>レンラク</t>
    </rPh>
    <rPh sb="5" eb="6">
      <t>コウ</t>
    </rPh>
    <phoneticPr fontId="6"/>
  </si>
  <si>
    <t>※1　トンネル本体工の変状数は、材質劣化、漏水に起因するものは変状単位で、外力に起因するものはスパン単位で計上すること。</t>
    <phoneticPr fontId="6"/>
  </si>
  <si>
    <t>※4　附属物の異常番号は、本体工と番号が重複しないよう101番以降とする等の配慮を行い、分かりやすく記録すること。</t>
    <rPh sb="3" eb="6">
      <t>フゾクブツ</t>
    </rPh>
    <rPh sb="7" eb="9">
      <t>イジョウ</t>
    </rPh>
    <rPh sb="9" eb="11">
      <t>バンゴウ</t>
    </rPh>
    <rPh sb="13" eb="15">
      <t>ホンタイ</t>
    </rPh>
    <rPh sb="15" eb="16">
      <t>コウ</t>
    </rPh>
    <rPh sb="17" eb="19">
      <t>バンゴウ</t>
    </rPh>
    <rPh sb="20" eb="22">
      <t>チョウフク</t>
    </rPh>
    <rPh sb="30" eb="31">
      <t>バン</t>
    </rPh>
    <rPh sb="31" eb="33">
      <t>イコウ</t>
    </rPh>
    <rPh sb="36" eb="37">
      <t>トウ</t>
    </rPh>
    <rPh sb="38" eb="40">
      <t>ハイリョ</t>
    </rPh>
    <rPh sb="41" eb="42">
      <t>オコナ</t>
    </rPh>
    <rPh sb="44" eb="45">
      <t>ワ</t>
    </rPh>
    <rPh sb="50" eb="52">
      <t>キロク</t>
    </rPh>
    <phoneticPr fontId="6"/>
  </si>
  <si>
    <t>※　変状の発生範囲の規模とは、対策を行う際に参考となる変状の長さや面積をいう。</t>
    <phoneticPr fontId="7"/>
  </si>
  <si>
    <t>※　変状の除去が不完全で、緊急対応が必要な場合は対応方針欄に記入すること。</t>
    <rPh sb="2" eb="4">
      <t>ヘンジョウ</t>
    </rPh>
    <rPh sb="5" eb="7">
      <t>ジョキョ</t>
    </rPh>
    <rPh sb="8" eb="11">
      <t>フカンゼン</t>
    </rPh>
    <rPh sb="13" eb="15">
      <t>キンキュウ</t>
    </rPh>
    <rPh sb="15" eb="17">
      <t>タイオウ</t>
    </rPh>
    <rPh sb="18" eb="20">
      <t>ヒツヨウ</t>
    </rPh>
    <rPh sb="21" eb="23">
      <t>バアイ</t>
    </rPh>
    <rPh sb="30" eb="32">
      <t>キニュウ</t>
    </rPh>
    <phoneticPr fontId="2"/>
  </si>
  <si>
    <t>※　１区間の覆工に複数の変状がある場合は、変状箇所毎に記入すること。</t>
    <rPh sb="3" eb="5">
      <t>クカン</t>
    </rPh>
    <rPh sb="6" eb="8">
      <t>フッコウ</t>
    </rPh>
    <rPh sb="9" eb="11">
      <t>フクスウ</t>
    </rPh>
    <rPh sb="12" eb="14">
      <t>ヘンジョウ</t>
    </rPh>
    <rPh sb="17" eb="19">
      <t>バアイ</t>
    </rPh>
    <rPh sb="21" eb="23">
      <t>ヘンジョウ</t>
    </rPh>
    <rPh sb="23" eb="25">
      <t>カショ</t>
    </rPh>
    <rPh sb="25" eb="26">
      <t>ゴト</t>
    </rPh>
    <rPh sb="27" eb="29">
      <t>キニュウ</t>
    </rPh>
    <phoneticPr fontId="2"/>
  </si>
  <si>
    <t>※　異常の除去が不完全で、緊急対応が必要な場合は対応方針欄に記入すること。</t>
    <rPh sb="2" eb="4">
      <t>イジョウ</t>
    </rPh>
    <rPh sb="5" eb="7">
      <t>ジョキョ</t>
    </rPh>
    <rPh sb="8" eb="11">
      <t>フカンゼン</t>
    </rPh>
    <rPh sb="13" eb="15">
      <t>キンキュウ</t>
    </rPh>
    <rPh sb="15" eb="17">
      <t>タイオウ</t>
    </rPh>
    <rPh sb="18" eb="20">
      <t>ヒツヨウ</t>
    </rPh>
    <rPh sb="21" eb="23">
      <t>バアイ</t>
    </rPh>
    <rPh sb="30" eb="32">
      <t>キニュウ</t>
    </rPh>
    <phoneticPr fontId="2"/>
  </si>
  <si>
    <t>※　１スパンの覆工に複数の異常がある場合は、異常箇所毎に記入すること。</t>
    <rPh sb="7" eb="9">
      <t>フッコウ</t>
    </rPh>
    <rPh sb="10" eb="12">
      <t>フクスウ</t>
    </rPh>
    <rPh sb="13" eb="15">
      <t>イジョウ</t>
    </rPh>
    <rPh sb="18" eb="20">
      <t>バアイ</t>
    </rPh>
    <rPh sb="22" eb="24">
      <t>イジョウ</t>
    </rPh>
    <rPh sb="24" eb="26">
      <t>カショ</t>
    </rPh>
    <rPh sb="26" eb="27">
      <t>ゴト</t>
    </rPh>
    <rPh sb="28" eb="30">
      <t>キニュウ</t>
    </rPh>
    <phoneticPr fontId="2"/>
  </si>
  <si>
    <t>※　応急措置を実施した場合は、その実施状況が分かる写真を添付すること。</t>
    <rPh sb="4" eb="6">
      <t>ソチ</t>
    </rPh>
    <phoneticPr fontId="7"/>
  </si>
  <si>
    <t>■トンネル台帳  トンネル諸元、非常用施設諸元</t>
    <rPh sb="5" eb="7">
      <t>ダイチョウ</t>
    </rPh>
    <phoneticPr fontId="2"/>
  </si>
  <si>
    <t>定期点検年月日</t>
    <rPh sb="0" eb="2">
      <t>テイキ</t>
    </rPh>
    <rPh sb="2" eb="4">
      <t>テンケン</t>
    </rPh>
    <rPh sb="4" eb="7">
      <t>ネンガッピ</t>
    </rPh>
    <phoneticPr fontId="23"/>
  </si>
  <si>
    <t>定期点検業者</t>
    <rPh sb="0" eb="2">
      <t>テイキ</t>
    </rPh>
    <rPh sb="2" eb="4">
      <t>テンケン</t>
    </rPh>
    <rPh sb="4" eb="6">
      <t>ギョウシャ</t>
    </rPh>
    <phoneticPr fontId="6"/>
  </si>
  <si>
    <t>定期点検者名</t>
    <rPh sb="0" eb="2">
      <t>テイキ</t>
    </rPh>
    <rPh sb="2" eb="4">
      <t>テンケン</t>
    </rPh>
    <rPh sb="4" eb="5">
      <t>シャ</t>
    </rPh>
    <rPh sb="5" eb="6">
      <t>メイ</t>
    </rPh>
    <phoneticPr fontId="6"/>
  </si>
  <si>
    <t>定期点検業者</t>
    <phoneticPr fontId="7"/>
  </si>
  <si>
    <t>定期点検者名</t>
    <phoneticPr fontId="7"/>
  </si>
  <si>
    <t>定期点検業者</t>
    <rPh sb="4" eb="6">
      <t>ギョウシャ</t>
    </rPh>
    <phoneticPr fontId="2"/>
  </si>
  <si>
    <t>定期点検者名</t>
    <rPh sb="4" eb="5">
      <t>シャ</t>
    </rPh>
    <rPh sb="5" eb="6">
      <t>メイ</t>
    </rPh>
    <phoneticPr fontId="2"/>
  </si>
  <si>
    <t>定期点検業者名</t>
    <rPh sb="4" eb="6">
      <t>ギョウシャ</t>
    </rPh>
    <rPh sb="6" eb="7">
      <t>メイ</t>
    </rPh>
    <phoneticPr fontId="19"/>
  </si>
  <si>
    <t>定期点検員名</t>
    <rPh sb="4" eb="5">
      <t>イン</t>
    </rPh>
    <rPh sb="5" eb="6">
      <t>メイ</t>
    </rPh>
    <phoneticPr fontId="19"/>
  </si>
  <si>
    <t>定期点検年月日</t>
    <rPh sb="4" eb="7">
      <t>ネンガッピ</t>
    </rPh>
    <phoneticPr fontId="19"/>
  </si>
  <si>
    <t>応急措置の内容</t>
    <rPh sb="0" eb="2">
      <t>オウキュウ</t>
    </rPh>
    <rPh sb="2" eb="4">
      <t>ソチ</t>
    </rPh>
    <rPh sb="5" eb="7">
      <t>ナイヨウ</t>
    </rPh>
    <phoneticPr fontId="2"/>
  </si>
  <si>
    <t>健全性</t>
    <rPh sb="0" eb="2">
      <t>ケンゼン</t>
    </rPh>
    <rPh sb="2" eb="3">
      <t>セイ</t>
    </rPh>
    <phoneticPr fontId="6"/>
  </si>
  <si>
    <t>定期点検業者</t>
    <rPh sb="0" eb="2">
      <t>テイキ</t>
    </rPh>
    <rPh sb="2" eb="4">
      <t>テンケン</t>
    </rPh>
    <rPh sb="4" eb="6">
      <t>ギョウシャ</t>
    </rPh>
    <phoneticPr fontId="23"/>
  </si>
  <si>
    <t>定期点検者名</t>
    <rPh sb="0" eb="2">
      <t>テイキ</t>
    </rPh>
    <rPh sb="2" eb="4">
      <t>テンケン</t>
    </rPh>
    <rPh sb="4" eb="5">
      <t>シャ</t>
    </rPh>
    <rPh sb="5" eb="6">
      <t>メイ</t>
    </rPh>
    <phoneticPr fontId="23"/>
  </si>
  <si>
    <t>応急措置の
実施状況</t>
    <rPh sb="0" eb="2">
      <t>オウキュウ</t>
    </rPh>
    <rPh sb="2" eb="4">
      <t>ソチ</t>
    </rPh>
    <rPh sb="6" eb="8">
      <t>ジッシ</t>
    </rPh>
    <rPh sb="8" eb="10">
      <t>ジョウキョウ</t>
    </rPh>
    <phoneticPr fontId="2"/>
  </si>
  <si>
    <t>今回定期点検結果</t>
    <rPh sb="0" eb="2">
      <t>コンカイ</t>
    </rPh>
    <rPh sb="6" eb="8">
      <t>ケッカ</t>
    </rPh>
    <phoneticPr fontId="2"/>
  </si>
  <si>
    <t>措置の実施状況</t>
    <rPh sb="0" eb="2">
      <t>ソチ</t>
    </rPh>
    <rPh sb="3" eb="5">
      <t>ジッシ</t>
    </rPh>
    <rPh sb="5" eb="7">
      <t>ジョウキョウ</t>
    </rPh>
    <phoneticPr fontId="2"/>
  </si>
  <si>
    <t>応急措置前</t>
    <rPh sb="0" eb="2">
      <t>オウキュウ</t>
    </rPh>
    <rPh sb="2" eb="4">
      <t>ソチ</t>
    </rPh>
    <rPh sb="4" eb="5">
      <t>マエ</t>
    </rPh>
    <phoneticPr fontId="2"/>
  </si>
  <si>
    <t>対策
区分</t>
    <rPh sb="0" eb="2">
      <t>タイサク</t>
    </rPh>
    <rPh sb="3" eb="5">
      <t>クブン</t>
    </rPh>
    <phoneticPr fontId="2"/>
  </si>
  <si>
    <t>応急措置後</t>
    <rPh sb="0" eb="2">
      <t>オウキュウ</t>
    </rPh>
    <rPh sb="2" eb="4">
      <t>ソチ</t>
    </rPh>
    <rPh sb="4" eb="5">
      <t>ゴ</t>
    </rPh>
    <phoneticPr fontId="2"/>
  </si>
  <si>
    <t>✕</t>
    <phoneticPr fontId="7"/>
  </si>
  <si>
    <t>調査方針</t>
    <rPh sb="2" eb="4">
      <t>ホウシン</t>
    </rPh>
    <phoneticPr fontId="2"/>
  </si>
  <si>
    <t>※　応急措置を実施しないで判定した変状の対策区分は、対策区分の応急措置後の欄に記入すること。</t>
    <rPh sb="2" eb="4">
      <t>オウキュウ</t>
    </rPh>
    <rPh sb="4" eb="6">
      <t>ソチ</t>
    </rPh>
    <rPh sb="7" eb="9">
      <t>ジッシ</t>
    </rPh>
    <rPh sb="13" eb="15">
      <t>ハンテイ</t>
    </rPh>
    <rPh sb="17" eb="19">
      <t>ヘンジョウ</t>
    </rPh>
    <rPh sb="20" eb="22">
      <t>タイサク</t>
    </rPh>
    <rPh sb="22" eb="24">
      <t>クブン</t>
    </rPh>
    <rPh sb="39" eb="41">
      <t>キニュウ</t>
    </rPh>
    <phoneticPr fontId="7"/>
  </si>
  <si>
    <t>※　応急措置を実施しないで判定した変状の健全性は、健全性の応急措置後の欄に記入すること。</t>
    <rPh sb="20" eb="23">
      <t>ケンゼンセイ</t>
    </rPh>
    <rPh sb="25" eb="28">
      <t>ケンゼンセイ</t>
    </rPh>
    <rPh sb="29" eb="31">
      <t>オウキュウ</t>
    </rPh>
    <rPh sb="31" eb="34">
      <t>ソチゴ</t>
    </rPh>
    <rPh sb="35" eb="36">
      <t>ラン</t>
    </rPh>
    <rPh sb="37" eb="39">
      <t>キニュウ</t>
    </rPh>
    <phoneticPr fontId="2"/>
  </si>
  <si>
    <t>調査の
要否</t>
    <rPh sb="0" eb="2">
      <t>チョウサ</t>
    </rPh>
    <rPh sb="4" eb="6">
      <t>ヨウヒ</t>
    </rPh>
    <phoneticPr fontId="2"/>
  </si>
  <si>
    <t>措置の
要否</t>
    <rPh sb="0" eb="2">
      <t>ソチ</t>
    </rPh>
    <rPh sb="4" eb="6">
      <t>ヨウヒ</t>
    </rPh>
    <phoneticPr fontId="2"/>
  </si>
  <si>
    <t>対策区分</t>
    <phoneticPr fontId="7"/>
  </si>
  <si>
    <t>※　対策区分（応急措置後）の判定区分Ⅱ～Ⅳについて記入すること。また、点検前に実施された措置によりⅠと判定された変状も記入すること。</t>
    <rPh sb="2" eb="4">
      <t>タイサク</t>
    </rPh>
    <rPh sb="4" eb="6">
      <t>クブン</t>
    </rPh>
    <rPh sb="7" eb="9">
      <t>オウキュウ</t>
    </rPh>
    <rPh sb="9" eb="11">
      <t>ソチ</t>
    </rPh>
    <rPh sb="11" eb="12">
      <t>ゴ</t>
    </rPh>
    <rPh sb="14" eb="16">
      <t>ハンテイ</t>
    </rPh>
    <rPh sb="16" eb="18">
      <t>クブン</t>
    </rPh>
    <rPh sb="25" eb="27">
      <t>キニュウ</t>
    </rPh>
    <rPh sb="56" eb="58">
      <t>ヘンジョウ</t>
    </rPh>
    <rPh sb="59" eb="61">
      <t>キニュウ</t>
    </rPh>
    <phoneticPr fontId="6"/>
  </si>
  <si>
    <t>※　応急措置を実施しないで判定した変状の対策区分は、対策区分の応急措置後の欄に記入すること。</t>
    <rPh sb="37" eb="38">
      <t>ラン</t>
    </rPh>
    <rPh sb="39" eb="41">
      <t>キニュウ</t>
    </rPh>
    <phoneticPr fontId="7"/>
  </si>
  <si>
    <t>異常判定区分</t>
    <rPh sb="0" eb="2">
      <t>イジョウ</t>
    </rPh>
    <rPh sb="2" eb="4">
      <t>ハンテイ</t>
    </rPh>
    <rPh sb="4" eb="6">
      <t>クブン</t>
    </rPh>
    <phoneticPr fontId="2"/>
  </si>
  <si>
    <t>結果</t>
    <rPh sb="0" eb="2">
      <t>ケッカ</t>
    </rPh>
    <phoneticPr fontId="6"/>
  </si>
  <si>
    <t>内容</t>
    <rPh sb="0" eb="2">
      <t>ナイヨウ</t>
    </rPh>
    <phoneticPr fontId="6"/>
  </si>
  <si>
    <t>状態の把握の内容</t>
    <rPh sb="0" eb="2">
      <t>ジョウタイ</t>
    </rPh>
    <rPh sb="3" eb="5">
      <t>ハアク</t>
    </rPh>
    <rPh sb="6" eb="8">
      <t>ナイヨウ</t>
    </rPh>
    <phoneticPr fontId="6"/>
  </si>
  <si>
    <t>※　健全性（応急措置後）の判定区分Ⅱ～Ⅳについて添付すること。また、点検前に
　　実施された措置によりⅠと判定された箇所も添付すること。</t>
    <rPh sb="2" eb="5">
      <t>ケンゼンセイ</t>
    </rPh>
    <rPh sb="6" eb="8">
      <t>オウキュウ</t>
    </rPh>
    <rPh sb="8" eb="11">
      <t>ソチゴ</t>
    </rPh>
    <rPh sb="13" eb="15">
      <t>ハンテイ</t>
    </rPh>
    <rPh sb="15" eb="17">
      <t>クブン</t>
    </rPh>
    <rPh sb="24" eb="26">
      <t>テンプ</t>
    </rPh>
    <rPh sb="34" eb="36">
      <t>テンケン</t>
    </rPh>
    <rPh sb="36" eb="37">
      <t>マエ</t>
    </rPh>
    <rPh sb="53" eb="55">
      <t>ハンテイ</t>
    </rPh>
    <rPh sb="58" eb="60">
      <t>カショ</t>
    </rPh>
    <rPh sb="61" eb="63">
      <t>テンプ</t>
    </rPh>
    <phoneticPr fontId="6"/>
  </si>
  <si>
    <t>※　応急措置を実施しないで判定した箇所の異常判定区分は、異常判定区分の応急措置後の欄に記入すること。</t>
    <rPh sb="17" eb="19">
      <t>カショ</t>
    </rPh>
    <rPh sb="20" eb="22">
      <t>イジョウ</t>
    </rPh>
    <rPh sb="22" eb="24">
      <t>ハンテイ</t>
    </rPh>
    <rPh sb="24" eb="26">
      <t>クブン</t>
    </rPh>
    <rPh sb="28" eb="30">
      <t>イジョウ</t>
    </rPh>
    <rPh sb="30" eb="32">
      <t>ハンテイ</t>
    </rPh>
    <rPh sb="32" eb="34">
      <t>クブン</t>
    </rPh>
    <rPh sb="41" eb="42">
      <t>ラン</t>
    </rPh>
    <rPh sb="43" eb="45">
      <t>キニュウ</t>
    </rPh>
    <phoneticPr fontId="7"/>
  </si>
  <si>
    <t>注1：誤記入防止のため、当該変状区分以外のセルは灰色表示とすること。</t>
    <rPh sb="0" eb="1">
      <t>チュウ</t>
    </rPh>
    <rPh sb="3" eb="6">
      <t>ゴキニュウ</t>
    </rPh>
    <rPh sb="6" eb="8">
      <t>ボウシ</t>
    </rPh>
    <rPh sb="12" eb="14">
      <t>トウガイ</t>
    </rPh>
    <rPh sb="14" eb="16">
      <t>ヘンジョウ</t>
    </rPh>
    <rPh sb="16" eb="18">
      <t>クブン</t>
    </rPh>
    <rPh sb="18" eb="20">
      <t>イガイ</t>
    </rPh>
    <rPh sb="24" eb="26">
      <t>ハイイロ</t>
    </rPh>
    <rPh sb="26" eb="28">
      <t>ヒョウジ</t>
    </rPh>
    <phoneticPr fontId="6"/>
  </si>
  <si>
    <t>注2：応急措置を実施した場合は、その詳細を記載すること。</t>
    <rPh sb="0" eb="1">
      <t>チュウ</t>
    </rPh>
    <rPh sb="3" eb="5">
      <t>オウキュウ</t>
    </rPh>
    <rPh sb="5" eb="7">
      <t>ソチ</t>
    </rPh>
    <rPh sb="8" eb="10">
      <t>ジッシ</t>
    </rPh>
    <rPh sb="12" eb="14">
      <t>バアイ</t>
    </rPh>
    <rPh sb="18" eb="20">
      <t>ショウサイ</t>
    </rPh>
    <rPh sb="21" eb="23">
      <t>キサイ</t>
    </rPh>
    <phoneticPr fontId="6"/>
  </si>
  <si>
    <t>※1：本シートは作成洩れのないよう、変状が無くても全スパン分を作成すること．また変状展開図は、様式B-1(a)もしくは様式B-1(b)と同じものを覆工スパン単位で拡大し掲載すること。</t>
    <rPh sb="3" eb="4">
      <t>ホン</t>
    </rPh>
    <rPh sb="8" eb="10">
      <t>サクセイ</t>
    </rPh>
    <rPh sb="10" eb="11">
      <t>モ</t>
    </rPh>
    <rPh sb="18" eb="20">
      <t>ヘンジョウ</t>
    </rPh>
    <rPh sb="21" eb="22">
      <t>ナ</t>
    </rPh>
    <rPh sb="25" eb="26">
      <t>ゼン</t>
    </rPh>
    <rPh sb="29" eb="30">
      <t>ブン</t>
    </rPh>
    <rPh sb="31" eb="33">
      <t>サクセイ</t>
    </rPh>
    <rPh sb="40" eb="42">
      <t>ヘンジョウ</t>
    </rPh>
    <rPh sb="42" eb="45">
      <t>テンカイズ</t>
    </rPh>
    <rPh sb="47" eb="49">
      <t>ヨウシキ</t>
    </rPh>
    <rPh sb="59" eb="61">
      <t>ヨウシキ</t>
    </rPh>
    <rPh sb="68" eb="69">
      <t>オナ</t>
    </rPh>
    <rPh sb="73" eb="75">
      <t>フッコウ</t>
    </rPh>
    <rPh sb="78" eb="80">
      <t>タンイ</t>
    </rPh>
    <rPh sb="81" eb="83">
      <t>カクダイ</t>
    </rPh>
    <rPh sb="84" eb="86">
      <t>ケイサイ</t>
    </rPh>
    <phoneticPr fontId="6"/>
  </si>
  <si>
    <t>※2：変状番号は、様式Bで記入した番号と整合させること。</t>
    <rPh sb="3" eb="5">
      <t>ヘンジョウ</t>
    </rPh>
    <rPh sb="5" eb="7">
      <t>バンゴウ</t>
    </rPh>
    <rPh sb="9" eb="11">
      <t>ヨウシキ</t>
    </rPh>
    <rPh sb="13" eb="15">
      <t>キニュウ</t>
    </rPh>
    <rPh sb="17" eb="19">
      <t>バンゴウ</t>
    </rPh>
    <rPh sb="20" eb="22">
      <t>セイゴウ</t>
    </rPh>
    <phoneticPr fontId="6"/>
  </si>
  <si>
    <t>※3：対策区分毎の変状発生規模は、様式A-2もしくは様式C-1-1に記載した面積を記入すること（ただし外力はスパン単位で評価するため対象外とし、備考欄に状況を記入）。</t>
    <rPh sb="3" eb="5">
      <t>タイサク</t>
    </rPh>
    <rPh sb="5" eb="7">
      <t>クブン</t>
    </rPh>
    <rPh sb="7" eb="8">
      <t>ゴト</t>
    </rPh>
    <rPh sb="9" eb="11">
      <t>ヘンジョウ</t>
    </rPh>
    <rPh sb="11" eb="13">
      <t>ハッセイ</t>
    </rPh>
    <rPh sb="13" eb="15">
      <t>キボ</t>
    </rPh>
    <rPh sb="17" eb="19">
      <t>ヨウシキ</t>
    </rPh>
    <rPh sb="26" eb="28">
      <t>ヨウシキ</t>
    </rPh>
    <rPh sb="34" eb="36">
      <t>キサイ</t>
    </rPh>
    <rPh sb="38" eb="40">
      <t>メンセキ</t>
    </rPh>
    <rPh sb="41" eb="43">
      <t>キニュウ</t>
    </rPh>
    <rPh sb="51" eb="53">
      <t>ガイリョク</t>
    </rPh>
    <rPh sb="57" eb="59">
      <t>タンイ</t>
    </rPh>
    <rPh sb="60" eb="62">
      <t>ヒョウカ</t>
    </rPh>
    <rPh sb="66" eb="68">
      <t>タイショウ</t>
    </rPh>
    <rPh sb="68" eb="69">
      <t>ガイ</t>
    </rPh>
    <rPh sb="72" eb="74">
      <t>ビコウ</t>
    </rPh>
    <rPh sb="74" eb="75">
      <t>ラン</t>
    </rPh>
    <rPh sb="76" eb="78">
      <t>ジョウキョウ</t>
    </rPh>
    <rPh sb="79" eb="81">
      <t>キニュウ</t>
    </rPh>
    <phoneticPr fontId="6"/>
  </si>
  <si>
    <t>※4：本様式は覆工スパン毎に作成すること。</t>
    <rPh sb="3" eb="4">
      <t>ホン</t>
    </rPh>
    <rPh sb="4" eb="6">
      <t>ヨウシキ</t>
    </rPh>
    <rPh sb="7" eb="9">
      <t>フッコウ</t>
    </rPh>
    <rPh sb="12" eb="13">
      <t>ゴト</t>
    </rPh>
    <rPh sb="14" eb="16">
      <t>サクセイ</t>
    </rPh>
    <phoneticPr fontId="6"/>
  </si>
  <si>
    <t>※5：変状数が多い場合は、適時、表の行を増やして覆工スパン毎に1枚のシートに収めること。</t>
    <rPh sb="3" eb="5">
      <t>ヘンジョウ</t>
    </rPh>
    <rPh sb="5" eb="6">
      <t>スウ</t>
    </rPh>
    <rPh sb="7" eb="8">
      <t>オオ</t>
    </rPh>
    <rPh sb="9" eb="11">
      <t>バアイ</t>
    </rPh>
    <rPh sb="13" eb="15">
      <t>テキジ</t>
    </rPh>
    <rPh sb="16" eb="17">
      <t>ヒョウ</t>
    </rPh>
    <rPh sb="18" eb="19">
      <t>ギョウ</t>
    </rPh>
    <rPh sb="20" eb="21">
      <t>フ</t>
    </rPh>
    <rPh sb="24" eb="26">
      <t>フッコウ</t>
    </rPh>
    <rPh sb="29" eb="30">
      <t>ゴト</t>
    </rPh>
    <rPh sb="32" eb="33">
      <t>マイ</t>
    </rPh>
    <rPh sb="38" eb="39">
      <t>オサ</t>
    </rPh>
    <phoneticPr fontId="6"/>
  </si>
  <si>
    <t>※6：対策区分毎の変状の発生範囲の規模とは，対策を行う際に参考となる変状の長さや面積であり，変状を包含する長さや面積とする。</t>
    <rPh sb="3" eb="5">
      <t>タイサク</t>
    </rPh>
    <rPh sb="5" eb="7">
      <t>クブン</t>
    </rPh>
    <rPh sb="7" eb="8">
      <t>マイ</t>
    </rPh>
    <rPh sb="9" eb="11">
      <t>ヘンジョウ</t>
    </rPh>
    <rPh sb="12" eb="14">
      <t>ハッセイ</t>
    </rPh>
    <rPh sb="14" eb="16">
      <t>ハンイ</t>
    </rPh>
    <rPh sb="17" eb="19">
      <t>キボ</t>
    </rPh>
    <rPh sb="22" eb="24">
      <t>タイサク</t>
    </rPh>
    <rPh sb="25" eb="26">
      <t>オコナ</t>
    </rPh>
    <rPh sb="27" eb="28">
      <t>サイ</t>
    </rPh>
    <rPh sb="29" eb="31">
      <t>サンコウ</t>
    </rPh>
    <rPh sb="34" eb="36">
      <t>ヘンジョウ</t>
    </rPh>
    <rPh sb="37" eb="38">
      <t>ナガ</t>
    </rPh>
    <rPh sb="40" eb="42">
      <t>メンセキ</t>
    </rPh>
    <rPh sb="46" eb="48">
      <t>ヘンジョウ</t>
    </rPh>
    <rPh sb="49" eb="51">
      <t>ホウガン</t>
    </rPh>
    <rPh sb="53" eb="54">
      <t>ナガ</t>
    </rPh>
    <rPh sb="56" eb="58">
      <t>メンセキ</t>
    </rPh>
    <phoneticPr fontId="6"/>
  </si>
  <si>
    <t>注１：外力は覆工スパン単位で診断するため、覆工スパンの中で最も評価の厳しい健全性の判定区分欄にのみスパン数1を、材質劣化、漏水はそれぞれの判定区分に変状数を記入すること。</t>
    <rPh sb="0" eb="1">
      <t>チュウ</t>
    </rPh>
    <rPh sb="3" eb="5">
      <t>ガイリョク</t>
    </rPh>
    <rPh sb="6" eb="8">
      <t>フッコウ</t>
    </rPh>
    <rPh sb="11" eb="13">
      <t>タンイ</t>
    </rPh>
    <rPh sb="14" eb="16">
      <t>シンダン</t>
    </rPh>
    <rPh sb="21" eb="23">
      <t>フッコウ</t>
    </rPh>
    <rPh sb="27" eb="28">
      <t>ナカ</t>
    </rPh>
    <rPh sb="29" eb="30">
      <t>モット</t>
    </rPh>
    <rPh sb="31" eb="33">
      <t>ヒョウカ</t>
    </rPh>
    <rPh sb="34" eb="35">
      <t>キビ</t>
    </rPh>
    <rPh sb="37" eb="39">
      <t>ケンゼン</t>
    </rPh>
    <rPh sb="39" eb="40">
      <t>セイ</t>
    </rPh>
    <rPh sb="41" eb="43">
      <t>ハンテイ</t>
    </rPh>
    <rPh sb="43" eb="45">
      <t>クブン</t>
    </rPh>
    <rPh sb="45" eb="46">
      <t>ラン</t>
    </rPh>
    <rPh sb="52" eb="53">
      <t>スウ</t>
    </rPh>
    <rPh sb="56" eb="58">
      <t>ザイシツ</t>
    </rPh>
    <rPh sb="58" eb="60">
      <t>レッカ</t>
    </rPh>
    <rPh sb="61" eb="63">
      <t>ロウスイ</t>
    </rPh>
    <rPh sb="69" eb="71">
      <t>ハンテイ</t>
    </rPh>
    <rPh sb="71" eb="73">
      <t>クブン</t>
    </rPh>
    <rPh sb="74" eb="76">
      <t>ヘンジョウ</t>
    </rPh>
    <rPh sb="76" eb="77">
      <t>スウ</t>
    </rPh>
    <rPh sb="78" eb="80">
      <t>キニュウ</t>
    </rPh>
    <phoneticPr fontId="23"/>
  </si>
  <si>
    <t>注２：外力は覆工スパン単位で診断するため、覆工スパンの中で最も評価の厳しい健全性の判定区分欄にのみスパン長を記入すること。</t>
    <rPh sb="0" eb="1">
      <t>チュウ</t>
    </rPh>
    <rPh sb="3" eb="5">
      <t>ガイリョク</t>
    </rPh>
    <rPh sb="6" eb="8">
      <t>フッコウ</t>
    </rPh>
    <rPh sb="11" eb="13">
      <t>タンイ</t>
    </rPh>
    <rPh sb="14" eb="16">
      <t>シンダン</t>
    </rPh>
    <rPh sb="21" eb="23">
      <t>フッコウ</t>
    </rPh>
    <rPh sb="27" eb="28">
      <t>ナカ</t>
    </rPh>
    <rPh sb="29" eb="30">
      <t>モット</t>
    </rPh>
    <rPh sb="31" eb="33">
      <t>ヒョウカ</t>
    </rPh>
    <rPh sb="34" eb="35">
      <t>キビ</t>
    </rPh>
    <rPh sb="37" eb="40">
      <t>ケンゼンセイ</t>
    </rPh>
    <rPh sb="41" eb="43">
      <t>ハンテイ</t>
    </rPh>
    <rPh sb="43" eb="45">
      <t>クブン</t>
    </rPh>
    <rPh sb="45" eb="46">
      <t>ラン</t>
    </rPh>
    <rPh sb="52" eb="53">
      <t>ナガ</t>
    </rPh>
    <rPh sb="54" eb="56">
      <t>キニュウ</t>
    </rPh>
    <phoneticPr fontId="23"/>
  </si>
  <si>
    <t>※１：本シートは様式C‐3の集計結果を掲載すること。</t>
    <rPh sb="3" eb="4">
      <t>ホン</t>
    </rPh>
    <rPh sb="8" eb="10">
      <t>ヨウシキ</t>
    </rPh>
    <rPh sb="14" eb="16">
      <t>シュウケイ</t>
    </rPh>
    <rPh sb="16" eb="18">
      <t>ケッカ</t>
    </rPh>
    <rPh sb="19" eb="21">
      <t>ケイサイ</t>
    </rPh>
    <phoneticPr fontId="23"/>
  </si>
  <si>
    <t>※２：覆工スパン数が多い場合は、適時、表の行を増やしてトンネル毎に1枚のシートに収めること。</t>
    <rPh sb="3" eb="5">
      <t>フッコウ</t>
    </rPh>
    <rPh sb="8" eb="9">
      <t>スウ</t>
    </rPh>
    <rPh sb="10" eb="11">
      <t>オオ</t>
    </rPh>
    <rPh sb="12" eb="14">
      <t>バアイ</t>
    </rPh>
    <rPh sb="16" eb="18">
      <t>テキジ</t>
    </rPh>
    <rPh sb="19" eb="20">
      <t>ヒョウ</t>
    </rPh>
    <rPh sb="21" eb="22">
      <t>ギョウ</t>
    </rPh>
    <rPh sb="23" eb="24">
      <t>フ</t>
    </rPh>
    <rPh sb="31" eb="32">
      <t>ゴト</t>
    </rPh>
    <rPh sb="34" eb="35">
      <t>マイ</t>
    </rPh>
    <rPh sb="40" eb="41">
      <t>オサ</t>
    </rPh>
    <phoneticPr fontId="23"/>
  </si>
  <si>
    <t>※３：本シートの集計結果に基づいて、様式A-1の健全性の判定区分の箇所を記載する。</t>
    <rPh sb="3" eb="4">
      <t>ホン</t>
    </rPh>
    <rPh sb="8" eb="10">
      <t>シュウケイ</t>
    </rPh>
    <rPh sb="10" eb="12">
      <t>ケッカ</t>
    </rPh>
    <rPh sb="13" eb="14">
      <t>モト</t>
    </rPh>
    <rPh sb="18" eb="20">
      <t>ヨウシキ</t>
    </rPh>
    <rPh sb="24" eb="27">
      <t>ケンゼンセイ</t>
    </rPh>
    <rPh sb="28" eb="30">
      <t>ハンテイ</t>
    </rPh>
    <rPh sb="30" eb="32">
      <t>クブン</t>
    </rPh>
    <rPh sb="33" eb="35">
      <t>カショ</t>
    </rPh>
    <rPh sb="36" eb="38">
      <t>キサイ</t>
    </rPh>
    <phoneticPr fontId="23"/>
  </si>
  <si>
    <t>注１：本位置図は、見下げた状態で記載すること。
注２：覆工スパン番号は横断目地毎(矢板工法の場合は上半アーチ
　　　の横断目地毎)に設定すること。
注３：写真番号に付する変状番号は、各覆工スパンの変状に対して新た
　　　に確認された場合は順次追加していくこと。
注４：横断目地の変状は前の覆工スパン番号で計上すること。
注５：１枚に収まらない場合は、複数枚に分けて作成すること。</t>
    <rPh sb="3" eb="4">
      <t>ホン</t>
    </rPh>
    <rPh sb="4" eb="7">
      <t>イチズ</t>
    </rPh>
    <rPh sb="41" eb="43">
      <t>ヤイタ</t>
    </rPh>
    <rPh sb="43" eb="45">
      <t>コウホウ</t>
    </rPh>
    <rPh sb="46" eb="48">
      <t>バアイ</t>
    </rPh>
    <rPh sb="49" eb="51">
      <t>ジョウハン</t>
    </rPh>
    <rPh sb="59" eb="61">
      <t>オウダン</t>
    </rPh>
    <rPh sb="61" eb="63">
      <t>メジ</t>
    </rPh>
    <rPh sb="63" eb="64">
      <t>ゴト</t>
    </rPh>
    <rPh sb="74" eb="75">
      <t>チュウ</t>
    </rPh>
    <rPh sb="104" eb="105">
      <t>アラ</t>
    </rPh>
    <rPh sb="111" eb="113">
      <t>カクニン</t>
    </rPh>
    <rPh sb="116" eb="118">
      <t>バアイ</t>
    </rPh>
    <rPh sb="131" eb="132">
      <t>チュウ</t>
    </rPh>
    <rPh sb="134" eb="136">
      <t>オウダン</t>
    </rPh>
    <rPh sb="136" eb="138">
      <t>メジ</t>
    </rPh>
    <rPh sb="139" eb="141">
      <t>ヘンジョウ</t>
    </rPh>
    <rPh sb="142" eb="143">
      <t>マエ</t>
    </rPh>
    <rPh sb="144" eb="146">
      <t>フッコウ</t>
    </rPh>
    <rPh sb="149" eb="151">
      <t>バンゴウ</t>
    </rPh>
    <rPh sb="152" eb="154">
      <t>ケイジョウ</t>
    </rPh>
    <phoneticPr fontId="6"/>
  </si>
  <si>
    <t>注１：本展開図は、見下げた状態で記載すること。
注２：覆工スパン番号は横断目地毎（矢板工法の場合は上半アーチの横断目地毎)に設定すること。
注３：横断目地の変状は前の覆工スパン番号で計上すること。
注４：１枚に収まらない場合は、複数枚に分けて作成すること。</t>
    <rPh sb="3" eb="4">
      <t>ホン</t>
    </rPh>
    <rPh sb="4" eb="7">
      <t>テンカイズ</t>
    </rPh>
    <rPh sb="39" eb="40">
      <t>ゴト</t>
    </rPh>
    <rPh sb="41" eb="43">
      <t>ヤイタ</t>
    </rPh>
    <rPh sb="43" eb="45">
      <t>コウホウ</t>
    </rPh>
    <rPh sb="46" eb="48">
      <t>バアイ</t>
    </rPh>
    <rPh sb="49" eb="51">
      <t>ジョウハン</t>
    </rPh>
    <rPh sb="55" eb="57">
      <t>オウダン</t>
    </rPh>
    <rPh sb="57" eb="59">
      <t>メジ</t>
    </rPh>
    <rPh sb="59" eb="60">
      <t>ゴト</t>
    </rPh>
    <rPh sb="70" eb="71">
      <t>チュウ</t>
    </rPh>
    <rPh sb="73" eb="75">
      <t>オウダン</t>
    </rPh>
    <rPh sb="75" eb="77">
      <t>メジ</t>
    </rPh>
    <rPh sb="78" eb="80">
      <t>ヘンジョウ</t>
    </rPh>
    <rPh sb="81" eb="82">
      <t>マエ</t>
    </rPh>
    <rPh sb="83" eb="85">
      <t>フッコウ</t>
    </rPh>
    <rPh sb="88" eb="90">
      <t>バンゴウ</t>
    </rPh>
    <rPh sb="91" eb="93">
      <t>ケイジョウ</t>
    </rPh>
    <phoneticPr fontId="6"/>
  </si>
  <si>
    <t>※2　本体工の変状に対しては、健全性の判定区分Ⅱ～Ⅳについて添付すること。また、点検前に実施された措置によりⅠと判定された箇所も添付すること。</t>
    <rPh sb="3" eb="5">
      <t>ホンタイ</t>
    </rPh>
    <rPh sb="5" eb="6">
      <t>コウ</t>
    </rPh>
    <rPh sb="7" eb="9">
      <t>ヘンジョウ</t>
    </rPh>
    <rPh sb="10" eb="11">
      <t>タイ</t>
    </rPh>
    <rPh sb="15" eb="17">
      <t>ケンゼン</t>
    </rPh>
    <phoneticPr fontId="6"/>
  </si>
  <si>
    <t>※3　附属物の取付状態の○欄については、応急措置前に判定区分×とした箇所のうち応急措置により○判定とした箇所の数を記入すること。</t>
    <rPh sb="3" eb="6">
      <t>フゾクブツ</t>
    </rPh>
    <rPh sb="7" eb="9">
      <t>トリツケ</t>
    </rPh>
    <rPh sb="9" eb="11">
      <t>ジョウタイ</t>
    </rPh>
    <rPh sb="13" eb="14">
      <t>ラン</t>
    </rPh>
    <rPh sb="20" eb="22">
      <t>オウキュウ</t>
    </rPh>
    <rPh sb="22" eb="24">
      <t>ソチ</t>
    </rPh>
    <rPh sb="24" eb="25">
      <t>マエ</t>
    </rPh>
    <rPh sb="26" eb="28">
      <t>ハンテイ</t>
    </rPh>
    <rPh sb="28" eb="30">
      <t>クブン</t>
    </rPh>
    <rPh sb="34" eb="36">
      <t>カショ</t>
    </rPh>
    <rPh sb="39" eb="41">
      <t>オウキュウ</t>
    </rPh>
    <rPh sb="41" eb="43">
      <t>ソチ</t>
    </rPh>
    <rPh sb="47" eb="49">
      <t>ハンテイ</t>
    </rPh>
    <rPh sb="52" eb="54">
      <t>カショ</t>
    </rPh>
    <rPh sb="55" eb="56">
      <t>カズ</t>
    </rPh>
    <rPh sb="57" eb="59">
      <t>キニュウ</t>
    </rPh>
    <phoneticPr fontId="6"/>
  </si>
  <si>
    <t>対策履歴</t>
    <rPh sb="0" eb="2">
      <t>タイサク</t>
    </rPh>
    <rPh sb="2" eb="4">
      <t>リレキ</t>
    </rPh>
    <phoneticPr fontId="2"/>
  </si>
  <si>
    <t>※　たたき落としを実施した場合は、実施後の写真を添付すること。</t>
    <rPh sb="5" eb="6">
      <t>オ</t>
    </rPh>
    <rPh sb="9" eb="11">
      <t>ジッシ</t>
    </rPh>
    <rPh sb="13" eb="15">
      <t>バアイ</t>
    </rPh>
    <rPh sb="17" eb="20">
      <t>ジッシゴ</t>
    </rPh>
    <rPh sb="21" eb="23">
      <t>シャシン</t>
    </rPh>
    <rPh sb="24" eb="26">
      <t>テンプ</t>
    </rPh>
    <phoneticPr fontId="2"/>
  </si>
  <si>
    <t>※　たたき落としを実施した場合は、実施後の写真を添付すること。</t>
    <rPh sb="5" eb="6">
      <t>オ</t>
    </rPh>
    <rPh sb="9" eb="11">
      <t>ジッシ</t>
    </rPh>
    <rPh sb="13" eb="15">
      <t>バアイ</t>
    </rPh>
    <rPh sb="17" eb="20">
      <t>ジッシゴ</t>
    </rPh>
    <rPh sb="21" eb="23">
      <t>シャシン</t>
    </rPh>
    <rPh sb="24" eb="26">
      <t>テンプ</t>
    </rPh>
    <phoneticPr fontId="6"/>
  </si>
  <si>
    <t>※　健全性の判定区分Ⅱ～Ⅳについて添付すること。また、点検前に実施
　　された措置によりⅠと判定された箇所も添付すること。</t>
    <rPh sb="2" eb="5">
      <t>ケンゼンセイ</t>
    </rPh>
    <rPh sb="6" eb="8">
      <t>ハンテイ</t>
    </rPh>
    <rPh sb="8" eb="10">
      <t>クブン</t>
    </rPh>
    <rPh sb="17" eb="19">
      <t>テンプ</t>
    </rPh>
    <rPh sb="27" eb="29">
      <t>テンケン</t>
    </rPh>
    <rPh sb="29" eb="30">
      <t>マエ</t>
    </rPh>
    <rPh sb="31" eb="33">
      <t>ジッシ</t>
    </rPh>
    <rPh sb="46" eb="48">
      <t>ハンテイ</t>
    </rPh>
    <rPh sb="51" eb="53">
      <t>カショ</t>
    </rPh>
    <rPh sb="54" eb="56">
      <t>テンプ</t>
    </rPh>
    <phoneticPr fontId="6"/>
  </si>
  <si>
    <t>注3：変状区分毎での最も評価の厳しい判定区分。</t>
    <rPh sb="0" eb="1">
      <t>チュウ</t>
    </rPh>
    <rPh sb="3" eb="5">
      <t>ヘンジョウ</t>
    </rPh>
    <rPh sb="5" eb="7">
      <t>クブン</t>
    </rPh>
    <rPh sb="7" eb="8">
      <t>ゴト</t>
    </rPh>
    <rPh sb="10" eb="11">
      <t>モット</t>
    </rPh>
    <rPh sb="12" eb="14">
      <t>ヒョウカ</t>
    </rPh>
    <rPh sb="15" eb="16">
      <t>キビ</t>
    </rPh>
    <rPh sb="18" eb="20">
      <t>ハンテイ</t>
    </rPh>
    <rPh sb="20" eb="22">
      <t>クブン</t>
    </rPh>
    <phoneticPr fontId="6"/>
  </si>
  <si>
    <t>注4：変状区分毎での最も評価の厳しい判定区分．外力は覆工スパン単位、材質劣化、漏水は変状単位で行う。</t>
    <rPh sb="0" eb="1">
      <t>チュウ</t>
    </rPh>
    <rPh sb="3" eb="5">
      <t>ヘンジョウ</t>
    </rPh>
    <rPh sb="5" eb="7">
      <t>クブン</t>
    </rPh>
    <rPh sb="7" eb="8">
      <t>ゴト</t>
    </rPh>
    <rPh sb="10" eb="11">
      <t>モット</t>
    </rPh>
    <rPh sb="12" eb="14">
      <t>ヒョウカ</t>
    </rPh>
    <rPh sb="15" eb="16">
      <t>キビ</t>
    </rPh>
    <rPh sb="18" eb="20">
      <t>ハンテイ</t>
    </rPh>
    <rPh sb="20" eb="22">
      <t>クブン</t>
    </rPh>
    <rPh sb="23" eb="25">
      <t>ガイリョク</t>
    </rPh>
    <rPh sb="26" eb="28">
      <t>フッコウ</t>
    </rPh>
    <rPh sb="31" eb="33">
      <t>タンイ</t>
    </rPh>
    <rPh sb="34" eb="36">
      <t>ザイシツ</t>
    </rPh>
    <rPh sb="36" eb="38">
      <t>レッカ</t>
    </rPh>
    <rPh sb="39" eb="41">
      <t>ロウスイ</t>
    </rPh>
    <rPh sb="42" eb="44">
      <t>ヘンジョウ</t>
    </rPh>
    <rPh sb="44" eb="46">
      <t>タンイ</t>
    </rPh>
    <rPh sb="47" eb="48">
      <t>オコナ</t>
    </rPh>
    <phoneticPr fontId="6"/>
  </si>
  <si>
    <t>注5：覆工スパンの中で最も評価の厳しい健全性を採用し、その覆工スパン毎の健全性とする。</t>
    <rPh sb="0" eb="1">
      <t>チュウ</t>
    </rPh>
    <rPh sb="3" eb="5">
      <t>フッコウ</t>
    </rPh>
    <rPh sb="9" eb="10">
      <t>ナカ</t>
    </rPh>
    <rPh sb="11" eb="12">
      <t>モット</t>
    </rPh>
    <rPh sb="13" eb="15">
      <t>ヒョウカ</t>
    </rPh>
    <rPh sb="16" eb="17">
      <t>キビ</t>
    </rPh>
    <rPh sb="19" eb="22">
      <t>ケンゼンセイ</t>
    </rPh>
    <rPh sb="23" eb="25">
      <t>サイヨウ</t>
    </rPh>
    <rPh sb="29" eb="31">
      <t>フッコウ</t>
    </rPh>
    <rPh sb="34" eb="35">
      <t>ゴト</t>
    </rPh>
    <rPh sb="36" eb="39">
      <t>ケンゼンセイ</t>
    </rPh>
    <phoneticPr fontId="6"/>
  </si>
  <si>
    <t>■定期点検記録様式 　変状写真台帳</t>
    <phoneticPr fontId="2"/>
  </si>
  <si>
    <t>■定期点検記録様式　変状写真台帳</t>
    <rPh sb="1" eb="3">
      <t>テイキ</t>
    </rPh>
    <rPh sb="3" eb="5">
      <t>テンケン</t>
    </rPh>
    <rPh sb="5" eb="7">
      <t>キロク</t>
    </rPh>
    <rPh sb="7" eb="9">
      <t>ヨウシキ</t>
    </rPh>
    <rPh sb="10" eb="12">
      <t>ヘンジョウ</t>
    </rPh>
    <rPh sb="12" eb="14">
      <t>シャシン</t>
    </rPh>
    <rPh sb="14" eb="16">
      <t>ダイチョウ</t>
    </rPh>
    <phoneticPr fontId="19"/>
  </si>
  <si>
    <t>■定期点検記録様式　異常写真台帳（トンネル内附属物等の取付状態）</t>
    <rPh sb="1" eb="3">
      <t>テイキ</t>
    </rPh>
    <rPh sb="3" eb="5">
      <t>テンケン</t>
    </rPh>
    <rPh sb="5" eb="7">
      <t>キロク</t>
    </rPh>
    <rPh sb="7" eb="9">
      <t>ヨウシキ</t>
    </rPh>
    <rPh sb="10" eb="12">
      <t>イジョウ</t>
    </rPh>
    <rPh sb="12" eb="14">
      <t>シャシン</t>
    </rPh>
    <rPh sb="14" eb="16">
      <t>ダイチョウ</t>
    </rPh>
    <rPh sb="21" eb="22">
      <t>ナイ</t>
    </rPh>
    <rPh sb="22" eb="24">
      <t>フゾク</t>
    </rPh>
    <rPh sb="24" eb="25">
      <t>ブツ</t>
    </rPh>
    <rPh sb="25" eb="26">
      <t>トウ</t>
    </rPh>
    <rPh sb="27" eb="29">
      <t>トリツケ</t>
    </rPh>
    <rPh sb="29" eb="31">
      <t>ジョウタイ</t>
    </rPh>
    <phoneticPr fontId="19"/>
  </si>
  <si>
    <t>■定期点検記録様式　全スパン定期点検結果総括表（トンネル本体工）</t>
    <rPh sb="1" eb="3">
      <t>テイキ</t>
    </rPh>
    <rPh sb="3" eb="5">
      <t>テンケン</t>
    </rPh>
    <rPh sb="5" eb="7">
      <t>キロク</t>
    </rPh>
    <rPh sb="7" eb="9">
      <t>ヨウシキ</t>
    </rPh>
    <rPh sb="10" eb="11">
      <t>ゼン</t>
    </rPh>
    <phoneticPr fontId="2"/>
  </si>
  <si>
    <t>■定期点検記録様式　定期点検結果総括表（トンネル内附属物等の取付状態）</t>
    <rPh sb="14" eb="15">
      <t>ムスビ</t>
    </rPh>
    <rPh sb="15" eb="16">
      <t>ハタシ</t>
    </rPh>
    <rPh sb="28" eb="29">
      <t>トウ</t>
    </rPh>
    <phoneticPr fontId="2"/>
  </si>
  <si>
    <t>■定期点検記録様式 　覆工スパン別変状詳細展開図</t>
    <rPh sb="1" eb="3">
      <t>テイキ</t>
    </rPh>
    <rPh sb="3" eb="5">
      <t>テンケン</t>
    </rPh>
    <rPh sb="5" eb="7">
      <t>キロク</t>
    </rPh>
    <rPh sb="7" eb="9">
      <t>ヨウシキ</t>
    </rPh>
    <rPh sb="11" eb="12">
      <t>フク</t>
    </rPh>
    <rPh sb="12" eb="13">
      <t>コウ</t>
    </rPh>
    <rPh sb="16" eb="17">
      <t>ベツ</t>
    </rPh>
    <rPh sb="17" eb="19">
      <t>ヘンジョウ</t>
    </rPh>
    <rPh sb="19" eb="21">
      <t>ショウサイ</t>
    </rPh>
    <rPh sb="21" eb="24">
      <t>テンカイズ</t>
    </rPh>
    <phoneticPr fontId="2"/>
  </si>
  <si>
    <r>
      <t>■定期点検記録様式　状態の把握の内容</t>
    </r>
    <r>
      <rPr>
        <strike/>
        <sz val="12"/>
        <color rgb="FF00B0F0"/>
        <rFont val="HGSｺﾞｼｯｸM"/>
        <family val="3"/>
        <charset val="128"/>
      </rPr>
      <t/>
    </r>
    <rPh sb="1" eb="3">
      <t>テイキ</t>
    </rPh>
    <rPh sb="3" eb="5">
      <t>テンケン</t>
    </rPh>
    <rPh sb="5" eb="7">
      <t>キロク</t>
    </rPh>
    <rPh sb="7" eb="9">
      <t>ヨウシキ</t>
    </rPh>
    <rPh sb="10" eb="12">
      <t>ジョウタイ</t>
    </rPh>
    <rPh sb="13" eb="15">
      <t>ハアク</t>
    </rPh>
    <rPh sb="16" eb="18">
      <t>ナイヨウ</t>
    </rPh>
    <phoneticPr fontId="2"/>
  </si>
  <si>
    <t>■定期点検記録様式　近接目視による状態の把握が不可能な箇所</t>
    <rPh sb="10" eb="12">
      <t>キンセツ</t>
    </rPh>
    <rPh sb="12" eb="14">
      <t>モクシ</t>
    </rPh>
    <rPh sb="17" eb="19">
      <t>ジョウタイ</t>
    </rPh>
    <rPh sb="20" eb="22">
      <t>ハアク</t>
    </rPh>
    <rPh sb="23" eb="26">
      <t>フカノウ</t>
    </rPh>
    <rPh sb="27" eb="29">
      <t>カショ</t>
    </rPh>
    <phoneticPr fontId="2"/>
  </si>
  <si>
    <t>■トンネル台帳　トンネル記録（位置図、断面図、施工実績他）</t>
    <rPh sb="5" eb="7">
      <t>ダイチョウ</t>
    </rPh>
    <rPh sb="12" eb="14">
      <t>キロク</t>
    </rPh>
    <rPh sb="15" eb="18">
      <t>イチズ</t>
    </rPh>
    <rPh sb="19" eb="22">
      <t>ダンメンズ</t>
    </rPh>
    <rPh sb="23" eb="25">
      <t>セコウ</t>
    </rPh>
    <rPh sb="25" eb="27">
      <t>ジッセキ</t>
    </rPh>
    <rPh sb="27" eb="28">
      <t>ホカ</t>
    </rPh>
    <phoneticPr fontId="2"/>
  </si>
  <si>
    <t>■診断調書  診断結果（変状単位・覆工スパン毎・トンネル毎）</t>
    <rPh sb="1" eb="3">
      <t>シンダン</t>
    </rPh>
    <rPh sb="3" eb="5">
      <t>チョウショ</t>
    </rPh>
    <rPh sb="7" eb="9">
      <t>シンダン</t>
    </rPh>
    <rPh sb="9" eb="11">
      <t>ケッカ</t>
    </rPh>
    <rPh sb="12" eb="14">
      <t>ヘンジョウ</t>
    </rPh>
    <rPh sb="14" eb="16">
      <t>タンイ</t>
    </rPh>
    <rPh sb="17" eb="19">
      <t>フッコウ</t>
    </rPh>
    <rPh sb="22" eb="23">
      <t>ゴト</t>
    </rPh>
    <rPh sb="28" eb="29">
      <t>ゴト</t>
    </rPh>
    <phoneticPr fontId="23"/>
  </si>
  <si>
    <r>
      <t xml:space="preserve">変状等の健全性の判断（変状単位） </t>
    </r>
    <r>
      <rPr>
        <vertAlign val="superscript"/>
        <sz val="9"/>
        <rFont val="HGSｺﾞｼｯｸM"/>
        <family val="3"/>
        <charset val="128"/>
      </rPr>
      <t>注1</t>
    </r>
    <rPh sb="0" eb="2">
      <t>ヘンジョウ</t>
    </rPh>
    <rPh sb="2" eb="3">
      <t>トウ</t>
    </rPh>
    <rPh sb="4" eb="7">
      <t>ケンゼンセイ</t>
    </rPh>
    <rPh sb="8" eb="10">
      <t>ハンダン</t>
    </rPh>
    <rPh sb="11" eb="13">
      <t>ヘンジョウ</t>
    </rPh>
    <rPh sb="13" eb="15">
      <t>タンイ</t>
    </rPh>
    <rPh sb="17" eb="18">
      <t>チュウ</t>
    </rPh>
    <phoneticPr fontId="23"/>
  </si>
  <si>
    <r>
      <t xml:space="preserve">外力 </t>
    </r>
    <r>
      <rPr>
        <vertAlign val="superscript"/>
        <sz val="9"/>
        <rFont val="HGSｺﾞｼｯｸM"/>
        <family val="3"/>
        <charset val="128"/>
      </rPr>
      <t>注2</t>
    </r>
    <rPh sb="0" eb="2">
      <t>ガイリョク</t>
    </rPh>
    <rPh sb="3" eb="4">
      <t>チュウ</t>
    </rPh>
    <phoneticPr fontId="23"/>
  </si>
  <si>
    <t>年月日</t>
    <rPh sb="0" eb="2">
      <t>ネンゲツ</t>
    </rPh>
    <rPh sb="2" eb="3">
      <t>ニチ</t>
    </rPh>
    <phoneticPr fontId="6"/>
  </si>
  <si>
    <t>ｽﾊﾟﾝ長（ｍ）</t>
    <phoneticPr fontId="23"/>
  </si>
  <si>
    <t>管理者名</t>
    <rPh sb="0" eb="3">
      <t>カンリシャ</t>
    </rPh>
    <rPh sb="3" eb="4">
      <t>メイ</t>
    </rPh>
    <phoneticPr fontId="2"/>
  </si>
  <si>
    <t>定期点検業者</t>
    <phoneticPr fontId="7"/>
  </si>
  <si>
    <t>定期点検業者</t>
    <rPh sb="0" eb="2">
      <t>テイキ</t>
    </rPh>
    <rPh sb="2" eb="4">
      <t>テンケン</t>
    </rPh>
    <rPh sb="4" eb="6">
      <t>ギョウシャ</t>
    </rPh>
    <phoneticPr fontId="2"/>
  </si>
  <si>
    <t>定期点検者名</t>
    <phoneticPr fontId="7"/>
  </si>
  <si>
    <t>注）近接目視又は打音、触診ができない個所を記載する。現状の評価、日常の維持管理での注意点を記載する。</t>
    <rPh sb="0" eb="1">
      <t>チュウ</t>
    </rPh>
    <rPh sb="2" eb="4">
      <t>キンセツ</t>
    </rPh>
    <rPh sb="4" eb="6">
      <t>モクシ</t>
    </rPh>
    <rPh sb="6" eb="7">
      <t>マタ</t>
    </rPh>
    <rPh sb="8" eb="10">
      <t>ダオン</t>
    </rPh>
    <rPh sb="11" eb="13">
      <t>ショクシン</t>
    </rPh>
    <rPh sb="18" eb="20">
      <t>カショ</t>
    </rPh>
    <rPh sb="21" eb="23">
      <t>キサイ</t>
    </rPh>
    <rPh sb="26" eb="28">
      <t>ゲンジョウ</t>
    </rPh>
    <rPh sb="29" eb="31">
      <t>ヒョウカ</t>
    </rPh>
    <rPh sb="32" eb="34">
      <t>ニチジョウ</t>
    </rPh>
    <rPh sb="35" eb="37">
      <t>イジ</t>
    </rPh>
    <rPh sb="37" eb="39">
      <t>カンリ</t>
    </rPh>
    <rPh sb="41" eb="44">
      <t>チュウイテン</t>
    </rPh>
    <rPh sb="45" eb="47">
      <t>キサイ</t>
    </rPh>
    <phoneticPr fontId="2"/>
  </si>
  <si>
    <t>◯
（応急措置後）</t>
    <phoneticPr fontId="7"/>
  </si>
  <si>
    <t>■定期点検記録様式 　トンネル全体変状展開図（機器の使用時）</t>
    <rPh sb="1" eb="3">
      <t>テイキ</t>
    </rPh>
    <rPh sb="3" eb="5">
      <t>テンケン</t>
    </rPh>
    <rPh sb="5" eb="7">
      <t>キロク</t>
    </rPh>
    <rPh sb="7" eb="9">
      <t>ヨウシキ</t>
    </rPh>
    <rPh sb="15" eb="17">
      <t>ゼンタイ</t>
    </rPh>
    <rPh sb="17" eb="19">
      <t>ヘンジョウ</t>
    </rPh>
    <rPh sb="19" eb="22">
      <t>テンカイズ</t>
    </rPh>
    <rPh sb="23" eb="25">
      <t>キキ</t>
    </rPh>
    <rPh sb="26" eb="29">
      <t>シヨウジ</t>
    </rPh>
    <phoneticPr fontId="2"/>
  </si>
  <si>
    <t>注１：本展開図は、見下げた状態で記載すること。
注２：覆工スパン番号は横断目地毎（矢板工法の場合は上半アーチの横断目地毎)に設定すること。
注３：横断目地の変状は前の覆工スパン番号で計上すること。
注４：１枚に収まらない場合は、複数枚に分けて作成すること。
注５：機器（画像車等）を用いて点検した場合、機器からのデータをもとに作成した展開図等を記載すること。</t>
    <rPh sb="3" eb="4">
      <t>ホン</t>
    </rPh>
    <rPh sb="4" eb="7">
      <t>テンカイズ</t>
    </rPh>
    <rPh sb="39" eb="40">
      <t>ゴト</t>
    </rPh>
    <rPh sb="41" eb="43">
      <t>ヤイタ</t>
    </rPh>
    <rPh sb="43" eb="45">
      <t>コウホウ</t>
    </rPh>
    <rPh sb="46" eb="48">
      <t>バアイ</t>
    </rPh>
    <rPh sb="49" eb="51">
      <t>ジョウハン</t>
    </rPh>
    <rPh sb="55" eb="57">
      <t>オウダン</t>
    </rPh>
    <rPh sb="57" eb="59">
      <t>メジ</t>
    </rPh>
    <rPh sb="59" eb="60">
      <t>ゴト</t>
    </rPh>
    <rPh sb="70" eb="71">
      <t>チュウ</t>
    </rPh>
    <rPh sb="73" eb="75">
      <t>オウダン</t>
    </rPh>
    <rPh sb="75" eb="77">
      <t>メジ</t>
    </rPh>
    <rPh sb="78" eb="80">
      <t>ヘンジョウ</t>
    </rPh>
    <rPh sb="81" eb="82">
      <t>マエ</t>
    </rPh>
    <rPh sb="83" eb="85">
      <t>フッコウ</t>
    </rPh>
    <rPh sb="88" eb="90">
      <t>バンゴウ</t>
    </rPh>
    <rPh sb="91" eb="93">
      <t>ケイジョウ</t>
    </rPh>
    <rPh sb="129" eb="130">
      <t>チュウ</t>
    </rPh>
    <rPh sb="132" eb="134">
      <t>キキ</t>
    </rPh>
    <rPh sb="135" eb="138">
      <t>ガゾウシャ</t>
    </rPh>
    <rPh sb="138" eb="139">
      <t>トウ</t>
    </rPh>
    <rPh sb="141" eb="142">
      <t>モチ</t>
    </rPh>
    <rPh sb="144" eb="146">
      <t>テンケン</t>
    </rPh>
    <rPh sb="148" eb="150">
      <t>バアイ</t>
    </rPh>
    <rPh sb="151" eb="153">
      <t>キキ</t>
    </rPh>
    <rPh sb="163" eb="165">
      <t>サクセイ</t>
    </rPh>
    <rPh sb="167" eb="171">
      <t>テンカイズトウ</t>
    </rPh>
    <rPh sb="172" eb="174">
      <t>キサイ</t>
    </rPh>
    <phoneticPr fontId="6"/>
  </si>
  <si>
    <t>※　異常判定区分Ⅲについて記入すること。また、応急措置前に異常判定区分Ⅲとした箇所のうち応急措置によりⅠ・Ⅱと判定した箇所も記入すること。</t>
    <rPh sb="2" eb="4">
      <t>イジョウ</t>
    </rPh>
    <rPh sb="13" eb="15">
      <t>キニュウ</t>
    </rPh>
    <rPh sb="29" eb="31">
      <t>イジョウ</t>
    </rPh>
    <phoneticPr fontId="6"/>
  </si>
  <si>
    <r>
      <t>備考</t>
    </r>
    <r>
      <rPr>
        <vertAlign val="superscript"/>
        <sz val="9"/>
        <rFont val="HGPｺﾞｼｯｸM"/>
        <family val="3"/>
        <charset val="128"/>
      </rPr>
      <t>注2</t>
    </r>
    <rPh sb="0" eb="2">
      <t>ビコウ</t>
    </rPh>
    <rPh sb="2" eb="3">
      <t>チュウ</t>
    </rPh>
    <phoneticPr fontId="6"/>
  </si>
  <si>
    <r>
      <t>外力</t>
    </r>
    <r>
      <rPr>
        <vertAlign val="superscript"/>
        <sz val="9"/>
        <rFont val="HGPｺﾞｼｯｸM"/>
        <family val="3"/>
        <charset val="128"/>
      </rPr>
      <t>注1</t>
    </r>
    <rPh sb="0" eb="2">
      <t>ガイリョク</t>
    </rPh>
    <rPh sb="2" eb="3">
      <t>チュウ</t>
    </rPh>
    <phoneticPr fontId="6"/>
  </si>
  <si>
    <r>
      <t>材質劣化</t>
    </r>
    <r>
      <rPr>
        <vertAlign val="superscript"/>
        <sz val="9"/>
        <rFont val="HGPｺﾞｼｯｸM"/>
        <family val="3"/>
        <charset val="128"/>
      </rPr>
      <t>注1</t>
    </r>
    <rPh sb="0" eb="2">
      <t>ザイシツ</t>
    </rPh>
    <rPh sb="2" eb="4">
      <t>レッカ</t>
    </rPh>
    <rPh sb="4" eb="5">
      <t>チュウ</t>
    </rPh>
    <phoneticPr fontId="6"/>
  </si>
  <si>
    <r>
      <t>漏水</t>
    </r>
    <r>
      <rPr>
        <vertAlign val="superscript"/>
        <sz val="9"/>
        <rFont val="HGPｺﾞｼｯｸM"/>
        <family val="3"/>
        <charset val="128"/>
      </rPr>
      <t>注1</t>
    </r>
    <rPh sb="0" eb="2">
      <t>ロウスイ</t>
    </rPh>
    <rPh sb="2" eb="3">
      <t>チュウ</t>
    </rPh>
    <phoneticPr fontId="6"/>
  </si>
  <si>
    <r>
      <t>変状区分毎の判定区分</t>
    </r>
    <r>
      <rPr>
        <vertAlign val="superscript"/>
        <sz val="9"/>
        <rFont val="HGPｺﾞｼｯｸM"/>
        <family val="3"/>
        <charset val="128"/>
      </rPr>
      <t>注3</t>
    </r>
    <rPh sb="0" eb="2">
      <t>ヘンジョウ</t>
    </rPh>
    <rPh sb="2" eb="4">
      <t>クブン</t>
    </rPh>
    <rPh sb="4" eb="5">
      <t>ゴト</t>
    </rPh>
    <rPh sb="6" eb="8">
      <t>ハンテイ</t>
    </rPh>
    <rPh sb="8" eb="10">
      <t>クブン</t>
    </rPh>
    <rPh sb="10" eb="11">
      <t>チュウ</t>
    </rPh>
    <phoneticPr fontId="6"/>
  </si>
  <si>
    <r>
      <t>判定区分毎の変状数</t>
    </r>
    <r>
      <rPr>
        <vertAlign val="superscript"/>
        <sz val="9"/>
        <rFont val="HGPｺﾞｼｯｸM"/>
        <family val="3"/>
        <charset val="128"/>
      </rPr>
      <t>注4</t>
    </r>
    <rPh sb="0" eb="2">
      <t>ハンテイ</t>
    </rPh>
    <rPh sb="2" eb="4">
      <t>クブン</t>
    </rPh>
    <rPh sb="4" eb="5">
      <t>ゴト</t>
    </rPh>
    <rPh sb="6" eb="8">
      <t>ヘンジョウ</t>
    </rPh>
    <rPh sb="8" eb="9">
      <t>スウ</t>
    </rPh>
    <rPh sb="9" eb="10">
      <t>チュウ</t>
    </rPh>
    <phoneticPr fontId="6"/>
  </si>
  <si>
    <r>
      <t>変状区分毎の判定区分</t>
    </r>
    <r>
      <rPr>
        <vertAlign val="superscript"/>
        <sz val="9"/>
        <rFont val="HGPｺﾞｼｯｸM"/>
        <family val="3"/>
        <charset val="128"/>
      </rPr>
      <t>注4</t>
    </r>
    <rPh sb="0" eb="2">
      <t>ヘンジョウ</t>
    </rPh>
    <rPh sb="2" eb="4">
      <t>クブン</t>
    </rPh>
    <rPh sb="4" eb="5">
      <t>ゴト</t>
    </rPh>
    <rPh sb="6" eb="8">
      <t>ハンテイ</t>
    </rPh>
    <rPh sb="8" eb="10">
      <t>クブン</t>
    </rPh>
    <rPh sb="10" eb="11">
      <t>チュウ</t>
    </rPh>
    <phoneticPr fontId="6"/>
  </si>
  <si>
    <r>
      <t>覆工スパン単位の判定区分</t>
    </r>
    <r>
      <rPr>
        <vertAlign val="superscript"/>
        <sz val="9"/>
        <rFont val="HGPｺﾞｼｯｸM"/>
        <family val="3"/>
        <charset val="128"/>
      </rPr>
      <t>注5</t>
    </r>
    <rPh sb="0" eb="2">
      <t>フッコウ</t>
    </rPh>
    <rPh sb="5" eb="7">
      <t>タンイ</t>
    </rPh>
    <rPh sb="8" eb="10">
      <t>ハンテイ</t>
    </rPh>
    <rPh sb="10" eb="12">
      <t>クブン</t>
    </rPh>
    <rPh sb="12" eb="13">
      <t>チュウ</t>
    </rPh>
    <phoneticPr fontId="6"/>
  </si>
  <si>
    <t>※　異常判定区分Ⅲについて記入すること。また、応急措置によりⅠ・Ⅱと判定された箇所も記入すること。</t>
    <rPh sb="2" eb="4">
      <t>イジョウ</t>
    </rPh>
    <rPh sb="4" eb="6">
      <t>ハンテイ</t>
    </rPh>
    <rPh sb="6" eb="8">
      <t>クブン</t>
    </rPh>
    <rPh sb="13" eb="15">
      <t>キニュウ</t>
    </rPh>
    <rPh sb="23" eb="25">
      <t>オウキュウ</t>
    </rPh>
    <rPh sb="39" eb="41">
      <t>カショ</t>
    </rPh>
    <rPh sb="42" eb="44">
      <t>キニュウ</t>
    </rPh>
    <phoneticPr fontId="6"/>
  </si>
  <si>
    <t>○○トンネル</t>
    <phoneticPr fontId="7"/>
  </si>
  <si>
    <t>国道○○</t>
    <rPh sb="0" eb="2">
      <t>コクドウ</t>
    </rPh>
    <phoneticPr fontId="7"/>
  </si>
  <si>
    <t>○○事務所</t>
    <rPh sb="2" eb="5">
      <t>ジムショ</t>
    </rPh>
    <phoneticPr fontId="7"/>
  </si>
  <si>
    <t>あり</t>
    <phoneticPr fontId="7"/>
  </si>
  <si>
    <t>なし</t>
    <phoneticPr fontId="7"/>
  </si>
  <si>
    <t>三重県○○市○○</t>
    <rPh sb="0" eb="3">
      <t>ミエケン</t>
    </rPh>
    <rPh sb="5" eb="6">
      <t>シ</t>
    </rPh>
    <phoneticPr fontId="7"/>
  </si>
  <si>
    <t>○○（株）</t>
    <rPh sb="3" eb="4">
      <t>カブ</t>
    </rPh>
    <phoneticPr fontId="7"/>
  </si>
  <si>
    <t>陸上トンネル矢板工法</t>
    <rPh sb="0" eb="2">
      <t>リクジョウ</t>
    </rPh>
    <rPh sb="6" eb="10">
      <t>ヤイタコウホウ</t>
    </rPh>
    <phoneticPr fontId="7"/>
  </si>
  <si>
    <t>無料</t>
    <rPh sb="0" eb="2">
      <t>ムリョウ</t>
    </rPh>
    <phoneticPr fontId="7"/>
  </si>
  <si>
    <t>上り0.4％</t>
    <rPh sb="0" eb="1">
      <t>ノボ</t>
    </rPh>
    <phoneticPr fontId="7"/>
  </si>
  <si>
    <t>498.7m</t>
    <phoneticPr fontId="7"/>
  </si>
  <si>
    <t>233.9m</t>
    <phoneticPr fontId="7"/>
  </si>
  <si>
    <t>－</t>
    <phoneticPr fontId="7"/>
  </si>
  <si>
    <t>1300㎜</t>
    <phoneticPr fontId="7"/>
  </si>
  <si>
    <t>450m</t>
    <phoneticPr fontId="7"/>
  </si>
  <si>
    <t>補助ベンチ付全断面工法</t>
    <rPh sb="0" eb="2">
      <t>ホジョ</t>
    </rPh>
    <rPh sb="5" eb="11">
      <t>ツキゼンダンメンコウホウ</t>
    </rPh>
    <phoneticPr fontId="7"/>
  </si>
  <si>
    <t>AA</t>
    <phoneticPr fontId="7"/>
  </si>
  <si>
    <t>覆工【内装なし】</t>
    <rPh sb="0" eb="2">
      <t>フッコウ</t>
    </rPh>
    <rPh sb="2" eb="8">
      <t>(ナイソウナシ)</t>
    </rPh>
    <phoneticPr fontId="7"/>
  </si>
  <si>
    <t>面壁型</t>
    <rPh sb="0" eb="3">
      <t>メンペキガタ</t>
    </rPh>
    <phoneticPr fontId="7"/>
  </si>
  <si>
    <t>面壁型</t>
    <rPh sb="0" eb="2">
      <t>メンペキ</t>
    </rPh>
    <rPh sb="2" eb="3">
      <t>ガタ</t>
    </rPh>
    <phoneticPr fontId="7"/>
  </si>
  <si>
    <t>コンクリート系</t>
    <rPh sb="6" eb="7">
      <t>ケイ</t>
    </rPh>
    <phoneticPr fontId="7"/>
  </si>
  <si>
    <t>37375.6m2</t>
    <phoneticPr fontId="7"/>
  </si>
  <si>
    <t>U字+暗渠配水</t>
    <rPh sb="1" eb="2">
      <t>ジ</t>
    </rPh>
    <rPh sb="3" eb="5">
      <t>アンキョ</t>
    </rPh>
    <rPh sb="5" eb="7">
      <t>ハイスイ</t>
    </rPh>
    <phoneticPr fontId="7"/>
  </si>
  <si>
    <t>LED</t>
    <phoneticPr fontId="6"/>
  </si>
  <si>
    <t>非常電話</t>
    <rPh sb="0" eb="4">
      <t>ヒジョウデンワ</t>
    </rPh>
    <phoneticPr fontId="7"/>
  </si>
  <si>
    <t>押しボタン式通報装置</t>
    <rPh sb="0" eb="1">
      <t>オ</t>
    </rPh>
    <rPh sb="5" eb="6">
      <t>シキ</t>
    </rPh>
    <rPh sb="6" eb="10">
      <t>ツウホウソウチ</t>
    </rPh>
    <phoneticPr fontId="7"/>
  </si>
  <si>
    <t>火災検知器</t>
    <rPh sb="0" eb="5">
      <t>カサイケンチキ</t>
    </rPh>
    <phoneticPr fontId="7"/>
  </si>
  <si>
    <t>非常警報装置</t>
    <rPh sb="0" eb="6">
      <t>ヒジョウケイホウソウチ</t>
    </rPh>
    <phoneticPr fontId="7"/>
  </si>
  <si>
    <t>消火器</t>
    <rPh sb="0" eb="3">
      <t>ショウカキ</t>
    </rPh>
    <phoneticPr fontId="7"/>
  </si>
  <si>
    <t>消火栓</t>
    <rPh sb="0" eb="3">
      <t>ショウカセン</t>
    </rPh>
    <phoneticPr fontId="7"/>
  </si>
  <si>
    <t>誘導表示板</t>
    <rPh sb="0" eb="5">
      <t>ユウドウヒョウジバン</t>
    </rPh>
    <phoneticPr fontId="7"/>
  </si>
  <si>
    <t>ラジオ再放送設備</t>
    <rPh sb="3" eb="6">
      <t>サイホウソウ</t>
    </rPh>
    <rPh sb="6" eb="8">
      <t>セツビ</t>
    </rPh>
    <phoneticPr fontId="7"/>
  </si>
  <si>
    <t>拡声放送設備</t>
    <rPh sb="0" eb="6">
      <t>カクセイホウソウセツビ</t>
    </rPh>
    <phoneticPr fontId="7"/>
  </si>
  <si>
    <t>ジェットファン</t>
    <phoneticPr fontId="7"/>
  </si>
  <si>
    <t>給水栓</t>
    <rPh sb="0" eb="3">
      <t>キュウスイセン</t>
    </rPh>
    <phoneticPr fontId="7"/>
  </si>
  <si>
    <t>無線通信補助設備</t>
    <rPh sb="0" eb="8">
      <t>ムセンツウシンホジョセツビ</t>
    </rPh>
    <phoneticPr fontId="7"/>
  </si>
  <si>
    <t>水噴霧設備</t>
    <rPh sb="0" eb="3">
      <t>ミズフンム</t>
    </rPh>
    <rPh sb="3" eb="5">
      <t>セツビ</t>
    </rPh>
    <phoneticPr fontId="7"/>
  </si>
  <si>
    <t>避難坑・避難連絡坑</t>
    <rPh sb="0" eb="3">
      <t>ヒナンコウ</t>
    </rPh>
    <rPh sb="4" eb="9">
      <t>ヒナンレンラクコウ</t>
    </rPh>
    <phoneticPr fontId="7"/>
  </si>
  <si>
    <t>監視装置（CCTV）</t>
    <rPh sb="0" eb="4">
      <t>カンシソウチ</t>
    </rPh>
    <phoneticPr fontId="7"/>
  </si>
  <si>
    <t>ディーゼル発電機</t>
    <rPh sb="5" eb="8">
      <t>ハツデンキ</t>
    </rPh>
    <phoneticPr fontId="7"/>
  </si>
  <si>
    <t>L型</t>
    <rPh sb="1" eb="2">
      <t>ガタ</t>
    </rPh>
    <phoneticPr fontId="7"/>
  </si>
  <si>
    <t>LED式</t>
    <rPh sb="3" eb="4">
      <t>シキ</t>
    </rPh>
    <phoneticPr fontId="7"/>
  </si>
  <si>
    <t>2本入り</t>
    <rPh sb="1" eb="3">
      <t>ホンイ</t>
    </rPh>
    <phoneticPr fontId="7"/>
  </si>
  <si>
    <t>250×150UCWM</t>
    <phoneticPr fontId="7"/>
  </si>
  <si>
    <t>反射式</t>
    <phoneticPr fontId="7"/>
  </si>
  <si>
    <t>AM・FM</t>
    <phoneticPr fontId="7"/>
  </si>
  <si>
    <t>SP</t>
    <phoneticPr fontId="7"/>
  </si>
  <si>
    <t>JF-1250X</t>
    <phoneticPr fontId="7"/>
  </si>
  <si>
    <t>K－C0SM0S</t>
    <phoneticPr fontId="7"/>
  </si>
  <si>
    <t>CIT-A609G</t>
    <phoneticPr fontId="7"/>
  </si>
  <si>
    <t>PS</t>
    <phoneticPr fontId="7"/>
  </si>
  <si>
    <t>S1</t>
    <phoneticPr fontId="7"/>
  </si>
  <si>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</si>
  <si>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</si>
  <si>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</si>
  <si>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</si>
  <si>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</si>
  <si>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</si>
  <si>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</si>
  <si>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</si>
  <si>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</si>
  <si>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</si>
  <si>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</si>
  <si>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</si>
  <si>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</si>
  <si>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</si>
  <si>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</si>
  <si>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</si>
  <si>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</si>
  <si>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</si>
  <si>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</si>
  <si>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</si>
  <si>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</si>
  <si>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</si>
  <si>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</si>
  <si>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</si>
  <si>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</si>
  <si>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</si>
  <si>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</si>
  <si>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</si>
  <si>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</si>
  <si>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</si>
  <si>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</si>
  <si>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</si>
  <si>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phoneticPr fontId="7"/>
  </si>
  <si>
    <t>坑門（面壁型）</t>
  </si>
  <si>
    <t>非常駐車帯（L）</t>
  </si>
  <si>
    <t>吹付け区間</t>
  </si>
  <si>
    <t>○</t>
  </si>
  <si>
    <t>①</t>
  </si>
  <si>
    <t>②</t>
  </si>
  <si>
    <t>③</t>
  </si>
  <si>
    <t>JF-NO.1,2</t>
    <phoneticPr fontId="7"/>
  </si>
  <si>
    <t>大型標識×２</t>
    <phoneticPr fontId="7"/>
  </si>
  <si>
    <t>吸音板</t>
    <phoneticPr fontId="7"/>
  </si>
  <si>
    <t>○○</t>
    <phoneticPr fontId="7"/>
  </si>
  <si>
    <t>0箇所</t>
    <rPh sb="0" eb="2">
      <t>カショ</t>
    </rPh>
    <phoneticPr fontId="7"/>
  </si>
  <si>
    <t>0スパン</t>
    <phoneticPr fontId="7"/>
  </si>
  <si>
    <t>5スパン</t>
    <phoneticPr fontId="7"/>
  </si>
  <si>
    <t>Ⅲ</t>
    <phoneticPr fontId="7"/>
  </si>
  <si>
    <t>覆工</t>
    <rPh sb="0" eb="2">
      <t>フッコウ</t>
    </rPh>
    <phoneticPr fontId="7"/>
  </si>
  <si>
    <t>左アーチ</t>
    <rPh sb="0" eb="1">
      <t>ヒダリ</t>
    </rPh>
    <phoneticPr fontId="7"/>
  </si>
  <si>
    <t>外力</t>
    <rPh sb="0" eb="2">
      <t>ガイリョク</t>
    </rPh>
    <phoneticPr fontId="7"/>
  </si>
  <si>
    <t>ひび割れ</t>
    <rPh sb="2" eb="3">
      <t>ワ</t>
    </rPh>
    <phoneticPr fontId="7"/>
  </si>
  <si>
    <t>Ⅱ</t>
    <phoneticPr fontId="7"/>
  </si>
  <si>
    <t>天端</t>
    <rPh sb="0" eb="2">
      <t>テンバ</t>
    </rPh>
    <phoneticPr fontId="7"/>
  </si>
  <si>
    <t>材質劣化</t>
    <rPh sb="0" eb="4">
      <t>ザイシツレッカ</t>
    </rPh>
    <phoneticPr fontId="7"/>
  </si>
  <si>
    <t>うき・はく離</t>
    <rPh sb="5" eb="6">
      <t>リ</t>
    </rPh>
    <phoneticPr fontId="7"/>
  </si>
  <si>
    <t>Ⅰ</t>
    <phoneticPr fontId="7"/>
  </si>
  <si>
    <t>0.5m×0.5m</t>
    <phoneticPr fontId="7"/>
  </si>
  <si>
    <t>補修済</t>
    <rPh sb="0" eb="3">
      <t>ホシュウスミ</t>
    </rPh>
    <phoneticPr fontId="7"/>
  </si>
  <si>
    <t>うき0.2m×0.05m</t>
    <phoneticPr fontId="7"/>
  </si>
  <si>
    <t>はく落対策工</t>
    <rPh sb="2" eb="6">
      <t>ラクタイサクコウ</t>
    </rPh>
    <phoneticPr fontId="7"/>
  </si>
  <si>
    <t>0.5m×0.5mのはく落対策済</t>
    <rPh sb="13" eb="15">
      <t>タイサク</t>
    </rPh>
    <rPh sb="15" eb="16">
      <t>スミ</t>
    </rPh>
    <phoneticPr fontId="7"/>
  </si>
  <si>
    <t>S007</t>
    <phoneticPr fontId="7"/>
  </si>
  <si>
    <t>右アーチ</t>
    <rPh sb="0" eb="1">
      <t>ミギ</t>
    </rPh>
    <phoneticPr fontId="7"/>
  </si>
  <si>
    <t>漏水</t>
    <rPh sb="0" eb="2">
      <t>ロウスイ</t>
    </rPh>
    <phoneticPr fontId="7"/>
  </si>
  <si>
    <t>にじみ</t>
    <phoneticPr fontId="7"/>
  </si>
  <si>
    <t>導水工からのにじみ</t>
    <rPh sb="0" eb="3">
      <t>ドウスイコウ</t>
    </rPh>
    <phoneticPr fontId="7"/>
  </si>
  <si>
    <t>漏水量調査</t>
    <rPh sb="0" eb="5">
      <t>ロウスイリョウチョウサ</t>
    </rPh>
    <phoneticPr fontId="7"/>
  </si>
  <si>
    <t>導水工からのにじみ程度の漏水</t>
    <rPh sb="0" eb="3">
      <t>ドウスイコウ</t>
    </rPh>
    <rPh sb="9" eb="11">
      <t>テイド</t>
    </rPh>
    <rPh sb="12" eb="14">
      <t>ロウスイ</t>
    </rPh>
    <phoneticPr fontId="7"/>
  </si>
  <si>
    <t>S008</t>
    <phoneticPr fontId="7"/>
  </si>
  <si>
    <t>0.4m×0.1m</t>
    <phoneticPr fontId="7"/>
  </si>
  <si>
    <t>目地部の0.4m×0.1mのうき、叩き落し処置を行い不安定部を除去済</t>
    <rPh sb="0" eb="3">
      <t>メジブ</t>
    </rPh>
    <rPh sb="17" eb="18">
      <t>タタ</t>
    </rPh>
    <rPh sb="26" eb="30">
      <t>フアンテイブ</t>
    </rPh>
    <rPh sb="31" eb="33">
      <t>ジョキョ</t>
    </rPh>
    <rPh sb="33" eb="34">
      <t>スミ</t>
    </rPh>
    <phoneticPr fontId="7"/>
  </si>
  <si>
    <t>Ⅱb</t>
    <phoneticPr fontId="7"/>
  </si>
  <si>
    <t>Ⅱa</t>
    <phoneticPr fontId="7"/>
  </si>
  <si>
    <t>はく落対策工</t>
    <rPh sb="2" eb="5">
      <t>ラクタイサク</t>
    </rPh>
    <rPh sb="5" eb="6">
      <t>コウ</t>
    </rPh>
    <phoneticPr fontId="7"/>
  </si>
  <si>
    <t>S001</t>
    <phoneticPr fontId="7"/>
  </si>
  <si>
    <t>取付金具</t>
    <rPh sb="0" eb="4">
      <t>トリツケカナグ</t>
    </rPh>
    <phoneticPr fontId="7"/>
  </si>
  <si>
    <t>変形、欠損</t>
    <rPh sb="0" eb="2">
      <t>ヘンケイ</t>
    </rPh>
    <rPh sb="3" eb="5">
      <t>ケッソン</t>
    </rPh>
    <phoneticPr fontId="7"/>
  </si>
  <si>
    <t>S004</t>
    <phoneticPr fontId="7"/>
  </si>
  <si>
    <t>S010</t>
    <phoneticPr fontId="7"/>
  </si>
  <si>
    <t>本体</t>
    <rPh sb="0" eb="2">
      <t>ホンタイ</t>
    </rPh>
    <phoneticPr fontId="7"/>
  </si>
  <si>
    <t>機能性の低下</t>
    <rPh sb="0" eb="3">
      <t>キノウセイ</t>
    </rPh>
    <rPh sb="4" eb="6">
      <t>テイカ</t>
    </rPh>
    <phoneticPr fontId="7"/>
  </si>
  <si>
    <t>照明の球切れ</t>
    <rPh sb="0" eb="2">
      <t>ショウメイ</t>
    </rPh>
    <rPh sb="3" eb="5">
      <t>タマギ</t>
    </rPh>
    <phoneticPr fontId="7"/>
  </si>
  <si>
    <t>S110</t>
    <phoneticPr fontId="7"/>
  </si>
  <si>
    <t>うき、はく離</t>
    <rPh sb="5" eb="6">
      <t>リ</t>
    </rPh>
    <phoneticPr fontId="7"/>
  </si>
  <si>
    <t>2.6m×0.5m</t>
    <phoneticPr fontId="7"/>
  </si>
  <si>
    <t>進行が認められる</t>
    <rPh sb="0" eb="2">
      <t>シンコウ</t>
    </rPh>
    <rPh sb="3" eb="4">
      <t>ミト</t>
    </rPh>
    <phoneticPr fontId="7"/>
  </si>
  <si>
    <t>対策済</t>
    <rPh sb="0" eb="3">
      <t>タイサクスミ</t>
    </rPh>
    <phoneticPr fontId="7"/>
  </si>
  <si>
    <t>進行が認められない</t>
    <rPh sb="0" eb="2">
      <t>シンコウ</t>
    </rPh>
    <rPh sb="3" eb="4">
      <t>ミト</t>
    </rPh>
    <phoneticPr fontId="7"/>
  </si>
  <si>
    <t>新規確認</t>
    <rPh sb="0" eb="4">
      <t>シンキカクニン</t>
    </rPh>
    <phoneticPr fontId="7"/>
  </si>
  <si>
    <t>対策区分判定Ⅲ</t>
    <rPh sb="0" eb="6">
      <t>タイサククブンハンテイ</t>
    </rPh>
    <phoneticPr fontId="7"/>
  </si>
  <si>
    <t>対策区分判定Ⅱb</t>
    <rPh sb="0" eb="4">
      <t>タイサククブン</t>
    </rPh>
    <rPh sb="4" eb="6">
      <t>ハンテイ</t>
    </rPh>
    <phoneticPr fontId="7"/>
  </si>
  <si>
    <t>対策区分判定Ⅱa</t>
    <rPh sb="0" eb="4">
      <t>タイサククブン</t>
    </rPh>
    <rPh sb="4" eb="6">
      <t>ハンテイ</t>
    </rPh>
    <phoneticPr fontId="7"/>
  </si>
  <si>
    <t>2.0㎜×5.0m</t>
    <phoneticPr fontId="7"/>
  </si>
  <si>
    <t>幅3.0㎜、長さ5.0mのひび割れ</t>
    <rPh sb="0" eb="1">
      <t>ハバ</t>
    </rPh>
    <rPh sb="6" eb="7">
      <t>ナガ</t>
    </rPh>
    <rPh sb="15" eb="16">
      <t>ワ</t>
    </rPh>
    <phoneticPr fontId="7"/>
  </si>
  <si>
    <t>3.0㎜×5.0m</t>
    <phoneticPr fontId="7"/>
  </si>
  <si>
    <t>1.0㎜×5.0m</t>
    <phoneticPr fontId="7"/>
  </si>
  <si>
    <t>要</t>
    <rPh sb="0" eb="1">
      <t>ヨウ</t>
    </rPh>
    <phoneticPr fontId="7"/>
  </si>
  <si>
    <t>否</t>
    <rPh sb="0" eb="1">
      <t>ヒ</t>
    </rPh>
    <phoneticPr fontId="7"/>
  </si>
  <si>
    <t>継続</t>
    <rPh sb="0" eb="2">
      <t>ケイゾク</t>
    </rPh>
    <phoneticPr fontId="7"/>
  </si>
  <si>
    <t>済</t>
    <rPh sb="0" eb="1">
      <t>スミ</t>
    </rPh>
    <phoneticPr fontId="7"/>
  </si>
  <si>
    <t>監視(重点)</t>
    <rPh sb="0" eb="2">
      <t>カンシ</t>
    </rPh>
    <rPh sb="3" eb="5">
      <t>ジュウテン</t>
    </rPh>
    <phoneticPr fontId="7"/>
  </si>
  <si>
    <t>はく落対策工実施済</t>
    <rPh sb="2" eb="6">
      <t>ラクタイサクコウ</t>
    </rPh>
    <rPh sb="6" eb="8">
      <t>ジッシ</t>
    </rPh>
    <rPh sb="8" eb="9">
      <t>スミ</t>
    </rPh>
    <phoneticPr fontId="7"/>
  </si>
  <si>
    <t>監視(日常監視)</t>
    <rPh sb="0" eb="2">
      <t>カンシ</t>
    </rPh>
    <rPh sb="3" eb="7">
      <t>ニチジョウカンシ</t>
    </rPh>
    <phoneticPr fontId="7"/>
  </si>
  <si>
    <t>早期対策</t>
    <rPh sb="0" eb="4">
      <t>ソウキタイサク</t>
    </rPh>
    <phoneticPr fontId="7"/>
  </si>
  <si>
    <t>叩き落し済</t>
    <rPh sb="0" eb="1">
      <t>タタ</t>
    </rPh>
    <rPh sb="2" eb="3">
      <t>オト</t>
    </rPh>
    <rPh sb="4" eb="5">
      <t>スミ</t>
    </rPh>
    <phoneticPr fontId="7"/>
  </si>
  <si>
    <t>取付金具</t>
    <rPh sb="0" eb="4">
      <t>トリツケカナグ</t>
    </rPh>
    <phoneticPr fontId="2"/>
  </si>
  <si>
    <t>済</t>
    <rPh sb="0" eb="1">
      <t>スミ</t>
    </rPh>
    <phoneticPr fontId="2"/>
  </si>
  <si>
    <t>ボルト締め直し済</t>
    <rPh sb="3" eb="4">
      <t>シ</t>
    </rPh>
    <rPh sb="5" eb="6">
      <t>ナオ</t>
    </rPh>
    <rPh sb="7" eb="8">
      <t>スミ</t>
    </rPh>
    <phoneticPr fontId="2"/>
  </si>
  <si>
    <t>未</t>
    <rPh sb="0" eb="1">
      <t>ミ</t>
    </rPh>
    <phoneticPr fontId="2"/>
  </si>
  <si>
    <t>1箇所</t>
    <rPh sb="1" eb="3">
      <t>カショ</t>
    </rPh>
    <phoneticPr fontId="2"/>
  </si>
  <si>
    <t>ケーブル類</t>
    <rPh sb="4" eb="5">
      <t>ルイ</t>
    </rPh>
    <phoneticPr fontId="7"/>
  </si>
  <si>
    <t>照明設備</t>
    <rPh sb="0" eb="4">
      <t>ショウメイセツビ</t>
    </rPh>
    <phoneticPr fontId="7"/>
  </si>
  <si>
    <t>その他</t>
    <rPh sb="2" eb="3">
      <t>タ</t>
    </rPh>
    <phoneticPr fontId="7"/>
  </si>
  <si>
    <t>腐食</t>
    <rPh sb="0" eb="2">
      <t>フショク</t>
    </rPh>
    <phoneticPr fontId="7"/>
  </si>
  <si>
    <t>緩み、脱落</t>
    <rPh sb="0" eb="1">
      <t>ユル</t>
    </rPh>
    <rPh sb="3" eb="5">
      <t>ダツラク</t>
    </rPh>
    <phoneticPr fontId="7"/>
  </si>
  <si>
    <t>締め直し済</t>
    <rPh sb="0" eb="1">
      <t>シ</t>
    </rPh>
    <rPh sb="2" eb="3">
      <t>ナオ</t>
    </rPh>
    <rPh sb="4" eb="5">
      <t>スミ</t>
    </rPh>
    <phoneticPr fontId="7"/>
  </si>
  <si>
    <t>破断</t>
    <rPh sb="0" eb="2">
      <t>ハダン</t>
    </rPh>
    <phoneticPr fontId="7"/>
  </si>
  <si>
    <t>灯具</t>
    <rPh sb="0" eb="2">
      <t>トウグ</t>
    </rPh>
    <phoneticPr fontId="7"/>
  </si>
  <si>
    <t>亀裂</t>
    <rPh sb="0" eb="2">
      <t>キレツ</t>
    </rPh>
    <phoneticPr fontId="7"/>
  </si>
  <si>
    <t>非常用設備</t>
    <rPh sb="0" eb="5">
      <t>ヒジョウヨウセツビ</t>
    </rPh>
    <phoneticPr fontId="7"/>
  </si>
  <si>
    <t>通話型通報設備</t>
    <rPh sb="0" eb="3">
      <t>ツウワガタ</t>
    </rPh>
    <rPh sb="3" eb="7">
      <t>ツウホウセツビ</t>
    </rPh>
    <phoneticPr fontId="7"/>
  </si>
  <si>
    <t>装置の故障</t>
    <rPh sb="0" eb="2">
      <t>ソウチ</t>
    </rPh>
    <rPh sb="3" eb="5">
      <t>コショウ</t>
    </rPh>
    <phoneticPr fontId="7"/>
  </si>
  <si>
    <t>右側壁</t>
    <rPh sb="0" eb="3">
      <t>ミギソクヘキ</t>
    </rPh>
    <phoneticPr fontId="7"/>
  </si>
  <si>
    <t>〇</t>
  </si>
  <si>
    <t>はく落対策工補修済</t>
    <rPh sb="2" eb="6">
      <t>ラクタイサクコウ</t>
    </rPh>
    <rPh sb="6" eb="8">
      <t>ホシュウ</t>
    </rPh>
    <rPh sb="8" eb="9">
      <t>スミ</t>
    </rPh>
    <phoneticPr fontId="7"/>
  </si>
  <si>
    <t>○○年○月〇日</t>
    <rPh sb="0" eb="3">
      <t>マルマルネン</t>
    </rPh>
    <rPh sb="4" eb="5">
      <t>ガツ</t>
    </rPh>
    <rPh sb="5" eb="7">
      <t>マルニチ</t>
    </rPh>
    <phoneticPr fontId="7"/>
  </si>
  <si>
    <t>○○試験…○○</t>
    <rPh sb="2" eb="4">
      <t>シケン</t>
    </rPh>
    <phoneticPr fontId="7"/>
  </si>
  <si>
    <t>○○を再確認する必要あり</t>
    <rPh sb="3" eb="6">
      <t>サイカクニン</t>
    </rPh>
    <rPh sb="8" eb="10">
      <t>ヒツヨウ</t>
    </rPh>
    <phoneticPr fontId="7"/>
  </si>
  <si>
    <t>○○を確認</t>
    <rPh sb="3" eb="5">
      <t>カクニン</t>
    </rPh>
    <phoneticPr fontId="7"/>
  </si>
  <si>
    <t>S1～S400</t>
    <phoneticPr fontId="7"/>
  </si>
  <si>
    <t>S15～S300</t>
    <phoneticPr fontId="7"/>
  </si>
  <si>
    <t>覆工</t>
    <phoneticPr fontId="7"/>
  </si>
  <si>
    <t>覆工・背面空洞</t>
    <phoneticPr fontId="7"/>
  </si>
  <si>
    <t>内装版の設置</t>
    <phoneticPr fontId="7"/>
  </si>
  <si>
    <t>覆工巻厚、背面空洞が目視では確認できず</t>
    <phoneticPr fontId="7"/>
  </si>
  <si>
    <t>内装板および内装板周辺の覆工及び路面等の変状状況を目視により確認</t>
    <phoneticPr fontId="7"/>
  </si>
  <si>
    <t>以前、非破壊調査により確認済みであり、今回も変状の兆候は確認されず</t>
    <phoneticPr fontId="7"/>
  </si>
  <si>
    <t>－</t>
  </si>
  <si>
    <t>トンネルの分類</t>
    <rPh sb="5" eb="7">
      <t>ブンルイ</t>
    </rPh>
    <phoneticPr fontId="7"/>
  </si>
  <si>
    <t>トンネル工法</t>
    <rPh sb="4" eb="6">
      <t>コウホウ</t>
    </rPh>
    <phoneticPr fontId="7"/>
  </si>
  <si>
    <t>緊急輸送路</t>
    <rPh sb="0" eb="2">
      <t>キンキュウ</t>
    </rPh>
    <rPh sb="2" eb="5">
      <t>ユソウロ</t>
    </rPh>
    <phoneticPr fontId="7"/>
  </si>
  <si>
    <t>代替路</t>
    <rPh sb="0" eb="2">
      <t>ダイガ</t>
    </rPh>
    <rPh sb="2" eb="3">
      <t>ロ</t>
    </rPh>
    <phoneticPr fontId="7"/>
  </si>
  <si>
    <t>陸上トンネル（掘進工法）</t>
    <rPh sb="0" eb="2">
      <t>リクジョウ</t>
    </rPh>
    <rPh sb="7" eb="9">
      <t>クッシン</t>
    </rPh>
    <rPh sb="9" eb="11">
      <t>コウホウ</t>
    </rPh>
    <phoneticPr fontId="7"/>
  </si>
  <si>
    <t>山岳トンネル工法（NATM）</t>
    <rPh sb="0" eb="2">
      <t>サンガク</t>
    </rPh>
    <rPh sb="6" eb="8">
      <t>コウホウ</t>
    </rPh>
    <phoneticPr fontId="7"/>
  </si>
  <si>
    <t>有</t>
    <rPh sb="0" eb="1">
      <t>アリ</t>
    </rPh>
    <phoneticPr fontId="7"/>
  </si>
  <si>
    <t>陸上トンネル（開削工法）</t>
    <rPh sb="0" eb="2">
      <t>リクジョウ</t>
    </rPh>
    <rPh sb="7" eb="9">
      <t>カイサク</t>
    </rPh>
    <rPh sb="9" eb="11">
      <t>コウホウ</t>
    </rPh>
    <phoneticPr fontId="7"/>
  </si>
  <si>
    <t>矢板工法</t>
    <rPh sb="0" eb="2">
      <t>ヤイタ</t>
    </rPh>
    <rPh sb="2" eb="4">
      <t>コウホウ</t>
    </rPh>
    <phoneticPr fontId="7"/>
  </si>
  <si>
    <t>無</t>
    <rPh sb="0" eb="1">
      <t>ナシ</t>
    </rPh>
    <phoneticPr fontId="7"/>
  </si>
  <si>
    <t>陸上トンネル（その他）</t>
    <rPh sb="0" eb="2">
      <t>リクジョウ</t>
    </rPh>
    <rPh sb="9" eb="10">
      <t>タ</t>
    </rPh>
    <phoneticPr fontId="7"/>
  </si>
  <si>
    <t>開削工法</t>
    <rPh sb="0" eb="2">
      <t>カイサク</t>
    </rPh>
    <rPh sb="2" eb="4">
      <t>コウホウ</t>
    </rPh>
    <phoneticPr fontId="7"/>
  </si>
  <si>
    <t>水底トンネル（掘進工法）</t>
    <rPh sb="0" eb="2">
      <t>スイテイ</t>
    </rPh>
    <rPh sb="7" eb="9">
      <t>クッシン</t>
    </rPh>
    <rPh sb="9" eb="11">
      <t>コウホウ</t>
    </rPh>
    <phoneticPr fontId="7"/>
  </si>
  <si>
    <t>シールド工法</t>
    <rPh sb="4" eb="6">
      <t>コウホウ</t>
    </rPh>
    <phoneticPr fontId="7"/>
  </si>
  <si>
    <t>水底トンネル（沈埋工法）</t>
    <rPh sb="0" eb="2">
      <t>スイテイ</t>
    </rPh>
    <rPh sb="7" eb="9">
      <t>チンマイ</t>
    </rPh>
    <rPh sb="9" eb="11">
      <t>コウホウ</t>
    </rPh>
    <phoneticPr fontId="7"/>
  </si>
  <si>
    <t>水底トンネル（開削工法）</t>
    <rPh sb="0" eb="2">
      <t>スイテイ</t>
    </rPh>
    <rPh sb="7" eb="9">
      <t>カイサク</t>
    </rPh>
    <rPh sb="9" eb="11">
      <t>コウホウ</t>
    </rPh>
    <phoneticPr fontId="7"/>
  </si>
  <si>
    <t>水底トンネル（その他）</t>
    <rPh sb="0" eb="2">
      <t>スイテイ</t>
    </rPh>
    <rPh sb="9" eb="10">
      <t>タ</t>
    </rPh>
    <phoneticPr fontId="7"/>
  </si>
  <si>
    <t>対象箇所</t>
    <rPh sb="0" eb="2">
      <t>タイショウ</t>
    </rPh>
    <rPh sb="2" eb="4">
      <t>カショ</t>
    </rPh>
    <phoneticPr fontId="7"/>
  </si>
  <si>
    <t>部位区分</t>
  </si>
  <si>
    <t>変状区分</t>
  </si>
  <si>
    <t>変状種類</t>
  </si>
  <si>
    <t>対策区分</t>
  </si>
  <si>
    <t>健全性</t>
  </si>
  <si>
    <t>調査の要否</t>
  </si>
  <si>
    <t>措置の要否</t>
  </si>
  <si>
    <t>実施有無</t>
  </si>
  <si>
    <t>対策区分の判定</t>
    <rPh sb="0" eb="2">
      <t>タイサク</t>
    </rPh>
    <rPh sb="2" eb="4">
      <t>クブン</t>
    </rPh>
    <rPh sb="5" eb="7">
      <t>ハンテイ</t>
    </rPh>
    <phoneticPr fontId="7"/>
  </si>
  <si>
    <t>健全性</t>
    <rPh sb="0" eb="3">
      <t>ケンゼンセイ</t>
    </rPh>
    <phoneticPr fontId="7"/>
  </si>
  <si>
    <t>覆工・坑門</t>
    <rPh sb="0" eb="2">
      <t>フッコウ</t>
    </rPh>
    <rPh sb="3" eb="5">
      <t>コウモン</t>
    </rPh>
    <phoneticPr fontId="7"/>
  </si>
  <si>
    <t>アーチ（右側）</t>
    <rPh sb="4" eb="6">
      <t>ミギガワ</t>
    </rPh>
    <phoneticPr fontId="7"/>
  </si>
  <si>
    <t>圧ざ</t>
    <rPh sb="0" eb="1">
      <t>アツ</t>
    </rPh>
    <phoneticPr fontId="7"/>
  </si>
  <si>
    <t>要監視</t>
    <rPh sb="0" eb="1">
      <t>ヨウ</t>
    </rPh>
    <rPh sb="1" eb="3">
      <t>カンシ</t>
    </rPh>
    <phoneticPr fontId="7"/>
  </si>
  <si>
    <t>未</t>
    <rPh sb="0" eb="1">
      <t>ミ</t>
    </rPh>
    <phoneticPr fontId="7"/>
  </si>
  <si>
    <t>内装板</t>
    <rPh sb="0" eb="2">
      <t>ナイソウ</t>
    </rPh>
    <rPh sb="2" eb="3">
      <t>イタ</t>
    </rPh>
    <phoneticPr fontId="7"/>
  </si>
  <si>
    <t>アーチ（左側）</t>
    <rPh sb="4" eb="5">
      <t>ヒダリ</t>
    </rPh>
    <rPh sb="5" eb="6">
      <t>ガワ</t>
    </rPh>
    <phoneticPr fontId="7"/>
  </si>
  <si>
    <t>要対策</t>
    <rPh sb="0" eb="1">
      <t>ヨウ</t>
    </rPh>
    <rPh sb="1" eb="3">
      <t>タイサク</t>
    </rPh>
    <phoneticPr fontId="7"/>
  </si>
  <si>
    <t>天井板</t>
    <rPh sb="0" eb="2">
      <t>テンジョウ</t>
    </rPh>
    <rPh sb="2" eb="3">
      <t>バン</t>
    </rPh>
    <phoneticPr fontId="7"/>
  </si>
  <si>
    <t>アーチ（天端）</t>
    <rPh sb="4" eb="5">
      <t>テン</t>
    </rPh>
    <rPh sb="5" eb="6">
      <t>タン</t>
    </rPh>
    <phoneticPr fontId="7"/>
  </si>
  <si>
    <t>路面</t>
    <rPh sb="0" eb="2">
      <t>ロメン</t>
    </rPh>
    <phoneticPr fontId="7"/>
  </si>
  <si>
    <t>アーチ（全周）</t>
    <rPh sb="4" eb="6">
      <t>ゼンシュウ</t>
    </rPh>
    <phoneticPr fontId="7"/>
  </si>
  <si>
    <t>変形、移動</t>
    <rPh sb="0" eb="2">
      <t>ヘンケイ</t>
    </rPh>
    <rPh sb="3" eb="5">
      <t>イドウ</t>
    </rPh>
    <phoneticPr fontId="7"/>
  </si>
  <si>
    <t>Ⅳ</t>
    <phoneticPr fontId="7"/>
  </si>
  <si>
    <t>側壁（右側）</t>
    <rPh sb="0" eb="2">
      <t>ソクヘキ</t>
    </rPh>
    <rPh sb="3" eb="5">
      <t>ミギガワ</t>
    </rPh>
    <phoneticPr fontId="7"/>
  </si>
  <si>
    <t>沈下</t>
    <rPh sb="0" eb="2">
      <t>チンカ</t>
    </rPh>
    <phoneticPr fontId="7"/>
  </si>
  <si>
    <t>側壁（左側）</t>
    <rPh sb="0" eb="2">
      <t>ソクヘキ</t>
    </rPh>
    <rPh sb="3" eb="5">
      <t>ヒダリガワ</t>
    </rPh>
    <phoneticPr fontId="7"/>
  </si>
  <si>
    <t>補強・補修材の破損</t>
    <rPh sb="0" eb="2">
      <t>ホキョウ</t>
    </rPh>
    <rPh sb="3" eb="6">
      <t>ホシュウザイ</t>
    </rPh>
    <rPh sb="7" eb="9">
      <t>ハソン</t>
    </rPh>
    <phoneticPr fontId="7"/>
  </si>
  <si>
    <t>横断目地（右側）</t>
    <rPh sb="0" eb="2">
      <t>オウダン</t>
    </rPh>
    <rPh sb="2" eb="4">
      <t>メジ</t>
    </rPh>
    <rPh sb="5" eb="7">
      <t>ミギガワ</t>
    </rPh>
    <phoneticPr fontId="7"/>
  </si>
  <si>
    <t>横断目地（左側）</t>
    <rPh sb="0" eb="2">
      <t>オウダン</t>
    </rPh>
    <rPh sb="2" eb="4">
      <t>メジ</t>
    </rPh>
    <rPh sb="5" eb="7">
      <t>ヒダリガワ</t>
    </rPh>
    <phoneticPr fontId="7"/>
  </si>
  <si>
    <t>横断目地（天端）</t>
    <rPh sb="0" eb="2">
      <t>オウダン</t>
    </rPh>
    <rPh sb="2" eb="4">
      <t>メジ</t>
    </rPh>
    <rPh sb="5" eb="6">
      <t>テン</t>
    </rPh>
    <rPh sb="6" eb="7">
      <t>タン</t>
    </rPh>
    <phoneticPr fontId="7"/>
  </si>
  <si>
    <t>横断目地（全周）</t>
    <rPh sb="0" eb="2">
      <t>オウダン</t>
    </rPh>
    <rPh sb="2" eb="4">
      <t>メジ</t>
    </rPh>
    <rPh sb="5" eb="7">
      <t>ゼンシュウ</t>
    </rPh>
    <phoneticPr fontId="7"/>
  </si>
  <si>
    <t>水平打ち継ぎ目（右側）</t>
    <rPh sb="0" eb="2">
      <t>スイヘイ</t>
    </rPh>
    <rPh sb="2" eb="3">
      <t>ウ</t>
    </rPh>
    <rPh sb="4" eb="5">
      <t>ツ</t>
    </rPh>
    <rPh sb="6" eb="7">
      <t>メ</t>
    </rPh>
    <rPh sb="8" eb="10">
      <t>ミギガワ</t>
    </rPh>
    <phoneticPr fontId="7"/>
  </si>
  <si>
    <t>水平打ち継ぎ目（左側）</t>
    <rPh sb="0" eb="2">
      <t>スイヘイ</t>
    </rPh>
    <rPh sb="2" eb="3">
      <t>ウ</t>
    </rPh>
    <rPh sb="4" eb="5">
      <t>ツ</t>
    </rPh>
    <rPh sb="6" eb="7">
      <t>メ</t>
    </rPh>
    <rPh sb="8" eb="10">
      <t>ヒダリガワ</t>
    </rPh>
    <phoneticPr fontId="7"/>
  </si>
  <si>
    <t>鋼材腐食</t>
    <rPh sb="0" eb="4">
      <t>コウザイフショク</t>
    </rPh>
    <phoneticPr fontId="7"/>
  </si>
  <si>
    <t>面壁・妻壁等</t>
    <rPh sb="0" eb="2">
      <t>メンペキ</t>
    </rPh>
    <rPh sb="3" eb="4">
      <t>ツマ</t>
    </rPh>
    <rPh sb="4" eb="5">
      <t>カベ</t>
    </rPh>
    <rPh sb="5" eb="6">
      <t>トウ</t>
    </rPh>
    <phoneticPr fontId="7"/>
  </si>
  <si>
    <t>側壁</t>
    <rPh sb="0" eb="2">
      <t>ソクヘキ</t>
    </rPh>
    <phoneticPr fontId="7"/>
  </si>
  <si>
    <t>車道側</t>
    <rPh sb="0" eb="2">
      <t>シャドウ</t>
    </rPh>
    <rPh sb="2" eb="3">
      <t>ガワ</t>
    </rPh>
    <phoneticPr fontId="7"/>
  </si>
  <si>
    <t>ダクト側</t>
    <rPh sb="3" eb="4">
      <t>ガワ</t>
    </rPh>
    <phoneticPr fontId="7"/>
  </si>
  <si>
    <t>滞水</t>
    <rPh sb="0" eb="2">
      <t>タイスイ</t>
    </rPh>
    <phoneticPr fontId="7"/>
  </si>
  <si>
    <t>車道</t>
    <rPh sb="0" eb="2">
      <t>シャドウ</t>
    </rPh>
    <phoneticPr fontId="7"/>
  </si>
  <si>
    <t>歩道</t>
    <rPh sb="0" eb="2">
      <t>ホドウ</t>
    </rPh>
    <phoneticPr fontId="7"/>
  </si>
  <si>
    <t>監査歩路</t>
    <rPh sb="0" eb="2">
      <t>カンサ</t>
    </rPh>
    <rPh sb="2" eb="3">
      <t>ホ</t>
    </rPh>
    <rPh sb="3" eb="4">
      <t>ロ</t>
    </rPh>
    <phoneticPr fontId="7"/>
  </si>
  <si>
    <t>監視員通路</t>
    <rPh sb="0" eb="5">
      <t>カンシインツウロ</t>
    </rPh>
    <phoneticPr fontId="7"/>
  </si>
  <si>
    <t>側溝</t>
    <rPh sb="0" eb="2">
      <t>ソッコウ</t>
    </rPh>
    <phoneticPr fontId="7"/>
  </si>
  <si>
    <t>施設の内訳</t>
    <rPh sb="0" eb="2">
      <t>シセツ</t>
    </rPh>
    <rPh sb="3" eb="5">
      <t>ウチワケ</t>
    </rPh>
    <phoneticPr fontId="7"/>
  </si>
  <si>
    <t>部位区分</t>
    <rPh sb="0" eb="2">
      <t>ブイ</t>
    </rPh>
    <rPh sb="2" eb="4">
      <t>クブン</t>
    </rPh>
    <phoneticPr fontId="7"/>
  </si>
  <si>
    <t>異常の種類</t>
    <rPh sb="0" eb="2">
      <t>イジョウ</t>
    </rPh>
    <rPh sb="3" eb="5">
      <t>シュルイ</t>
    </rPh>
    <phoneticPr fontId="7"/>
  </si>
  <si>
    <t xml:space="preserve">異常判定区分 </t>
    <rPh sb="0" eb="2">
      <t>イジョウ</t>
    </rPh>
    <rPh sb="2" eb="4">
      <t>ハンテイ</t>
    </rPh>
    <rPh sb="4" eb="6">
      <t>クブン</t>
    </rPh>
    <phoneticPr fontId="7"/>
  </si>
  <si>
    <t>実施有無</t>
    <rPh sb="0" eb="2">
      <t>ジッシ</t>
    </rPh>
    <rPh sb="2" eb="4">
      <t>ウム</t>
    </rPh>
    <phoneticPr fontId="7"/>
  </si>
  <si>
    <t>照明施設</t>
    <rPh sb="0" eb="2">
      <t>ショウメイ</t>
    </rPh>
    <rPh sb="2" eb="4">
      <t>シセツ</t>
    </rPh>
    <phoneticPr fontId="7"/>
  </si>
  <si>
    <t>附属物本体</t>
    <rPh sb="0" eb="2">
      <t>フゾク</t>
    </rPh>
    <rPh sb="2" eb="3">
      <t>ブツ</t>
    </rPh>
    <rPh sb="3" eb="5">
      <t>ホンタイ</t>
    </rPh>
    <phoneticPr fontId="7"/>
  </si>
  <si>
    <t>換気施設</t>
    <rPh sb="0" eb="2">
      <t>カンキ</t>
    </rPh>
    <rPh sb="2" eb="4">
      <t>シセツ</t>
    </rPh>
    <phoneticPr fontId="7"/>
  </si>
  <si>
    <t>取付部材</t>
    <rPh sb="0" eb="1">
      <t>ト</t>
    </rPh>
    <rPh sb="1" eb="2">
      <t>ツ</t>
    </rPh>
    <rPh sb="2" eb="4">
      <t>ブザイ</t>
    </rPh>
    <phoneticPr fontId="7"/>
  </si>
  <si>
    <t>緩み，脱落</t>
    <rPh sb="0" eb="1">
      <t>ユル</t>
    </rPh>
    <rPh sb="3" eb="5">
      <t>ダツラク</t>
    </rPh>
    <phoneticPr fontId="7"/>
  </si>
  <si>
    <t>非常用施設</t>
    <rPh sb="0" eb="3">
      <t>ヒジョウヨウ</t>
    </rPh>
    <rPh sb="3" eb="5">
      <t>シセツ</t>
    </rPh>
    <phoneticPr fontId="7"/>
  </si>
  <si>
    <t>その他施設</t>
    <rPh sb="2" eb="3">
      <t>タ</t>
    </rPh>
    <rPh sb="3" eb="5">
      <t>シセツ</t>
    </rPh>
    <phoneticPr fontId="7"/>
  </si>
  <si>
    <t>変形，欠損</t>
    <rPh sb="0" eb="2">
      <t>ヘンケイ</t>
    </rPh>
    <rPh sb="3" eb="5">
      <t>ケッソン</t>
    </rPh>
    <phoneticPr fontId="7"/>
  </si>
  <si>
    <t>VI計</t>
    <rPh sb="2" eb="3">
      <t>ケイ</t>
    </rPh>
    <phoneticPr fontId="7"/>
  </si>
  <si>
    <t>がたつき</t>
    <phoneticPr fontId="7"/>
  </si>
  <si>
    <t>CO計</t>
    <rPh sb="2" eb="3">
      <t>ケイ</t>
    </rPh>
    <phoneticPr fontId="7"/>
  </si>
  <si>
    <t>風向風速計</t>
    <rPh sb="0" eb="2">
      <t>フウコウ</t>
    </rPh>
    <rPh sb="2" eb="5">
      <t>フウソクケイ</t>
    </rPh>
    <phoneticPr fontId="7"/>
  </si>
  <si>
    <t>通話型通報設備</t>
    <rPh sb="0" eb="2">
      <t>ツウワ</t>
    </rPh>
    <rPh sb="2" eb="3">
      <t>ガタ</t>
    </rPh>
    <rPh sb="3" eb="5">
      <t>ツウホウ</t>
    </rPh>
    <rPh sb="5" eb="7">
      <t>セツビ</t>
    </rPh>
    <phoneticPr fontId="7"/>
  </si>
  <si>
    <t>操作型通報設備</t>
    <rPh sb="0" eb="2">
      <t>ソウサ</t>
    </rPh>
    <rPh sb="2" eb="3">
      <t>ガタ</t>
    </rPh>
    <rPh sb="3" eb="5">
      <t>ツウホウ</t>
    </rPh>
    <rPh sb="5" eb="7">
      <t>セツビ</t>
    </rPh>
    <phoneticPr fontId="7"/>
  </si>
  <si>
    <t>自動通報設備</t>
    <rPh sb="0" eb="2">
      <t>ジドウ</t>
    </rPh>
    <rPh sb="2" eb="4">
      <t>ツウホウ</t>
    </rPh>
    <rPh sb="4" eb="6">
      <t>セツビ</t>
    </rPh>
    <phoneticPr fontId="7"/>
  </si>
  <si>
    <t>警報表示版</t>
    <rPh sb="0" eb="2">
      <t>ケイホウ</t>
    </rPh>
    <rPh sb="2" eb="4">
      <t>ヒョウジ</t>
    </rPh>
    <rPh sb="4" eb="5">
      <t>バン</t>
    </rPh>
    <phoneticPr fontId="7"/>
  </si>
  <si>
    <t>点滅灯</t>
    <rPh sb="0" eb="2">
      <t>テンメツ</t>
    </rPh>
    <rPh sb="2" eb="3">
      <t>トウ</t>
    </rPh>
    <phoneticPr fontId="7"/>
  </si>
  <si>
    <t>音信号発生器</t>
    <rPh sb="0" eb="1">
      <t>オト</t>
    </rPh>
    <rPh sb="1" eb="3">
      <t>シンゴウ</t>
    </rPh>
    <rPh sb="3" eb="6">
      <t>ハッセイキ</t>
    </rPh>
    <phoneticPr fontId="7"/>
  </si>
  <si>
    <t>消火栓設備</t>
    <rPh sb="0" eb="3">
      <t>ショウカセン</t>
    </rPh>
    <rPh sb="3" eb="5">
      <t>セツビ</t>
    </rPh>
    <phoneticPr fontId="7"/>
  </si>
  <si>
    <t>誘導表示施設</t>
    <rPh sb="0" eb="2">
      <t>ユウドウ</t>
    </rPh>
    <rPh sb="2" eb="4">
      <t>ヒョウジ</t>
    </rPh>
    <rPh sb="4" eb="6">
      <t>シセツ</t>
    </rPh>
    <phoneticPr fontId="7"/>
  </si>
  <si>
    <t>給水栓設備</t>
    <rPh sb="0" eb="3">
      <t>キュウスイセン</t>
    </rPh>
    <rPh sb="3" eb="5">
      <t>セツビ</t>
    </rPh>
    <phoneticPr fontId="7"/>
  </si>
  <si>
    <t>無線通信補助設備</t>
    <rPh sb="0" eb="2">
      <t>ムセン</t>
    </rPh>
    <rPh sb="2" eb="4">
      <t>ツウシン</t>
    </rPh>
    <rPh sb="4" eb="6">
      <t>ホジョ</t>
    </rPh>
    <rPh sb="6" eb="8">
      <t>セツビ</t>
    </rPh>
    <phoneticPr fontId="7"/>
  </si>
  <si>
    <t>避難情報提供設備</t>
    <rPh sb="0" eb="2">
      <t>ヒナン</t>
    </rPh>
    <rPh sb="2" eb="4">
      <t>ジョウホウ</t>
    </rPh>
    <rPh sb="4" eb="6">
      <t>テイキョウ</t>
    </rPh>
    <rPh sb="6" eb="8">
      <t>セツビ</t>
    </rPh>
    <phoneticPr fontId="7"/>
  </si>
  <si>
    <t>監視設備(CCTV)</t>
    <rPh sb="0" eb="2">
      <t>カンシ</t>
    </rPh>
    <rPh sb="2" eb="4">
      <t>セツビ</t>
    </rPh>
    <phoneticPr fontId="7"/>
  </si>
  <si>
    <t>標識</t>
    <rPh sb="0" eb="2">
      <t>ヒョウシキ</t>
    </rPh>
    <phoneticPr fontId="7"/>
  </si>
  <si>
    <t>天井板取付部材</t>
    <rPh sb="0" eb="2">
      <t>テンジョウ</t>
    </rPh>
    <rPh sb="2" eb="3">
      <t>イタ</t>
    </rPh>
    <rPh sb="3" eb="4">
      <t>ト</t>
    </rPh>
    <rPh sb="4" eb="5">
      <t>ツ</t>
    </rPh>
    <rPh sb="5" eb="7">
      <t>ブザイ</t>
    </rPh>
    <phoneticPr fontId="7"/>
  </si>
  <si>
    <t>内装板取付部材</t>
    <rPh sb="0" eb="2">
      <t>ナイソウ</t>
    </rPh>
    <rPh sb="2" eb="3">
      <t>イタ</t>
    </rPh>
    <rPh sb="3" eb="4">
      <t>ト</t>
    </rPh>
    <rPh sb="4" eb="5">
      <t>ツ</t>
    </rPh>
    <rPh sb="5" eb="7">
      <t>ブザイ</t>
    </rPh>
    <phoneticPr fontId="7"/>
  </si>
  <si>
    <t>吸音板</t>
    <rPh sb="0" eb="3">
      <t>キュウオンバン</t>
    </rPh>
    <phoneticPr fontId="7"/>
  </si>
  <si>
    <t>ﾎﾞﾙﾄ・ﾅｯﾄ・ｱﾝｶｰ類</t>
    <rPh sb="13" eb="14">
      <t>ルイ</t>
    </rPh>
    <phoneticPr fontId="7"/>
  </si>
  <si>
    <t>照明施設</t>
  </si>
  <si>
    <t>照明施設</t>
    <phoneticPr fontId="7"/>
  </si>
  <si>
    <t>換気施設</t>
    <rPh sb="0" eb="4">
      <t>カンキシセツ</t>
    </rPh>
    <phoneticPr fontId="7"/>
  </si>
  <si>
    <t>風向風速計</t>
    <rPh sb="0" eb="5">
      <t>フウコウフウソクケイ</t>
    </rPh>
    <phoneticPr fontId="7"/>
  </si>
  <si>
    <t>非常用施設</t>
    <rPh sb="0" eb="2">
      <t>ヒジョウ</t>
    </rPh>
    <rPh sb="2" eb="3">
      <t>ヨウ</t>
    </rPh>
    <rPh sb="3" eb="5">
      <t>シセツ</t>
    </rPh>
    <phoneticPr fontId="7"/>
  </si>
  <si>
    <t>通話型通報設備</t>
  </si>
  <si>
    <t>通話型通報設備</t>
    <phoneticPr fontId="7"/>
  </si>
  <si>
    <t>操作型通報設備</t>
    <phoneticPr fontId="7"/>
  </si>
  <si>
    <t>自動通報設備</t>
    <phoneticPr fontId="7"/>
  </si>
  <si>
    <t>警報表示版</t>
    <phoneticPr fontId="7"/>
  </si>
  <si>
    <t>点滅灯</t>
    <phoneticPr fontId="7"/>
  </si>
  <si>
    <t>音信号発生器</t>
    <phoneticPr fontId="7"/>
  </si>
  <si>
    <t>消火器</t>
    <phoneticPr fontId="7"/>
  </si>
  <si>
    <t>消火栓設備</t>
  </si>
  <si>
    <t>誘導表示施設</t>
    <phoneticPr fontId="7"/>
  </si>
  <si>
    <t>給水栓設備</t>
    <phoneticPr fontId="7"/>
  </si>
  <si>
    <t>無線通信補助設備</t>
    <phoneticPr fontId="7"/>
  </si>
  <si>
    <t>避難情報提供設備</t>
    <phoneticPr fontId="7"/>
  </si>
  <si>
    <t>監視設備(CCTV)</t>
    <phoneticPr fontId="7"/>
  </si>
  <si>
    <t>その他</t>
    <phoneticPr fontId="7"/>
  </si>
  <si>
    <t>標識</t>
    <phoneticPr fontId="7"/>
  </si>
  <si>
    <t>天井板取付部材</t>
    <phoneticPr fontId="7"/>
  </si>
  <si>
    <t>内装板取付部材</t>
    <phoneticPr fontId="7"/>
  </si>
  <si>
    <t>その他施設</t>
    <phoneticPr fontId="7"/>
  </si>
  <si>
    <t>注）状態の把握において、微破壊・非破壊検査や各種試験、または新技術を活用した場合について記載する。</t>
    <rPh sb="0" eb="1">
      <t>チュウ</t>
    </rPh>
    <rPh sb="2" eb="4">
      <t>ジョウタイ</t>
    </rPh>
    <rPh sb="5" eb="7">
      <t>ハアク</t>
    </rPh>
    <rPh sb="12" eb="13">
      <t>ビ</t>
    </rPh>
    <rPh sb="13" eb="15">
      <t>ハカイ</t>
    </rPh>
    <rPh sb="16" eb="19">
      <t>ヒハカイ</t>
    </rPh>
    <rPh sb="19" eb="21">
      <t>ケンサ</t>
    </rPh>
    <rPh sb="22" eb="24">
      <t>カクシュ</t>
    </rPh>
    <rPh sb="24" eb="26">
      <t>シケン</t>
    </rPh>
    <rPh sb="30" eb="33">
      <t>シンギジュツ</t>
    </rPh>
    <rPh sb="34" eb="36">
      <t>カツヨウ</t>
    </rPh>
    <rPh sb="38" eb="40">
      <t>バアイ</t>
    </rPh>
    <rPh sb="44" eb="46">
      <t>キサイ</t>
    </rPh>
    <phoneticPr fontId="7"/>
  </si>
  <si>
    <t>補修</t>
    <rPh sb="0" eb="2">
      <t>ホシュウ</t>
    </rPh>
    <phoneticPr fontId="7"/>
  </si>
  <si>
    <t>鉄筋露出</t>
    <rPh sb="0" eb="4">
      <t>テッキンロシュツ</t>
    </rPh>
    <phoneticPr fontId="7"/>
  </si>
  <si>
    <t>巻厚不足</t>
    <rPh sb="0" eb="4">
      <t>マキアツブソク</t>
    </rPh>
    <phoneticPr fontId="7"/>
  </si>
  <si>
    <t>豆板</t>
    <rPh sb="0" eb="2">
      <t>マメイタ</t>
    </rPh>
    <phoneticPr fontId="7"/>
  </si>
  <si>
    <t>凍害</t>
    <rPh sb="0" eb="2">
      <t>トウガイ</t>
    </rPh>
    <phoneticPr fontId="7"/>
  </si>
  <si>
    <t>滴水</t>
    <rPh sb="0" eb="2">
      <t>テキスイ</t>
    </rPh>
    <phoneticPr fontId="7"/>
  </si>
  <si>
    <t>流下</t>
    <rPh sb="0" eb="2">
      <t>リュウカ</t>
    </rPh>
    <phoneticPr fontId="7"/>
  </si>
  <si>
    <t>噴出</t>
    <rPh sb="0" eb="2">
      <t>フンシュツ</t>
    </rPh>
    <phoneticPr fontId="7"/>
  </si>
  <si>
    <t>沈砂</t>
    <rPh sb="0" eb="2">
      <t>チンサ</t>
    </rPh>
    <phoneticPr fontId="7"/>
  </si>
  <si>
    <t>遊離石灰</t>
    <rPh sb="0" eb="4">
      <t>ユウリセッカイ</t>
    </rPh>
    <phoneticPr fontId="7"/>
  </si>
  <si>
    <t>つらら</t>
    <phoneticPr fontId="7"/>
  </si>
  <si>
    <t>側氷</t>
    <rPh sb="0" eb="2">
      <t>ソクヒョウ</t>
    </rPh>
    <phoneticPr fontId="7"/>
  </si>
  <si>
    <t>氷盤</t>
    <rPh sb="0" eb="1">
      <t>コオリ</t>
    </rPh>
    <rPh sb="1" eb="2">
      <t>バン</t>
    </rPh>
    <phoneticPr fontId="7"/>
  </si>
  <si>
    <t>閉合ひび割れ（ブロック化）</t>
    <rPh sb="0" eb="2">
      <t>ヘイゴウ</t>
    </rPh>
    <rPh sb="4" eb="5">
      <t>ワ</t>
    </rPh>
    <rPh sb="11" eb="12">
      <t>カ</t>
    </rPh>
    <phoneticPr fontId="7"/>
  </si>
  <si>
    <t>はく落</t>
    <rPh sb="2" eb="3">
      <t>ラク</t>
    </rPh>
    <phoneticPr fontId="7"/>
  </si>
  <si>
    <t>様式C-1-2、C-2-2</t>
    <rPh sb="0" eb="2">
      <t>ヨウシキ</t>
    </rPh>
    <phoneticPr fontId="7"/>
  </si>
  <si>
    <t>様式A-2、C-1-1、C-2-1、C-3、C-4</t>
    <rPh sb="0" eb="2">
      <t>ヨウシキ</t>
    </rPh>
    <phoneticPr fontId="7"/>
  </si>
  <si>
    <t>様式S</t>
    <rPh sb="0" eb="2">
      <t>ヨウシキ</t>
    </rPh>
    <phoneticPr fontId="7"/>
  </si>
  <si>
    <t>Ⅰ</t>
    <phoneticPr fontId="2"/>
  </si>
  <si>
    <t>Ⅲ</t>
    <phoneticPr fontId="2"/>
  </si>
  <si>
    <t>路線名</t>
    <rPh sb="0" eb="2">
      <t>ロセン</t>
    </rPh>
    <rPh sb="2" eb="3">
      <t>メイ</t>
    </rPh>
    <phoneticPr fontId="2"/>
  </si>
  <si>
    <t>緯度</t>
    <rPh sb="0" eb="2">
      <t>イド</t>
    </rPh>
    <phoneticPr fontId="2"/>
  </si>
  <si>
    <t>管轄</t>
    <rPh sb="0" eb="2">
      <t>カンカツ</t>
    </rPh>
    <phoneticPr fontId="2"/>
  </si>
  <si>
    <t>経度</t>
    <rPh sb="0" eb="2">
      <t>ケイド</t>
    </rPh>
    <phoneticPr fontId="2"/>
  </si>
  <si>
    <t>所在地</t>
    <rPh sb="0" eb="3">
      <t>ショザイチ</t>
    </rPh>
    <phoneticPr fontId="2"/>
  </si>
  <si>
    <t>自</t>
    <rPh sb="0" eb="1">
      <t>ジ</t>
    </rPh>
    <phoneticPr fontId="2"/>
  </si>
  <si>
    <t>距離標</t>
    <rPh sb="0" eb="2">
      <t>キョリ</t>
    </rPh>
    <rPh sb="2" eb="3">
      <t>ヒョウ</t>
    </rPh>
    <phoneticPr fontId="2"/>
  </si>
  <si>
    <t>百米標　km + 距離 m</t>
    <phoneticPr fontId="2"/>
  </si>
  <si>
    <t>トンネルコード</t>
    <phoneticPr fontId="2"/>
  </si>
  <si>
    <t>至</t>
    <rPh sb="0" eb="1">
      <t>イタル</t>
    </rPh>
    <phoneticPr fontId="2"/>
  </si>
  <si>
    <t>調製年月日</t>
    <rPh sb="0" eb="2">
      <t>チョウセイ</t>
    </rPh>
    <rPh sb="2" eb="5">
      <t>ネンガッピ</t>
    </rPh>
    <phoneticPr fontId="2"/>
  </si>
  <si>
    <t>補修・補強履歴・調査履歴</t>
    <rPh sb="0" eb="2">
      <t>ホシュウ</t>
    </rPh>
    <rPh sb="3" eb="5">
      <t>ホキョウ</t>
    </rPh>
    <rPh sb="5" eb="7">
      <t>リレキ</t>
    </rPh>
    <rPh sb="8" eb="10">
      <t>チョウサ</t>
    </rPh>
    <rPh sb="10" eb="12">
      <t>リレキ</t>
    </rPh>
    <phoneticPr fontId="2"/>
  </si>
  <si>
    <t>備考（原因等）</t>
    <rPh sb="0" eb="2">
      <t>ビコウ</t>
    </rPh>
    <rPh sb="3" eb="4">
      <t>ゲン</t>
    </rPh>
    <rPh sb="4" eb="5">
      <t>イン</t>
    </rPh>
    <rPh sb="5" eb="6">
      <t>トウ</t>
    </rPh>
    <phoneticPr fontId="2"/>
  </si>
  <si>
    <t>位置図</t>
    <rPh sb="0" eb="2">
      <t>イチ</t>
    </rPh>
    <rPh sb="2" eb="3">
      <t>ズ</t>
    </rPh>
    <phoneticPr fontId="2"/>
  </si>
  <si>
    <t>現況写真</t>
    <rPh sb="0" eb="2">
      <t>ゲンキョウ</t>
    </rPh>
    <rPh sb="2" eb="4">
      <t>シャシン</t>
    </rPh>
    <phoneticPr fontId="2"/>
  </si>
  <si>
    <r>
      <rPr>
        <sz val="10"/>
        <rFont val="HGSｺﾞｼｯｸM"/>
        <family val="3"/>
        <charset val="128"/>
      </rPr>
      <t>位置情報</t>
    </r>
    <r>
      <rPr>
        <sz val="11"/>
        <rFont val="HGSｺﾞｼｯｸM"/>
        <family val="3"/>
        <charset val="128"/>
      </rPr>
      <t xml:space="preserve">
</t>
    </r>
    <r>
      <rPr>
        <sz val="6"/>
        <rFont val="HGSｺﾞｼｯｸM"/>
        <family val="3"/>
        <charset val="128"/>
      </rPr>
      <t>(世界測地系)</t>
    </r>
    <rPh sb="0" eb="2">
      <t>イチ</t>
    </rPh>
    <rPh sb="2" eb="4">
      <t>ジョウホウ</t>
    </rPh>
    <rPh sb="6" eb="8">
      <t>セカイ</t>
    </rPh>
    <rPh sb="8" eb="10">
      <t>ソクチ</t>
    </rPh>
    <rPh sb="10" eb="11">
      <t>ケイ</t>
    </rPh>
    <phoneticPr fontId="2"/>
  </si>
  <si>
    <r>
      <t xml:space="preserve">起点
</t>
    </r>
    <r>
      <rPr>
        <sz val="8"/>
        <rFont val="HGSｺﾞｼｯｸM"/>
        <family val="3"/>
        <charset val="128"/>
      </rPr>
      <t>(代表点)</t>
    </r>
    <rPh sb="0" eb="2">
      <t>キテン</t>
    </rPh>
    <rPh sb="4" eb="6">
      <t>ダイヒョウ</t>
    </rPh>
    <rPh sb="6" eb="7">
      <t>テン</t>
    </rPh>
    <phoneticPr fontId="2"/>
  </si>
  <si>
    <r>
      <t xml:space="preserve">終点
</t>
    </r>
    <r>
      <rPr>
        <sz val="8"/>
        <rFont val="HGSｺﾞｼｯｸM"/>
        <family val="3"/>
        <charset val="128"/>
      </rPr>
      <t>(代表点)</t>
    </r>
    <rPh sb="0" eb="2">
      <t>シュウテン</t>
    </rPh>
    <phoneticPr fontId="2"/>
  </si>
  <si>
    <t>定期点検</t>
    <rPh sb="0" eb="4">
      <t>テイキテンケン</t>
    </rPh>
    <phoneticPr fontId="7"/>
  </si>
  <si>
    <t>調査・点検履歴/補修・補強履歴</t>
    <rPh sb="8" eb="10">
      <t>ホシュウ</t>
    </rPh>
    <rPh sb="11" eb="13">
      <t>ホキョウ</t>
    </rPh>
    <rPh sb="13" eb="15">
      <t>リレキ</t>
    </rPh>
    <phoneticPr fontId="2"/>
  </si>
  <si>
    <t>実施年月日</t>
    <rPh sb="0" eb="2">
      <t>ジッシ</t>
    </rPh>
    <rPh sb="2" eb="5">
      <t>ネンガッピ</t>
    </rPh>
    <phoneticPr fontId="7"/>
  </si>
  <si>
    <t>調査・点検
補修・補強の種別</t>
    <rPh sb="6" eb="8">
      <t>ホシュウ</t>
    </rPh>
    <rPh sb="9" eb="11">
      <t>ホキョウ</t>
    </rPh>
    <phoneticPr fontId="7"/>
  </si>
  <si>
    <t>内容</t>
    <rPh sb="0" eb="2">
      <t>ナイヨウ</t>
    </rPh>
    <phoneticPr fontId="7"/>
  </si>
  <si>
    <t>対象箇所</t>
    <rPh sb="0" eb="4">
      <t>タイショウカショ</t>
    </rPh>
    <phoneticPr fontId="7"/>
  </si>
  <si>
    <t>全線</t>
    <rPh sb="0" eb="2">
      <t>ゼンセン</t>
    </rPh>
    <phoneticPr fontId="7"/>
  </si>
  <si>
    <t>近接目視、打音検査、触診</t>
    <rPh sb="0" eb="4">
      <t>キンセツモクシ</t>
    </rPh>
    <rPh sb="5" eb="9">
      <t>ダオンケンサ</t>
    </rPh>
    <rPh sb="10" eb="12">
      <t>ショクシン</t>
    </rPh>
    <phoneticPr fontId="7"/>
  </si>
  <si>
    <t>詳細調査</t>
    <rPh sb="0" eb="4">
      <t>ショウサイチョウサ</t>
    </rPh>
    <phoneticPr fontId="7"/>
  </si>
  <si>
    <t>S12背面空洞の疑いあり</t>
    <rPh sb="3" eb="7">
      <t>ハイメンクウドウ</t>
    </rPh>
    <rPh sb="8" eb="9">
      <t>ウタガ</t>
    </rPh>
    <phoneticPr fontId="7"/>
  </si>
  <si>
    <t>S12</t>
    <phoneticPr fontId="7"/>
  </si>
  <si>
    <t>レーダ探査、ボーリング調査、背面空洞探査</t>
    <rPh sb="3" eb="5">
      <t>タンサ</t>
    </rPh>
    <rPh sb="11" eb="13">
      <t>チョウサ</t>
    </rPh>
    <rPh sb="14" eb="18">
      <t>ハイメンクウドウ</t>
    </rPh>
    <rPh sb="18" eb="20">
      <t>タンサ</t>
    </rPh>
    <phoneticPr fontId="7"/>
  </si>
  <si>
    <t>S12背面空洞を確認</t>
    <rPh sb="3" eb="5">
      <t>ハイメン</t>
    </rPh>
    <rPh sb="5" eb="7">
      <t>クウドウ</t>
    </rPh>
    <rPh sb="8" eb="10">
      <t>カクニン</t>
    </rPh>
    <phoneticPr fontId="7"/>
  </si>
  <si>
    <t>背面空洞　充填工</t>
    <rPh sb="0" eb="4">
      <t>ハイメンクウドウ</t>
    </rPh>
    <rPh sb="5" eb="8">
      <t>ジュウテンコウ</t>
    </rPh>
    <phoneticPr fontId="7"/>
  </si>
  <si>
    <t>LED化</t>
    <rPh sb="3" eb="4">
      <t>カ</t>
    </rPh>
    <phoneticPr fontId="7"/>
  </si>
  <si>
    <t>照明LED化</t>
    <rPh sb="0" eb="2">
      <t>ショウメイ</t>
    </rPh>
    <rPh sb="5" eb="6">
      <t>カ</t>
    </rPh>
    <phoneticPr fontId="7"/>
  </si>
  <si>
    <t>Ⅲ判定のひび割れ、滴水</t>
    <rPh sb="0" eb="3">
      <t>3ハンテイ</t>
    </rPh>
    <rPh sb="6" eb="7">
      <t>ワ</t>
    </rPh>
    <rPh sb="9" eb="11">
      <t>テキスイ</t>
    </rPh>
    <phoneticPr fontId="7"/>
  </si>
  <si>
    <t>■調査・措置の履歴【様式D】</t>
    <rPh sb="1" eb="3">
      <t>チョウサ</t>
    </rPh>
    <rPh sb="4" eb="6">
      <t>ソチ</t>
    </rPh>
    <rPh sb="7" eb="9">
      <t>リレキ</t>
    </rPh>
    <rPh sb="10" eb="12">
      <t>ヨウシキ</t>
    </rPh>
    <phoneticPr fontId="2"/>
  </si>
  <si>
    <t>×</t>
    <phoneticPr fontId="2"/>
  </si>
  <si>
    <t>77条用
×判定数</t>
    <rPh sb="2" eb="3">
      <t>ジョウ</t>
    </rPh>
    <rPh sb="3" eb="4">
      <t>ヨウ</t>
    </rPh>
    <rPh sb="6" eb="8">
      <t>ハンテイ</t>
    </rPh>
    <rPh sb="8" eb="9">
      <t>スウ</t>
    </rPh>
    <phoneticPr fontId="2"/>
  </si>
  <si>
    <t>○</t>
    <phoneticPr fontId="2"/>
  </si>
  <si>
    <t>77条用
○判定数</t>
    <rPh sb="2" eb="3">
      <t>ジョウ</t>
    </rPh>
    <rPh sb="3" eb="4">
      <t>ヨウ</t>
    </rPh>
    <rPh sb="6" eb="8">
      <t>ハンテイ</t>
    </rPh>
    <rPh sb="8" eb="9">
      <t>スウ</t>
    </rPh>
    <phoneticPr fontId="2"/>
  </si>
  <si>
    <t>トンネルの諸元に関する調査項目</t>
    <phoneticPr fontId="23"/>
  </si>
  <si>
    <t>トンネル
コード</t>
    <phoneticPr fontId="7"/>
  </si>
  <si>
    <t>施設名</t>
  </si>
  <si>
    <t>路線</t>
  </si>
  <si>
    <t>トンネル名</t>
    <phoneticPr fontId="7"/>
  </si>
  <si>
    <t>（ﾌﾘｶﾞﾅ）</t>
  </si>
  <si>
    <t>路線名</t>
    <phoneticPr fontId="7"/>
  </si>
  <si>
    <t>鞍掛トンネル</t>
    <rPh sb="0" eb="2">
      <t>クラカケ</t>
    </rPh>
    <phoneticPr fontId="60"/>
  </si>
  <si>
    <t>ｸﾗｶｹﾄﾝﾈﾙ</t>
  </si>
  <si>
    <t>国道３０６号</t>
    <rPh sb="0" eb="2">
      <t>コクドウ</t>
    </rPh>
    <rPh sb="5" eb="6">
      <t>ゴウ</t>
    </rPh>
    <phoneticPr fontId="60"/>
  </si>
  <si>
    <t>蒼滝トンネル</t>
    <rPh sb="0" eb="1">
      <t>アオ</t>
    </rPh>
    <rPh sb="1" eb="2">
      <t>タキ</t>
    </rPh>
    <phoneticPr fontId="60"/>
  </si>
  <si>
    <t>ｱｵﾀｷﾄﾝﾈﾙ</t>
  </si>
  <si>
    <t>国道４７７号</t>
  </si>
  <si>
    <t>武平トンネル</t>
    <rPh sb="0" eb="2">
      <t>ブヘイ</t>
    </rPh>
    <phoneticPr fontId="60"/>
  </si>
  <si>
    <t>ﾌﾞﾍｲﾄﾝﾈﾙ</t>
  </si>
  <si>
    <t>金場トンネル</t>
    <rPh sb="0" eb="2">
      <t>カネバ</t>
    </rPh>
    <phoneticPr fontId="60"/>
  </si>
  <si>
    <t>ｶﾅﾊﾞﾄﾝﾈﾙ</t>
  </si>
  <si>
    <t>国道２５号</t>
  </si>
  <si>
    <t>白山トンネル</t>
    <rPh sb="0" eb="2">
      <t>ハクサン</t>
    </rPh>
    <phoneticPr fontId="60"/>
  </si>
  <si>
    <t>ﾊｸｻﾝﾄﾝﾈﾙ</t>
  </si>
  <si>
    <t>国道１６５号</t>
  </si>
  <si>
    <t>飼坂トンネル</t>
    <rPh sb="0" eb="1">
      <t>カ</t>
    </rPh>
    <rPh sb="1" eb="2">
      <t>サカ</t>
    </rPh>
    <phoneticPr fontId="60"/>
  </si>
  <si>
    <t>ｶｲｻｶﾄﾝﾈﾙ</t>
  </si>
  <si>
    <t>国道３６８号</t>
  </si>
  <si>
    <t>一志白山トンネル</t>
    <rPh sb="0" eb="2">
      <t>イチシ</t>
    </rPh>
    <rPh sb="2" eb="4">
      <t>ハクサン</t>
    </rPh>
    <phoneticPr fontId="60"/>
  </si>
  <si>
    <t>ｲﾁｼﾊｸｻﾝﾄﾝﾈﾙ</t>
  </si>
  <si>
    <t>県道久居美杉線</t>
  </si>
  <si>
    <t>須渕トンネル</t>
    <rPh sb="0" eb="2">
      <t>スブチ</t>
    </rPh>
    <phoneticPr fontId="60"/>
  </si>
  <si>
    <t>ｽﾌﾞﾁﾄﾝﾈﾙ</t>
  </si>
  <si>
    <t>鎌倉トンネル</t>
    <rPh sb="0" eb="2">
      <t>カマクラ</t>
    </rPh>
    <phoneticPr fontId="60"/>
  </si>
  <si>
    <t>ｶﾏｸﾗﾄﾝﾈﾙ</t>
  </si>
  <si>
    <t>宝並トンネル</t>
    <rPh sb="0" eb="1">
      <t>タカラ</t>
    </rPh>
    <rPh sb="1" eb="2">
      <t>ナ</t>
    </rPh>
    <phoneticPr fontId="60"/>
  </si>
  <si>
    <t>ﾎｳﾅﾐﾄﾝﾈﾙ</t>
  </si>
  <si>
    <t>県道津芸濃大山田線</t>
  </si>
  <si>
    <t>大谷トンネル</t>
    <rPh sb="0" eb="2">
      <t>オオタニ</t>
    </rPh>
    <phoneticPr fontId="60"/>
  </si>
  <si>
    <t>ｵｵﾀﾆﾄﾝﾈﾙ</t>
  </si>
  <si>
    <t>笹子トンネル</t>
    <rPh sb="0" eb="2">
      <t>ササコ</t>
    </rPh>
    <phoneticPr fontId="60"/>
  </si>
  <si>
    <t>ｻｻｺﾄﾝﾈﾙ</t>
  </si>
  <si>
    <t>矢頭トンネル</t>
  </si>
  <si>
    <t>ﾔｽﾞﾄﾝﾈﾙ</t>
  </si>
  <si>
    <t>県道一志美杉線</t>
  </si>
  <si>
    <t>高見トンネル</t>
    <rPh sb="0" eb="2">
      <t>タカミ</t>
    </rPh>
    <phoneticPr fontId="60"/>
  </si>
  <si>
    <t>ﾀｶﾐﾄﾝﾈﾙ</t>
  </si>
  <si>
    <t>国道１６６号</t>
  </si>
  <si>
    <t>木梶トンネル</t>
    <rPh sb="0" eb="1">
      <t>キ</t>
    </rPh>
    <rPh sb="1" eb="2">
      <t>カジ</t>
    </rPh>
    <phoneticPr fontId="60"/>
  </si>
  <si>
    <t>ｷｶｼﾞﾄﾝﾈﾙ</t>
  </si>
  <si>
    <t>落方トンネル</t>
    <rPh sb="0" eb="1">
      <t>オ</t>
    </rPh>
    <rPh sb="1" eb="2">
      <t>カタ</t>
    </rPh>
    <phoneticPr fontId="60"/>
  </si>
  <si>
    <t>ｵﾁｶﾀﾄﾝﾈﾙ</t>
  </si>
  <si>
    <t>桑原トンネル</t>
    <rPh sb="0" eb="2">
      <t>クワハラ</t>
    </rPh>
    <phoneticPr fontId="60"/>
  </si>
  <si>
    <t>ｸﾜﾊﾗﾄﾝﾈﾙ</t>
  </si>
  <si>
    <t>田引トンネル</t>
    <rPh sb="0" eb="1">
      <t>タ</t>
    </rPh>
    <rPh sb="1" eb="2">
      <t>ヒ</t>
    </rPh>
    <phoneticPr fontId="60"/>
  </si>
  <si>
    <t>ﾀﾋﾞｷﾄﾝﾈﾙ</t>
  </si>
  <si>
    <t>湯谷トンネル</t>
    <rPh sb="0" eb="2">
      <t>ユタニ</t>
    </rPh>
    <phoneticPr fontId="60"/>
  </si>
  <si>
    <t>ﾕﾀﾆﾄﾝﾈﾙ</t>
  </si>
  <si>
    <t>国道４２２号</t>
  </si>
  <si>
    <t>新八知山トンネル</t>
  </si>
  <si>
    <t>ｼﾝﾔﾁﾔﾏﾄﾝﾈﾙ</t>
  </si>
  <si>
    <t>宮川トンネル</t>
    <rPh sb="0" eb="2">
      <t>ミヤガワ</t>
    </rPh>
    <phoneticPr fontId="60"/>
  </si>
  <si>
    <t>ﾐﾔｶﾞﾜﾄﾝﾈﾙ</t>
  </si>
  <si>
    <t>県道大台宮川線</t>
  </si>
  <si>
    <t>第２トンネル</t>
    <rPh sb="0" eb="1">
      <t>ダイ</t>
    </rPh>
    <phoneticPr fontId="60"/>
  </si>
  <si>
    <t>ﾀﾞｲ2ﾄﾝﾈﾙ</t>
  </si>
  <si>
    <t>県道大台ヶ原線</t>
  </si>
  <si>
    <t>瀬戸の堀トンネル</t>
    <rPh sb="0" eb="2">
      <t>セト</t>
    </rPh>
    <rPh sb="3" eb="4">
      <t>ホリ</t>
    </rPh>
    <phoneticPr fontId="60"/>
  </si>
  <si>
    <t>ｾﾄﾉﾎﾘﾄﾝﾈﾙ</t>
  </si>
  <si>
    <t>新女鬼トンネル</t>
    <rPh sb="0" eb="1">
      <t>シン</t>
    </rPh>
    <rPh sb="1" eb="2">
      <t>オンナ</t>
    </rPh>
    <rPh sb="2" eb="3">
      <t>オニ</t>
    </rPh>
    <phoneticPr fontId="60"/>
  </si>
  <si>
    <t>ｼﾝﾒｷﾄﾝﾈﾙ</t>
  </si>
  <si>
    <t>県道松阪度会線</t>
  </si>
  <si>
    <t>辻堂トンネル</t>
    <rPh sb="0" eb="2">
      <t>ツジドウ</t>
    </rPh>
    <phoneticPr fontId="60"/>
  </si>
  <si>
    <t>ﾂｼﾞﾄﾞｳﾄﾝﾈﾙ</t>
  </si>
  <si>
    <t>県道蓮峡線</t>
  </si>
  <si>
    <t>津本トンネル</t>
    <rPh sb="0" eb="2">
      <t>ツモト</t>
    </rPh>
    <phoneticPr fontId="60"/>
  </si>
  <si>
    <t>ﾂﾓﾄﾄﾝﾈﾙ</t>
  </si>
  <si>
    <t>水呑トンネル</t>
    <rPh sb="0" eb="2">
      <t>ミズノミ</t>
    </rPh>
    <phoneticPr fontId="60"/>
  </si>
  <si>
    <t>ﾐｽﾞﾉﾐﾄﾝﾈﾙ</t>
  </si>
  <si>
    <t>県道大杉谷海山線</t>
  </si>
  <si>
    <t>池の浦トンネル</t>
    <rPh sb="0" eb="1">
      <t>イケ</t>
    </rPh>
    <rPh sb="2" eb="3">
      <t>ウラ</t>
    </rPh>
    <phoneticPr fontId="60"/>
  </si>
  <si>
    <t>ｲｹﾉｳﾗﾄﾝﾈﾙ</t>
  </si>
  <si>
    <t>国道４２号</t>
  </si>
  <si>
    <t>松下トンネル</t>
    <rPh sb="0" eb="2">
      <t>マツシタ</t>
    </rPh>
    <phoneticPr fontId="60"/>
  </si>
  <si>
    <t>ﾏﾂｼﾀﾄﾝﾈﾙ</t>
  </si>
  <si>
    <t>二見ヶ浦トンネル</t>
    <rPh sb="0" eb="2">
      <t>フタミ</t>
    </rPh>
    <rPh sb="3" eb="4">
      <t>ウラ</t>
    </rPh>
    <phoneticPr fontId="60"/>
  </si>
  <si>
    <t>ﾌﾀﾐｶﾞｳﾗﾄﾝﾈﾙ</t>
  </si>
  <si>
    <t>2013-1</t>
    <phoneticPr fontId="7"/>
  </si>
  <si>
    <t>新二見トンネル</t>
    <rPh sb="0" eb="3">
      <t>シンフタミ</t>
    </rPh>
    <phoneticPr fontId="60"/>
  </si>
  <si>
    <t>ｼﾝﾌﾀﾐﾄﾝﾈﾙ</t>
  </si>
  <si>
    <t>2013-2</t>
    <phoneticPr fontId="7"/>
  </si>
  <si>
    <t>田曽浦トンネル</t>
    <rPh sb="0" eb="1">
      <t>タ</t>
    </rPh>
    <rPh sb="1" eb="2">
      <t>ソ</t>
    </rPh>
    <rPh sb="2" eb="3">
      <t>ウラ</t>
    </rPh>
    <phoneticPr fontId="60"/>
  </si>
  <si>
    <t>ﾀｿｳﾗﾄﾝﾈﾙ</t>
  </si>
  <si>
    <t>国道２６０号</t>
  </si>
  <si>
    <t>神原トンネル</t>
    <rPh sb="0" eb="1">
      <t>カミ</t>
    </rPh>
    <rPh sb="1" eb="2">
      <t>ハラ</t>
    </rPh>
    <phoneticPr fontId="60"/>
  </si>
  <si>
    <t>ｶﾝﾊﾞﾗﾄﾝﾈﾙ</t>
  </si>
  <si>
    <t>宿浦第２トンネル</t>
    <rPh sb="0" eb="1">
      <t>シュク</t>
    </rPh>
    <rPh sb="1" eb="2">
      <t>ウラ</t>
    </rPh>
    <rPh sb="2" eb="3">
      <t>ダイ</t>
    </rPh>
    <phoneticPr fontId="60"/>
  </si>
  <si>
    <t>ｼﾕｸｳﾗﾀﾞｲ2ﾄﾝﾈﾙ</t>
  </si>
  <si>
    <t>宿浦第３トンネル</t>
    <rPh sb="0" eb="1">
      <t>シュク</t>
    </rPh>
    <rPh sb="1" eb="2">
      <t>ウラ</t>
    </rPh>
    <rPh sb="2" eb="3">
      <t>ダイ</t>
    </rPh>
    <phoneticPr fontId="60"/>
  </si>
  <si>
    <t>ｼﾕｸｳﾗﾀﾞｲ3ﾄﾝﾈﾙ</t>
  </si>
  <si>
    <t>宿浦第１トンネル</t>
    <rPh sb="0" eb="1">
      <t>シュク</t>
    </rPh>
    <rPh sb="1" eb="2">
      <t>ウラ</t>
    </rPh>
    <rPh sb="2" eb="3">
      <t>ダイ</t>
    </rPh>
    <phoneticPr fontId="60"/>
  </si>
  <si>
    <t>ｼﾕｸｳﾗﾀﾞｲ1ﾄﾝﾈﾙ</t>
  </si>
  <si>
    <t>船越トンネル</t>
    <rPh sb="0" eb="2">
      <t>フナコシ</t>
    </rPh>
    <phoneticPr fontId="60"/>
  </si>
  <si>
    <t>ﾌﾅｺｼﾄﾝﾈﾙ</t>
  </si>
  <si>
    <t>迫間トンネル</t>
    <rPh sb="0" eb="1">
      <t>セマ</t>
    </rPh>
    <rPh sb="1" eb="2">
      <t>マ</t>
    </rPh>
    <phoneticPr fontId="60"/>
  </si>
  <si>
    <t>ﾊｻﾞﾏﾄﾝﾈﾙ</t>
  </si>
  <si>
    <t>相賀浦トンネル</t>
    <rPh sb="0" eb="1">
      <t>ソウ</t>
    </rPh>
    <rPh sb="1" eb="2">
      <t>ガ</t>
    </rPh>
    <rPh sb="2" eb="3">
      <t>ウラ</t>
    </rPh>
    <phoneticPr fontId="60"/>
  </si>
  <si>
    <t>ｵｵｶｳﾗﾄﾝﾈﾙ</t>
  </si>
  <si>
    <t>道方トンネル</t>
    <rPh sb="0" eb="1">
      <t>ミチ</t>
    </rPh>
    <rPh sb="1" eb="2">
      <t>カタ</t>
    </rPh>
    <phoneticPr fontId="60"/>
  </si>
  <si>
    <t>ﾐﾁｶﾀﾄﾝﾈﾙ</t>
  </si>
  <si>
    <t>東宮トンネル</t>
    <rPh sb="0" eb="2">
      <t>トウグウ</t>
    </rPh>
    <phoneticPr fontId="60"/>
  </si>
  <si>
    <t>ﾄｳｸﾞｳﾄﾝﾈﾙ</t>
  </si>
  <si>
    <t>東宮坂トンネル</t>
    <rPh sb="0" eb="2">
      <t>トウグウ</t>
    </rPh>
    <rPh sb="2" eb="3">
      <t>サカ</t>
    </rPh>
    <phoneticPr fontId="60"/>
  </si>
  <si>
    <t>ﾄｳｸﾞｳｻｶﾄﾝﾈﾙ</t>
  </si>
  <si>
    <t>中坂トンネル</t>
    <rPh sb="0" eb="2">
      <t>ナカサカ</t>
    </rPh>
    <phoneticPr fontId="60"/>
  </si>
  <si>
    <t>ﾅｶｻｶﾄﾝﾈﾙ</t>
  </si>
  <si>
    <t>河内トンネル</t>
    <rPh sb="0" eb="2">
      <t>コウチ</t>
    </rPh>
    <phoneticPr fontId="60"/>
  </si>
  <si>
    <t>ｺｳﾁﾄﾝﾈﾙ</t>
  </si>
  <si>
    <t>南島トンネル</t>
    <rPh sb="0" eb="2">
      <t>ナントウ</t>
    </rPh>
    <phoneticPr fontId="60"/>
  </si>
  <si>
    <t>ﾅﾝﾄｳﾄﾝﾈﾙ</t>
  </si>
  <si>
    <t>小方トンネル</t>
    <rPh sb="0" eb="1">
      <t>ショウ</t>
    </rPh>
    <rPh sb="1" eb="2">
      <t>カタ</t>
    </rPh>
    <phoneticPr fontId="60"/>
  </si>
  <si>
    <t>ｵｶﾞﾀﾄﾝﾈﾙ</t>
  </si>
  <si>
    <t>栃木トンネル</t>
    <rPh sb="0" eb="1">
      <t>トチ</t>
    </rPh>
    <rPh sb="1" eb="2">
      <t>キ</t>
    </rPh>
    <phoneticPr fontId="60"/>
  </si>
  <si>
    <t>ﾄﾁﾉｷﾄﾝﾈﾙ</t>
  </si>
  <si>
    <t>古和浦トンネル</t>
    <rPh sb="0" eb="1">
      <t>コ</t>
    </rPh>
    <rPh sb="1" eb="2">
      <t>ワ</t>
    </rPh>
    <rPh sb="2" eb="3">
      <t>ウラ</t>
    </rPh>
    <phoneticPr fontId="60"/>
  </si>
  <si>
    <t>ｺﾜｳﾗﾄﾝﾈﾙ</t>
  </si>
  <si>
    <t>棚橋トンネル</t>
    <rPh sb="0" eb="2">
      <t>タナハシ</t>
    </rPh>
    <phoneticPr fontId="60"/>
  </si>
  <si>
    <t>ﾀﾅﾊｼﾄﾝﾈﾙ</t>
  </si>
  <si>
    <t>紀勢南島トンネル</t>
    <rPh sb="0" eb="2">
      <t>キセイ</t>
    </rPh>
    <rPh sb="2" eb="4">
      <t>ナントウ</t>
    </rPh>
    <phoneticPr fontId="60"/>
  </si>
  <si>
    <t>ｷｾｲﾅﾝﾄｳﾄﾝﾈﾙ</t>
  </si>
  <si>
    <t>錦トンネル</t>
    <rPh sb="0" eb="1">
      <t>ニシキ</t>
    </rPh>
    <phoneticPr fontId="60"/>
  </si>
  <si>
    <t>ﾆｼｷﾄﾝﾈﾙ</t>
  </si>
  <si>
    <t>名古第１トンネル</t>
    <rPh sb="0" eb="1">
      <t>ナ</t>
    </rPh>
    <rPh sb="1" eb="2">
      <t>コ</t>
    </rPh>
    <rPh sb="2" eb="3">
      <t>ダイ</t>
    </rPh>
    <phoneticPr fontId="60"/>
  </si>
  <si>
    <t>ﾅｺﾀﾞｲ1ﾄﾝﾈﾙ</t>
  </si>
  <si>
    <t>名古第２トンネル</t>
    <rPh sb="0" eb="1">
      <t>ナ</t>
    </rPh>
    <rPh sb="1" eb="2">
      <t>コ</t>
    </rPh>
    <rPh sb="2" eb="3">
      <t>ダイ</t>
    </rPh>
    <phoneticPr fontId="60"/>
  </si>
  <si>
    <t>ﾅｺﾀﾞｲ2ﾄﾝﾈﾙ</t>
  </si>
  <si>
    <t>二色トンネル</t>
    <rPh sb="0" eb="2">
      <t>ニシキ</t>
    </rPh>
    <phoneticPr fontId="60"/>
  </si>
  <si>
    <t>慥柄浦トンネル</t>
  </si>
  <si>
    <t>ﾀｼｶﾗｳﾗﾄﾝﾈﾙ</t>
  </si>
  <si>
    <t>木谷トンネル</t>
  </si>
  <si>
    <t>ｷﾀﾆﾄﾝﾈﾙ</t>
  </si>
  <si>
    <t>新野見坂トンネル</t>
    <rPh sb="0" eb="1">
      <t>シン</t>
    </rPh>
    <rPh sb="1" eb="2">
      <t>ノ</t>
    </rPh>
    <rPh sb="2" eb="3">
      <t>ミ</t>
    </rPh>
    <rPh sb="3" eb="4">
      <t>サカ</t>
    </rPh>
    <phoneticPr fontId="60"/>
  </si>
  <si>
    <t>ｼﾝﾉﾐｻﾞｶﾄﾝﾈﾙ</t>
  </si>
  <si>
    <t>県道伊勢南島線</t>
  </si>
  <si>
    <t>野見坂南トンネル</t>
    <rPh sb="0" eb="1">
      <t>ノ</t>
    </rPh>
    <rPh sb="1" eb="2">
      <t>ミ</t>
    </rPh>
    <rPh sb="2" eb="3">
      <t>サカ</t>
    </rPh>
    <rPh sb="3" eb="4">
      <t>ミナミ</t>
    </rPh>
    <phoneticPr fontId="60"/>
  </si>
  <si>
    <t>ﾉﾐｻﾞｶﾐﾅﾐﾄﾝﾈﾙ</t>
  </si>
  <si>
    <t>五十鈴トンネル</t>
    <rPh sb="0" eb="3">
      <t>イスズ</t>
    </rPh>
    <phoneticPr fontId="60"/>
  </si>
  <si>
    <t>ｲｽｽﾞﾄﾝﾈﾙ</t>
  </si>
  <si>
    <t>県道伊勢磯部線</t>
  </si>
  <si>
    <t>志摩路トンネル</t>
    <rPh sb="0" eb="2">
      <t>シマ</t>
    </rPh>
    <rPh sb="2" eb="3">
      <t>ミチ</t>
    </rPh>
    <phoneticPr fontId="60"/>
  </si>
  <si>
    <t>ｼﾏｼﾞﾄﾝﾈﾙ</t>
  </si>
  <si>
    <t>錦望トンネル</t>
    <rPh sb="0" eb="1">
      <t>ニシキ</t>
    </rPh>
    <rPh sb="1" eb="2">
      <t>ノゾ</t>
    </rPh>
    <phoneticPr fontId="60"/>
  </si>
  <si>
    <t>ｷﾝﾎﾞｳﾄﾝﾈﾙ</t>
  </si>
  <si>
    <t>県道紀勢インター線</t>
  </si>
  <si>
    <t>岩坂東トンネル</t>
    <rPh sb="0" eb="2">
      <t>イワサカ</t>
    </rPh>
    <rPh sb="2" eb="3">
      <t>ヒガシ</t>
    </rPh>
    <phoneticPr fontId="60"/>
  </si>
  <si>
    <t>ｲﾜｻｶﾋｶﾞｼﾄﾝﾈﾙ</t>
  </si>
  <si>
    <t>県道玉城南勢線</t>
  </si>
  <si>
    <t>鍛冶屋トンネル</t>
    <rPh sb="0" eb="2">
      <t>カジ</t>
    </rPh>
    <rPh sb="2" eb="3">
      <t>ヤ</t>
    </rPh>
    <phoneticPr fontId="60"/>
  </si>
  <si>
    <t>ｶｼﾞﾔﾄﾝﾈﾙ</t>
  </si>
  <si>
    <t>稲石トンネル</t>
    <rPh sb="0" eb="2">
      <t>イナイシ</t>
    </rPh>
    <phoneticPr fontId="60"/>
  </si>
  <si>
    <t>ｲﾅｲｼﾄﾝﾈﾙ</t>
  </si>
  <si>
    <t>五ヶ所トンネル</t>
    <rPh sb="0" eb="1">
      <t>ゴ</t>
    </rPh>
    <rPh sb="2" eb="3">
      <t>ショ</t>
    </rPh>
    <phoneticPr fontId="60"/>
  </si>
  <si>
    <t>ｺﾞｶｼﾖﾄﾝﾈﾙ</t>
  </si>
  <si>
    <t>龍仙トンネル</t>
    <rPh sb="0" eb="2">
      <t>リュウセン</t>
    </rPh>
    <phoneticPr fontId="60"/>
  </si>
  <si>
    <t>ﾘﾕｳｾﾝﾄﾝﾈﾙ</t>
  </si>
  <si>
    <t>磯部トンネル</t>
    <rPh sb="0" eb="2">
      <t>イソベ</t>
    </rPh>
    <phoneticPr fontId="60"/>
  </si>
  <si>
    <t>ｲｿﾍﾞﾄﾝﾈﾙ</t>
  </si>
  <si>
    <t>国道１６７号</t>
  </si>
  <si>
    <t>黒崎トンネル</t>
    <rPh sb="0" eb="2">
      <t>クロサキ</t>
    </rPh>
    <phoneticPr fontId="60"/>
  </si>
  <si>
    <t>ｸﾛｻｷﾄﾝﾈﾙ</t>
  </si>
  <si>
    <t>磯笛トンネル</t>
    <rPh sb="0" eb="1">
      <t>イソ</t>
    </rPh>
    <rPh sb="1" eb="2">
      <t>ブエ</t>
    </rPh>
    <phoneticPr fontId="60"/>
  </si>
  <si>
    <t>ｲｿﾌﾞｴﾄﾝﾈﾙ</t>
  </si>
  <si>
    <t>南張トンネル</t>
    <rPh sb="0" eb="1">
      <t>ナン</t>
    </rPh>
    <rPh sb="1" eb="2">
      <t>ハ</t>
    </rPh>
    <phoneticPr fontId="60"/>
  </si>
  <si>
    <t>ﾅﾝﾊﾞﾘﾄﾝﾈﾙ</t>
  </si>
  <si>
    <t>白木トンネル</t>
  </si>
  <si>
    <t>ｼﾗｷﾄﾝﾈﾙ</t>
  </si>
  <si>
    <t>鳥羽河内トンネル</t>
  </si>
  <si>
    <t>ﾄﾊﾞｺｳﾁﾄﾝﾈﾙ</t>
  </si>
  <si>
    <t>堅神トンネル</t>
  </si>
  <si>
    <t>ｶﾀｶﾐﾄﾝﾈﾙ</t>
  </si>
  <si>
    <t>朝熊トンネル</t>
  </si>
  <si>
    <t>ｱｻﾏﾄﾝﾈﾙ</t>
  </si>
  <si>
    <t>新長野トンネル</t>
    <rPh sb="0" eb="1">
      <t>シン</t>
    </rPh>
    <rPh sb="1" eb="3">
      <t>ナガノ</t>
    </rPh>
    <phoneticPr fontId="60"/>
  </si>
  <si>
    <t>ｼﾝﾅｶﾞﾉﾄﾝﾈﾙ</t>
  </si>
  <si>
    <t>国道１６３号</t>
  </si>
  <si>
    <t>中山トンネル</t>
    <rPh sb="0" eb="2">
      <t>ナカヤマ</t>
    </rPh>
    <phoneticPr fontId="60"/>
  </si>
  <si>
    <t>ﾅｶﾔﾏﾄﾝﾈﾙ</t>
  </si>
  <si>
    <t>青山トンネル</t>
    <rPh sb="0" eb="2">
      <t>アオヤマ</t>
    </rPh>
    <phoneticPr fontId="60"/>
  </si>
  <si>
    <t>ｱｵﾔﾏﾄﾝﾈﾙ</t>
  </si>
  <si>
    <t>下比奈知トンネル</t>
    <rPh sb="0" eb="1">
      <t>シモ</t>
    </rPh>
    <rPh sb="1" eb="2">
      <t>ヒ</t>
    </rPh>
    <rPh sb="2" eb="4">
      <t>ナチ</t>
    </rPh>
    <phoneticPr fontId="60"/>
  </si>
  <si>
    <t>ｼﾓﾋﾅﾁﾄﾝﾈﾙ</t>
  </si>
  <si>
    <t>上比奈知トンネル</t>
    <rPh sb="0" eb="1">
      <t>カミ</t>
    </rPh>
    <rPh sb="1" eb="2">
      <t>ヒ</t>
    </rPh>
    <rPh sb="2" eb="4">
      <t>ナチ</t>
    </rPh>
    <phoneticPr fontId="60"/>
  </si>
  <si>
    <t>ｶﾐﾋﾅﾁﾄﾝﾈﾙ</t>
  </si>
  <si>
    <t>三田坂トンネル</t>
    <rPh sb="0" eb="3">
      <t>ミタサカ</t>
    </rPh>
    <phoneticPr fontId="46"/>
  </si>
  <si>
    <t>ﾐﾀｻｶﾄﾝﾈﾙ</t>
  </si>
  <si>
    <t>国道422号</t>
  </si>
  <si>
    <t>香落渓トンネル</t>
    <rPh sb="0" eb="1">
      <t>カオリ</t>
    </rPh>
    <rPh sb="1" eb="2">
      <t>オチ</t>
    </rPh>
    <rPh sb="2" eb="3">
      <t>ケイ</t>
    </rPh>
    <phoneticPr fontId="60"/>
  </si>
  <si>
    <t>ｺｳﾁﾀﾞﾆﾄﾝﾈﾙ</t>
  </si>
  <si>
    <t>県道名張曽爾線</t>
  </si>
  <si>
    <t>北野トンネル</t>
  </si>
  <si>
    <t>ｷﾀﾉﾄﾝﾈﾙ</t>
  </si>
  <si>
    <t>主要地方道青山美杉線</t>
    <phoneticPr fontId="7"/>
  </si>
  <si>
    <t>孫太郎トンネル</t>
    <rPh sb="0" eb="1">
      <t>マゴ</t>
    </rPh>
    <rPh sb="1" eb="3">
      <t>タロウ</t>
    </rPh>
    <phoneticPr fontId="60"/>
  </si>
  <si>
    <t>ﾏｺﾞﾀﾛｳﾄﾝﾈﾙ</t>
  </si>
  <si>
    <t>八鬼山トンネル</t>
    <rPh sb="0" eb="1">
      <t>ハチ</t>
    </rPh>
    <rPh sb="1" eb="2">
      <t>オニ</t>
    </rPh>
    <rPh sb="2" eb="3">
      <t>ヤマ</t>
    </rPh>
    <phoneticPr fontId="60"/>
  </si>
  <si>
    <t>ﾔｷﾔﾏﾄﾝﾈﾙ</t>
  </si>
  <si>
    <t>国道３１１号</t>
  </si>
  <si>
    <t>早田トンネル</t>
    <rPh sb="0" eb="1">
      <t>ハヤ</t>
    </rPh>
    <rPh sb="1" eb="2">
      <t>タ</t>
    </rPh>
    <phoneticPr fontId="60"/>
  </si>
  <si>
    <t>ﾊｲﾀﾞﾄﾝﾈﾙ</t>
  </si>
  <si>
    <t>三木浦トンネル</t>
    <rPh sb="0" eb="3">
      <t>ミキウラ</t>
    </rPh>
    <phoneticPr fontId="60"/>
  </si>
  <si>
    <t>ﾐｷｳﾗﾄﾝﾈﾙ</t>
  </si>
  <si>
    <t>曽根トンネル</t>
    <rPh sb="0" eb="2">
      <t>ソネ</t>
    </rPh>
    <phoneticPr fontId="60"/>
  </si>
  <si>
    <t>ｿﾈﾄﾝﾈﾙ</t>
  </si>
  <si>
    <t>梶賀トンネル</t>
    <rPh sb="0" eb="1">
      <t>カジ</t>
    </rPh>
    <rPh sb="1" eb="2">
      <t>ガ</t>
    </rPh>
    <phoneticPr fontId="60"/>
  </si>
  <si>
    <t>ｶｼﾞｶﾄﾝﾈﾙ</t>
  </si>
  <si>
    <t>須野トンネル</t>
    <rPh sb="0" eb="2">
      <t>スノ</t>
    </rPh>
    <phoneticPr fontId="60"/>
  </si>
  <si>
    <t>ｽﾉﾄﾝﾈﾙ</t>
  </si>
  <si>
    <t>坂場トンネル</t>
    <rPh sb="0" eb="1">
      <t>サカ</t>
    </rPh>
    <rPh sb="1" eb="2">
      <t>バ</t>
    </rPh>
    <phoneticPr fontId="60"/>
  </si>
  <si>
    <t>ｻｶﾊﾞﾄﾝﾈﾙ</t>
  </si>
  <si>
    <t>国道４２５号</t>
  </si>
  <si>
    <t>坂下トンネル</t>
    <rPh sb="0" eb="2">
      <t>サカシタ</t>
    </rPh>
    <phoneticPr fontId="60"/>
  </si>
  <si>
    <t>ｻｶｼﾀﾄﾝﾈﾙ</t>
  </si>
  <si>
    <t>長尾トンネル</t>
    <rPh sb="0" eb="2">
      <t>ナガオ</t>
    </rPh>
    <phoneticPr fontId="60"/>
  </si>
  <si>
    <t>ﾅｶﾞｵﾄﾝﾈﾙ</t>
  </si>
  <si>
    <t>八幡トンネル</t>
    <rPh sb="0" eb="2">
      <t>ハチマン</t>
    </rPh>
    <phoneticPr fontId="60"/>
  </si>
  <si>
    <t>ﾊﾁﾏﾝﾄﾝﾈﾙ</t>
  </si>
  <si>
    <t>須賀利トンネル</t>
    <rPh sb="0" eb="3">
      <t>スガリ</t>
    </rPh>
    <phoneticPr fontId="60"/>
  </si>
  <si>
    <t>ｽｶﾞﾘﾄﾝﾈﾙ</t>
  </si>
  <si>
    <t>県道須賀利港相賀停車場線</t>
  </si>
  <si>
    <t>第２島勝トンネル</t>
    <rPh sb="0" eb="1">
      <t>ダイ</t>
    </rPh>
    <rPh sb="2" eb="3">
      <t>シマ</t>
    </rPh>
    <rPh sb="3" eb="4">
      <t>カツ</t>
    </rPh>
    <phoneticPr fontId="60"/>
  </si>
  <si>
    <t>ﾀﾞｲ2ｼﾏｶﾂﾄﾝﾈﾙ</t>
  </si>
  <si>
    <t>島勝トンネル</t>
    <rPh sb="0" eb="1">
      <t>シマ</t>
    </rPh>
    <rPh sb="1" eb="2">
      <t>カツ</t>
    </rPh>
    <phoneticPr fontId="60"/>
  </si>
  <si>
    <t>ｼﾏｶﾂﾄﾝﾈﾙ</t>
  </si>
  <si>
    <t>引本トンネル</t>
    <rPh sb="0" eb="1">
      <t>ヒ</t>
    </rPh>
    <rPh sb="1" eb="2">
      <t>モト</t>
    </rPh>
    <phoneticPr fontId="60"/>
  </si>
  <si>
    <t>ﾋｷﾓﾄﾄﾝﾈﾙ</t>
  </si>
  <si>
    <t>海野トンネル</t>
    <rPh sb="0" eb="1">
      <t>カイ</t>
    </rPh>
    <rPh sb="1" eb="2">
      <t>ノ</t>
    </rPh>
    <phoneticPr fontId="60"/>
  </si>
  <si>
    <t>ｶｲﾉﾄﾝﾈﾙ</t>
  </si>
  <si>
    <t>県道長島港古里線</t>
  </si>
  <si>
    <t>矢口トンネル</t>
    <rPh sb="0" eb="2">
      <t>ヤグチ</t>
    </rPh>
    <phoneticPr fontId="60"/>
  </si>
  <si>
    <t>ﾔｸﾞﾁﾄﾝﾈﾙ</t>
  </si>
  <si>
    <t>県道矢口浦上里線</t>
  </si>
  <si>
    <t>魚飛トンネル</t>
    <rPh sb="0" eb="1">
      <t>ウオ</t>
    </rPh>
    <rPh sb="1" eb="2">
      <t>ト</t>
    </rPh>
    <phoneticPr fontId="60"/>
  </si>
  <si>
    <t>ｳｵﾄﾋﾞﾄﾝﾈﾙ</t>
  </si>
  <si>
    <t>県道南浦海山線</t>
  </si>
  <si>
    <t>古瀬川トンネル</t>
    <rPh sb="0" eb="2">
      <t>コセ</t>
    </rPh>
    <rPh sb="2" eb="3">
      <t>カワ</t>
    </rPh>
    <phoneticPr fontId="60"/>
  </si>
  <si>
    <t>ｺｾｺﾞﾄﾝﾈﾙ</t>
  </si>
  <si>
    <t>県道多田ヶ瀬山居線</t>
  </si>
  <si>
    <t>浅間トンネル</t>
    <rPh sb="0" eb="2">
      <t>アサマ</t>
    </rPh>
    <phoneticPr fontId="60"/>
  </si>
  <si>
    <t>土場トンネル</t>
    <rPh sb="0" eb="2">
      <t>ドバ</t>
    </rPh>
    <phoneticPr fontId="60"/>
  </si>
  <si>
    <t>ﾄﾞﾊﾞﾄﾝﾈﾙ</t>
  </si>
  <si>
    <t>国道１６９号</t>
  </si>
  <si>
    <t>高尾谷トンネル</t>
    <rPh sb="0" eb="2">
      <t>タカオ</t>
    </rPh>
    <rPh sb="2" eb="3">
      <t>タニ</t>
    </rPh>
    <phoneticPr fontId="60"/>
  </si>
  <si>
    <t>ﾀｶｵﾀﾆﾄﾝﾈﾙ</t>
  </si>
  <si>
    <t>桃崎トンネル</t>
    <rPh sb="0" eb="1">
      <t>モモ</t>
    </rPh>
    <rPh sb="1" eb="2">
      <t>サキ</t>
    </rPh>
    <phoneticPr fontId="60"/>
  </si>
  <si>
    <t>ﾓﾓｻﾞｷﾄﾝﾈﾙ</t>
  </si>
  <si>
    <t>大井谷トンネル</t>
    <rPh sb="0" eb="3">
      <t>オオイダニ</t>
    </rPh>
    <phoneticPr fontId="60"/>
  </si>
  <si>
    <t>ｵｵｲﾀﾆﾄﾝﾈﾙ</t>
  </si>
  <si>
    <t>荒坂トンネル</t>
    <rPh sb="0" eb="2">
      <t>アラサカ</t>
    </rPh>
    <phoneticPr fontId="60"/>
  </si>
  <si>
    <t>ｱﾗｻｶﾄﾝﾈﾙ</t>
  </si>
  <si>
    <t>二木島トンネル</t>
    <rPh sb="0" eb="2">
      <t>ニキ</t>
    </rPh>
    <rPh sb="2" eb="3">
      <t>シマ</t>
    </rPh>
    <phoneticPr fontId="60"/>
  </si>
  <si>
    <t>ﾆｷｼﾏﾄﾝﾈﾙ</t>
  </si>
  <si>
    <t>波田須トンネル</t>
    <rPh sb="0" eb="2">
      <t>ハタ</t>
    </rPh>
    <rPh sb="2" eb="3">
      <t>ス</t>
    </rPh>
    <phoneticPr fontId="60"/>
  </si>
  <si>
    <t>ﾊﾀﾞｽﾄﾝﾈﾙ</t>
  </si>
  <si>
    <t>釜谷トンネル</t>
    <rPh sb="0" eb="2">
      <t>カマタニ</t>
    </rPh>
    <phoneticPr fontId="60"/>
  </si>
  <si>
    <t>ｶﾏﾀﾆﾄﾝﾈﾙ</t>
  </si>
  <si>
    <t>新田トンネル</t>
    <rPh sb="0" eb="2">
      <t>シンデン</t>
    </rPh>
    <phoneticPr fontId="60"/>
  </si>
  <si>
    <t>ｼﾝﾃﾞﾝﾄﾝﾈﾙ</t>
  </si>
  <si>
    <t>金山トンネル</t>
    <rPh sb="0" eb="2">
      <t>カナヤマ</t>
    </rPh>
    <phoneticPr fontId="60"/>
  </si>
  <si>
    <t>ｶﾅﾔﾏﾄﾝﾈﾙ</t>
  </si>
  <si>
    <t>新明神滝トンネル</t>
    <rPh sb="0" eb="1">
      <t>シン</t>
    </rPh>
    <rPh sb="1" eb="3">
      <t>ミョウジン</t>
    </rPh>
    <rPh sb="3" eb="4">
      <t>タキ</t>
    </rPh>
    <phoneticPr fontId="60"/>
  </si>
  <si>
    <t>ｼﾝﾐﾖｳｼﾞﾝﾀｷﾄﾝﾈﾙ</t>
  </si>
  <si>
    <t>風伝トンネル</t>
    <rPh sb="0" eb="1">
      <t>フウ</t>
    </rPh>
    <rPh sb="1" eb="2">
      <t>デン</t>
    </rPh>
    <phoneticPr fontId="60"/>
  </si>
  <si>
    <t>ﾌｳﾃﾝﾄﾝﾈﾙ</t>
  </si>
  <si>
    <t>板屋トンネル</t>
    <rPh sb="0" eb="1">
      <t>イタ</t>
    </rPh>
    <rPh sb="1" eb="2">
      <t>ヤ</t>
    </rPh>
    <phoneticPr fontId="60"/>
  </si>
  <si>
    <t>ｲﾀﾔﾄﾝﾈﾙ</t>
  </si>
  <si>
    <t>所山トンネル</t>
    <rPh sb="0" eb="1">
      <t>トコロ</t>
    </rPh>
    <rPh sb="1" eb="2">
      <t>ヤマ</t>
    </rPh>
    <phoneticPr fontId="60"/>
  </si>
  <si>
    <t>ﾄｺﾛﾔﾏﾄﾝﾈﾙ</t>
  </si>
  <si>
    <t>小川口トンネル</t>
    <rPh sb="0" eb="2">
      <t>オガワ</t>
    </rPh>
    <rPh sb="2" eb="3">
      <t>グチ</t>
    </rPh>
    <phoneticPr fontId="60"/>
  </si>
  <si>
    <t>ｵｶﾞﾜｸﾞﾁﾄﾝﾈﾙ</t>
  </si>
  <si>
    <t>磯崎トンネル</t>
    <rPh sb="0" eb="2">
      <t>イソザキ</t>
    </rPh>
    <phoneticPr fontId="60"/>
  </si>
  <si>
    <t>ｲｿｻﾞｷﾄﾝﾈﾙ</t>
  </si>
  <si>
    <t>新大峪トンネル</t>
    <rPh sb="0" eb="1">
      <t>シン</t>
    </rPh>
    <rPh sb="1" eb="3">
      <t>オオタニ</t>
    </rPh>
    <phoneticPr fontId="60"/>
  </si>
  <si>
    <t>ｼﾝｵｵｻｺﾄﾝﾈﾙ</t>
  </si>
  <si>
    <t>県道七色峡線</t>
  </si>
  <si>
    <t>新相野谷トンネル</t>
    <rPh sb="0" eb="1">
      <t>シン</t>
    </rPh>
    <rPh sb="1" eb="2">
      <t>ソウ</t>
    </rPh>
    <rPh sb="2" eb="3">
      <t>ノ</t>
    </rPh>
    <rPh sb="3" eb="4">
      <t>タニ</t>
    </rPh>
    <phoneticPr fontId="60"/>
  </si>
  <si>
    <t>ｼﾝｵﾉﾀﾞﾆﾄﾝﾈﾙ</t>
  </si>
  <si>
    <t>県道紀宝川瀬線</t>
    <rPh sb="0" eb="2">
      <t>ケンドウ</t>
    </rPh>
    <rPh sb="2" eb="4">
      <t>キホウ</t>
    </rPh>
    <rPh sb="4" eb="6">
      <t>カワセ</t>
    </rPh>
    <rPh sb="6" eb="7">
      <t>セン</t>
    </rPh>
    <phoneticPr fontId="60"/>
  </si>
  <si>
    <t>札立トンネル</t>
    <rPh sb="0" eb="1">
      <t>フダ</t>
    </rPh>
    <rPh sb="1" eb="2">
      <t>タ</t>
    </rPh>
    <phoneticPr fontId="60"/>
  </si>
  <si>
    <t>ﾌﾀﾞﾀﾃﾄﾝﾈﾙ</t>
  </si>
  <si>
    <t>県道御浜北山線</t>
  </si>
  <si>
    <t>大里トンネル</t>
    <rPh sb="0" eb="2">
      <t>オオサト</t>
    </rPh>
    <phoneticPr fontId="60"/>
  </si>
  <si>
    <t>ｵｵｻﾄﾄﾝﾈﾙ</t>
  </si>
  <si>
    <t>県道鵜殿熊野線</t>
  </si>
  <si>
    <t>有井トンネル</t>
    <rPh sb="0" eb="2">
      <t>アリイ</t>
    </rPh>
    <phoneticPr fontId="60"/>
  </si>
  <si>
    <t>ｱﾘｲﾄﾝﾈﾙ</t>
  </si>
  <si>
    <t>八丁坂トンネル</t>
    <rPh sb="0" eb="2">
      <t>ハッチョウ</t>
    </rPh>
    <rPh sb="2" eb="3">
      <t>サカ</t>
    </rPh>
    <phoneticPr fontId="60"/>
  </si>
  <si>
    <t>ﾊﾂﾁﾖｳｻｶﾄﾝﾈﾙ</t>
  </si>
  <si>
    <t>県道新鹿佐渡線</t>
  </si>
  <si>
    <t>遊木トンネル</t>
    <rPh sb="0" eb="1">
      <t>ユウ</t>
    </rPh>
    <rPh sb="1" eb="2">
      <t>モク</t>
    </rPh>
    <phoneticPr fontId="60"/>
  </si>
  <si>
    <t>ﾕｷﾄﾝﾈﾙ</t>
  </si>
  <si>
    <t>定期点検結果</t>
    <phoneticPr fontId="7"/>
  </si>
  <si>
    <t>定期点検結果</t>
    <phoneticPr fontId="2"/>
  </si>
  <si>
    <t>状態の把握の内容</t>
    <phoneticPr fontId="7"/>
  </si>
  <si>
    <t>S35</t>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</si>
</sst>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d&quot;日&quot;;@"/>
    <numFmt numFmtId="177" formatCode="0&quot; 箇所&quot;"/>
    <numFmt numFmtId="178" formatCode="[$-F800]dddd\,\ mmmm\ dd\,\ yyyy"/>
    <numFmt numFmtId="179" formatCode="&quot;S&quot;000"/>
    <numFmt numFmtId="180" formatCode="##&quot;°&quot;##&quot;′&quot;##.0&quot;″&quot;"/>
    <numFmt numFmtId="181" formatCode="0.0"/>
    <numFmt numFmtId="182" formatCode="#,##0.0;[Red]\-#,##0.0"/>
    <numFmt numFmtId="183" formatCode="[=0]&quot;-&quot;;General&quot;m&quot;"/>
    <numFmt numFmtId="184" formatCode="General&quot;m&quot;"/>
    <numFmt numFmtId="185" formatCode="General&quot;%&quot;"/>
    <numFmt numFmtId="186" formatCode="#,##0_ "/>
    <numFmt numFmtId="187" formatCode="General&quot; ㎡&quot;"/>
    <numFmt numFmtId="188" formatCode="0.0_ "/>
    <numFmt numFmtId="189" formatCode="&quot;S&quot;0"/>
    <numFmt numFmtId="190" formatCode="0.0_);[Red]\(0.0\)"/>
    <numFmt numFmtId="191" formatCode="\-"/>
    <numFmt numFmtId="192" formatCode="0.00000"/>
    <numFmt numFmtId="193" formatCode="0&quot; スパン&quot;"/>
    <numFmt numFmtId="194" formatCode="#;\-#;&quot;&quot;;@"/>
    <numFmt numFmtId="195" formatCode="yyyy&quot;年&quot;m&quot;月&quot;;@"/>
  </numFmts>
  <fonts count="67" x14ac:knownFonts="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10"/>
      <name val="HGPｺﾞｼｯｸM"/>
      <family val="3"/>
      <charset val="128"/>
    </font>
    <font>
      <sz val="12"/>
      <name val="HGPｺﾞｼｯｸM"/>
      <family val="3"/>
      <charset val="128"/>
    </font>
    <font>
      <sz val="11"/>
      <name val="HGPｺﾞｼｯｸM"/>
      <family val="3"/>
      <charset val="128"/>
    </font>
    <font>
      <sz val="6"/>
      <name val="ＭＳ ゴシック"/>
      <family val="3"/>
      <charset val="128"/>
    </font>
    <font>
      <sz val="6"/>
      <name val="ＭＳ Ｐゴシック"/>
      <family val="3"/>
      <charset val="128"/>
      <scheme val="minor"/>
    </font>
    <font>
      <sz val="10"/>
      <name val="HGSｺﾞｼｯｸM"/>
      <family val="3"/>
      <charset val="128"/>
    </font>
    <font>
      <sz val="12"/>
      <name val="HGSｺﾞｼｯｸM"/>
      <family val="3"/>
      <charset val="128"/>
    </font>
    <font>
      <sz val="10"/>
      <color indexed="10"/>
      <name val="HGSｺﾞｼｯｸM"/>
      <family val="3"/>
      <charset val="128"/>
    </font>
    <font>
      <sz val="11"/>
      <name val="ＭＳ Ｐ明朝"/>
      <family val="1"/>
      <charset val="128"/>
    </font>
    <font>
      <b/>
      <sz val="10"/>
      <name val="HGSｺﾞｼｯｸM"/>
      <family val="3"/>
      <charset val="128"/>
    </font>
    <font>
      <sz val="10"/>
      <name val="ＭＳ ゴシック"/>
      <family val="3"/>
      <charset val="128"/>
    </font>
    <font>
      <sz val="9"/>
      <name val="HGPｺﾞｼｯｸM"/>
      <family val="3"/>
      <charset val="128"/>
    </font>
    <font>
      <sz val="14"/>
      <name val="HGPｺﾞｼｯｸM"/>
      <family val="3"/>
      <charset val="128"/>
    </font>
    <font>
      <sz val="9"/>
      <name val="HGSｺﾞｼｯｸM"/>
      <family val="3"/>
      <charset val="128"/>
    </font>
    <font>
      <sz val="10"/>
      <color theme="1"/>
      <name val="ＭＳ ゴシック"/>
      <family val="2"/>
      <charset val="128"/>
    </font>
    <font>
      <sz val="10"/>
      <color theme="1"/>
      <name val="HGSｺﾞｼｯｸM"/>
      <family val="3"/>
      <charset val="128"/>
    </font>
    <font>
      <sz val="6"/>
      <name val="ＭＳ ゴシック"/>
      <family val="2"/>
      <charset val="128"/>
    </font>
    <font>
      <sz val="9"/>
      <color theme="1"/>
      <name val="HGSｺﾞｼｯｸM"/>
      <family val="3"/>
      <charset val="128"/>
    </font>
    <font>
      <sz val="10"/>
      <color rgb="FFFF0000"/>
      <name val="HGSｺﾞｼｯｸM"/>
      <family val="3"/>
      <charset val="128"/>
    </font>
    <font>
      <sz val="10"/>
      <color theme="1"/>
      <name val="ＭＳ Ｐゴシック"/>
      <family val="2"/>
      <charset val="128"/>
      <scheme val="minor"/>
    </font>
    <font>
      <sz val="6"/>
      <name val="ＭＳ Ｐゴシック"/>
      <family val="2"/>
      <charset val="128"/>
      <scheme val="minor"/>
    </font>
    <font>
      <sz val="9"/>
      <color theme="1"/>
      <name val="ＭＳ Ｐゴシック"/>
      <family val="3"/>
      <charset val="128"/>
      <scheme val="minor"/>
    </font>
    <font>
      <sz val="10"/>
      <color indexed="8"/>
      <name val="HGSｺﾞｼｯｸM"/>
      <family val="3"/>
      <charset val="128"/>
    </font>
    <font>
      <sz val="6"/>
      <name val="HGPｺﾞｼｯｸM"/>
      <family val="3"/>
      <charset val="128"/>
    </font>
    <font>
      <sz val="8"/>
      <name val="HGSｺﾞｼｯｸM"/>
      <family val="3"/>
      <charset val="128"/>
    </font>
    <font>
      <sz val="11"/>
      <name val="HGSｺﾞｼｯｸM"/>
      <family val="3"/>
      <charset val="128"/>
    </font>
    <font>
      <sz val="8"/>
      <color theme="1"/>
      <name val="ＭＳ Ｐゴシック"/>
      <family val="3"/>
      <charset val="128"/>
      <scheme val="minor"/>
    </font>
    <font>
      <sz val="9"/>
      <color theme="1"/>
      <name val="ＭＳ Ｐゴシック"/>
      <family val="3"/>
      <charset val="128"/>
    </font>
    <font>
      <sz val="10"/>
      <name val="ＭＳ Ｐゴシック"/>
      <family val="3"/>
      <charset val="128"/>
      <scheme val="minor"/>
    </font>
    <font>
      <sz val="11"/>
      <name val="ＭＳ Ｐゴシック"/>
      <family val="3"/>
      <charset val="128"/>
      <scheme val="minor"/>
    </font>
    <font>
      <sz val="8"/>
      <name val="HGPｺﾞｼｯｸM"/>
      <family val="3"/>
      <charset val="128"/>
    </font>
    <font>
      <sz val="5"/>
      <name val="HGPｺﾞｼｯｸM"/>
      <family val="3"/>
      <charset val="128"/>
    </font>
    <font>
      <u/>
      <sz val="11"/>
      <color rgb="FF00B0F0"/>
      <name val="ＭＳ Ｐゴシック"/>
      <family val="3"/>
      <charset val="128"/>
      <scheme val="minor"/>
    </font>
    <font>
      <u/>
      <sz val="10"/>
      <color rgb="FF00B0F0"/>
      <name val="HGSｺﾞｼｯｸM"/>
      <family val="3"/>
      <charset val="128"/>
    </font>
    <font>
      <strike/>
      <sz val="12"/>
      <color rgb="FF00B0F0"/>
      <name val="HGSｺﾞｼｯｸM"/>
      <family val="3"/>
      <charset val="128"/>
    </font>
    <font>
      <strike/>
      <sz val="10"/>
      <color rgb="FF00B0F0"/>
      <name val="HGSｺﾞｼｯｸM"/>
      <family val="3"/>
      <charset val="128"/>
    </font>
    <font>
      <u/>
      <sz val="10"/>
      <color rgb="FFFF0000"/>
      <name val="HGPｺﾞｼｯｸM"/>
      <family val="3"/>
      <charset val="128"/>
    </font>
    <font>
      <vertAlign val="superscript"/>
      <sz val="9"/>
      <name val="HGSｺﾞｼｯｸM"/>
      <family val="3"/>
      <charset val="128"/>
    </font>
    <font>
      <sz val="9.5"/>
      <name val="HGSｺﾞｼｯｸM"/>
      <family val="3"/>
      <charset val="128"/>
    </font>
    <font>
      <sz val="11"/>
      <color theme="1"/>
      <name val="HGSｺﾞｼｯｸM"/>
      <family val="3"/>
      <charset val="128"/>
    </font>
    <font>
      <sz val="8"/>
      <color theme="1"/>
      <name val="HGSｺﾞｼｯｸM"/>
      <family val="3"/>
      <charset val="128"/>
    </font>
    <font>
      <sz val="12"/>
      <color theme="1"/>
      <name val="HGSｺﾞｼｯｸM"/>
      <family val="3"/>
      <charset val="128"/>
    </font>
    <font>
      <sz val="7"/>
      <name val="HGSｺﾞｼｯｸM"/>
      <family val="3"/>
      <charset val="128"/>
    </font>
    <font>
      <sz val="11"/>
      <color theme="1"/>
      <name val="ＭＳ Ｐゴシック"/>
      <family val="3"/>
      <charset val="128"/>
      <scheme val="minor"/>
    </font>
    <font>
      <sz val="10"/>
      <color theme="1"/>
      <name val="HGPｺﾞｼｯｸM"/>
      <family val="3"/>
      <charset val="128"/>
    </font>
    <font>
      <sz val="11"/>
      <color theme="1"/>
      <name val="HGPｺﾞｼｯｸM"/>
      <family val="3"/>
      <charset val="128"/>
    </font>
    <font>
      <vertAlign val="superscript"/>
      <sz val="9"/>
      <name val="HGPｺﾞｼｯｸM"/>
      <family val="3"/>
      <charset val="128"/>
    </font>
    <font>
      <sz val="9"/>
      <color theme="1"/>
      <name val="HGPｺﾞｼｯｸM"/>
      <family val="3"/>
      <charset val="128"/>
    </font>
    <font>
      <sz val="8"/>
      <color theme="1"/>
      <name val="ＭＳ Ｐゴシック"/>
      <family val="3"/>
      <charset val="128"/>
    </font>
    <font>
      <sz val="5"/>
      <color theme="1"/>
      <name val="Times New Roman"/>
      <family val="1"/>
    </font>
    <font>
      <sz val="7.5"/>
      <color theme="1"/>
      <name val="ＭＳ Ｐゴシック"/>
      <family val="3"/>
      <charset val="128"/>
    </font>
    <font>
      <b/>
      <sz val="20"/>
      <name val="HGSｺﾞｼｯｸM"/>
      <family val="3"/>
      <charset val="128"/>
    </font>
    <font>
      <sz val="11"/>
      <name val="ＭＳ ゴシック"/>
      <family val="3"/>
      <charset val="128"/>
    </font>
    <font>
      <sz val="6"/>
      <name val="HGSｺﾞｼｯｸM"/>
      <family val="3"/>
      <charset val="128"/>
    </font>
    <font>
      <b/>
      <sz val="10"/>
      <color rgb="FFFF0000"/>
      <name val="HGSｺﾞｼｯｸM"/>
      <family val="3"/>
      <charset val="128"/>
    </font>
    <font>
      <sz val="10"/>
      <color rgb="FF0000FF"/>
      <name val="HGSｺﾞｼｯｸM"/>
      <family val="3"/>
      <charset val="128"/>
    </font>
    <font>
      <b/>
      <sz val="10"/>
      <color rgb="FF0000FF"/>
      <name val="HGSｺﾞｼｯｸM"/>
      <family val="3"/>
      <charset val="128"/>
    </font>
    <font>
      <sz val="11"/>
      <color theme="1"/>
      <name val="ＭＳ Ｐゴシック"/>
      <family val="2"/>
      <charset val="128"/>
    </font>
    <font>
      <sz val="14"/>
      <color rgb="FFFF0000"/>
      <name val="HGPｺﾞｼｯｸM"/>
      <family val="3"/>
      <charset val="128"/>
    </font>
    <font>
      <sz val="16"/>
      <color theme="1"/>
      <name val="HGPｺﾞｼｯｸM"/>
      <family val="3"/>
      <charset val="128"/>
    </font>
    <font>
      <sz val="14"/>
      <color theme="0"/>
      <name val="HGPｺﾞｼｯｸM"/>
      <family val="3"/>
      <charset val="128"/>
    </font>
    <font>
      <b/>
      <sz val="14"/>
      <color theme="1"/>
      <name val="HGPｺﾞｼｯｸM"/>
      <family val="3"/>
      <charset val="128"/>
    </font>
    <font>
      <b/>
      <sz val="10"/>
      <color rgb="FFFF0000"/>
      <name val="HGPｺﾞｼｯｸM"/>
      <family val="3"/>
      <charset val="128"/>
    </font>
    <font>
      <sz val="11"/>
      <color rgb="FFFF0000"/>
      <name val="HGPｺﾞｼｯｸM"/>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FF9999"/>
        <bgColor indexed="64"/>
      </patternFill>
    </fill>
    <fill>
      <patternFill patternType="solid">
        <fgColor rgb="FF00B050"/>
        <bgColor indexed="64"/>
      </patternFill>
    </fill>
    <fill>
      <patternFill patternType="solid">
        <fgColor theme="6"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auto="1"/>
      </top>
      <bottom/>
      <diagonal/>
    </border>
    <border>
      <left style="medium">
        <color indexed="64"/>
      </left>
      <right style="thin">
        <color auto="1"/>
      </right>
      <top style="thin">
        <color auto="1"/>
      </top>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style="medium">
        <color indexed="64"/>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thin">
        <color auto="1"/>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auto="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top style="double">
        <color indexed="64"/>
      </top>
      <bottom style="medium">
        <color indexed="64"/>
      </bottom>
      <diagonal/>
    </border>
    <border>
      <left style="medium">
        <color indexed="64"/>
      </left>
      <right/>
      <top style="thin">
        <color auto="1"/>
      </top>
      <bottom/>
      <diagonal/>
    </border>
    <border>
      <left/>
      <right style="thin">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style="thin">
        <color auto="1"/>
      </left>
      <right/>
      <top style="double">
        <color indexed="64"/>
      </top>
      <bottom style="medium">
        <color indexed="64"/>
      </bottom>
      <diagonal/>
    </border>
    <border>
      <left/>
      <right/>
      <top/>
      <bottom style="double">
        <color indexed="64"/>
      </bottom>
      <diagonal/>
    </border>
    <border>
      <left style="thin">
        <color indexed="64"/>
      </left>
      <right style="thin">
        <color indexed="64"/>
      </right>
      <top style="thick">
        <color indexed="64"/>
      </top>
      <bottom style="thin">
        <color indexed="64"/>
      </bottom>
      <diagonal/>
    </border>
    <border>
      <left/>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rgb="FF000000"/>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10">
    <xf numFmtId="0" fontId="0" fillId="0" borderId="0">
      <alignment vertical="center"/>
    </xf>
    <xf numFmtId="0" fontId="11" fillId="0" borderId="0">
      <alignment vertical="center"/>
    </xf>
    <xf numFmtId="0" fontId="13" fillId="0" borderId="0"/>
    <xf numFmtId="38" fontId="13" fillId="0" borderId="0" applyFont="0" applyFill="0" applyBorder="0" applyAlignment="0" applyProtection="0">
      <alignment vertical="center"/>
    </xf>
    <xf numFmtId="0" fontId="17" fillId="0" borderId="0">
      <alignment vertical="center"/>
    </xf>
    <xf numFmtId="0" fontId="1" fillId="0" borderId="0">
      <alignment vertical="center"/>
    </xf>
    <xf numFmtId="38" fontId="1" fillId="0" borderId="0" applyFont="0" applyFill="0" applyBorder="0" applyAlignment="0" applyProtection="0">
      <alignment vertical="center"/>
    </xf>
    <xf numFmtId="0" fontId="13" fillId="0" borderId="0"/>
    <xf numFmtId="9" fontId="46" fillId="0" borderId="0" applyFont="0" applyFill="0" applyBorder="0" applyAlignment="0" applyProtection="0">
      <alignment vertical="center"/>
    </xf>
    <xf numFmtId="0" fontId="11" fillId="0" borderId="0">
      <alignment vertical="center"/>
    </xf>
  </cellStyleXfs>
  <cellXfs count="1158">
    <xf numFmtId="0" fontId="0" fillId="0" borderId="0" xfId="0">
      <alignment vertical="center"/>
    </xf>
    <xf numFmtId="0" fontId="8" fillId="0" borderId="0" xfId="2" applyFont="1" applyFill="1" applyAlignment="1" applyProtection="1">
      <alignment vertical="center"/>
      <protection locked="0"/>
    </xf>
    <xf numFmtId="0" fontId="8" fillId="0" borderId="0" xfId="2" applyFont="1" applyFill="1" applyBorder="1" applyAlignment="1" applyProtection="1">
      <alignment vertical="center"/>
      <protection locked="0"/>
    </xf>
    <xf numFmtId="0" fontId="8" fillId="0" borderId="0" xfId="2" applyFont="1" applyFill="1" applyProtection="1">
      <protection locked="0"/>
    </xf>
    <xf numFmtId="0" fontId="8" fillId="0" borderId="0" xfId="2" applyFont="1" applyFill="1" applyBorder="1" applyProtection="1">
      <protection locked="0"/>
    </xf>
    <xf numFmtId="0" fontId="8" fillId="0" borderId="0" xfId="2" applyFont="1" applyFill="1" applyBorder="1" applyAlignment="1" applyProtection="1">
      <alignment vertical="center"/>
    </xf>
    <xf numFmtId="0" fontId="3" fillId="0" borderId="0" xfId="2" applyFont="1" applyFill="1" applyAlignment="1" applyProtection="1">
      <alignment vertical="center"/>
      <protection locked="0"/>
    </xf>
    <xf numFmtId="0" fontId="3" fillId="0" borderId="0" xfId="2" applyFont="1" applyFill="1" applyBorder="1" applyAlignment="1" applyProtection="1">
      <alignment vertical="center"/>
      <protection locked="0"/>
    </xf>
    <xf numFmtId="0" fontId="8" fillId="0" borderId="0" xfId="2" applyFont="1" applyFill="1" applyBorder="1" applyAlignment="1" applyProtection="1">
      <alignment horizontal="center" vertical="center"/>
    </xf>
    <xf numFmtId="0" fontId="3" fillId="0" borderId="0" xfId="2" applyFont="1" applyFill="1" applyProtection="1">
      <protection locked="0"/>
    </xf>
    <xf numFmtId="0" fontId="3" fillId="2" borderId="14" xfId="2" applyFont="1" applyFill="1" applyBorder="1" applyAlignment="1" applyProtection="1">
      <alignment horizontal="centerContinuous"/>
    </xf>
    <xf numFmtId="0" fontId="3" fillId="2" borderId="13" xfId="2" applyFont="1" applyFill="1" applyBorder="1" applyAlignment="1" applyProtection="1">
      <alignment horizontal="centerContinuous" vertical="center"/>
    </xf>
    <xf numFmtId="0" fontId="3" fillId="0" borderId="0" xfId="2" applyFont="1" applyFill="1" applyAlignment="1" applyProtection="1">
      <alignment vertical="center"/>
    </xf>
    <xf numFmtId="0" fontId="3" fillId="0" borderId="0" xfId="2" applyFont="1" applyFill="1" applyBorder="1" applyAlignment="1" applyProtection="1">
      <alignment vertical="center"/>
    </xf>
    <xf numFmtId="0" fontId="3" fillId="0" borderId="10" xfId="2" applyFont="1" applyFill="1" applyBorder="1" applyAlignment="1" applyProtection="1">
      <alignment vertical="center" wrapText="1"/>
      <protection locked="0"/>
    </xf>
    <xf numFmtId="0" fontId="3" fillId="0" borderId="10" xfId="2" applyFont="1" applyFill="1" applyBorder="1" applyAlignment="1" applyProtection="1">
      <alignment vertical="center"/>
      <protection locked="0"/>
    </xf>
    <xf numFmtId="0" fontId="3" fillId="0" borderId="10" xfId="2" applyFont="1" applyFill="1" applyBorder="1" applyProtection="1">
      <protection locked="0"/>
    </xf>
    <xf numFmtId="0" fontId="4" fillId="0" borderId="10" xfId="2" applyFont="1" applyFill="1" applyBorder="1" applyAlignment="1" applyProtection="1">
      <alignment vertical="center"/>
      <protection locked="0"/>
    </xf>
    <xf numFmtId="0" fontId="3" fillId="0" borderId="9" xfId="2" applyFont="1" applyFill="1" applyBorder="1" applyAlignment="1" applyProtection="1">
      <alignment vertical="center"/>
      <protection locked="0"/>
    </xf>
    <xf numFmtId="0" fontId="3" fillId="0" borderId="4" xfId="2" applyFont="1" applyFill="1" applyBorder="1" applyProtection="1">
      <protection locked="0"/>
    </xf>
    <xf numFmtId="0" fontId="3" fillId="0" borderId="0" xfId="2" applyFont="1" applyFill="1" applyBorder="1" applyProtection="1">
      <protection locked="0"/>
    </xf>
    <xf numFmtId="0" fontId="3" fillId="0" borderId="0" xfId="2" applyFont="1" applyFill="1" applyBorder="1" applyAlignment="1" applyProtection="1">
      <alignment vertical="center" textRotation="255"/>
      <protection locked="0"/>
    </xf>
    <xf numFmtId="0" fontId="4" fillId="0" borderId="0" xfId="2" applyFont="1" applyFill="1" applyBorder="1" applyAlignment="1" applyProtection="1">
      <alignment vertical="center" wrapText="1"/>
      <protection locked="0"/>
    </xf>
    <xf numFmtId="0" fontId="4" fillId="0" borderId="0" xfId="2" applyFont="1" applyFill="1" applyBorder="1" applyAlignment="1" applyProtection="1">
      <alignment vertical="center"/>
      <protection locked="0"/>
    </xf>
    <xf numFmtId="0" fontId="3" fillId="0" borderId="4" xfId="2" applyFont="1" applyFill="1" applyBorder="1" applyAlignment="1" applyProtection="1">
      <alignment vertical="center"/>
      <protection locked="0"/>
    </xf>
    <xf numFmtId="0" fontId="14" fillId="0" borderId="0" xfId="2" applyFont="1" applyFill="1" applyBorder="1" applyAlignment="1" applyProtection="1">
      <alignment vertical="center" textRotation="255"/>
      <protection locked="0"/>
    </xf>
    <xf numFmtId="0" fontId="8" fillId="0" borderId="10" xfId="2" applyFont="1" applyFill="1" applyBorder="1" applyAlignment="1" applyProtection="1">
      <alignment vertical="center" wrapText="1"/>
      <protection locked="0"/>
    </xf>
    <xf numFmtId="0" fontId="8" fillId="0" borderId="10" xfId="2" applyFont="1" applyFill="1" applyBorder="1" applyAlignment="1" applyProtection="1">
      <alignment vertical="center"/>
      <protection locked="0"/>
    </xf>
    <xf numFmtId="0" fontId="8" fillId="0" borderId="10" xfId="2" applyFont="1" applyFill="1" applyBorder="1" applyProtection="1">
      <protection locked="0"/>
    </xf>
    <xf numFmtId="0" fontId="8" fillId="0" borderId="9" xfId="2" applyFont="1" applyFill="1" applyBorder="1" applyAlignment="1" applyProtection="1">
      <alignment vertical="center"/>
      <protection locked="0"/>
    </xf>
    <xf numFmtId="0" fontId="8" fillId="0" borderId="0" xfId="2" applyFont="1" applyFill="1" applyBorder="1" applyAlignment="1" applyProtection="1">
      <alignment vertical="center" textRotation="255"/>
      <protection locked="0"/>
    </xf>
    <xf numFmtId="0" fontId="8" fillId="0" borderId="4" xfId="2" applyFont="1" applyFill="1" applyBorder="1" applyAlignment="1" applyProtection="1">
      <alignment vertical="center"/>
      <protection locked="0"/>
    </xf>
    <xf numFmtId="0" fontId="12" fillId="0" borderId="10" xfId="2" applyFont="1" applyFill="1" applyBorder="1" applyAlignment="1" applyProtection="1">
      <alignment vertical="center"/>
      <protection locked="0"/>
    </xf>
    <xf numFmtId="0" fontId="8" fillId="0" borderId="0" xfId="2" applyFont="1" applyFill="1" applyBorder="1" applyAlignment="1" applyProtection="1">
      <alignment vertical="center" wrapText="1"/>
      <protection locked="0"/>
    </xf>
    <xf numFmtId="0" fontId="10" fillId="0" borderId="0" xfId="2" applyFont="1" applyFill="1" applyBorder="1" applyAlignment="1" applyProtection="1">
      <alignment vertical="center"/>
    </xf>
    <xf numFmtId="0" fontId="9" fillId="0" borderId="0" xfId="2" applyFont="1" applyFill="1" applyBorder="1" applyAlignment="1" applyProtection="1">
      <alignment vertical="center"/>
    </xf>
    <xf numFmtId="0" fontId="18" fillId="0" borderId="0" xfId="4" applyFont="1">
      <alignment vertical="center"/>
    </xf>
    <xf numFmtId="0" fontId="20" fillId="0" borderId="0" xfId="4" applyFont="1" applyAlignment="1">
      <alignment vertical="center"/>
    </xf>
    <xf numFmtId="0" fontId="3" fillId="0" borderId="1" xfId="2" applyFont="1" applyFill="1" applyBorder="1" applyAlignment="1" applyProtection="1">
      <alignment horizontal="center" vertical="center"/>
      <protection locked="0"/>
    </xf>
    <xf numFmtId="0" fontId="20" fillId="0" borderId="0" xfId="4" applyFont="1" applyBorder="1" applyAlignment="1">
      <alignment horizontal="center" vertical="center"/>
    </xf>
    <xf numFmtId="0" fontId="20" fillId="0" borderId="0" xfId="4" applyFont="1" applyBorder="1" applyAlignment="1">
      <alignment horizontal="left" vertical="center"/>
    </xf>
    <xf numFmtId="0" fontId="20" fillId="0" borderId="0" xfId="4" applyFont="1" applyFill="1" applyBorder="1" applyAlignment="1">
      <alignment vertical="center"/>
    </xf>
    <xf numFmtId="0" fontId="20" fillId="0" borderId="0" xfId="4" applyFont="1" applyFill="1" applyBorder="1" applyAlignment="1">
      <alignment horizontal="left" vertical="center"/>
    </xf>
    <xf numFmtId="0" fontId="20" fillId="0" borderId="0" xfId="4" applyFont="1" applyBorder="1" applyAlignment="1">
      <alignment vertical="center"/>
    </xf>
    <xf numFmtId="0" fontId="22" fillId="0" borderId="0" xfId="5" applyFont="1">
      <alignment vertical="center"/>
    </xf>
    <xf numFmtId="0" fontId="22" fillId="0" borderId="0" xfId="5" applyFont="1" applyAlignment="1">
      <alignment horizontal="center" vertical="center"/>
    </xf>
    <xf numFmtId="0" fontId="8" fillId="0" borderId="0" xfId="2" applyFont="1" applyFill="1" applyAlignment="1" applyProtection="1">
      <alignment horizontal="center" vertical="center"/>
      <protection locked="0"/>
    </xf>
    <xf numFmtId="0" fontId="8" fillId="0" borderId="0" xfId="2" applyFont="1" applyFill="1" applyAlignment="1" applyProtection="1">
      <alignment vertical="center"/>
    </xf>
    <xf numFmtId="0" fontId="8" fillId="0" borderId="0" xfId="2" applyFont="1" applyFill="1" applyBorder="1" applyAlignment="1" applyProtection="1">
      <protection locked="0"/>
    </xf>
    <xf numFmtId="0" fontId="25" fillId="0" borderId="0" xfId="2" applyFont="1" applyFill="1" applyBorder="1" applyAlignment="1" applyProtection="1">
      <alignment vertical="center"/>
      <protection locked="0"/>
    </xf>
    <xf numFmtId="0" fontId="25" fillId="0" borderId="0" xfId="2" applyFont="1" applyFill="1" applyBorder="1" applyAlignment="1" applyProtection="1">
      <alignment vertical="center" shrinkToFit="1"/>
      <protection locked="0"/>
    </xf>
    <xf numFmtId="0" fontId="25" fillId="0" borderId="0" xfId="2" applyFont="1" applyFill="1" applyBorder="1" applyAlignment="1" applyProtection="1">
      <alignment vertical="center" shrinkToFit="1"/>
    </xf>
    <xf numFmtId="0" fontId="25" fillId="0" borderId="0" xfId="2" applyFont="1" applyFill="1" applyBorder="1" applyAlignment="1" applyProtection="1">
      <alignment vertical="center" textRotation="255" shrinkToFit="1"/>
    </xf>
    <xf numFmtId="0" fontId="25" fillId="0" borderId="0" xfId="2" applyFont="1" applyFill="1" applyBorder="1" applyAlignment="1" applyProtection="1">
      <alignment horizontal="center" vertical="center" shrinkToFit="1"/>
      <protection locked="0"/>
    </xf>
    <xf numFmtId="0" fontId="8" fillId="0" borderId="0" xfId="2" applyFont="1" applyFill="1" applyBorder="1" applyAlignment="1" applyProtection="1">
      <alignment horizontal="center" vertical="center"/>
      <protection locked="0"/>
    </xf>
    <xf numFmtId="0" fontId="14" fillId="2" borderId="13" xfId="7" applyFont="1" applyFill="1" applyBorder="1" applyAlignment="1">
      <alignment horizontal="center" vertical="center"/>
    </xf>
    <xf numFmtId="0" fontId="14" fillId="2" borderId="14" xfId="7" quotePrefix="1" applyFont="1" applyFill="1" applyBorder="1" applyAlignment="1">
      <alignment horizontal="center" vertical="center" shrinkToFit="1"/>
    </xf>
    <xf numFmtId="58" fontId="14" fillId="2" borderId="14" xfId="7" quotePrefix="1" applyNumberFormat="1" applyFont="1" applyFill="1" applyBorder="1" applyAlignment="1">
      <alignment horizontal="center" vertical="center" shrinkToFit="1"/>
    </xf>
    <xf numFmtId="0" fontId="8" fillId="0" borderId="7" xfId="2" applyFont="1" applyFill="1" applyBorder="1" applyAlignment="1" applyProtection="1">
      <alignment vertical="center"/>
    </xf>
    <xf numFmtId="0" fontId="9" fillId="0" borderId="0" xfId="2" applyFont="1" applyFill="1" applyProtection="1">
      <protection locked="0"/>
    </xf>
    <xf numFmtId="0" fontId="21" fillId="0" borderId="0" xfId="2" applyFont="1" applyFill="1" applyAlignment="1" applyProtection="1">
      <alignment vertical="center"/>
    </xf>
    <xf numFmtId="0" fontId="8" fillId="0" borderId="1" xfId="2" applyFont="1" applyFill="1" applyBorder="1" applyAlignment="1" applyProtection="1">
      <alignment vertical="center"/>
      <protection locked="0"/>
    </xf>
    <xf numFmtId="0" fontId="8" fillId="0" borderId="0" xfId="2" applyFont="1" applyFill="1" applyAlignment="1" applyProtection="1">
      <alignment horizontal="center"/>
      <protection locked="0"/>
    </xf>
    <xf numFmtId="0" fontId="8" fillId="0" borderId="0" xfId="2" applyFont="1" applyBorder="1" applyAlignment="1">
      <alignment horizontal="left" vertical="top"/>
    </xf>
    <xf numFmtId="0" fontId="16" fillId="0" borderId="1" xfId="2" applyNumberFormat="1" applyFont="1" applyFill="1" applyBorder="1" applyAlignment="1" applyProtection="1">
      <alignment horizontal="center" vertical="center" wrapText="1"/>
      <protection locked="0"/>
    </xf>
    <xf numFmtId="0" fontId="8" fillId="0" borderId="0" xfId="2" applyFont="1" applyFill="1" applyBorder="1" applyAlignment="1" applyProtection="1">
      <alignment horizontal="center"/>
      <protection locked="0"/>
    </xf>
    <xf numFmtId="0" fontId="10" fillId="0" borderId="0" xfId="2" applyFont="1" applyFill="1" applyProtection="1">
      <protection locked="0"/>
    </xf>
    <xf numFmtId="0" fontId="8" fillId="0" borderId="0" xfId="2" applyFont="1" applyFill="1" applyBorder="1" applyAlignment="1" applyProtection="1">
      <alignment horizontal="center" vertical="center" wrapText="1"/>
    </xf>
    <xf numFmtId="0" fontId="29" fillId="0" borderId="0" xfId="0" applyFont="1">
      <alignment vertical="center"/>
    </xf>
    <xf numFmtId="0" fontId="30" fillId="0" borderId="0" xfId="0" applyFont="1" applyBorder="1">
      <alignment vertical="center"/>
    </xf>
    <xf numFmtId="0" fontId="24" fillId="0" borderId="0" xfId="0" applyFont="1">
      <alignment vertical="center"/>
    </xf>
    <xf numFmtId="0" fontId="24" fillId="0" borderId="0" xfId="0" applyFont="1" applyBorder="1">
      <alignment vertical="center"/>
    </xf>
    <xf numFmtId="0" fontId="0" fillId="0" borderId="0" xfId="0" applyFont="1">
      <alignment vertical="center"/>
    </xf>
    <xf numFmtId="0" fontId="20" fillId="0" borderId="0" xfId="4" applyFont="1" applyFill="1" applyBorder="1" applyAlignment="1">
      <alignment horizontal="center" vertical="center"/>
    </xf>
    <xf numFmtId="0" fontId="3" fillId="2" borderId="13" xfId="7" applyFont="1" applyFill="1" applyBorder="1" applyAlignment="1">
      <alignment horizontal="center" vertical="center"/>
    </xf>
    <xf numFmtId="0" fontId="8" fillId="0" borderId="0" xfId="2" applyFont="1" applyFill="1" applyBorder="1" applyAlignment="1" applyProtection="1">
      <alignment horizontal="center" vertical="center" shrinkToFit="1"/>
      <protection locked="0"/>
    </xf>
    <xf numFmtId="0" fontId="8" fillId="0" borderId="0" xfId="2" applyFont="1" applyFill="1" applyBorder="1" applyAlignment="1" applyProtection="1">
      <alignment vertical="center" shrinkToFit="1"/>
      <protection locked="0"/>
    </xf>
    <xf numFmtId="0" fontId="8" fillId="5" borderId="0" xfId="2" applyFont="1" applyFill="1" applyBorder="1" applyAlignment="1" applyProtection="1">
      <alignment horizontal="center" vertical="center" textRotation="255"/>
    </xf>
    <xf numFmtId="0" fontId="8" fillId="5" borderId="0" xfId="2" applyFont="1" applyFill="1" applyAlignment="1" applyProtection="1">
      <alignment vertical="center"/>
    </xf>
    <xf numFmtId="0" fontId="18" fillId="0" borderId="0" xfId="4" applyFont="1" applyBorder="1" applyAlignment="1">
      <alignment horizontal="left" vertical="center"/>
    </xf>
    <xf numFmtId="0" fontId="38" fillId="0" borderId="0" xfId="4" applyFont="1" applyBorder="1" applyAlignment="1">
      <alignment horizontal="left" vertical="center"/>
    </xf>
    <xf numFmtId="0" fontId="18" fillId="0" borderId="0" xfId="4" applyFont="1" applyBorder="1" applyAlignment="1">
      <alignment vertical="center"/>
    </xf>
    <xf numFmtId="0" fontId="8" fillId="0" borderId="1" xfId="2" applyFont="1" applyFill="1" applyBorder="1" applyAlignment="1" applyProtection="1">
      <alignment horizontal="center" vertical="center" shrinkToFit="1"/>
      <protection locked="0"/>
    </xf>
    <xf numFmtId="0" fontId="8" fillId="0" borderId="1" xfId="2" applyFont="1" applyFill="1" applyBorder="1" applyAlignment="1" applyProtection="1">
      <alignment horizontal="center" vertical="center"/>
      <protection locked="0"/>
    </xf>
    <xf numFmtId="0" fontId="3" fillId="0" borderId="1" xfId="2" applyFont="1" applyFill="1" applyBorder="1" applyAlignment="1" applyProtection="1">
      <alignment horizontal="center" vertical="center" shrinkToFit="1"/>
      <protection locked="0"/>
    </xf>
    <xf numFmtId="0" fontId="8" fillId="0" borderId="0" xfId="4" applyFont="1">
      <alignment vertical="center"/>
    </xf>
    <xf numFmtId="0" fontId="16" fillId="0" borderId="0" xfId="4" applyFont="1" applyBorder="1" applyAlignment="1">
      <alignment horizontal="center" vertical="center"/>
    </xf>
    <xf numFmtId="0" fontId="16"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6" fillId="0" borderId="0" xfId="4" applyFont="1" applyFill="1" applyBorder="1" applyAlignment="1">
      <alignment vertical="center"/>
    </xf>
    <xf numFmtId="0" fontId="16" fillId="0" borderId="0" xfId="4" applyFont="1" applyBorder="1" applyAlignment="1">
      <alignment vertical="center"/>
    </xf>
    <xf numFmtId="0" fontId="8" fillId="0" borderId="0" xfId="4" applyFont="1" applyBorder="1" applyAlignment="1">
      <alignment horizontal="left" vertical="center"/>
    </xf>
    <xf numFmtId="0" fontId="8" fillId="0" borderId="0" xfId="4" applyFont="1" applyBorder="1" applyAlignment="1">
      <alignment horizontal="center" vertical="center"/>
    </xf>
    <xf numFmtId="0" fontId="8" fillId="0" borderId="0" xfId="4" applyFont="1" applyFill="1" applyBorder="1" applyAlignment="1">
      <alignment vertical="center"/>
    </xf>
    <xf numFmtId="0" fontId="8" fillId="0" borderId="0" xfId="4" applyFont="1" applyFill="1" applyBorder="1" applyAlignment="1">
      <alignment horizontal="center" vertical="center"/>
    </xf>
    <xf numFmtId="0" fontId="16" fillId="0" borderId="0" xfId="4" applyFont="1" applyFill="1" applyBorder="1" applyAlignment="1">
      <alignment horizontal="left" vertical="center"/>
    </xf>
    <xf numFmtId="0" fontId="16" fillId="0" borderId="0" xfId="4" applyFont="1" applyFill="1" applyBorder="1" applyAlignment="1">
      <alignment horizontal="center" vertical="center" wrapText="1"/>
    </xf>
    <xf numFmtId="179" fontId="16" fillId="0" borderId="0" xfId="4" applyNumberFormat="1" applyFont="1" applyFill="1" applyBorder="1" applyAlignment="1">
      <alignment horizontal="center" vertical="center" shrinkToFit="1"/>
    </xf>
    <xf numFmtId="0" fontId="16" fillId="0" borderId="0" xfId="4" applyFont="1" applyBorder="1" applyAlignment="1">
      <alignment horizontal="left" vertical="center"/>
    </xf>
    <xf numFmtId="0" fontId="16" fillId="0" borderId="0" xfId="2" applyFont="1" applyFill="1" applyAlignment="1" applyProtection="1">
      <alignment vertical="center"/>
      <protection locked="0"/>
    </xf>
    <xf numFmtId="0" fontId="32" fillId="0" borderId="0" xfId="0" applyFont="1" applyBorder="1" applyAlignment="1">
      <alignment vertical="center"/>
    </xf>
    <xf numFmtId="0" fontId="32" fillId="0" borderId="0" xfId="0" applyFont="1" applyBorder="1" applyAlignment="1">
      <alignment horizontal="center" vertical="center"/>
    </xf>
    <xf numFmtId="0" fontId="16" fillId="2" borderId="1" xfId="2" applyFont="1" applyFill="1" applyBorder="1" applyAlignment="1" applyProtection="1">
      <alignment horizontal="center" vertical="center" wrapText="1"/>
    </xf>
    <xf numFmtId="0" fontId="9" fillId="0" borderId="0" xfId="4" applyFont="1">
      <alignment vertical="center"/>
    </xf>
    <xf numFmtId="0" fontId="20" fillId="0" borderId="0" xfId="0" applyFont="1">
      <alignment vertical="center"/>
    </xf>
    <xf numFmtId="0" fontId="20" fillId="0" borderId="0" xfId="0" applyFont="1" applyBorder="1">
      <alignment vertical="center"/>
    </xf>
    <xf numFmtId="0" fontId="43" fillId="0" borderId="0" xfId="0" applyFont="1">
      <alignment vertical="center"/>
    </xf>
    <xf numFmtId="0" fontId="8" fillId="0" borderId="0" xfId="0" applyFont="1">
      <alignment vertical="center"/>
    </xf>
    <xf numFmtId="0" fontId="44" fillId="0" borderId="0" xfId="0" applyFont="1">
      <alignment vertical="center"/>
    </xf>
    <xf numFmtId="0" fontId="9" fillId="0" borderId="0" xfId="5" applyFont="1" applyAlignment="1">
      <alignment horizontal="left" vertical="center"/>
    </xf>
    <xf numFmtId="0" fontId="8" fillId="0" borderId="0" xfId="5" applyFont="1" applyAlignment="1">
      <alignment horizontal="center" vertical="center"/>
    </xf>
    <xf numFmtId="0" fontId="8" fillId="0" borderId="0" xfId="5" applyFont="1">
      <alignment vertical="center"/>
    </xf>
    <xf numFmtId="0" fontId="16" fillId="2" borderId="25" xfId="5" applyFont="1" applyFill="1" applyBorder="1" applyAlignment="1">
      <alignment horizontal="center" vertical="center"/>
    </xf>
    <xf numFmtId="0" fontId="16" fillId="2" borderId="1" xfId="5" applyFont="1" applyFill="1" applyBorder="1" applyAlignment="1">
      <alignment horizontal="center" vertical="center"/>
    </xf>
    <xf numFmtId="0" fontId="16" fillId="2" borderId="8" xfId="5" applyFont="1" applyFill="1" applyBorder="1" applyAlignment="1">
      <alignment horizontal="center" vertical="center"/>
    </xf>
    <xf numFmtId="0" fontId="16" fillId="2" borderId="3" xfId="5" applyFont="1" applyFill="1" applyBorder="1" applyAlignment="1">
      <alignment horizontal="center" vertical="center"/>
    </xf>
    <xf numFmtId="0" fontId="16" fillId="2" borderId="20" xfId="5" applyFont="1" applyFill="1" applyBorder="1" applyAlignment="1">
      <alignment horizontal="center" vertical="center"/>
    </xf>
    <xf numFmtId="0" fontId="16" fillId="2" borderId="2" xfId="5" applyFont="1" applyFill="1" applyBorder="1" applyAlignment="1">
      <alignment horizontal="center" vertical="center"/>
    </xf>
    <xf numFmtId="0" fontId="16" fillId="0" borderId="20" xfId="5" applyFont="1" applyFill="1" applyBorder="1" applyAlignment="1">
      <alignment horizontal="center" vertical="center" shrinkToFit="1"/>
    </xf>
    <xf numFmtId="0" fontId="16" fillId="0" borderId="25" xfId="5" applyFont="1" applyFill="1" applyBorder="1" applyAlignment="1">
      <alignment vertical="center" shrinkToFit="1"/>
    </xf>
    <xf numFmtId="0" fontId="16" fillId="0" borderId="1" xfId="5" applyFont="1" applyFill="1" applyBorder="1" applyAlignment="1">
      <alignment vertical="center" shrinkToFit="1"/>
    </xf>
    <xf numFmtId="0" fontId="16" fillId="0" borderId="8" xfId="5" applyFont="1" applyFill="1" applyBorder="1" applyAlignment="1">
      <alignment vertical="center" shrinkToFit="1"/>
    </xf>
    <xf numFmtId="0" fontId="16" fillId="0" borderId="3" xfId="5" applyFont="1" applyFill="1" applyBorder="1" applyAlignment="1">
      <alignment vertical="center" shrinkToFit="1"/>
    </xf>
    <xf numFmtId="0" fontId="16" fillId="0" borderId="20" xfId="5" applyFont="1" applyFill="1" applyBorder="1" applyAlignment="1">
      <alignment vertical="center" shrinkToFit="1"/>
    </xf>
    <xf numFmtId="0" fontId="16" fillId="0" borderId="3" xfId="5" applyFont="1" applyFill="1" applyBorder="1" applyAlignment="1">
      <alignment horizontal="center" vertical="center" shrinkToFit="1"/>
    </xf>
    <xf numFmtId="0" fontId="16" fillId="0" borderId="1" xfId="5" applyFont="1" applyFill="1" applyBorder="1" applyAlignment="1">
      <alignment horizontal="center" vertical="center" shrinkToFit="1"/>
    </xf>
    <xf numFmtId="2" fontId="16" fillId="0" borderId="2" xfId="5" applyNumberFormat="1" applyFont="1" applyFill="1" applyBorder="1" applyAlignment="1">
      <alignment vertical="center" shrinkToFit="1"/>
    </xf>
    <xf numFmtId="2" fontId="16" fillId="0" borderId="1" xfId="5" applyNumberFormat="1" applyFont="1" applyFill="1" applyBorder="1" applyAlignment="1">
      <alignment vertical="center" shrinkToFit="1"/>
    </xf>
    <xf numFmtId="2" fontId="16" fillId="0" borderId="20" xfId="5" applyNumberFormat="1" applyFont="1" applyFill="1" applyBorder="1" applyAlignment="1">
      <alignment vertical="center" shrinkToFit="1"/>
    </xf>
    <xf numFmtId="182" fontId="16" fillId="0" borderId="20" xfId="6" applyNumberFormat="1" applyFont="1" applyFill="1" applyBorder="1" applyAlignment="1">
      <alignment horizontal="center" vertical="center" shrinkToFit="1"/>
    </xf>
    <xf numFmtId="0" fontId="16" fillId="0" borderId="18" xfId="5" applyFont="1" applyFill="1" applyBorder="1" applyAlignment="1">
      <alignment horizontal="center" vertical="center" shrinkToFit="1"/>
    </xf>
    <xf numFmtId="0" fontId="16" fillId="0" borderId="61" xfId="5" applyFont="1" applyFill="1" applyBorder="1" applyAlignment="1">
      <alignment vertical="center" shrinkToFit="1"/>
    </xf>
    <xf numFmtId="0" fontId="16" fillId="0" borderId="14" xfId="5" applyFont="1" applyFill="1" applyBorder="1" applyAlignment="1">
      <alignment vertical="center" shrinkToFit="1"/>
    </xf>
    <xf numFmtId="0" fontId="16" fillId="0" borderId="5" xfId="5" applyFont="1" applyFill="1" applyBorder="1" applyAlignment="1">
      <alignment vertical="center" shrinkToFit="1"/>
    </xf>
    <xf numFmtId="0" fontId="16" fillId="0" borderId="7" xfId="5" applyFont="1" applyFill="1" applyBorder="1" applyAlignment="1">
      <alignment vertical="center" shrinkToFit="1"/>
    </xf>
    <xf numFmtId="0" fontId="8" fillId="0" borderId="17" xfId="5" applyFont="1" applyFill="1" applyBorder="1" applyAlignment="1">
      <alignment vertical="center" shrinkToFit="1"/>
    </xf>
    <xf numFmtId="0" fontId="8" fillId="0" borderId="63" xfId="5" applyFont="1" applyFill="1" applyBorder="1" applyAlignment="1">
      <alignment vertical="center" shrinkToFit="1"/>
    </xf>
    <xf numFmtId="0" fontId="8" fillId="0" borderId="62" xfId="5" applyFont="1" applyFill="1" applyBorder="1" applyAlignment="1">
      <alignment vertical="center" shrinkToFit="1"/>
    </xf>
    <xf numFmtId="0" fontId="8" fillId="0" borderId="60" xfId="5" applyFont="1" applyFill="1" applyBorder="1" applyAlignment="1">
      <alignment vertical="center" shrinkToFit="1"/>
    </xf>
    <xf numFmtId="0" fontId="8" fillId="0" borderId="16" xfId="5" applyFont="1" applyFill="1" applyBorder="1" applyAlignment="1">
      <alignment vertical="center" shrinkToFit="1"/>
    </xf>
    <xf numFmtId="0" fontId="8" fillId="2" borderId="60" xfId="5" applyFont="1" applyFill="1" applyBorder="1" applyAlignment="1">
      <alignment horizontal="center" vertical="center" shrinkToFit="1"/>
    </xf>
    <xf numFmtId="0" fontId="8" fillId="2" borderId="63" xfId="5" applyFont="1" applyFill="1" applyBorder="1" applyAlignment="1">
      <alignment horizontal="center" vertical="center" shrinkToFit="1"/>
    </xf>
    <xf numFmtId="181" fontId="8" fillId="0" borderId="17" xfId="5" applyNumberFormat="1" applyFont="1" applyFill="1" applyBorder="1" applyAlignment="1">
      <alignment vertical="center" shrinkToFit="1"/>
    </xf>
    <xf numFmtId="181" fontId="8" fillId="0" borderId="63" xfId="5" applyNumberFormat="1" applyFont="1" applyFill="1" applyBorder="1" applyAlignment="1">
      <alignment vertical="center" shrinkToFit="1"/>
    </xf>
    <xf numFmtId="181" fontId="8" fillId="0" borderId="62" xfId="5" applyNumberFormat="1" applyFont="1" applyFill="1" applyBorder="1" applyAlignment="1">
      <alignment vertical="center" shrinkToFit="1"/>
    </xf>
    <xf numFmtId="2" fontId="8" fillId="0" borderId="64" xfId="5" applyNumberFormat="1" applyFont="1" applyFill="1" applyBorder="1" applyAlignment="1">
      <alignment vertical="center" shrinkToFit="1"/>
    </xf>
    <xf numFmtId="2" fontId="8" fillId="0" borderId="63" xfId="5" applyNumberFormat="1" applyFont="1" applyFill="1" applyBorder="1" applyAlignment="1">
      <alignment vertical="center" shrinkToFit="1"/>
    </xf>
    <xf numFmtId="2" fontId="8" fillId="0" borderId="16" xfId="5" applyNumberFormat="1" applyFont="1" applyFill="1" applyBorder="1" applyAlignment="1">
      <alignment vertical="center" shrinkToFit="1"/>
    </xf>
    <xf numFmtId="0" fontId="8" fillId="0" borderId="2" xfId="2" applyFont="1" applyFill="1" applyBorder="1" applyAlignment="1" applyProtection="1">
      <alignment horizontal="center" vertical="center" shrinkToFit="1"/>
    </xf>
    <xf numFmtId="0" fontId="8" fillId="0" borderId="8" xfId="2" applyFont="1" applyFill="1" applyBorder="1" applyAlignment="1" applyProtection="1">
      <alignment horizontal="center" vertical="center" shrinkToFit="1"/>
    </xf>
    <xf numFmtId="0" fontId="8" fillId="0" borderId="1" xfId="2" applyFont="1" applyFill="1" applyBorder="1" applyAlignment="1" applyProtection="1">
      <alignment horizontal="center" vertical="center" shrinkToFit="1"/>
      <protection locked="0"/>
    </xf>
    <xf numFmtId="0" fontId="8" fillId="0" borderId="8" xfId="2" applyFont="1" applyFill="1" applyBorder="1" applyAlignment="1" applyProtection="1">
      <alignment horizontal="center" vertical="center"/>
      <protection locked="0"/>
    </xf>
    <xf numFmtId="0" fontId="8" fillId="0" borderId="1" xfId="2" applyFont="1" applyFill="1" applyBorder="1" applyAlignment="1" applyProtection="1">
      <alignment horizontal="center" vertical="center"/>
      <protection locked="0"/>
    </xf>
    <xf numFmtId="0" fontId="3" fillId="0" borderId="2" xfId="2" applyFont="1" applyFill="1" applyBorder="1" applyAlignment="1" applyProtection="1">
      <alignment horizontal="center" vertical="center" shrinkToFit="1"/>
      <protection locked="0"/>
    </xf>
    <xf numFmtId="0" fontId="14" fillId="2" borderId="1" xfId="2" applyFont="1" applyFill="1" applyBorder="1" applyAlignment="1" applyProtection="1">
      <alignment horizontal="center" vertical="center" wrapText="1"/>
      <protection locked="0"/>
    </xf>
    <xf numFmtId="0" fontId="14" fillId="2" borderId="1" xfId="2" applyFont="1" applyFill="1" applyBorder="1" applyAlignment="1">
      <alignment horizontal="center" vertical="center" wrapText="1"/>
    </xf>
    <xf numFmtId="0" fontId="3" fillId="2" borderId="14" xfId="2" applyFont="1" applyFill="1" applyBorder="1" applyAlignment="1" applyProtection="1">
      <alignment horizontal="center" vertical="center"/>
    </xf>
    <xf numFmtId="0" fontId="3" fillId="2" borderId="1" xfId="2" applyFont="1" applyFill="1" applyBorder="1" applyAlignment="1" applyProtection="1">
      <alignment horizontal="center" vertical="center"/>
    </xf>
    <xf numFmtId="0" fontId="3" fillId="2" borderId="13" xfId="2" applyFont="1" applyFill="1" applyBorder="1" applyAlignment="1" applyProtection="1">
      <alignment horizontal="center" vertical="center"/>
    </xf>
    <xf numFmtId="0" fontId="3" fillId="2" borderId="1" xfId="2" applyFont="1" applyFill="1" applyBorder="1" applyAlignment="1" applyProtection="1">
      <alignment horizontal="center" vertical="center" shrinkToFit="1"/>
    </xf>
    <xf numFmtId="0" fontId="3" fillId="2" borderId="13" xfId="2" applyFont="1" applyFill="1" applyBorder="1" applyAlignment="1" applyProtection="1">
      <alignment horizontal="center" vertical="center" shrinkToFit="1"/>
    </xf>
    <xf numFmtId="0" fontId="3" fillId="0" borderId="9" xfId="2" applyFont="1" applyFill="1" applyBorder="1" applyAlignment="1" applyProtection="1">
      <alignment horizontal="center" vertical="center" shrinkToFit="1"/>
      <protection locked="0"/>
    </xf>
    <xf numFmtId="0" fontId="3" fillId="0" borderId="9" xfId="2" applyFont="1" applyFill="1" applyBorder="1" applyAlignment="1" applyProtection="1">
      <alignment horizontal="center" vertical="center"/>
      <protection locked="0"/>
    </xf>
    <xf numFmtId="0" fontId="3" fillId="0" borderId="6" xfId="2" applyFont="1" applyFill="1" applyBorder="1" applyAlignment="1" applyProtection="1">
      <alignment horizontal="center" vertical="center"/>
      <protection locked="0"/>
    </xf>
    <xf numFmtId="0" fontId="3" fillId="2" borderId="2" xfId="2" applyFont="1" applyFill="1" applyBorder="1" applyAlignment="1" applyProtection="1">
      <alignment horizontal="center" vertical="center" shrinkToFit="1"/>
    </xf>
    <xf numFmtId="0" fontId="8" fillId="4" borderId="1"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1" xfId="4" applyFont="1" applyFill="1" applyBorder="1" applyAlignment="1">
      <alignment horizontal="center" vertical="center" shrinkToFit="1"/>
    </xf>
    <xf numFmtId="0" fontId="32" fillId="0" borderId="1" xfId="0" applyFont="1" applyBorder="1" applyAlignment="1">
      <alignment horizontal="center" vertical="center"/>
    </xf>
    <xf numFmtId="0" fontId="8" fillId="0" borderId="8" xfId="2" applyFont="1" applyFill="1" applyBorder="1" applyAlignment="1" applyProtection="1">
      <alignment horizontal="center" vertical="center"/>
      <protection locked="0"/>
    </xf>
    <xf numFmtId="0" fontId="8" fillId="0" borderId="1" xfId="2" applyFont="1" applyFill="1" applyBorder="1" applyAlignment="1" applyProtection="1">
      <alignment horizontal="center" vertical="center" shrinkToFit="1"/>
      <protection locked="0"/>
    </xf>
    <xf numFmtId="0" fontId="8" fillId="0" borderId="2" xfId="2" applyFont="1" applyFill="1" applyBorder="1" applyAlignment="1" applyProtection="1">
      <alignment horizontal="center" vertical="center" shrinkToFit="1"/>
      <protection locked="0"/>
    </xf>
    <xf numFmtId="2" fontId="8" fillId="0" borderId="0" xfId="2" applyNumberFormat="1" applyFont="1" applyFill="1" applyProtection="1">
      <protection locked="0"/>
    </xf>
    <xf numFmtId="192" fontId="8" fillId="0" borderId="0" xfId="2" applyNumberFormat="1" applyFont="1" applyFill="1" applyAlignment="1" applyProtection="1">
      <protection locked="0"/>
    </xf>
    <xf numFmtId="0" fontId="4" fillId="0" borderId="0" xfId="2" applyFont="1" applyFill="1" applyBorder="1" applyAlignment="1" applyProtection="1">
      <alignment vertical="center"/>
    </xf>
    <xf numFmtId="0" fontId="3" fillId="2" borderId="1" xfId="2" applyFont="1" applyFill="1" applyBorder="1" applyAlignment="1" applyProtection="1">
      <alignment horizontal="center" vertical="center"/>
      <protection locked="0"/>
    </xf>
    <xf numFmtId="0" fontId="3" fillId="0" borderId="8" xfId="2" applyFont="1" applyFill="1" applyBorder="1" applyAlignment="1" applyProtection="1">
      <alignment horizontal="center" vertical="center" shrinkToFit="1"/>
    </xf>
    <xf numFmtId="0" fontId="3" fillId="2" borderId="9" xfId="2" applyFont="1" applyFill="1" applyBorder="1" applyAlignment="1" applyProtection="1">
      <alignment horizontal="center" vertical="center"/>
    </xf>
    <xf numFmtId="0" fontId="3" fillId="0" borderId="3" xfId="2" applyFont="1" applyFill="1" applyBorder="1" applyAlignment="1" applyProtection="1">
      <alignment horizontal="center" vertical="center"/>
      <protection locked="0"/>
    </xf>
    <xf numFmtId="0" fontId="3" fillId="0" borderId="8" xfId="2" applyFont="1" applyFill="1" applyBorder="1" applyAlignment="1" applyProtection="1">
      <alignment horizontal="center" vertical="center"/>
    </xf>
    <xf numFmtId="0" fontId="26" fillId="2" borderId="14" xfId="2" applyFont="1" applyFill="1" applyBorder="1" applyAlignment="1" applyProtection="1">
      <alignment vertical="center" textRotation="255" wrapText="1" shrinkToFit="1"/>
    </xf>
    <xf numFmtId="0" fontId="3" fillId="0" borderId="2" xfId="2" applyFont="1" applyFill="1" applyBorder="1" applyAlignment="1" applyProtection="1">
      <alignment horizontal="center" vertical="center"/>
      <protection locked="0"/>
    </xf>
    <xf numFmtId="0" fontId="3" fillId="0" borderId="5" xfId="2" applyFont="1" applyFill="1" applyBorder="1" applyAlignment="1" applyProtection="1">
      <alignment horizontal="center" vertical="center" shrinkToFit="1"/>
    </xf>
    <xf numFmtId="0" fontId="3" fillId="2" borderId="1" xfId="2" applyFont="1" applyFill="1" applyBorder="1" applyAlignment="1" applyProtection="1">
      <alignment horizontal="center" vertical="center" shrinkToFit="1"/>
      <protection locked="0"/>
    </xf>
    <xf numFmtId="0" fontId="3" fillId="0" borderId="1" xfId="2" applyFont="1" applyFill="1" applyBorder="1" applyAlignment="1" applyProtection="1">
      <alignment vertical="center" shrinkToFit="1"/>
      <protection locked="0"/>
    </xf>
    <xf numFmtId="0" fontId="3" fillId="2" borderId="14" xfId="2" applyFont="1" applyFill="1" applyBorder="1" applyAlignment="1" applyProtection="1">
      <alignment vertical="center"/>
    </xf>
    <xf numFmtId="0" fontId="3" fillId="0" borderId="7" xfId="2" applyFont="1" applyFill="1" applyBorder="1" applyAlignment="1" applyProtection="1">
      <alignment horizontal="center" vertical="center"/>
    </xf>
    <xf numFmtId="0" fontId="3" fillId="0" borderId="3" xfId="2" applyFont="1" applyFill="1" applyBorder="1" applyAlignment="1" applyProtection="1">
      <alignment horizontal="center" vertical="center" shrinkToFit="1"/>
    </xf>
    <xf numFmtId="0" fontId="3" fillId="0" borderId="13" xfId="2" applyFont="1" applyFill="1" applyBorder="1" applyAlignment="1" applyProtection="1">
      <alignment horizontal="center" vertical="center" shrinkToFit="1"/>
      <protection locked="0"/>
    </xf>
    <xf numFmtId="0" fontId="3" fillId="0" borderId="11" xfId="2" applyFont="1" applyFill="1" applyBorder="1" applyAlignment="1" applyProtection="1">
      <alignment horizontal="center" vertical="center" shrinkToFit="1"/>
    </xf>
    <xf numFmtId="0" fontId="3" fillId="0" borderId="10" xfId="2" applyFont="1" applyFill="1" applyBorder="1" applyAlignment="1" applyProtection="1">
      <alignment horizontal="center" vertical="center"/>
    </xf>
    <xf numFmtId="0" fontId="3" fillId="0" borderId="1" xfId="2" applyFont="1" applyFill="1" applyBorder="1" applyAlignment="1" applyProtection="1">
      <alignment vertical="center"/>
      <protection locked="0"/>
    </xf>
    <xf numFmtId="0" fontId="3" fillId="0" borderId="3" xfId="2" applyFont="1" applyFill="1" applyBorder="1" applyAlignment="1" applyProtection="1">
      <alignment horizontal="center" vertical="center"/>
    </xf>
    <xf numFmtId="0" fontId="3" fillId="2" borderId="2" xfId="2" applyFont="1" applyFill="1" applyBorder="1" applyAlignment="1" applyProtection="1">
      <alignment horizontal="centerContinuous" vertical="center"/>
    </xf>
    <xf numFmtId="0" fontId="3" fillId="2" borderId="8" xfId="2" applyFont="1" applyFill="1" applyBorder="1" applyAlignment="1" applyProtection="1">
      <alignment horizontal="centerContinuous" vertical="center"/>
    </xf>
    <xf numFmtId="0" fontId="3" fillId="2" borderId="15" xfId="2" applyFont="1" applyFill="1" applyBorder="1" applyAlignment="1" applyProtection="1">
      <alignment vertical="center"/>
    </xf>
    <xf numFmtId="0" fontId="3" fillId="2" borderId="3" xfId="2" applyFont="1" applyFill="1" applyBorder="1" applyAlignment="1" applyProtection="1">
      <alignment horizontal="centerContinuous" vertical="center"/>
    </xf>
    <xf numFmtId="0" fontId="3" fillId="0" borderId="0" xfId="2" applyFont="1" applyFill="1" applyAlignment="1" applyProtection="1">
      <alignment horizontal="center" vertical="center"/>
    </xf>
    <xf numFmtId="0" fontId="3" fillId="0" borderId="1" xfId="0" applyFont="1" applyBorder="1" applyAlignment="1">
      <alignment horizontal="center" vertical="center" shrinkToFit="1"/>
    </xf>
    <xf numFmtId="0" fontId="8" fillId="0" borderId="8" xfId="4" applyFont="1" applyBorder="1" applyAlignment="1">
      <alignment horizontal="center" vertical="center" shrinkToFit="1"/>
    </xf>
    <xf numFmtId="0" fontId="14" fillId="0" borderId="1" xfId="2" applyFont="1" applyFill="1" applyBorder="1" applyAlignment="1" applyProtection="1">
      <alignment vertical="center" wrapText="1"/>
      <protection locked="0"/>
    </xf>
    <xf numFmtId="0" fontId="14" fillId="5" borderId="1" xfId="2" applyFont="1" applyFill="1" applyBorder="1" applyAlignment="1" applyProtection="1">
      <alignment horizontal="center" vertical="center" wrapText="1"/>
      <protection locked="0"/>
    </xf>
    <xf numFmtId="0" fontId="14" fillId="0" borderId="1" xfId="2" applyFont="1" applyFill="1" applyBorder="1" applyAlignment="1" applyProtection="1">
      <alignment horizontal="center" vertical="center" wrapText="1"/>
      <protection locked="0"/>
    </xf>
    <xf numFmtId="0" fontId="14" fillId="0" borderId="1" xfId="2" applyNumberFormat="1" applyFont="1" applyFill="1" applyBorder="1" applyAlignment="1" applyProtection="1">
      <alignment horizontal="center" vertical="center" wrapText="1"/>
      <protection locked="0"/>
    </xf>
    <xf numFmtId="0" fontId="14" fillId="0" borderId="12" xfId="2" applyFont="1" applyFill="1" applyBorder="1" applyAlignment="1" applyProtection="1">
      <alignment horizontal="left" vertical="center"/>
      <protection locked="0"/>
    </xf>
    <xf numFmtId="0" fontId="14" fillId="0" borderId="0" xfId="2" applyFont="1" applyFill="1" applyBorder="1" applyAlignment="1" applyProtection="1">
      <alignment horizontal="left" vertical="center"/>
      <protection locked="0"/>
    </xf>
    <xf numFmtId="0" fontId="14" fillId="0" borderId="4" xfId="2" applyFont="1" applyFill="1" applyBorder="1" applyAlignment="1" applyProtection="1">
      <alignment horizontal="left" vertical="center"/>
      <protection locked="0"/>
    </xf>
    <xf numFmtId="0" fontId="14" fillId="2" borderId="8" xfId="2" applyFont="1" applyFill="1" applyBorder="1" applyAlignment="1">
      <alignment horizontal="center" vertical="center" wrapText="1"/>
    </xf>
    <xf numFmtId="2" fontId="14" fillId="5" borderId="1" xfId="2" applyNumberFormat="1" applyFont="1" applyFill="1" applyBorder="1" applyAlignment="1" applyProtection="1">
      <alignment horizontal="center" vertical="center" wrapText="1"/>
      <protection locked="0"/>
    </xf>
    <xf numFmtId="181" fontId="14" fillId="5" borderId="1" xfId="2" applyNumberFormat="1" applyFont="1" applyFill="1" applyBorder="1" applyAlignment="1" applyProtection="1">
      <alignment horizontal="center" vertical="center" wrapText="1"/>
      <protection locked="0"/>
    </xf>
    <xf numFmtId="49" fontId="14" fillId="5" borderId="1" xfId="2" applyNumberFormat="1" applyFont="1" applyFill="1" applyBorder="1" applyAlignment="1" applyProtection="1">
      <alignment horizontal="center" vertical="center" wrapText="1"/>
      <protection locked="0"/>
    </xf>
    <xf numFmtId="190" fontId="14" fillId="5" borderId="1" xfId="2" applyNumberFormat="1" applyFont="1" applyFill="1" applyBorder="1" applyAlignment="1" applyProtection="1">
      <alignment horizontal="center" vertical="center" wrapText="1"/>
      <protection locked="0"/>
    </xf>
    <xf numFmtId="0" fontId="14" fillId="5" borderId="1" xfId="2" applyNumberFormat="1" applyFont="1" applyFill="1" applyBorder="1" applyAlignment="1" applyProtection="1">
      <alignment horizontal="center" vertical="center" wrapText="1"/>
      <protection locked="0"/>
    </xf>
    <xf numFmtId="2" fontId="14" fillId="0" borderId="1" xfId="2" applyNumberFormat="1" applyFont="1" applyFill="1" applyBorder="1" applyAlignment="1" applyProtection="1">
      <alignment horizontal="center" vertical="center" wrapText="1"/>
      <protection locked="0"/>
    </xf>
    <xf numFmtId="0" fontId="14" fillId="0" borderId="1" xfId="2" applyNumberFormat="1" applyFont="1" applyFill="1" applyBorder="1" applyAlignment="1" applyProtection="1">
      <alignment horizontal="right" vertical="center" wrapText="1"/>
      <protection locked="0"/>
    </xf>
    <xf numFmtId="0" fontId="3" fillId="0" borderId="1" xfId="7" applyFont="1" applyBorder="1" applyAlignment="1">
      <alignment horizontal="center" vertical="center"/>
    </xf>
    <xf numFmtId="189" fontId="3" fillId="0" borderId="1" xfId="7" applyNumberFormat="1" applyFont="1" applyFill="1" applyBorder="1" applyAlignment="1">
      <alignment horizontal="center" vertical="center"/>
    </xf>
    <xf numFmtId="0" fontId="3" fillId="0" borderId="1" xfId="7" applyFont="1" applyFill="1" applyBorder="1" applyAlignment="1">
      <alignment horizontal="center" vertical="center"/>
    </xf>
    <xf numFmtId="188" fontId="3" fillId="0" borderId="1" xfId="7" applyNumberFormat="1" applyFont="1" applyFill="1" applyBorder="1" applyAlignment="1">
      <alignment horizontal="center" vertical="center" shrinkToFit="1"/>
    </xf>
    <xf numFmtId="188" fontId="3" fillId="0" borderId="2" xfId="7" applyNumberFormat="1" applyFont="1" applyFill="1" applyBorder="1" applyAlignment="1">
      <alignment horizontal="center" vertical="center" shrinkToFit="1"/>
    </xf>
    <xf numFmtId="188" fontId="3" fillId="0" borderId="13" xfId="7" applyNumberFormat="1" applyFont="1" applyFill="1" applyBorder="1" applyAlignment="1">
      <alignment horizontal="center" vertical="center" shrinkToFit="1"/>
    </xf>
    <xf numFmtId="188" fontId="3" fillId="0" borderId="6" xfId="7" applyNumberFormat="1" applyFont="1" applyFill="1" applyBorder="1" applyAlignment="1">
      <alignment horizontal="center" vertical="center" shrinkToFit="1"/>
    </xf>
    <xf numFmtId="0" fontId="18" fillId="0" borderId="2" xfId="0" applyFont="1" applyBorder="1" applyAlignment="1">
      <alignment horizontal="center" vertical="center" wrapText="1"/>
    </xf>
    <xf numFmtId="0" fontId="14" fillId="2" borderId="15" xfId="7" applyFont="1" applyFill="1" applyBorder="1" applyAlignment="1">
      <alignment horizontal="center" vertical="center"/>
    </xf>
    <xf numFmtId="188" fontId="3" fillId="0" borderId="9" xfId="7" applyNumberFormat="1" applyFont="1" applyFill="1" applyBorder="1" applyAlignment="1">
      <alignment horizontal="center" vertical="center" shrinkToFit="1"/>
    </xf>
    <xf numFmtId="0" fontId="8" fillId="0" borderId="1" xfId="4" applyFont="1" applyBorder="1" applyAlignment="1">
      <alignment horizontal="center" vertical="center"/>
    </xf>
    <xf numFmtId="179" fontId="8" fillId="0" borderId="2" xfId="2" applyNumberFormat="1" applyFont="1" applyFill="1" applyBorder="1" applyAlignment="1" applyProtection="1">
      <alignment horizontal="center" vertical="center"/>
      <protection locked="0"/>
    </xf>
    <xf numFmtId="179" fontId="8" fillId="0" borderId="8" xfId="2" applyNumberFormat="1" applyFont="1" applyFill="1" applyBorder="1" applyAlignment="1" applyProtection="1">
      <alignment horizontal="center" vertical="center"/>
      <protection locked="0"/>
    </xf>
    <xf numFmtId="2" fontId="14" fillId="2" borderId="1" xfId="2" applyNumberFormat="1" applyFont="1" applyFill="1" applyBorder="1" applyAlignment="1" applyProtection="1">
      <alignment horizontal="center" vertical="center" wrapText="1"/>
      <protection locked="0"/>
    </xf>
    <xf numFmtId="0" fontId="16" fillId="0" borderId="1" xfId="2" applyFont="1" applyBorder="1" applyAlignment="1" applyProtection="1">
      <alignment horizontal="center" vertical="center" wrapText="1"/>
      <protection locked="0"/>
    </xf>
    <xf numFmtId="179" fontId="16" fillId="0" borderId="21" xfId="5" applyNumberFormat="1" applyFont="1" applyFill="1" applyBorder="1" applyAlignment="1">
      <alignment horizontal="center" vertical="center" shrinkToFit="1"/>
    </xf>
    <xf numFmtId="179" fontId="16" fillId="0" borderId="19" xfId="5" applyNumberFormat="1" applyFont="1" applyFill="1" applyBorder="1" applyAlignment="1">
      <alignment horizontal="center" vertical="center" shrinkToFit="1"/>
    </xf>
    <xf numFmtId="2" fontId="16" fillId="0" borderId="25" xfId="5" applyNumberFormat="1" applyFont="1" applyFill="1" applyBorder="1" applyAlignment="1">
      <alignment vertical="center" shrinkToFit="1"/>
    </xf>
    <xf numFmtId="2" fontId="16" fillId="0" borderId="8" xfId="5" applyNumberFormat="1" applyFont="1" applyFill="1" applyBorder="1" applyAlignment="1">
      <alignment vertical="center" shrinkToFit="1"/>
    </xf>
    <xf numFmtId="2" fontId="16" fillId="0" borderId="61" xfId="5" applyNumberFormat="1" applyFont="1" applyFill="1" applyBorder="1" applyAlignment="1">
      <alignment vertical="center" shrinkToFit="1"/>
    </xf>
    <xf numFmtId="2" fontId="16" fillId="0" borderId="14" xfId="5" applyNumberFormat="1" applyFont="1" applyFill="1" applyBorder="1" applyAlignment="1">
      <alignment vertical="center" shrinkToFit="1"/>
    </xf>
    <xf numFmtId="2" fontId="16" fillId="0" borderId="5" xfId="5" applyNumberFormat="1" applyFont="1" applyFill="1" applyBorder="1" applyAlignment="1">
      <alignment vertical="center" shrinkToFit="1"/>
    </xf>
    <xf numFmtId="2" fontId="16" fillId="0" borderId="6" xfId="5" applyNumberFormat="1" applyFont="1" applyFill="1" applyBorder="1" applyAlignment="1">
      <alignment vertical="center" shrinkToFit="1"/>
    </xf>
    <xf numFmtId="2" fontId="16" fillId="0" borderId="18" xfId="5" applyNumberFormat="1" applyFont="1" applyFill="1" applyBorder="1" applyAlignment="1">
      <alignment vertical="center" shrinkToFit="1"/>
    </xf>
    <xf numFmtId="194" fontId="16" fillId="0" borderId="1" xfId="5" applyNumberFormat="1" applyFont="1" applyFill="1" applyBorder="1" applyAlignment="1">
      <alignment vertical="center" shrinkToFit="1"/>
    </xf>
    <xf numFmtId="0" fontId="0" fillId="0" borderId="65" xfId="0" applyBorder="1">
      <alignment vertical="center"/>
    </xf>
    <xf numFmtId="0" fontId="24" fillId="0" borderId="10" xfId="0" applyFont="1" applyBorder="1" applyAlignment="1">
      <alignment horizontal="center" vertical="center"/>
    </xf>
    <xf numFmtId="0" fontId="24" fillId="0" borderId="3"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Alignment="1">
      <alignment horizontal="center" vertical="center"/>
    </xf>
    <xf numFmtId="0" fontId="0" fillId="0" borderId="0" xfId="0" applyBorder="1">
      <alignment vertical="center"/>
    </xf>
    <xf numFmtId="0" fontId="0" fillId="0" borderId="0" xfId="0" applyBorder="1" applyAlignment="1">
      <alignment vertical="center"/>
    </xf>
    <xf numFmtId="0" fontId="0" fillId="0" borderId="65" xfId="0" applyBorder="1" applyAlignment="1">
      <alignment vertical="center"/>
    </xf>
    <xf numFmtId="0" fontId="0" fillId="0" borderId="10" xfId="0" applyBorder="1" applyAlignment="1">
      <alignment horizontal="center" vertical="center"/>
    </xf>
    <xf numFmtId="0" fontId="0" fillId="0" borderId="66" xfId="0" applyBorder="1">
      <alignment vertical="center"/>
    </xf>
    <xf numFmtId="0" fontId="0" fillId="0" borderId="67" xfId="0" applyBorder="1">
      <alignment vertical="center"/>
    </xf>
    <xf numFmtId="0" fontId="0" fillId="0" borderId="10" xfId="0" applyBorder="1">
      <alignment vertical="center"/>
    </xf>
    <xf numFmtId="0" fontId="0" fillId="0" borderId="7" xfId="0" applyBorder="1" applyAlignment="1">
      <alignment horizontal="center" vertical="center"/>
    </xf>
    <xf numFmtId="0" fontId="0" fillId="0" borderId="1" xfId="0" applyBorder="1">
      <alignment vertical="center"/>
    </xf>
    <xf numFmtId="0" fontId="0" fillId="0" borderId="3" xfId="0" applyBorder="1">
      <alignment vertical="center"/>
    </xf>
    <xf numFmtId="0" fontId="0" fillId="0" borderId="3" xfId="0" applyFill="1" applyBorder="1">
      <alignment vertical="center"/>
    </xf>
    <xf numFmtId="0" fontId="0" fillId="0" borderId="0" xfId="0" applyAlignment="1">
      <alignment horizontal="center" vertical="center"/>
    </xf>
    <xf numFmtId="0" fontId="0" fillId="6" borderId="3" xfId="0" applyFill="1" applyBorder="1">
      <alignment vertical="center"/>
    </xf>
    <xf numFmtId="0" fontId="0" fillId="0" borderId="68" xfId="0" applyBorder="1">
      <alignment vertical="center"/>
    </xf>
    <xf numFmtId="0" fontId="0" fillId="0" borderId="68" xfId="0" applyBorder="1" applyAlignment="1">
      <alignment vertical="center"/>
    </xf>
    <xf numFmtId="0" fontId="0" fillId="0" borderId="69" xfId="0" applyBorder="1" applyAlignment="1">
      <alignment vertical="center"/>
    </xf>
    <xf numFmtId="0" fontId="0" fillId="0" borderId="7" xfId="0" applyBorder="1">
      <alignment vertical="center"/>
    </xf>
    <xf numFmtId="0" fontId="16" fillId="2" borderId="14" xfId="2" applyFont="1" applyFill="1" applyBorder="1" applyAlignment="1" applyProtection="1">
      <alignment horizontal="center" vertical="center" wrapText="1"/>
    </xf>
    <xf numFmtId="0" fontId="48" fillId="0" borderId="70" xfId="0" applyFont="1" applyBorder="1" applyAlignment="1">
      <alignment horizontal="center" vertical="center"/>
    </xf>
    <xf numFmtId="0" fontId="55" fillId="0" borderId="0" xfId="0" applyFont="1" applyFill="1" applyBorder="1">
      <alignment vertical="center"/>
    </xf>
    <xf numFmtId="0" fontId="0" fillId="0" borderId="0" xfId="0" applyFill="1">
      <alignment vertical="center"/>
    </xf>
    <xf numFmtId="0" fontId="55" fillId="0" borderId="0" xfId="0" applyFont="1" applyFill="1" applyBorder="1" applyAlignment="1">
      <alignment horizontal="left" vertical="center"/>
    </xf>
    <xf numFmtId="0" fontId="28" fillId="2" borderId="1" xfId="0" applyFont="1" applyFill="1" applyBorder="1" applyAlignment="1">
      <alignment horizontal="center" vertical="center"/>
    </xf>
    <xf numFmtId="0" fontId="27" fillId="2" borderId="1" xfId="0" applyFont="1" applyFill="1" applyBorder="1" applyAlignment="1">
      <alignment horizontal="center" vertical="center"/>
    </xf>
    <xf numFmtId="0" fontId="8" fillId="5" borderId="1" xfId="2" applyFont="1" applyFill="1" applyBorder="1" applyAlignment="1" applyProtection="1">
      <alignment vertical="center"/>
      <protection locked="0"/>
    </xf>
    <xf numFmtId="0" fontId="8" fillId="5" borderId="1" xfId="2" applyFont="1" applyFill="1" applyBorder="1" applyAlignment="1" applyProtection="1">
      <alignment horizontal="center" vertical="center"/>
      <protection locked="0"/>
    </xf>
    <xf numFmtId="0" fontId="42" fillId="7" borderId="1" xfId="0" applyFont="1" applyFill="1" applyBorder="1">
      <alignment vertical="center"/>
    </xf>
    <xf numFmtId="0" fontId="42" fillId="0" borderId="1" xfId="0" applyFont="1" applyBorder="1">
      <alignment vertical="center"/>
    </xf>
    <xf numFmtId="0" fontId="5" fillId="0" borderId="0" xfId="0" applyFont="1" applyFill="1" applyAlignment="1"/>
    <xf numFmtId="0" fontId="5" fillId="0" borderId="0" xfId="0" applyFont="1" applyFill="1" applyAlignment="1">
      <alignment vertical="center"/>
    </xf>
    <xf numFmtId="0" fontId="48" fillId="0" borderId="0" xfId="0" applyFont="1">
      <alignment vertical="center"/>
    </xf>
    <xf numFmtId="0" fontId="48" fillId="0" borderId="0" xfId="0" applyFont="1" applyAlignment="1"/>
    <xf numFmtId="0" fontId="61" fillId="0" borderId="0" xfId="5" applyFont="1" applyAlignment="1">
      <alignment vertical="center"/>
    </xf>
    <xf numFmtId="0" fontId="62" fillId="0" borderId="0" xfId="5" applyFont="1" applyAlignment="1">
      <alignment horizontal="right" vertical="center" wrapText="1"/>
    </xf>
    <xf numFmtId="49" fontId="3" fillId="0" borderId="1" xfId="0" applyNumberFormat="1" applyFont="1" applyFill="1" applyBorder="1" applyAlignment="1">
      <alignment vertical="center" shrinkToFit="1"/>
    </xf>
    <xf numFmtId="49" fontId="3" fillId="0" borderId="1" xfId="0" applyNumberFormat="1" applyFont="1" applyFill="1" applyBorder="1" applyAlignment="1">
      <alignment vertical="center"/>
    </xf>
    <xf numFmtId="0" fontId="5" fillId="0" borderId="0" xfId="0" applyFont="1" applyFill="1" applyAlignment="1">
      <alignment horizontal="right" vertical="center"/>
    </xf>
    <xf numFmtId="0" fontId="65" fillId="0" borderId="1" xfId="0" applyFont="1" applyFill="1" applyBorder="1" applyAlignment="1">
      <alignment vertical="center"/>
    </xf>
    <xf numFmtId="49" fontId="65" fillId="0" borderId="1" xfId="0" applyNumberFormat="1" applyFont="1" applyFill="1" applyBorder="1" applyAlignment="1">
      <alignment horizontal="right" vertical="center"/>
    </xf>
    <xf numFmtId="0" fontId="66" fillId="0" borderId="1" xfId="0" applyFont="1" applyFill="1" applyBorder="1" applyAlignment="1">
      <alignment vertical="center"/>
    </xf>
    <xf numFmtId="0" fontId="3" fillId="0" borderId="1" xfId="2" applyFont="1" applyFill="1" applyBorder="1" applyAlignment="1" applyProtection="1">
      <alignment horizontal="center" vertical="center"/>
      <protection locked="0"/>
    </xf>
    <xf numFmtId="0" fontId="8" fillId="0" borderId="1" xfId="2" applyFont="1" applyFill="1" applyBorder="1" applyAlignment="1" applyProtection="1">
      <alignment horizontal="center" vertical="center" shrinkToFit="1"/>
      <protection locked="0"/>
    </xf>
    <xf numFmtId="0" fontId="32" fillId="0" borderId="1" xfId="0" applyFont="1" applyBorder="1" applyAlignment="1">
      <alignment horizontal="center" vertical="center"/>
    </xf>
    <xf numFmtId="179" fontId="8" fillId="0" borderId="2" xfId="2" applyNumberFormat="1" applyFont="1" applyFill="1" applyBorder="1" applyAlignment="1" applyProtection="1">
      <alignment horizontal="center" vertical="center"/>
      <protection locked="0"/>
    </xf>
    <xf numFmtId="179" fontId="8" fillId="0" borderId="8" xfId="2" applyNumberFormat="1" applyFont="1" applyFill="1" applyBorder="1" applyAlignment="1" applyProtection="1">
      <alignment horizontal="center" vertical="center"/>
      <protection locked="0"/>
    </xf>
    <xf numFmtId="0" fontId="8" fillId="0" borderId="2" xfId="2" applyFont="1" applyFill="1" applyBorder="1" applyAlignment="1" applyProtection="1">
      <alignment horizontal="center" vertical="center" shrinkToFit="1"/>
      <protection locked="0"/>
    </xf>
    <xf numFmtId="0" fontId="48" fillId="0" borderId="70" xfId="0" applyFont="1" applyBorder="1" applyAlignment="1">
      <alignment horizontal="center" vertical="center"/>
    </xf>
    <xf numFmtId="0" fontId="8" fillId="0" borderId="8" xfId="2" applyFont="1" applyFill="1" applyBorder="1" applyAlignment="1" applyProtection="1">
      <alignment horizontal="center" vertical="center"/>
      <protection locked="0"/>
    </xf>
    <xf numFmtId="0" fontId="14" fillId="0" borderId="1" xfId="2" applyFont="1" applyFill="1" applyBorder="1" applyAlignment="1" applyProtection="1">
      <alignment horizontal="center" vertical="center" wrapText="1"/>
      <protection locked="0"/>
    </xf>
    <xf numFmtId="0" fontId="28" fillId="0" borderId="12" xfId="0" applyFont="1" applyBorder="1" applyAlignment="1">
      <alignment vertical="center"/>
    </xf>
    <xf numFmtId="0" fontId="3" fillId="2" borderId="14" xfId="2" applyFont="1" applyFill="1" applyBorder="1" applyAlignment="1" applyProtection="1">
      <alignment horizontal="center" vertical="center" textRotation="255" shrinkToFit="1"/>
    </xf>
    <xf numFmtId="0" fontId="3" fillId="2" borderId="13" xfId="2" applyFont="1" applyFill="1" applyBorder="1" applyAlignment="1" applyProtection="1">
      <alignment horizontal="center" vertical="center" textRotation="255" shrinkToFit="1"/>
    </xf>
    <xf numFmtId="0" fontId="3" fillId="0" borderId="2" xfId="2" applyFont="1" applyFill="1" applyBorder="1" applyAlignment="1" applyProtection="1">
      <alignment horizontal="center" vertical="center" shrinkToFit="1"/>
    </xf>
    <xf numFmtId="0" fontId="3" fillId="0" borderId="3" xfId="2" applyFont="1" applyFill="1" applyBorder="1" applyAlignment="1" applyProtection="1">
      <alignment horizontal="center" vertical="center" shrinkToFit="1"/>
    </xf>
    <xf numFmtId="0" fontId="3" fillId="0" borderId="8" xfId="2" applyFont="1" applyFill="1" applyBorder="1" applyAlignment="1" applyProtection="1">
      <alignment horizontal="center" vertical="center" shrinkToFit="1"/>
    </xf>
    <xf numFmtId="0" fontId="3" fillId="2" borderId="15" xfId="2" applyFont="1" applyFill="1" applyBorder="1" applyAlignment="1" applyProtection="1">
      <alignment horizontal="center" vertical="center" textRotation="255" shrinkToFit="1"/>
    </xf>
    <xf numFmtId="0" fontId="3" fillId="2" borderId="6" xfId="2" applyFont="1" applyFill="1" applyBorder="1" applyAlignment="1" applyProtection="1">
      <alignment horizontal="center" vertical="center" shrinkToFit="1"/>
    </xf>
    <xf numFmtId="0" fontId="3" fillId="2" borderId="7" xfId="2" applyFont="1" applyFill="1" applyBorder="1" applyAlignment="1" applyProtection="1">
      <alignment horizontal="center" vertical="center" shrinkToFit="1"/>
    </xf>
    <xf numFmtId="0" fontId="3" fillId="2" borderId="5" xfId="2" applyFont="1" applyFill="1" applyBorder="1" applyAlignment="1" applyProtection="1">
      <alignment horizontal="center" vertical="center" shrinkToFit="1"/>
    </xf>
    <xf numFmtId="0" fontId="3" fillId="2" borderId="9" xfId="2" applyFont="1" applyFill="1" applyBorder="1" applyAlignment="1" applyProtection="1">
      <alignment horizontal="center" vertical="center" shrinkToFit="1"/>
    </xf>
    <xf numFmtId="0" fontId="3" fillId="2" borderId="10" xfId="2" applyFont="1" applyFill="1" applyBorder="1" applyAlignment="1" applyProtection="1">
      <alignment horizontal="center" vertical="center" shrinkToFit="1"/>
    </xf>
    <xf numFmtId="0" fontId="3" fillId="2" borderId="11" xfId="2" applyFont="1" applyFill="1" applyBorder="1" applyAlignment="1" applyProtection="1">
      <alignment horizontal="center" vertical="center" shrinkToFit="1"/>
    </xf>
    <xf numFmtId="0" fontId="3" fillId="2" borderId="14" xfId="2" applyFont="1" applyFill="1" applyBorder="1" applyAlignment="1" applyProtection="1">
      <alignment horizontal="center" vertical="center" textRotation="255"/>
    </xf>
    <xf numFmtId="0" fontId="3" fillId="2" borderId="15" xfId="2" applyFont="1" applyFill="1" applyBorder="1" applyAlignment="1" applyProtection="1">
      <alignment horizontal="center" vertical="center" textRotation="255"/>
    </xf>
    <xf numFmtId="0" fontId="3" fillId="2" borderId="6" xfId="2" applyFont="1" applyFill="1" applyBorder="1" applyAlignment="1" applyProtection="1">
      <alignment horizontal="center" vertical="center" textRotation="255" wrapText="1" shrinkToFit="1"/>
    </xf>
    <xf numFmtId="0" fontId="3" fillId="2" borderId="5" xfId="2" applyFont="1" applyFill="1" applyBorder="1" applyAlignment="1" applyProtection="1">
      <alignment horizontal="center" vertical="center" textRotation="255" shrinkToFit="1"/>
    </xf>
    <xf numFmtId="0" fontId="3" fillId="2" borderId="12" xfId="2" applyFont="1" applyFill="1" applyBorder="1" applyAlignment="1" applyProtection="1">
      <alignment horizontal="center" vertical="center" textRotation="255" shrinkToFit="1"/>
    </xf>
    <xf numFmtId="0" fontId="3" fillId="2" borderId="4" xfId="2" applyFont="1" applyFill="1" applyBorder="1" applyAlignment="1" applyProtection="1">
      <alignment horizontal="center" vertical="center" textRotation="255" shrinkToFit="1"/>
    </xf>
    <xf numFmtId="0" fontId="3" fillId="2" borderId="9" xfId="2" applyFont="1" applyFill="1" applyBorder="1" applyAlignment="1" applyProtection="1">
      <alignment horizontal="center" vertical="center" textRotation="255" shrinkToFit="1"/>
    </xf>
    <xf numFmtId="0" fontId="3" fillId="2" borderId="11" xfId="2" applyFont="1" applyFill="1" applyBorder="1" applyAlignment="1" applyProtection="1">
      <alignment horizontal="center" vertical="center" textRotation="255" shrinkToFit="1"/>
    </xf>
    <xf numFmtId="0" fontId="4" fillId="0" borderId="1" xfId="2" applyNumberFormat="1" applyFont="1" applyFill="1" applyBorder="1" applyAlignment="1" applyProtection="1">
      <alignment horizontal="center" vertical="center"/>
    </xf>
    <xf numFmtId="0" fontId="3" fillId="2" borderId="2" xfId="2" applyFont="1" applyFill="1" applyBorder="1" applyAlignment="1" applyProtection="1">
      <alignment horizontal="center" vertical="center" shrinkToFit="1"/>
    </xf>
    <xf numFmtId="0" fontId="3" fillId="2" borderId="3" xfId="2" applyFont="1" applyFill="1" applyBorder="1" applyAlignment="1" applyProtection="1">
      <alignment horizontal="center" vertical="center" shrinkToFit="1"/>
    </xf>
    <xf numFmtId="0" fontId="3" fillId="2" borderId="8" xfId="2" applyFont="1" applyFill="1" applyBorder="1" applyAlignment="1" applyProtection="1">
      <alignment horizontal="center" vertical="center" shrinkToFit="1"/>
    </xf>
    <xf numFmtId="0" fontId="3" fillId="0" borderId="1" xfId="2" applyFont="1" applyFill="1" applyBorder="1" applyAlignment="1" applyProtection="1">
      <alignment horizontal="center" vertical="center" shrinkToFit="1"/>
      <protection locked="0"/>
    </xf>
    <xf numFmtId="0" fontId="3" fillId="2" borderId="9" xfId="2" applyFont="1" applyFill="1" applyBorder="1" applyAlignment="1" applyProtection="1">
      <alignment horizontal="center" vertical="center"/>
    </xf>
    <xf numFmtId="0" fontId="3" fillId="2" borderId="10" xfId="2" applyFont="1" applyFill="1" applyBorder="1" applyAlignment="1" applyProtection="1">
      <alignment horizontal="center" vertical="center"/>
    </xf>
    <xf numFmtId="0" fontId="3" fillId="2" borderId="11" xfId="2" applyFont="1" applyFill="1" applyBorder="1" applyAlignment="1" applyProtection="1">
      <alignment horizontal="center" vertical="center"/>
    </xf>
    <xf numFmtId="0" fontId="3" fillId="2" borderId="13" xfId="2" applyFont="1" applyFill="1" applyBorder="1" applyAlignment="1" applyProtection="1">
      <alignment horizontal="center" vertical="center" shrinkToFit="1"/>
    </xf>
    <xf numFmtId="0" fontId="3" fillId="2" borderId="14" xfId="2" applyFont="1" applyFill="1" applyBorder="1" applyAlignment="1" applyProtection="1">
      <alignment horizontal="center" vertical="center" shrinkToFit="1"/>
    </xf>
    <xf numFmtId="0" fontId="3" fillId="0" borderId="14" xfId="2" applyFont="1" applyFill="1" applyBorder="1" applyAlignment="1" applyProtection="1">
      <alignment horizontal="center" vertical="center" shrinkToFit="1"/>
    </xf>
    <xf numFmtId="0" fontId="3" fillId="2" borderId="1" xfId="2" applyFont="1" applyFill="1" applyBorder="1" applyAlignment="1" applyProtection="1">
      <alignment horizontal="center" vertical="center" shrinkToFit="1"/>
    </xf>
    <xf numFmtId="0" fontId="3" fillId="0" borderId="6" xfId="2" applyFont="1" applyFill="1" applyBorder="1" applyAlignment="1" applyProtection="1">
      <alignment horizontal="center" vertical="center" shrinkToFit="1"/>
    </xf>
    <xf numFmtId="0" fontId="3" fillId="0" borderId="7" xfId="2" applyFont="1" applyFill="1" applyBorder="1" applyAlignment="1" applyProtection="1">
      <alignment horizontal="center" vertical="center" shrinkToFit="1"/>
    </xf>
    <xf numFmtId="0" fontId="3" fillId="0" borderId="5" xfId="2" applyFont="1" applyFill="1" applyBorder="1" applyAlignment="1" applyProtection="1">
      <alignment horizontal="center" vertical="center" shrinkToFit="1"/>
    </xf>
    <xf numFmtId="0" fontId="3" fillId="0" borderId="9" xfId="2" applyFont="1" applyFill="1" applyBorder="1" applyAlignment="1" applyProtection="1">
      <alignment horizontal="center" vertical="center" shrinkToFit="1"/>
    </xf>
    <xf numFmtId="0" fontId="3" fillId="0" borderId="10" xfId="2" applyFont="1" applyFill="1" applyBorder="1" applyAlignment="1" applyProtection="1">
      <alignment horizontal="center" vertical="center" shrinkToFit="1"/>
    </xf>
    <xf numFmtId="0" fontId="3" fillId="0" borderId="11" xfId="2" applyFont="1" applyFill="1" applyBorder="1" applyAlignment="1" applyProtection="1">
      <alignment horizontal="center" vertical="center" shrinkToFit="1"/>
    </xf>
    <xf numFmtId="176" fontId="3" fillId="0" borderId="2" xfId="2" applyNumberFormat="1" applyFont="1" applyFill="1" applyBorder="1" applyAlignment="1" applyProtection="1">
      <alignment horizontal="center" vertical="center" shrinkToFit="1"/>
    </xf>
    <xf numFmtId="176" fontId="3" fillId="0" borderId="3" xfId="2" applyNumberFormat="1" applyFont="1" applyFill="1" applyBorder="1" applyAlignment="1" applyProtection="1">
      <alignment horizontal="center" vertical="center" shrinkToFit="1"/>
    </xf>
    <xf numFmtId="176" fontId="3" fillId="0" borderId="8" xfId="2" applyNumberFormat="1" applyFont="1" applyFill="1" applyBorder="1" applyAlignment="1" applyProtection="1">
      <alignment horizontal="center" vertical="center" shrinkToFit="1"/>
    </xf>
    <xf numFmtId="0" fontId="3" fillId="0" borderId="13" xfId="2" applyFont="1" applyFill="1" applyBorder="1" applyAlignment="1" applyProtection="1">
      <alignment horizontal="center" vertical="center" shrinkToFit="1"/>
    </xf>
    <xf numFmtId="0" fontId="3" fillId="0" borderId="6" xfId="2" applyFont="1" applyFill="1" applyBorder="1" applyAlignment="1" applyProtection="1">
      <alignment horizontal="left" vertical="center" shrinkToFit="1"/>
    </xf>
    <xf numFmtId="0" fontId="3" fillId="0" borderId="7" xfId="2" applyFont="1" applyFill="1" applyBorder="1" applyAlignment="1" applyProtection="1">
      <alignment horizontal="left" vertical="center" shrinkToFit="1"/>
    </xf>
    <xf numFmtId="0" fontId="3" fillId="0" borderId="5" xfId="2" applyFont="1" applyFill="1" applyBorder="1" applyAlignment="1" applyProtection="1">
      <alignment horizontal="left" vertical="center" shrinkToFit="1"/>
    </xf>
    <xf numFmtId="0" fontId="3" fillId="0" borderId="9" xfId="2" applyFont="1" applyFill="1" applyBorder="1" applyAlignment="1" applyProtection="1">
      <alignment horizontal="left" vertical="center" shrinkToFit="1"/>
    </xf>
    <xf numFmtId="0" fontId="3" fillId="0" borderId="10" xfId="2" applyFont="1" applyFill="1" applyBorder="1" applyAlignment="1" applyProtection="1">
      <alignment horizontal="left" vertical="center" shrinkToFit="1"/>
    </xf>
    <xf numFmtId="0" fontId="3" fillId="0" borderId="11" xfId="2" applyFont="1" applyFill="1" applyBorder="1" applyAlignment="1" applyProtection="1">
      <alignment horizontal="left" vertical="center" shrinkToFit="1"/>
    </xf>
    <xf numFmtId="0" fontId="3" fillId="0" borderId="1" xfId="2" applyFont="1" applyFill="1" applyBorder="1" applyAlignment="1" applyProtection="1">
      <alignment horizontal="center" vertical="center" shrinkToFit="1"/>
    </xf>
    <xf numFmtId="0" fontId="3" fillId="2" borderId="12" xfId="2" applyFont="1" applyFill="1" applyBorder="1" applyAlignment="1" applyProtection="1">
      <alignment horizontal="center" vertical="center" shrinkToFit="1"/>
    </xf>
    <xf numFmtId="180" fontId="5" fillId="0" borderId="9" xfId="1" applyNumberFormat="1" applyFont="1" applyBorder="1" applyAlignment="1" applyProtection="1">
      <alignment horizontal="center" vertical="center" shrinkToFit="1"/>
      <protection locked="0"/>
    </xf>
    <xf numFmtId="180" fontId="5" fillId="0" borderId="10" xfId="1" applyNumberFormat="1" applyFont="1" applyBorder="1" applyAlignment="1" applyProtection="1">
      <alignment horizontal="center" vertical="center" shrinkToFit="1"/>
      <protection locked="0"/>
    </xf>
    <xf numFmtId="180" fontId="5" fillId="0" borderId="11" xfId="1" applyNumberFormat="1" applyFont="1" applyBorder="1" applyAlignment="1" applyProtection="1">
      <alignment horizontal="center" vertical="center" shrinkToFit="1"/>
      <protection locked="0"/>
    </xf>
    <xf numFmtId="14" fontId="3" fillId="0" borderId="9" xfId="2" applyNumberFormat="1" applyFont="1" applyFill="1" applyBorder="1" applyAlignment="1" applyProtection="1">
      <alignment horizontal="center" vertical="center"/>
      <protection locked="0"/>
    </xf>
    <xf numFmtId="0" fontId="3" fillId="0" borderId="11" xfId="2" applyFont="1" applyFill="1" applyBorder="1" applyAlignment="1" applyProtection="1">
      <alignment horizontal="center" vertical="center"/>
      <protection locked="0"/>
    </xf>
    <xf numFmtId="0" fontId="3" fillId="0" borderId="12" xfId="2" applyFont="1" applyFill="1" applyBorder="1" applyAlignment="1" applyProtection="1">
      <alignment horizontal="center" vertical="center" shrinkToFit="1"/>
      <protection locked="0"/>
    </xf>
    <xf numFmtId="0" fontId="3" fillId="0" borderId="4" xfId="2" applyFont="1" applyFill="1" applyBorder="1" applyAlignment="1" applyProtection="1">
      <alignment horizontal="center" vertical="center" shrinkToFit="1"/>
      <protection locked="0"/>
    </xf>
    <xf numFmtId="0" fontId="3" fillId="2" borderId="2" xfId="2" applyFont="1" applyFill="1" applyBorder="1" applyAlignment="1" applyProtection="1">
      <alignment horizontal="center" vertical="center"/>
    </xf>
    <xf numFmtId="0" fontId="3" fillId="2" borderId="8" xfId="2" applyFont="1" applyFill="1" applyBorder="1" applyAlignment="1" applyProtection="1">
      <alignment horizontal="center" vertical="center"/>
    </xf>
    <xf numFmtId="180" fontId="5" fillId="0" borderId="2" xfId="1" applyNumberFormat="1" applyFont="1" applyBorder="1" applyAlignment="1" applyProtection="1">
      <alignment horizontal="center" vertical="center" shrinkToFit="1"/>
      <protection locked="0"/>
    </xf>
    <xf numFmtId="180" fontId="5" fillId="0" borderId="3" xfId="1" applyNumberFormat="1" applyFont="1" applyBorder="1" applyAlignment="1" applyProtection="1">
      <alignment horizontal="center" vertical="center" shrinkToFit="1"/>
      <protection locked="0"/>
    </xf>
    <xf numFmtId="180" fontId="5" fillId="0" borderId="8" xfId="1" applyNumberFormat="1" applyFont="1" applyBorder="1" applyAlignment="1" applyProtection="1">
      <alignment horizontal="center" vertical="center" shrinkToFit="1"/>
      <protection locked="0"/>
    </xf>
    <xf numFmtId="0" fontId="3" fillId="2" borderId="3" xfId="2" applyFont="1" applyFill="1" applyBorder="1" applyAlignment="1" applyProtection="1">
      <alignment horizontal="center" vertical="center"/>
    </xf>
    <xf numFmtId="14" fontId="3" fillId="0" borderId="2" xfId="2" applyNumberFormat="1" applyFont="1" applyFill="1" applyBorder="1" applyAlignment="1" applyProtection="1">
      <alignment horizontal="center" vertical="center" shrinkToFit="1"/>
      <protection locked="0"/>
    </xf>
    <xf numFmtId="0" fontId="3" fillId="0" borderId="8" xfId="2" applyFont="1" applyFill="1" applyBorder="1" applyAlignment="1" applyProtection="1">
      <alignment horizontal="center" vertical="center" shrinkToFit="1"/>
      <protection locked="0"/>
    </xf>
    <xf numFmtId="0" fontId="3" fillId="2" borderId="12" xfId="2" applyFont="1" applyFill="1" applyBorder="1" applyAlignment="1" applyProtection="1">
      <alignment horizontal="center" vertical="center" textRotation="255"/>
    </xf>
    <xf numFmtId="0" fontId="3" fillId="2" borderId="4" xfId="2" applyFont="1" applyFill="1" applyBorder="1" applyAlignment="1" applyProtection="1">
      <alignment horizontal="center" vertical="center" textRotation="255"/>
    </xf>
    <xf numFmtId="0" fontId="3" fillId="2" borderId="9" xfId="2" applyFont="1" applyFill="1" applyBorder="1" applyAlignment="1" applyProtection="1">
      <alignment horizontal="center" vertical="center" textRotation="255"/>
    </xf>
    <xf numFmtId="0" fontId="3" fillId="2" borderId="11" xfId="2" applyFont="1" applyFill="1" applyBorder="1" applyAlignment="1" applyProtection="1">
      <alignment horizontal="center" vertical="center" textRotation="255"/>
    </xf>
    <xf numFmtId="0" fontId="3" fillId="2" borderId="1" xfId="2" applyFont="1" applyFill="1" applyBorder="1" applyAlignment="1" applyProtection="1">
      <alignment horizontal="center" vertical="center"/>
      <protection locked="0"/>
    </xf>
    <xf numFmtId="4" fontId="3" fillId="2" borderId="6" xfId="2" applyNumberFormat="1" applyFont="1" applyFill="1" applyBorder="1" applyAlignment="1" applyProtection="1">
      <alignment horizontal="center" vertical="center" shrinkToFit="1"/>
    </xf>
    <xf numFmtId="4" fontId="3" fillId="2" borderId="5" xfId="2" applyNumberFormat="1" applyFont="1" applyFill="1" applyBorder="1" applyAlignment="1" applyProtection="1">
      <alignment horizontal="center" vertical="center" shrinkToFit="1"/>
    </xf>
    <xf numFmtId="4" fontId="3" fillId="2" borderId="9" xfId="2" applyNumberFormat="1" applyFont="1" applyFill="1" applyBorder="1" applyAlignment="1" applyProtection="1">
      <alignment horizontal="center" vertical="center" shrinkToFit="1"/>
    </xf>
    <xf numFmtId="4" fontId="3" fillId="2" borderId="11" xfId="2" applyNumberFormat="1" applyFont="1" applyFill="1" applyBorder="1" applyAlignment="1" applyProtection="1">
      <alignment horizontal="center" vertical="center" shrinkToFit="1"/>
    </xf>
    <xf numFmtId="176" fontId="3" fillId="0" borderId="6" xfId="2" applyNumberFormat="1" applyFont="1" applyFill="1" applyBorder="1" applyAlignment="1" applyProtection="1">
      <alignment horizontal="center" vertical="center" shrinkToFit="1"/>
    </xf>
    <xf numFmtId="176" fontId="3" fillId="0" borderId="7" xfId="2" applyNumberFormat="1" applyFont="1" applyFill="1" applyBorder="1" applyAlignment="1" applyProtection="1">
      <alignment horizontal="center" vertical="center" shrinkToFit="1"/>
    </xf>
    <xf numFmtId="176" fontId="3" fillId="0" borderId="5" xfId="2" applyNumberFormat="1" applyFont="1" applyFill="1" applyBorder="1" applyAlignment="1" applyProtection="1">
      <alignment horizontal="center" vertical="center" shrinkToFit="1"/>
    </xf>
    <xf numFmtId="176" fontId="3" fillId="0" borderId="9" xfId="2" applyNumberFormat="1" applyFont="1" applyFill="1" applyBorder="1" applyAlignment="1" applyProtection="1">
      <alignment horizontal="center" vertical="center" shrinkToFit="1"/>
    </xf>
    <xf numFmtId="176" fontId="3" fillId="0" borderId="10" xfId="2" applyNumberFormat="1" applyFont="1" applyFill="1" applyBorder="1" applyAlignment="1" applyProtection="1">
      <alignment horizontal="center" vertical="center" shrinkToFit="1"/>
    </xf>
    <xf numFmtId="176" fontId="3" fillId="0" borderId="11" xfId="2" applyNumberFormat="1" applyFont="1" applyFill="1" applyBorder="1" applyAlignment="1" applyProtection="1">
      <alignment horizontal="center" vertical="center" shrinkToFit="1"/>
    </xf>
    <xf numFmtId="0" fontId="3" fillId="0" borderId="2" xfId="2" applyFont="1" applyFill="1" applyBorder="1" applyAlignment="1" applyProtection="1">
      <alignment horizontal="center" vertical="center" shrinkToFit="1"/>
      <protection locked="0"/>
    </xf>
    <xf numFmtId="0" fontId="3" fillId="2" borderId="6" xfId="2" applyFont="1" applyFill="1" applyBorder="1" applyAlignment="1" applyProtection="1">
      <alignment horizontal="center" vertical="center"/>
    </xf>
    <xf numFmtId="0" fontId="3" fillId="2" borderId="2" xfId="2" applyFont="1" applyFill="1" applyBorder="1" applyAlignment="1" applyProtection="1">
      <alignment horizontal="center" vertical="center"/>
      <protection locked="0"/>
    </xf>
    <xf numFmtId="0" fontId="3" fillId="2" borderId="3" xfId="2" applyFont="1" applyFill="1" applyBorder="1" applyAlignment="1" applyProtection="1">
      <alignment horizontal="center" vertical="center"/>
      <protection locked="0"/>
    </xf>
    <xf numFmtId="0" fontId="3" fillId="0" borderId="2" xfId="2" applyFont="1" applyFill="1" applyBorder="1" applyAlignment="1" applyProtection="1">
      <alignment horizontal="center" vertical="center"/>
      <protection locked="0"/>
    </xf>
    <xf numFmtId="0" fontId="3" fillId="0" borderId="8" xfId="2" applyFont="1" applyFill="1" applyBorder="1" applyAlignment="1" applyProtection="1">
      <alignment horizontal="center" vertical="center"/>
      <protection locked="0"/>
    </xf>
    <xf numFmtId="0" fontId="3" fillId="0" borderId="1" xfId="2" applyFont="1" applyFill="1" applyBorder="1" applyAlignment="1" applyProtection="1">
      <alignment horizontal="center" vertical="center"/>
      <protection locked="0"/>
    </xf>
    <xf numFmtId="187" fontId="3" fillId="0" borderId="15" xfId="2" applyNumberFormat="1" applyFont="1" applyFill="1" applyBorder="1" applyAlignment="1" applyProtection="1">
      <alignment horizontal="center" vertical="center"/>
      <protection locked="0"/>
    </xf>
    <xf numFmtId="0" fontId="3" fillId="0" borderId="3" xfId="2" applyFont="1" applyFill="1" applyBorder="1" applyAlignment="1" applyProtection="1">
      <alignment horizontal="center" vertical="center"/>
      <protection locked="0"/>
    </xf>
    <xf numFmtId="0" fontId="3" fillId="2" borderId="6" xfId="2" applyFont="1" applyFill="1" applyBorder="1" applyAlignment="1" applyProtection="1">
      <alignment horizontal="center" vertical="center" textRotation="255"/>
    </xf>
    <xf numFmtId="0" fontId="3" fillId="2" borderId="5" xfId="2" applyFont="1" applyFill="1" applyBorder="1" applyAlignment="1" applyProtection="1">
      <alignment horizontal="center" vertical="center" textRotation="255"/>
    </xf>
    <xf numFmtId="0" fontId="3" fillId="0" borderId="13" xfId="2" applyFont="1" applyFill="1" applyBorder="1" applyAlignment="1" applyProtection="1">
      <alignment horizontal="center" vertical="center"/>
      <protection locked="0"/>
    </xf>
    <xf numFmtId="0" fontId="3" fillId="2" borderId="13" xfId="2" applyFont="1" applyFill="1" applyBorder="1" applyAlignment="1" applyProtection="1">
      <alignment horizontal="center" vertical="center" textRotation="255"/>
    </xf>
    <xf numFmtId="0" fontId="3" fillId="0" borderId="14" xfId="2" applyFont="1" applyFill="1" applyBorder="1" applyAlignment="1" applyProtection="1">
      <alignment horizontal="center" vertical="center"/>
      <protection locked="0"/>
    </xf>
    <xf numFmtId="0" fontId="3" fillId="2" borderId="7" xfId="2" applyFont="1" applyFill="1" applyBorder="1" applyAlignment="1" applyProtection="1">
      <alignment horizontal="center" vertical="center"/>
    </xf>
    <xf numFmtId="0" fontId="3" fillId="2" borderId="5" xfId="2" applyFont="1" applyFill="1" applyBorder="1" applyAlignment="1" applyProtection="1">
      <alignment horizontal="center" vertical="center"/>
    </xf>
    <xf numFmtId="0" fontId="3" fillId="2" borderId="2" xfId="2" applyFont="1" applyFill="1" applyBorder="1" applyAlignment="1" applyProtection="1">
      <alignment horizontal="center" vertical="center" justifyLastLine="1" shrinkToFit="1"/>
    </xf>
    <xf numFmtId="0" fontId="3" fillId="2" borderId="3" xfId="2" applyFont="1" applyFill="1" applyBorder="1" applyAlignment="1" applyProtection="1">
      <alignment horizontal="center" vertical="center" justifyLastLine="1" shrinkToFit="1"/>
    </xf>
    <xf numFmtId="0" fontId="3" fillId="2" borderId="8" xfId="2" applyFont="1" applyFill="1" applyBorder="1" applyAlignment="1" applyProtection="1">
      <alignment horizontal="center" vertical="center" justifyLastLine="1" shrinkToFit="1"/>
    </xf>
    <xf numFmtId="186" fontId="3" fillId="0" borderId="2" xfId="2" applyNumberFormat="1" applyFont="1" applyFill="1" applyBorder="1" applyAlignment="1" applyProtection="1">
      <alignment horizontal="center" vertical="center"/>
      <protection locked="0"/>
    </xf>
    <xf numFmtId="186" fontId="3" fillId="0" borderId="3" xfId="2" applyNumberFormat="1" applyFont="1" applyFill="1" applyBorder="1" applyAlignment="1" applyProtection="1">
      <alignment horizontal="center" vertical="center"/>
      <protection locked="0"/>
    </xf>
    <xf numFmtId="185" fontId="3" fillId="0" borderId="1" xfId="2" applyNumberFormat="1" applyFont="1" applyFill="1" applyBorder="1" applyAlignment="1" applyProtection="1">
      <alignment horizontal="center" vertical="center"/>
      <protection locked="0"/>
    </xf>
    <xf numFmtId="183" fontId="3" fillId="0" borderId="2" xfId="2" applyNumberFormat="1" applyFont="1" applyFill="1" applyBorder="1" applyAlignment="1" applyProtection="1">
      <alignment horizontal="center" vertical="center"/>
      <protection locked="0"/>
    </xf>
    <xf numFmtId="183" fontId="3" fillId="0" borderId="8" xfId="2" applyNumberFormat="1" applyFont="1" applyFill="1" applyBorder="1" applyAlignment="1" applyProtection="1">
      <alignment horizontal="center" vertical="center"/>
      <protection locked="0"/>
    </xf>
    <xf numFmtId="0" fontId="3" fillId="2" borderId="2" xfId="2" applyFont="1" applyFill="1" applyBorder="1" applyAlignment="1" applyProtection="1">
      <alignment horizontal="center" vertical="center" wrapText="1" shrinkToFit="1"/>
    </xf>
    <xf numFmtId="0" fontId="3" fillId="2" borderId="3" xfId="2" applyFont="1" applyFill="1" applyBorder="1" applyAlignment="1" applyProtection="1">
      <alignment horizontal="center" vertical="center" wrapText="1" shrinkToFit="1"/>
    </xf>
    <xf numFmtId="184" fontId="3" fillId="0" borderId="1" xfId="2" applyNumberFormat="1" applyFont="1" applyFill="1" applyBorder="1" applyAlignment="1" applyProtection="1">
      <alignment horizontal="center" vertical="center"/>
      <protection locked="0"/>
    </xf>
    <xf numFmtId="0" fontId="3" fillId="0" borderId="2" xfId="2" applyFont="1" applyFill="1" applyBorder="1" applyAlignment="1" applyProtection="1">
      <alignment horizontal="center" vertical="center"/>
    </xf>
    <xf numFmtId="0" fontId="3" fillId="0" borderId="3" xfId="2" applyFont="1" applyFill="1" applyBorder="1" applyAlignment="1" applyProtection="1">
      <alignment horizontal="center" vertical="center"/>
    </xf>
    <xf numFmtId="0" fontId="3" fillId="0" borderId="8" xfId="2" applyFont="1" applyFill="1" applyBorder="1" applyAlignment="1" applyProtection="1">
      <alignment horizontal="center" vertical="center"/>
    </xf>
    <xf numFmtId="0" fontId="3" fillId="0" borderId="1" xfId="7" applyFont="1" applyBorder="1" applyAlignment="1">
      <alignment horizontal="center" vertical="center" shrinkToFit="1"/>
    </xf>
    <xf numFmtId="0" fontId="3" fillId="0" borderId="1" xfId="2" applyFont="1" applyBorder="1" applyAlignment="1">
      <alignment horizontal="center" vertical="center" shrinkToFit="1"/>
    </xf>
    <xf numFmtId="0" fontId="3" fillId="0" borderId="2" xfId="7" applyFont="1" applyBorder="1" applyAlignment="1">
      <alignment horizontal="center" vertical="center" shrinkToFit="1"/>
    </xf>
    <xf numFmtId="0" fontId="3" fillId="0" borderId="8" xfId="2" applyFont="1" applyBorder="1" applyAlignment="1">
      <alignment horizontal="center" vertical="center" shrinkToFit="1"/>
    </xf>
    <xf numFmtId="0" fontId="3" fillId="0" borderId="2" xfId="2" applyFont="1" applyFill="1" applyBorder="1" applyAlignment="1" applyProtection="1">
      <alignment horizontal="left" vertical="center" shrinkToFit="1"/>
      <protection locked="0"/>
    </xf>
    <xf numFmtId="0" fontId="3" fillId="0" borderId="3" xfId="2" applyFont="1" applyBorder="1" applyAlignment="1">
      <alignment horizontal="left" vertical="center" shrinkToFit="1"/>
    </xf>
    <xf numFmtId="0" fontId="3" fillId="0" borderId="8" xfId="2" applyFont="1" applyBorder="1" applyAlignment="1">
      <alignment horizontal="left" vertical="center" shrinkToFit="1"/>
    </xf>
    <xf numFmtId="0" fontId="52"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33" fillId="2" borderId="14" xfId="2" applyFont="1" applyFill="1" applyBorder="1" applyAlignment="1" applyProtection="1">
      <alignment horizontal="center" vertical="center" wrapText="1"/>
      <protection locked="0"/>
    </xf>
    <xf numFmtId="0" fontId="33" fillId="2" borderId="13" xfId="2" applyFont="1" applyFill="1" applyBorder="1" applyAlignment="1" applyProtection="1">
      <alignment horizontal="center" vertical="center" wrapText="1"/>
      <protection locked="0"/>
    </xf>
    <xf numFmtId="0" fontId="34" fillId="2" borderId="14" xfId="2" applyFont="1" applyFill="1" applyBorder="1" applyAlignment="1" applyProtection="1">
      <alignment horizontal="center" vertical="center" wrapText="1"/>
      <protection locked="0"/>
    </xf>
    <xf numFmtId="0" fontId="34" fillId="2" borderId="13" xfId="2" applyFont="1" applyFill="1" applyBorder="1" applyAlignment="1" applyProtection="1">
      <alignment horizontal="center" vertical="center" wrapText="1"/>
      <protection locked="0"/>
    </xf>
    <xf numFmtId="0" fontId="3" fillId="2" borderId="6" xfId="2" applyFont="1" applyFill="1" applyBorder="1" applyAlignment="1" applyProtection="1">
      <alignment horizontal="center" vertical="center" wrapText="1"/>
      <protection locked="0"/>
    </xf>
    <xf numFmtId="0" fontId="3" fillId="2" borderId="5" xfId="2" applyFont="1" applyFill="1" applyBorder="1" applyAlignment="1" applyProtection="1">
      <alignment horizontal="center" vertical="center" wrapText="1"/>
      <protection locked="0"/>
    </xf>
    <xf numFmtId="0" fontId="3" fillId="2" borderId="9" xfId="2" applyFont="1" applyFill="1" applyBorder="1" applyAlignment="1" applyProtection="1">
      <alignment horizontal="center" vertical="center" wrapText="1"/>
      <protection locked="0"/>
    </xf>
    <xf numFmtId="0" fontId="3" fillId="2" borderId="11" xfId="2" applyFont="1" applyFill="1" applyBorder="1" applyAlignment="1" applyProtection="1">
      <alignment horizontal="center" vertical="center" wrapText="1"/>
      <protection locked="0"/>
    </xf>
    <xf numFmtId="0" fontId="14" fillId="2" borderId="1" xfId="2" applyFont="1" applyFill="1" applyBorder="1" applyAlignment="1" applyProtection="1">
      <alignment horizontal="center" vertical="center" wrapText="1"/>
      <protection locked="0"/>
    </xf>
    <xf numFmtId="0" fontId="14" fillId="2" borderId="1" xfId="2" applyFont="1" applyFill="1" applyBorder="1" applyAlignment="1">
      <alignment horizontal="center" vertical="center" wrapText="1"/>
    </xf>
    <xf numFmtId="0" fontId="26" fillId="2" borderId="1" xfId="2" applyFont="1" applyFill="1" applyBorder="1" applyAlignment="1" applyProtection="1">
      <alignment horizontal="center" vertical="center" wrapText="1"/>
      <protection locked="0"/>
    </xf>
    <xf numFmtId="0" fontId="26" fillId="2" borderId="1" xfId="2" applyFont="1" applyFill="1" applyBorder="1" applyAlignment="1">
      <alignment horizontal="center" vertical="center" wrapText="1"/>
    </xf>
    <xf numFmtId="0" fontId="26" fillId="2" borderId="14" xfId="2" applyFont="1" applyFill="1" applyBorder="1" applyAlignment="1" applyProtection="1">
      <alignment horizontal="center" vertical="center" wrapText="1"/>
      <protection locked="0"/>
    </xf>
    <xf numFmtId="0" fontId="26" fillId="2" borderId="13" xfId="2" applyFont="1" applyFill="1" applyBorder="1" applyAlignment="1" applyProtection="1">
      <alignment horizontal="center" vertical="center" wrapText="1"/>
      <protection locked="0"/>
    </xf>
    <xf numFmtId="0" fontId="3" fillId="2" borderId="13" xfId="7" applyFont="1" applyFill="1" applyBorder="1" applyAlignment="1">
      <alignment horizontal="center" vertical="center" wrapText="1"/>
    </xf>
    <xf numFmtId="0" fontId="3" fillId="2" borderId="1" xfId="2" applyFont="1" applyFill="1" applyBorder="1" applyAlignment="1">
      <alignment horizontal="center" vertical="center" wrapText="1"/>
    </xf>
    <xf numFmtId="0" fontId="3" fillId="2" borderId="14" xfId="2" applyFont="1" applyFill="1" applyBorder="1" applyAlignment="1">
      <alignment horizontal="center" vertical="center" wrapText="1"/>
    </xf>
    <xf numFmtId="0" fontId="3" fillId="2" borderId="13" xfId="7" quotePrefix="1" applyFont="1" applyFill="1" applyBorder="1" applyAlignment="1">
      <alignment horizontal="center" vertical="center" shrinkToFit="1"/>
    </xf>
    <xf numFmtId="0" fontId="3" fillId="2" borderId="13" xfId="2" applyFont="1" applyFill="1" applyBorder="1" applyAlignment="1">
      <alignment horizontal="center" vertical="center" shrinkToFit="1"/>
    </xf>
    <xf numFmtId="0" fontId="3" fillId="2" borderId="13" xfId="7" applyFont="1" applyFill="1" applyBorder="1" applyAlignment="1">
      <alignment horizontal="center" vertical="center"/>
    </xf>
    <xf numFmtId="0" fontId="3" fillId="2" borderId="13" xfId="2" applyFont="1" applyFill="1" applyBorder="1" applyAlignment="1">
      <alignment horizontal="center" vertical="center"/>
    </xf>
    <xf numFmtId="0" fontId="3" fillId="2" borderId="9" xfId="2" applyFont="1" applyFill="1" applyBorder="1" applyAlignment="1">
      <alignment horizontal="center" vertical="center" shrinkToFit="1"/>
    </xf>
    <xf numFmtId="0" fontId="3" fillId="2" borderId="10" xfId="2" applyFont="1" applyFill="1" applyBorder="1" applyAlignment="1">
      <alignment horizontal="center" vertical="center" shrinkToFit="1"/>
    </xf>
    <xf numFmtId="0" fontId="3" fillId="2" borderId="11" xfId="2" applyFont="1" applyFill="1" applyBorder="1" applyAlignment="1">
      <alignment horizontal="center" vertical="center" shrinkToFit="1"/>
    </xf>
    <xf numFmtId="0" fontId="3" fillId="2" borderId="13"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2" borderId="11" xfId="2" applyFont="1" applyFill="1" applyBorder="1" applyAlignment="1">
      <alignment horizontal="center" vertical="center" wrapText="1"/>
    </xf>
    <xf numFmtId="0" fontId="3" fillId="2" borderId="1" xfId="2" applyFont="1" applyFill="1" applyBorder="1" applyAlignment="1" applyProtection="1">
      <alignment horizontal="center" vertical="center" wrapText="1"/>
      <protection locked="0"/>
    </xf>
    <xf numFmtId="0" fontId="3" fillId="2" borderId="13" xfId="7" applyFont="1" applyFill="1" applyBorder="1" applyAlignment="1">
      <alignment horizontal="center" vertical="center" shrinkToFit="1"/>
    </xf>
    <xf numFmtId="0" fontId="3" fillId="2" borderId="12"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3" fillId="2" borderId="4" xfId="2" applyFont="1" applyFill="1" applyBorder="1" applyAlignment="1">
      <alignment vertical="center" wrapText="1"/>
    </xf>
    <xf numFmtId="0" fontId="3" fillId="2" borderId="10" xfId="2" applyFont="1" applyFill="1" applyBorder="1" applyAlignment="1">
      <alignment horizontal="center" vertical="center" wrapText="1"/>
    </xf>
    <xf numFmtId="0" fontId="3" fillId="2" borderId="11" xfId="2" applyFont="1" applyFill="1" applyBorder="1" applyAlignment="1">
      <alignment vertical="center" wrapText="1"/>
    </xf>
    <xf numFmtId="0" fontId="3" fillId="2" borderId="6" xfId="2" applyFont="1" applyFill="1" applyBorder="1" applyAlignment="1" applyProtection="1">
      <alignment horizontal="center" vertical="center" wrapText="1" shrinkToFit="1"/>
    </xf>
    <xf numFmtId="0" fontId="3" fillId="2" borderId="7" xfId="2" applyFont="1" applyFill="1" applyBorder="1" applyAlignment="1" applyProtection="1">
      <alignment horizontal="center" vertical="center" wrapText="1" shrinkToFit="1"/>
    </xf>
    <xf numFmtId="0" fontId="3" fillId="2" borderId="5" xfId="2" applyFont="1" applyFill="1" applyBorder="1" applyAlignment="1" applyProtection="1">
      <alignment horizontal="center" vertical="center" wrapText="1" shrinkToFit="1"/>
    </xf>
    <xf numFmtId="0" fontId="3" fillId="2" borderId="9" xfId="2" applyFont="1" applyFill="1" applyBorder="1" applyAlignment="1" applyProtection="1">
      <alignment horizontal="center" vertical="center" wrapText="1" shrinkToFit="1"/>
    </xf>
    <xf numFmtId="0" fontId="3" fillId="2" borderId="10" xfId="2" applyFont="1" applyFill="1" applyBorder="1" applyAlignment="1" applyProtection="1">
      <alignment horizontal="center" vertical="center" wrapText="1" shrinkToFit="1"/>
    </xf>
    <xf numFmtId="0" fontId="3" fillId="2" borderId="11" xfId="2" applyFont="1" applyFill="1" applyBorder="1" applyAlignment="1" applyProtection="1">
      <alignment horizontal="center" vertical="center" wrapText="1" shrinkToFit="1"/>
    </xf>
    <xf numFmtId="178" fontId="3" fillId="0" borderId="6" xfId="2" applyNumberFormat="1" applyFont="1" applyFill="1" applyBorder="1" applyAlignment="1" applyProtection="1">
      <alignment horizontal="center" vertical="center" wrapText="1" shrinkToFit="1"/>
    </xf>
    <xf numFmtId="178" fontId="3" fillId="0" borderId="7" xfId="2" applyNumberFormat="1" applyFont="1" applyFill="1" applyBorder="1" applyAlignment="1" applyProtection="1">
      <alignment horizontal="center" vertical="center" wrapText="1" shrinkToFit="1"/>
    </xf>
    <xf numFmtId="178" fontId="3" fillId="0" borderId="5" xfId="2" applyNumberFormat="1" applyFont="1" applyFill="1" applyBorder="1" applyAlignment="1" applyProtection="1">
      <alignment horizontal="center" vertical="center" wrapText="1" shrinkToFit="1"/>
    </xf>
    <xf numFmtId="178" fontId="3" fillId="0" borderId="9" xfId="2" applyNumberFormat="1" applyFont="1" applyFill="1" applyBorder="1" applyAlignment="1" applyProtection="1">
      <alignment horizontal="center" vertical="center" wrapText="1" shrinkToFit="1"/>
    </xf>
    <xf numFmtId="178" fontId="3" fillId="0" borderId="10" xfId="2" applyNumberFormat="1" applyFont="1" applyFill="1" applyBorder="1" applyAlignment="1" applyProtection="1">
      <alignment horizontal="center" vertical="center" wrapText="1" shrinkToFit="1"/>
    </xf>
    <xf numFmtId="178" fontId="3" fillId="0" borderId="11" xfId="2" applyNumberFormat="1" applyFont="1" applyFill="1" applyBorder="1" applyAlignment="1" applyProtection="1">
      <alignment horizontal="center" vertical="center" wrapText="1" shrinkToFit="1"/>
    </xf>
    <xf numFmtId="0" fontId="5" fillId="0" borderId="6" xfId="2" applyFont="1" applyFill="1" applyBorder="1" applyAlignment="1" applyProtection="1">
      <alignment horizontal="center" vertical="center" wrapText="1" shrinkToFit="1"/>
    </xf>
    <xf numFmtId="0" fontId="5" fillId="0" borderId="7" xfId="2" applyFont="1" applyFill="1" applyBorder="1" applyAlignment="1" applyProtection="1">
      <alignment horizontal="center" vertical="center" wrapText="1" shrinkToFit="1"/>
    </xf>
    <xf numFmtId="0" fontId="5" fillId="0" borderId="5" xfId="2" applyFont="1" applyFill="1" applyBorder="1" applyAlignment="1" applyProtection="1">
      <alignment horizontal="center" vertical="center" wrapText="1" shrinkToFit="1"/>
    </xf>
    <xf numFmtId="0" fontId="5" fillId="0" borderId="9" xfId="2" applyFont="1" applyFill="1" applyBorder="1" applyAlignment="1" applyProtection="1">
      <alignment horizontal="center" vertical="center" wrapText="1" shrinkToFit="1"/>
    </xf>
    <xf numFmtId="0" fontId="5" fillId="0" borderId="10" xfId="2" applyFont="1" applyFill="1" applyBorder="1" applyAlignment="1" applyProtection="1">
      <alignment horizontal="center" vertical="center" wrapText="1" shrinkToFit="1"/>
    </xf>
    <xf numFmtId="0" fontId="5" fillId="0" borderId="11" xfId="2" applyFont="1" applyFill="1" applyBorder="1" applyAlignment="1" applyProtection="1">
      <alignment horizontal="center" vertical="center" wrapText="1" shrinkToFit="1"/>
    </xf>
    <xf numFmtId="0" fontId="4" fillId="0" borderId="10" xfId="2" applyFont="1" applyFill="1" applyBorder="1" applyAlignment="1" applyProtection="1">
      <alignment horizontal="left" vertical="center"/>
    </xf>
    <xf numFmtId="0" fontId="3" fillId="2" borderId="14" xfId="2" applyFont="1" applyFill="1" applyBorder="1" applyAlignment="1" applyProtection="1">
      <alignment horizontal="center" vertical="center"/>
    </xf>
    <xf numFmtId="0" fontId="5" fillId="0" borderId="14" xfId="2" applyFont="1" applyFill="1" applyBorder="1" applyAlignment="1" applyProtection="1">
      <alignment horizontal="left" vertical="center"/>
    </xf>
    <xf numFmtId="0" fontId="3" fillId="2" borderId="1" xfId="2" applyFont="1" applyFill="1" applyBorder="1" applyAlignment="1" applyProtection="1">
      <alignment horizontal="center" vertical="center"/>
    </xf>
    <xf numFmtId="0" fontId="5" fillId="0" borderId="1" xfId="2" applyFont="1" applyFill="1" applyBorder="1" applyAlignment="1" applyProtection="1">
      <alignment horizontal="left" vertical="center" shrinkToFit="1"/>
    </xf>
    <xf numFmtId="0" fontId="4" fillId="0" borderId="1" xfId="2" applyFont="1" applyFill="1" applyBorder="1" applyAlignment="1" applyProtection="1">
      <alignment horizontal="left" vertical="center" shrinkToFit="1"/>
    </xf>
    <xf numFmtId="0" fontId="3" fillId="2" borderId="13" xfId="2" applyFont="1" applyFill="1" applyBorder="1" applyAlignment="1" applyProtection="1">
      <alignment horizontal="center" vertical="center"/>
    </xf>
    <xf numFmtId="0" fontId="5" fillId="0" borderId="13" xfId="2" applyFont="1" applyFill="1" applyBorder="1" applyAlignment="1" applyProtection="1">
      <alignment horizontal="left" vertical="center"/>
    </xf>
    <xf numFmtId="0" fontId="3" fillId="2" borderId="1" xfId="2" applyFont="1" applyFill="1" applyBorder="1" applyAlignment="1" applyProtection="1">
      <alignment horizontal="center" vertical="center" wrapText="1"/>
    </xf>
    <xf numFmtId="0" fontId="8" fillId="2" borderId="13" xfId="2" applyFont="1" applyFill="1" applyBorder="1" applyAlignment="1" applyProtection="1">
      <alignment vertical="center" textRotation="255"/>
    </xf>
    <xf numFmtId="0" fontId="8" fillId="2" borderId="1" xfId="2" applyFont="1" applyFill="1" applyBorder="1" applyAlignment="1" applyProtection="1">
      <alignment vertical="center" textRotation="255"/>
    </xf>
    <xf numFmtId="0" fontId="8" fillId="0" borderId="13" xfId="2" applyFont="1" applyFill="1" applyBorder="1" applyAlignment="1" applyProtection="1">
      <alignment horizontal="center"/>
      <protection locked="0"/>
    </xf>
    <xf numFmtId="0" fontId="8" fillId="0" borderId="1" xfId="2" applyFont="1" applyFill="1" applyBorder="1" applyAlignment="1" applyProtection="1">
      <alignment horizontal="center"/>
      <protection locked="0"/>
    </xf>
    <xf numFmtId="0" fontId="8" fillId="2" borderId="6" xfId="2" applyFont="1" applyFill="1" applyBorder="1" applyAlignment="1" applyProtection="1">
      <alignment horizontal="center" vertical="center" shrinkToFit="1"/>
    </xf>
    <xf numFmtId="0" fontId="8" fillId="2" borderId="7" xfId="2" applyFont="1" applyFill="1" applyBorder="1" applyAlignment="1" applyProtection="1">
      <alignment horizontal="center" vertical="center" shrinkToFit="1"/>
    </xf>
    <xf numFmtId="0" fontId="8" fillId="2" borderId="5" xfId="2" applyFont="1" applyFill="1" applyBorder="1" applyAlignment="1" applyProtection="1">
      <alignment horizontal="center" vertical="center" shrinkToFit="1"/>
    </xf>
    <xf numFmtId="0" fontId="8" fillId="2" borderId="9" xfId="2" applyFont="1" applyFill="1" applyBorder="1" applyAlignment="1" applyProtection="1">
      <alignment horizontal="center" vertical="center" shrinkToFit="1"/>
    </xf>
    <xf numFmtId="0" fontId="8" fillId="2" borderId="10" xfId="2" applyFont="1" applyFill="1" applyBorder="1" applyAlignment="1" applyProtection="1">
      <alignment horizontal="center" vertical="center" shrinkToFit="1"/>
    </xf>
    <xf numFmtId="0" fontId="8" fillId="2" borderId="11" xfId="2" applyFont="1" applyFill="1" applyBorder="1" applyAlignment="1" applyProtection="1">
      <alignment horizontal="center" vertical="center" shrinkToFit="1"/>
    </xf>
    <xf numFmtId="0" fontId="8" fillId="0" borderId="6" xfId="2" applyFont="1" applyFill="1" applyBorder="1" applyAlignment="1" applyProtection="1">
      <alignment horizontal="center" vertical="center" wrapText="1" shrinkToFit="1"/>
    </xf>
    <xf numFmtId="0" fontId="8" fillId="0" borderId="7" xfId="2" applyFont="1" applyFill="1" applyBorder="1" applyAlignment="1" applyProtection="1">
      <alignment horizontal="center" vertical="center" wrapText="1" shrinkToFit="1"/>
    </xf>
    <xf numFmtId="0" fontId="8" fillId="0" borderId="5" xfId="2" applyFont="1" applyFill="1" applyBorder="1" applyAlignment="1" applyProtection="1">
      <alignment horizontal="center" vertical="center" wrapText="1" shrinkToFit="1"/>
    </xf>
    <xf numFmtId="0" fontId="8" fillId="0" borderId="9" xfId="2" applyFont="1" applyFill="1" applyBorder="1" applyAlignment="1" applyProtection="1">
      <alignment horizontal="center" vertical="center" wrapText="1" shrinkToFit="1"/>
    </xf>
    <xf numFmtId="0" fontId="8" fillId="0" borderId="10" xfId="2" applyFont="1" applyFill="1" applyBorder="1" applyAlignment="1" applyProtection="1">
      <alignment horizontal="center" vertical="center" wrapText="1" shrinkToFit="1"/>
    </xf>
    <xf numFmtId="0" fontId="8" fillId="0" borderId="11" xfId="2" applyFont="1" applyFill="1" applyBorder="1" applyAlignment="1" applyProtection="1">
      <alignment horizontal="center" vertical="center" wrapText="1" shrinkToFit="1"/>
    </xf>
    <xf numFmtId="0" fontId="8" fillId="2" borderId="6" xfId="2" applyFont="1" applyFill="1" applyBorder="1" applyAlignment="1" applyProtection="1">
      <alignment horizontal="center" vertical="center" wrapText="1" shrinkToFit="1"/>
    </xf>
    <xf numFmtId="0" fontId="8" fillId="2" borderId="7" xfId="2" applyFont="1" applyFill="1" applyBorder="1" applyAlignment="1" applyProtection="1">
      <alignment horizontal="center" vertical="center" wrapText="1" shrinkToFit="1"/>
    </xf>
    <xf numFmtId="0" fontId="8" fillId="2" borderId="5" xfId="2" applyFont="1" applyFill="1" applyBorder="1" applyAlignment="1" applyProtection="1">
      <alignment horizontal="center" vertical="center" wrapText="1" shrinkToFit="1"/>
    </xf>
    <xf numFmtId="0" fontId="8" fillId="2" borderId="9" xfId="2" applyFont="1" applyFill="1" applyBorder="1" applyAlignment="1" applyProtection="1">
      <alignment horizontal="center" vertical="center" wrapText="1" shrinkToFit="1"/>
    </xf>
    <xf numFmtId="0" fontId="8" fillId="2" borderId="10" xfId="2" applyFont="1" applyFill="1" applyBorder="1" applyAlignment="1" applyProtection="1">
      <alignment horizontal="center" vertical="center" wrapText="1" shrinkToFit="1"/>
    </xf>
    <xf numFmtId="0" fontId="8" fillId="2" borderId="11" xfId="2" applyFont="1" applyFill="1" applyBorder="1" applyAlignment="1" applyProtection="1">
      <alignment horizontal="center" vertical="center" wrapText="1" shrinkToFit="1"/>
    </xf>
    <xf numFmtId="0" fontId="9" fillId="0" borderId="0" xfId="2" applyFont="1" applyFill="1" applyBorder="1" applyAlignment="1" applyProtection="1">
      <alignment horizontal="left" vertical="center"/>
    </xf>
    <xf numFmtId="0" fontId="8" fillId="2" borderId="6" xfId="2" applyFont="1" applyFill="1" applyBorder="1" applyAlignment="1" applyProtection="1">
      <alignment horizontal="center" vertical="center"/>
    </xf>
    <xf numFmtId="0" fontId="8" fillId="2" borderId="7" xfId="2" applyFont="1" applyFill="1" applyBorder="1" applyAlignment="1" applyProtection="1">
      <alignment horizontal="center" vertical="center"/>
    </xf>
    <xf numFmtId="0" fontId="8" fillId="2" borderId="5" xfId="2" applyFont="1" applyFill="1" applyBorder="1" applyAlignment="1" applyProtection="1">
      <alignment horizontal="center" vertical="center"/>
    </xf>
    <xf numFmtId="0" fontId="8" fillId="0" borderId="14" xfId="2" applyFont="1" applyFill="1" applyBorder="1" applyAlignment="1" applyProtection="1">
      <alignment horizontal="left" vertical="center"/>
    </xf>
    <xf numFmtId="0" fontId="8" fillId="2" borderId="1" xfId="2" applyFont="1" applyFill="1" applyBorder="1" applyAlignment="1" applyProtection="1">
      <alignment horizontal="center" vertical="center"/>
    </xf>
    <xf numFmtId="0" fontId="8" fillId="0" borderId="1" xfId="2" applyFont="1" applyFill="1" applyBorder="1" applyAlignment="1" applyProtection="1">
      <alignment horizontal="left" vertical="center" shrinkToFit="1"/>
    </xf>
    <xf numFmtId="176" fontId="8" fillId="0" borderId="6" xfId="2" applyNumberFormat="1" applyFont="1" applyFill="1" applyBorder="1" applyAlignment="1" applyProtection="1">
      <alignment horizontal="center" vertical="center"/>
    </xf>
    <xf numFmtId="176" fontId="8" fillId="0" borderId="7" xfId="2" applyNumberFormat="1" applyFont="1" applyFill="1" applyBorder="1" applyAlignment="1" applyProtection="1">
      <alignment horizontal="center" vertical="center"/>
    </xf>
    <xf numFmtId="176" fontId="8" fillId="0" borderId="5" xfId="2" applyNumberFormat="1" applyFont="1" applyFill="1" applyBorder="1" applyAlignment="1" applyProtection="1">
      <alignment horizontal="center" vertical="center"/>
    </xf>
    <xf numFmtId="176" fontId="8" fillId="0" borderId="9" xfId="2" applyNumberFormat="1" applyFont="1" applyFill="1" applyBorder="1" applyAlignment="1" applyProtection="1">
      <alignment horizontal="center" vertical="center"/>
    </xf>
    <xf numFmtId="176" fontId="8" fillId="0" borderId="10" xfId="2" applyNumberFormat="1" applyFont="1" applyFill="1" applyBorder="1" applyAlignment="1" applyProtection="1">
      <alignment horizontal="center" vertical="center"/>
    </xf>
    <xf numFmtId="176" fontId="8" fillId="0" borderId="11" xfId="2" applyNumberFormat="1" applyFont="1" applyFill="1" applyBorder="1" applyAlignment="1" applyProtection="1">
      <alignment horizontal="center" vertical="center"/>
    </xf>
    <xf numFmtId="0" fontId="8" fillId="2" borderId="9" xfId="2" applyFont="1" applyFill="1" applyBorder="1" applyAlignment="1" applyProtection="1">
      <alignment horizontal="center" vertical="center"/>
    </xf>
    <xf numFmtId="0" fontId="8" fillId="2" borderId="10" xfId="2" applyFont="1" applyFill="1" applyBorder="1" applyAlignment="1" applyProtection="1">
      <alignment horizontal="center" vertical="center"/>
    </xf>
    <xf numFmtId="0" fontId="8" fillId="2" borderId="11" xfId="2" applyFont="1" applyFill="1" applyBorder="1" applyAlignment="1" applyProtection="1">
      <alignment horizontal="center" vertical="center"/>
    </xf>
    <xf numFmtId="0" fontId="8" fillId="0" borderId="13" xfId="2" applyFont="1" applyFill="1" applyBorder="1" applyAlignment="1" applyProtection="1">
      <alignment horizontal="left" vertical="center"/>
    </xf>
    <xf numFmtId="0" fontId="8" fillId="2" borderId="1" xfId="2" applyFont="1" applyFill="1" applyBorder="1" applyAlignment="1" applyProtection="1">
      <alignment horizontal="center" vertical="center" wrapText="1"/>
    </xf>
    <xf numFmtId="0" fontId="36" fillId="5" borderId="10" xfId="2" applyFont="1" applyFill="1" applyBorder="1" applyAlignment="1" applyProtection="1">
      <alignment vertical="center" shrinkToFit="1"/>
    </xf>
    <xf numFmtId="0" fontId="35" fillId="5" borderId="10" xfId="0" applyFont="1" applyFill="1" applyBorder="1" applyAlignment="1">
      <alignment vertical="center" shrinkToFit="1"/>
    </xf>
    <xf numFmtId="0" fontId="8" fillId="0" borderId="10" xfId="2" applyFont="1" applyFill="1" applyBorder="1" applyAlignment="1" applyProtection="1">
      <alignment vertical="center"/>
    </xf>
    <xf numFmtId="0" fontId="0" fillId="0" borderId="10" xfId="0" applyBorder="1" applyAlignment="1">
      <alignment vertical="center"/>
    </xf>
    <xf numFmtId="0" fontId="0" fillId="0" borderId="11" xfId="0" applyBorder="1" applyAlignment="1">
      <alignment vertical="center"/>
    </xf>
    <xf numFmtId="0" fontId="8" fillId="2" borderId="1" xfId="2" applyFont="1" applyFill="1" applyBorder="1" applyAlignment="1" applyProtection="1">
      <alignment horizontal="center" vertical="center" shrinkToFit="1"/>
    </xf>
    <xf numFmtId="0" fontId="8" fillId="0" borderId="2" xfId="2" applyNumberFormat="1" applyFont="1" applyFill="1" applyBorder="1" applyAlignment="1" applyProtection="1">
      <alignment horizontal="center" vertical="center"/>
    </xf>
    <xf numFmtId="0" fontId="8" fillId="0" borderId="3" xfId="2" applyNumberFormat="1" applyFont="1" applyFill="1" applyBorder="1" applyAlignment="1" applyProtection="1">
      <alignment horizontal="center" vertical="center"/>
    </xf>
    <xf numFmtId="0" fontId="8" fillId="0" borderId="8" xfId="2" applyNumberFormat="1" applyFont="1" applyFill="1" applyBorder="1" applyAlignment="1" applyProtection="1">
      <alignment horizontal="center" vertical="center"/>
    </xf>
    <xf numFmtId="0" fontId="8" fillId="0" borderId="6" xfId="2" applyFont="1" applyFill="1" applyBorder="1" applyAlignment="1" applyProtection="1">
      <alignment horizontal="center" vertical="center" shrinkToFit="1"/>
    </xf>
    <xf numFmtId="0" fontId="8" fillId="0" borderId="7" xfId="2" applyFont="1" applyFill="1" applyBorder="1" applyAlignment="1" applyProtection="1">
      <alignment horizontal="center" vertical="center" shrinkToFit="1"/>
    </xf>
    <xf numFmtId="0" fontId="8" fillId="0" borderId="5" xfId="2" applyFont="1" applyFill="1" applyBorder="1" applyAlignment="1" applyProtection="1">
      <alignment horizontal="center" vertical="center" shrinkToFit="1"/>
    </xf>
    <xf numFmtId="0" fontId="8" fillId="0" borderId="1" xfId="2" applyNumberFormat="1" applyFont="1" applyFill="1" applyBorder="1" applyAlignment="1" applyProtection="1">
      <alignment horizontal="center" vertical="center" shrinkToFit="1"/>
    </xf>
    <xf numFmtId="0" fontId="8" fillId="0" borderId="2" xfId="2" applyFont="1" applyFill="1" applyBorder="1" applyAlignment="1" applyProtection="1">
      <alignment horizontal="center" vertical="center" shrinkToFit="1"/>
    </xf>
    <xf numFmtId="0" fontId="8" fillId="0" borderId="3" xfId="2" applyFont="1" applyFill="1" applyBorder="1" applyAlignment="1" applyProtection="1">
      <alignment horizontal="center" vertical="center" shrinkToFit="1"/>
    </xf>
    <xf numFmtId="4" fontId="8" fillId="2" borderId="6" xfId="2" applyNumberFormat="1" applyFont="1" applyFill="1" applyBorder="1" applyAlignment="1" applyProtection="1">
      <alignment horizontal="center" vertical="center" shrinkToFit="1"/>
    </xf>
    <xf numFmtId="4" fontId="8" fillId="2" borderId="5" xfId="2" applyNumberFormat="1" applyFont="1" applyFill="1" applyBorder="1" applyAlignment="1" applyProtection="1">
      <alignment horizontal="center" vertical="center" shrinkToFit="1"/>
    </xf>
    <xf numFmtId="0" fontId="8" fillId="0" borderId="9" xfId="0" applyFont="1" applyBorder="1" applyAlignment="1">
      <alignment horizontal="center" vertical="center"/>
    </xf>
    <xf numFmtId="0" fontId="8" fillId="0" borderId="11" xfId="0" applyFont="1" applyBorder="1" applyAlignment="1">
      <alignment horizontal="center" vertical="center"/>
    </xf>
    <xf numFmtId="176" fontId="8" fillId="0" borderId="6" xfId="2" applyNumberFormat="1" applyFont="1" applyFill="1" applyBorder="1" applyAlignment="1" applyProtection="1">
      <alignment horizontal="center" vertical="center" shrinkToFit="1"/>
    </xf>
    <xf numFmtId="176" fontId="8" fillId="0" borderId="7" xfId="2" applyNumberFormat="1" applyFont="1" applyFill="1" applyBorder="1" applyAlignment="1" applyProtection="1">
      <alignment horizontal="center" vertical="center" shrinkToFit="1"/>
    </xf>
    <xf numFmtId="176" fontId="8" fillId="0" borderId="5" xfId="2" applyNumberFormat="1" applyFont="1" applyFill="1" applyBorder="1" applyAlignment="1" applyProtection="1">
      <alignment horizontal="center" vertical="center" shrinkToFit="1"/>
    </xf>
    <xf numFmtId="0" fontId="18" fillId="0" borderId="9"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1" xfId="0" applyFont="1" applyBorder="1" applyAlignment="1">
      <alignment horizontal="center" vertical="center" shrinkToFit="1"/>
    </xf>
    <xf numFmtId="38" fontId="8" fillId="0" borderId="3" xfId="3" applyFont="1" applyFill="1" applyBorder="1" applyAlignment="1" applyProtection="1">
      <alignment horizontal="center" vertical="center" shrinkToFit="1"/>
    </xf>
    <xf numFmtId="0" fontId="8" fillId="2" borderId="13" xfId="2" applyFont="1" applyFill="1" applyBorder="1" applyAlignment="1" applyProtection="1">
      <alignment horizontal="center" vertical="center" shrinkToFit="1"/>
    </xf>
    <xf numFmtId="0" fontId="8" fillId="0" borderId="13" xfId="2" applyFont="1" applyFill="1" applyBorder="1" applyAlignment="1" applyProtection="1">
      <alignment horizontal="left" vertical="center" shrinkToFit="1"/>
    </xf>
    <xf numFmtId="0" fontId="8" fillId="2" borderId="14" xfId="2" applyFont="1" applyFill="1" applyBorder="1" applyAlignment="1" applyProtection="1">
      <alignment horizontal="center" vertical="center" shrinkToFit="1"/>
    </xf>
    <xf numFmtId="0" fontId="8" fillId="0" borderId="1" xfId="2" applyFont="1" applyFill="1" applyBorder="1" applyAlignment="1" applyProtection="1">
      <alignment horizontal="center" vertical="center" shrinkToFit="1"/>
    </xf>
    <xf numFmtId="4" fontId="8" fillId="0" borderId="1" xfId="2" applyNumberFormat="1" applyFont="1" applyFill="1" applyBorder="1" applyAlignment="1" applyProtection="1">
      <alignment horizontal="center" vertical="center" shrinkToFit="1"/>
    </xf>
    <xf numFmtId="0" fontId="8" fillId="2" borderId="14" xfId="2" applyFont="1" applyFill="1" applyBorder="1" applyAlignment="1" applyProtection="1">
      <alignment horizontal="center" vertical="center" wrapText="1" shrinkToFit="1"/>
    </xf>
    <xf numFmtId="0" fontId="8" fillId="2" borderId="15" xfId="2" applyFont="1" applyFill="1" applyBorder="1" applyAlignment="1" applyProtection="1">
      <alignment horizontal="center" vertical="center" wrapText="1" shrinkToFit="1"/>
    </xf>
    <xf numFmtId="0" fontId="8" fillId="2" borderId="13" xfId="2" applyFont="1" applyFill="1" applyBorder="1" applyAlignment="1" applyProtection="1">
      <alignment horizontal="center" vertical="center" wrapText="1" shrinkToFit="1"/>
    </xf>
    <xf numFmtId="180" fontId="8" fillId="0" borderId="6" xfId="1" applyNumberFormat="1" applyFont="1" applyBorder="1" applyAlignment="1" applyProtection="1">
      <alignment horizontal="center" vertical="center" shrinkToFit="1"/>
      <protection locked="0"/>
    </xf>
    <xf numFmtId="180" fontId="8" fillId="0" borderId="5" xfId="1" applyNumberFormat="1" applyFont="1" applyBorder="1" applyAlignment="1" applyProtection="1">
      <alignment horizontal="center" vertical="center" shrinkToFit="1"/>
      <protection locked="0"/>
    </xf>
    <xf numFmtId="180" fontId="8" fillId="0" borderId="12" xfId="1" applyNumberFormat="1" applyFont="1" applyBorder="1" applyAlignment="1" applyProtection="1">
      <alignment horizontal="center" vertical="center" shrinkToFit="1"/>
      <protection locked="0"/>
    </xf>
    <xf numFmtId="180" fontId="8" fillId="0" borderId="4" xfId="1" applyNumberFormat="1" applyFont="1" applyBorder="1" applyAlignment="1" applyProtection="1">
      <alignment horizontal="center" vertical="center" shrinkToFit="1"/>
      <protection locked="0"/>
    </xf>
    <xf numFmtId="180" fontId="8" fillId="0" borderId="9" xfId="1" applyNumberFormat="1" applyFont="1" applyBorder="1" applyAlignment="1" applyProtection="1">
      <alignment horizontal="center" vertical="center" shrinkToFit="1"/>
      <protection locked="0"/>
    </xf>
    <xf numFmtId="180" fontId="8" fillId="0" borderId="11" xfId="1" applyNumberFormat="1" applyFont="1" applyBorder="1" applyAlignment="1" applyProtection="1">
      <alignment horizontal="center" vertical="center" shrinkToFit="1"/>
      <protection locked="0"/>
    </xf>
    <xf numFmtId="0" fontId="8" fillId="2" borderId="12" xfId="2" applyFont="1" applyFill="1" applyBorder="1" applyAlignment="1" applyProtection="1">
      <alignment horizontal="center" vertical="center" wrapText="1" shrinkToFit="1"/>
    </xf>
    <xf numFmtId="0" fontId="8" fillId="2" borderId="0" xfId="2" applyFont="1" applyFill="1" applyBorder="1" applyAlignment="1" applyProtection="1">
      <alignment horizontal="center" vertical="center" wrapText="1" shrinkToFit="1"/>
    </xf>
    <xf numFmtId="0" fontId="8" fillId="2" borderId="4" xfId="2" applyFont="1" applyFill="1" applyBorder="1" applyAlignment="1" applyProtection="1">
      <alignment horizontal="center" vertical="center" wrapText="1" shrinkToFit="1"/>
    </xf>
    <xf numFmtId="0" fontId="8" fillId="2" borderId="1" xfId="2" applyFont="1" applyFill="1" applyBorder="1" applyAlignment="1" applyProtection="1">
      <alignment horizontal="center" vertical="center"/>
      <protection locked="0"/>
    </xf>
    <xf numFmtId="0" fontId="8" fillId="2" borderId="1" xfId="2" applyFont="1" applyFill="1" applyBorder="1" applyAlignment="1" applyProtection="1">
      <alignment horizontal="center" vertical="center" wrapText="1" shrinkToFit="1"/>
    </xf>
    <xf numFmtId="177" fontId="8" fillId="0" borderId="1" xfId="2" applyNumberFormat="1" applyFont="1" applyFill="1" applyBorder="1" applyAlignment="1" applyProtection="1">
      <alignment horizontal="center" vertical="center" shrinkToFit="1"/>
    </xf>
    <xf numFmtId="0" fontId="8" fillId="2" borderId="12" xfId="2" applyFont="1" applyFill="1" applyBorder="1" applyAlignment="1" applyProtection="1">
      <alignment horizontal="center" vertical="center" shrinkToFit="1"/>
    </xf>
    <xf numFmtId="0" fontId="8" fillId="2" borderId="4" xfId="2" applyFont="1" applyFill="1" applyBorder="1" applyAlignment="1" applyProtection="1">
      <alignment horizontal="center" vertical="center" shrinkToFit="1"/>
    </xf>
    <xf numFmtId="177" fontId="8" fillId="2" borderId="14" xfId="2" applyNumberFormat="1" applyFont="1" applyFill="1" applyBorder="1" applyAlignment="1" applyProtection="1">
      <alignment horizontal="center" vertical="center" shrinkToFit="1"/>
    </xf>
    <xf numFmtId="177" fontId="8" fillId="2" borderId="15" xfId="2" applyNumberFormat="1" applyFont="1" applyFill="1" applyBorder="1" applyAlignment="1" applyProtection="1">
      <alignment horizontal="center" vertical="center" shrinkToFit="1"/>
    </xf>
    <xf numFmtId="177" fontId="8" fillId="0" borderId="6" xfId="2" quotePrefix="1" applyNumberFormat="1" applyFont="1" applyFill="1" applyBorder="1" applyAlignment="1" applyProtection="1">
      <alignment horizontal="center" vertical="center" shrinkToFit="1"/>
    </xf>
    <xf numFmtId="177" fontId="8" fillId="0" borderId="12" xfId="2" applyNumberFormat="1" applyFont="1" applyFill="1" applyBorder="1" applyAlignment="1" applyProtection="1">
      <alignment horizontal="center" vertical="center" shrinkToFit="1"/>
    </xf>
    <xf numFmtId="177" fontId="8" fillId="0" borderId="9" xfId="2" applyNumberFormat="1" applyFont="1" applyFill="1" applyBorder="1" applyAlignment="1" applyProtection="1">
      <alignment horizontal="center" vertical="center" shrinkToFit="1"/>
    </xf>
    <xf numFmtId="0" fontId="8" fillId="2" borderId="15" xfId="2" applyFont="1" applyFill="1" applyBorder="1" applyAlignment="1" applyProtection="1">
      <alignment horizontal="center" vertical="center" shrinkToFit="1"/>
    </xf>
    <xf numFmtId="177" fontId="8" fillId="0" borderId="6" xfId="2" applyNumberFormat="1" applyFont="1" applyFill="1" applyBorder="1" applyAlignment="1" applyProtection="1">
      <alignment horizontal="center" vertical="center" shrinkToFit="1"/>
    </xf>
    <xf numFmtId="177" fontId="8" fillId="0" borderId="14" xfId="2" applyNumberFormat="1" applyFont="1" applyFill="1" applyBorder="1" applyAlignment="1" applyProtection="1">
      <alignment horizontal="center" vertical="center" shrinkToFit="1"/>
    </xf>
    <xf numFmtId="177" fontId="8" fillId="0" borderId="15" xfId="2" applyNumberFormat="1" applyFont="1" applyFill="1" applyBorder="1" applyAlignment="1" applyProtection="1">
      <alignment horizontal="center" vertical="center" shrinkToFit="1"/>
    </xf>
    <xf numFmtId="177" fontId="8" fillId="0" borderId="13" xfId="2" applyNumberFormat="1" applyFont="1" applyFill="1" applyBorder="1" applyAlignment="1" applyProtection="1">
      <alignment horizontal="center" vertical="center" shrinkToFit="1"/>
    </xf>
    <xf numFmtId="177" fontId="8" fillId="2" borderId="1" xfId="2"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177" fontId="8" fillId="2" borderId="1" xfId="2" applyNumberFormat="1" applyFont="1" applyFill="1" applyBorder="1" applyAlignment="1" applyProtection="1">
      <alignment horizontal="center" vertical="center" wrapText="1" shrinkToFit="1"/>
    </xf>
    <xf numFmtId="0" fontId="8" fillId="0" borderId="1" xfId="0" applyFont="1" applyBorder="1" applyAlignment="1">
      <alignment horizontal="center" vertical="center" shrinkToFit="1"/>
    </xf>
    <xf numFmtId="193" fontId="8" fillId="0" borderId="14" xfId="2" quotePrefix="1" applyNumberFormat="1" applyFont="1" applyFill="1" applyBorder="1" applyAlignment="1" applyProtection="1">
      <alignment horizontal="center" vertical="center" shrinkToFit="1"/>
    </xf>
    <xf numFmtId="193" fontId="8" fillId="0" borderId="15" xfId="2" applyNumberFormat="1" applyFont="1" applyFill="1" applyBorder="1" applyAlignment="1" applyProtection="1">
      <alignment horizontal="center" vertical="center" shrinkToFit="1"/>
    </xf>
    <xf numFmtId="193" fontId="8" fillId="0" borderId="13" xfId="2" applyNumberFormat="1" applyFont="1" applyFill="1" applyBorder="1" applyAlignment="1" applyProtection="1">
      <alignment horizontal="center" vertical="center" shrinkToFit="1"/>
    </xf>
    <xf numFmtId="177" fontId="8" fillId="2" borderId="13" xfId="2" applyNumberFormat="1" applyFont="1" applyFill="1" applyBorder="1" applyAlignment="1" applyProtection="1">
      <alignment horizontal="center" vertical="center" shrinkToFit="1"/>
    </xf>
    <xf numFmtId="177" fontId="8" fillId="2" borderId="6" xfId="2" applyNumberFormat="1" applyFont="1" applyFill="1" applyBorder="1" applyAlignment="1" applyProtection="1">
      <alignment horizontal="center" vertical="center" wrapText="1" shrinkToFit="1"/>
    </xf>
    <xf numFmtId="0" fontId="18" fillId="0" borderId="12" xfId="0" applyFont="1" applyBorder="1" applyAlignment="1">
      <alignment horizontal="center" vertical="center" shrinkToFit="1"/>
    </xf>
    <xf numFmtId="0" fontId="8" fillId="2" borderId="15" xfId="2" applyFont="1" applyFill="1" applyBorder="1" applyAlignment="1" applyProtection="1">
      <alignment vertical="center" textRotation="255"/>
    </xf>
    <xf numFmtId="0" fontId="8" fillId="0" borderId="12" xfId="2" applyFont="1" applyFill="1" applyBorder="1" applyAlignment="1" applyProtection="1">
      <alignment horizontal="center" vertical="top"/>
      <protection locked="0"/>
    </xf>
    <xf numFmtId="0" fontId="8" fillId="0" borderId="0" xfId="2" applyFont="1" applyFill="1" applyBorder="1" applyAlignment="1" applyProtection="1">
      <alignment horizontal="center" vertical="top"/>
      <protection locked="0"/>
    </xf>
    <xf numFmtId="0" fontId="8" fillId="0" borderId="4" xfId="2" applyFont="1" applyFill="1" applyBorder="1" applyAlignment="1" applyProtection="1">
      <alignment horizontal="center" vertical="top"/>
      <protection locked="0"/>
    </xf>
    <xf numFmtId="0" fontId="8" fillId="0" borderId="0" xfId="2" applyFont="1" applyFill="1" applyBorder="1" applyAlignment="1" applyProtection="1">
      <alignment horizontal="left" vertical="center" wrapText="1"/>
      <protection locked="0"/>
    </xf>
    <xf numFmtId="0" fontId="8" fillId="0" borderId="4" xfId="2" applyFont="1" applyFill="1" applyBorder="1" applyAlignment="1" applyProtection="1">
      <alignment horizontal="left" vertical="center" wrapText="1"/>
      <protection locked="0"/>
    </xf>
    <xf numFmtId="0" fontId="8" fillId="0" borderId="10" xfId="2" applyFont="1" applyFill="1" applyBorder="1" applyAlignment="1" applyProtection="1">
      <alignment horizontal="left" vertical="center" wrapText="1"/>
      <protection locked="0"/>
    </xf>
    <xf numFmtId="0" fontId="8" fillId="0" borderId="11" xfId="2" applyFont="1" applyFill="1" applyBorder="1" applyAlignment="1" applyProtection="1">
      <alignment horizontal="left" vertical="center" wrapText="1"/>
      <protection locked="0"/>
    </xf>
    <xf numFmtId="0" fontId="54" fillId="0" borderId="6" xfId="2" applyFont="1" applyFill="1" applyBorder="1" applyAlignment="1" applyProtection="1">
      <alignment horizontal="center" vertical="center"/>
      <protection locked="0"/>
    </xf>
    <xf numFmtId="0" fontId="54" fillId="0" borderId="7" xfId="2" applyFont="1" applyFill="1" applyBorder="1" applyAlignment="1" applyProtection="1">
      <alignment horizontal="center" vertical="center"/>
      <protection locked="0"/>
    </xf>
    <xf numFmtId="0" fontId="54" fillId="0" borderId="12" xfId="2" applyFont="1" applyFill="1" applyBorder="1" applyAlignment="1" applyProtection="1">
      <alignment horizontal="center" vertical="center"/>
      <protection locked="0"/>
    </xf>
    <xf numFmtId="0" fontId="54" fillId="0" borderId="0" xfId="2" applyFont="1" applyFill="1" applyBorder="1" applyAlignment="1" applyProtection="1">
      <alignment horizontal="center" vertical="center"/>
      <protection locked="0"/>
    </xf>
    <xf numFmtId="0" fontId="54" fillId="0" borderId="9" xfId="2" applyFont="1" applyFill="1" applyBorder="1" applyAlignment="1" applyProtection="1">
      <alignment horizontal="center" vertical="center"/>
      <protection locked="0"/>
    </xf>
    <xf numFmtId="0" fontId="54" fillId="0" borderId="10" xfId="2" applyFont="1" applyFill="1" applyBorder="1" applyAlignment="1" applyProtection="1">
      <alignment horizontal="center" vertical="center"/>
      <protection locked="0"/>
    </xf>
    <xf numFmtId="193" fontId="8" fillId="0" borderId="6" xfId="2" quotePrefix="1" applyNumberFormat="1" applyFont="1" applyFill="1" applyBorder="1" applyAlignment="1" applyProtection="1">
      <alignment horizontal="center" vertical="center" shrinkToFit="1"/>
    </xf>
    <xf numFmtId="193" fontId="8" fillId="0" borderId="12" xfId="2" applyNumberFormat="1" applyFont="1" applyFill="1" applyBorder="1" applyAlignment="1" applyProtection="1">
      <alignment horizontal="center" vertical="center" shrinkToFit="1"/>
    </xf>
    <xf numFmtId="193" fontId="8" fillId="0" borderId="9" xfId="2" applyNumberFormat="1" applyFont="1" applyFill="1" applyBorder="1" applyAlignment="1" applyProtection="1">
      <alignment horizontal="center" vertical="center" shrinkToFit="1"/>
    </xf>
    <xf numFmtId="193" fontId="8" fillId="0" borderId="14" xfId="2" applyNumberFormat="1" applyFont="1" applyFill="1" applyBorder="1" applyAlignment="1" applyProtection="1">
      <alignment horizontal="center" vertical="center" shrinkToFit="1"/>
    </xf>
    <xf numFmtId="0" fontId="4" fillId="0" borderId="0" xfId="2" applyFont="1" applyFill="1" applyBorder="1" applyAlignment="1" applyProtection="1">
      <alignment horizontal="left" vertical="center"/>
    </xf>
    <xf numFmtId="0" fontId="3" fillId="0" borderId="14" xfId="2" applyFont="1" applyFill="1" applyBorder="1" applyAlignment="1" applyProtection="1">
      <alignment horizontal="left" vertical="center"/>
    </xf>
    <xf numFmtId="0" fontId="3" fillId="0" borderId="1" xfId="2" applyFont="1" applyFill="1" applyBorder="1" applyAlignment="1" applyProtection="1">
      <alignment horizontal="left" vertical="center" shrinkToFit="1"/>
    </xf>
    <xf numFmtId="0" fontId="3" fillId="0" borderId="1" xfId="2" applyFont="1" applyFill="1" applyBorder="1" applyAlignment="1" applyProtection="1">
      <alignment horizontal="center" vertical="center" wrapText="1" shrinkToFit="1"/>
    </xf>
    <xf numFmtId="0" fontId="3" fillId="0" borderId="13" xfId="2" applyFont="1" applyFill="1" applyBorder="1" applyAlignment="1" applyProtection="1">
      <alignment horizontal="left"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176" fontId="3" fillId="0" borderId="6" xfId="2" applyNumberFormat="1" applyFont="1" applyFill="1" applyBorder="1" applyAlignment="1" applyProtection="1">
      <alignment horizontal="center" vertical="center"/>
    </xf>
    <xf numFmtId="176" fontId="3" fillId="0" borderId="7" xfId="2" applyNumberFormat="1" applyFont="1" applyFill="1" applyBorder="1" applyAlignment="1" applyProtection="1">
      <alignment horizontal="center" vertical="center"/>
    </xf>
    <xf numFmtId="176" fontId="3" fillId="0" borderId="5" xfId="2" applyNumberFormat="1" applyFont="1" applyFill="1" applyBorder="1" applyAlignment="1" applyProtection="1">
      <alignment horizontal="center" vertical="center"/>
    </xf>
    <xf numFmtId="0" fontId="47" fillId="0" borderId="9" xfId="0" applyFont="1" applyBorder="1" applyAlignment="1">
      <alignment horizontal="center" vertical="center"/>
    </xf>
    <xf numFmtId="0" fontId="47" fillId="0" borderId="10" xfId="0" applyFont="1" applyBorder="1" applyAlignment="1">
      <alignment horizontal="center" vertical="center"/>
    </xf>
    <xf numFmtId="0" fontId="47" fillId="0" borderId="11" xfId="0" applyFont="1" applyBorder="1" applyAlignment="1">
      <alignment horizontal="center" vertical="center"/>
    </xf>
    <xf numFmtId="0" fontId="3" fillId="2" borderId="12" xfId="2" applyFont="1" applyFill="1" applyBorder="1" applyAlignment="1" applyProtection="1">
      <alignment horizontal="center" vertical="center" wrapText="1" shrinkToFit="1"/>
    </xf>
    <xf numFmtId="0" fontId="3" fillId="2" borderId="15" xfId="2" applyFont="1" applyFill="1" applyBorder="1" applyAlignment="1" applyProtection="1">
      <alignment horizontal="center" vertical="center" wrapText="1" shrinkToFit="1"/>
    </xf>
    <xf numFmtId="179" fontId="3" fillId="0" borderId="12" xfId="2" applyNumberFormat="1" applyFont="1" applyFill="1" applyBorder="1" applyAlignment="1" applyProtection="1">
      <alignment horizontal="center" vertical="center" shrinkToFit="1"/>
      <protection locked="0"/>
    </xf>
    <xf numFmtId="179" fontId="3" fillId="0" borderId="4" xfId="2" applyNumberFormat="1" applyFont="1" applyFill="1" applyBorder="1" applyAlignment="1" applyProtection="1">
      <alignment horizontal="center" vertical="center" shrinkToFit="1"/>
      <protection locked="0"/>
    </xf>
    <xf numFmtId="179" fontId="3" fillId="0" borderId="9" xfId="2" applyNumberFormat="1" applyFont="1" applyFill="1" applyBorder="1" applyAlignment="1" applyProtection="1">
      <alignment horizontal="center" vertical="center" shrinkToFit="1"/>
      <protection locked="0"/>
    </xf>
    <xf numFmtId="179" fontId="3" fillId="0" borderId="11" xfId="2" applyNumberFormat="1" applyFont="1" applyFill="1" applyBorder="1" applyAlignment="1" applyProtection="1">
      <alignment horizontal="center" vertical="center" shrinkToFit="1"/>
      <protection locked="0"/>
    </xf>
    <xf numFmtId="0" fontId="3" fillId="0" borderId="12" xfId="2" applyFont="1" applyFill="1" applyBorder="1" applyAlignment="1" applyProtection="1">
      <alignment horizontal="center" vertical="center"/>
      <protection locked="0"/>
    </xf>
    <xf numFmtId="0" fontId="3" fillId="0" borderId="0" xfId="2" applyFont="1" applyFill="1" applyBorder="1" applyAlignment="1" applyProtection="1">
      <alignment horizontal="center" vertical="center"/>
      <protection locked="0"/>
    </xf>
    <xf numFmtId="0" fontId="3" fillId="0" borderId="9" xfId="2" applyFont="1" applyFill="1" applyBorder="1" applyAlignment="1" applyProtection="1">
      <alignment horizontal="center" vertical="center"/>
      <protection locked="0"/>
    </xf>
    <xf numFmtId="0" fontId="3" fillId="0" borderId="10" xfId="2" applyFont="1" applyFill="1" applyBorder="1" applyAlignment="1" applyProtection="1">
      <alignment horizontal="center" vertical="center"/>
      <protection locked="0"/>
    </xf>
    <xf numFmtId="0" fontId="3" fillId="2" borderId="14" xfId="2" applyFont="1" applyFill="1" applyBorder="1" applyAlignment="1" applyProtection="1">
      <alignment horizontal="center" vertical="center" wrapText="1" shrinkToFit="1"/>
    </xf>
    <xf numFmtId="179" fontId="3" fillId="0" borderId="6" xfId="2" applyNumberFormat="1" applyFont="1" applyFill="1" applyBorder="1" applyAlignment="1" applyProtection="1">
      <alignment horizontal="center" vertical="center" shrinkToFit="1"/>
      <protection locked="0"/>
    </xf>
    <xf numFmtId="179" fontId="3" fillId="0" borderId="5" xfId="2" applyNumberFormat="1" applyFont="1" applyFill="1" applyBorder="1" applyAlignment="1" applyProtection="1">
      <alignment horizontal="center" vertical="center" shrinkToFit="1"/>
      <protection locked="0"/>
    </xf>
    <xf numFmtId="0" fontId="3" fillId="0" borderId="6" xfId="2" applyFont="1" applyFill="1" applyBorder="1" applyAlignment="1" applyProtection="1">
      <alignment horizontal="center" vertical="center"/>
      <protection locked="0"/>
    </xf>
    <xf numFmtId="0" fontId="3" fillId="0" borderId="7" xfId="2" applyFont="1" applyFill="1" applyBorder="1" applyAlignment="1" applyProtection="1">
      <alignment horizontal="center" vertical="center"/>
      <protection locked="0"/>
    </xf>
    <xf numFmtId="0" fontId="3" fillId="0" borderId="5" xfId="2" applyFont="1" applyFill="1" applyBorder="1" applyAlignment="1" applyProtection="1">
      <alignment horizontal="center" vertical="center"/>
      <protection locked="0"/>
    </xf>
    <xf numFmtId="0" fontId="3" fillId="0" borderId="4" xfId="2" applyFont="1" applyFill="1" applyBorder="1" applyAlignment="1" applyProtection="1">
      <alignment horizontal="center" vertical="center"/>
      <protection locked="0"/>
    </xf>
    <xf numFmtId="0" fontId="3" fillId="0" borderId="6" xfId="2" applyFont="1" applyFill="1" applyBorder="1" applyAlignment="1" applyProtection="1">
      <alignment horizontal="center" vertical="center" shrinkToFit="1"/>
      <protection locked="0"/>
    </xf>
    <xf numFmtId="0" fontId="3" fillId="0" borderId="5" xfId="2" applyFont="1" applyFill="1" applyBorder="1" applyAlignment="1" applyProtection="1">
      <alignment horizontal="center" vertical="center" shrinkToFit="1"/>
      <protection locked="0"/>
    </xf>
    <xf numFmtId="0" fontId="3" fillId="0" borderId="9" xfId="2" applyFont="1" applyFill="1" applyBorder="1" applyAlignment="1" applyProtection="1">
      <alignment horizontal="center" vertical="center" shrinkToFit="1"/>
      <protection locked="0"/>
    </xf>
    <xf numFmtId="0" fontId="3" fillId="0" borderId="11" xfId="2" applyFont="1" applyFill="1" applyBorder="1" applyAlignment="1" applyProtection="1">
      <alignment horizontal="center" vertical="center" shrinkToFit="1"/>
      <protection locked="0"/>
    </xf>
    <xf numFmtId="0" fontId="3" fillId="2" borderId="1" xfId="2" applyFont="1" applyFill="1" applyBorder="1" applyAlignment="1" applyProtection="1">
      <alignment horizontal="center" vertical="center" wrapText="1" shrinkToFit="1"/>
    </xf>
    <xf numFmtId="0" fontId="47" fillId="0" borderId="3" xfId="0" applyFont="1" applyBorder="1" applyAlignment="1">
      <alignment horizontal="left" vertical="center"/>
    </xf>
    <xf numFmtId="0" fontId="47" fillId="0" borderId="8" xfId="0" applyFont="1" applyBorder="1" applyAlignment="1">
      <alignment horizontal="left" vertical="center"/>
    </xf>
    <xf numFmtId="0" fontId="3" fillId="0" borderId="2" xfId="2" applyFont="1" applyFill="1" applyBorder="1" applyAlignment="1" applyProtection="1">
      <alignment horizontal="left" vertical="center"/>
      <protection locked="0"/>
    </xf>
    <xf numFmtId="0" fontId="3" fillId="0" borderId="3" xfId="2" applyFont="1" applyFill="1" applyBorder="1" applyAlignment="1" applyProtection="1">
      <alignment horizontal="left" vertical="center"/>
      <protection locked="0"/>
    </xf>
    <xf numFmtId="0" fontId="3" fillId="0" borderId="8" xfId="2" applyFont="1" applyFill="1" applyBorder="1" applyAlignment="1" applyProtection="1">
      <alignment horizontal="left" vertical="center"/>
      <protection locked="0"/>
    </xf>
    <xf numFmtId="0" fontId="3" fillId="4" borderId="2" xfId="4" applyFont="1" applyFill="1" applyBorder="1" applyAlignment="1">
      <alignment horizontal="center" vertical="center"/>
    </xf>
    <xf numFmtId="0" fontId="3" fillId="4" borderId="8" xfId="4" applyFont="1" applyFill="1" applyBorder="1" applyAlignment="1">
      <alignment horizontal="center" vertical="center"/>
    </xf>
    <xf numFmtId="0" fontId="3" fillId="2" borderId="2" xfId="2" applyFont="1" applyFill="1" applyBorder="1" applyAlignment="1" applyProtection="1">
      <alignment horizontal="center" vertical="center" shrinkToFit="1"/>
      <protection locked="0"/>
    </xf>
    <xf numFmtId="0" fontId="3" fillId="2" borderId="8" xfId="2" applyFont="1" applyFill="1" applyBorder="1" applyAlignment="1" applyProtection="1">
      <alignment horizontal="center" vertical="center" shrinkToFit="1"/>
      <protection locked="0"/>
    </xf>
    <xf numFmtId="176" fontId="39" fillId="0" borderId="2" xfId="2" applyNumberFormat="1" applyFont="1" applyFill="1" applyBorder="1" applyAlignment="1" applyProtection="1">
      <alignment horizontal="center" vertical="center"/>
      <protection locked="0"/>
    </xf>
    <xf numFmtId="176" fontId="39" fillId="0" borderId="3" xfId="2" applyNumberFormat="1" applyFont="1" applyFill="1" applyBorder="1" applyAlignment="1" applyProtection="1">
      <alignment horizontal="center" vertical="center"/>
      <protection locked="0"/>
    </xf>
    <xf numFmtId="176" fontId="39" fillId="0" borderId="8" xfId="2" applyNumberFormat="1" applyFont="1" applyFill="1" applyBorder="1" applyAlignment="1" applyProtection="1">
      <alignment horizontal="center" vertical="center"/>
      <protection locked="0"/>
    </xf>
    <xf numFmtId="0" fontId="47" fillId="0" borderId="3" xfId="0" applyFont="1" applyBorder="1" applyAlignment="1">
      <alignment vertical="center"/>
    </xf>
    <xf numFmtId="0" fontId="47" fillId="0" borderId="8" xfId="0" applyFont="1" applyBorder="1" applyAlignment="1">
      <alignment vertical="center"/>
    </xf>
    <xf numFmtId="0" fontId="3" fillId="0" borderId="2" xfId="2" applyFont="1" applyFill="1" applyBorder="1" applyAlignment="1" applyProtection="1">
      <alignment horizontal="left" vertical="center" shrinkToFit="1"/>
    </xf>
    <xf numFmtId="0" fontId="3" fillId="0" borderId="3" xfId="2" applyFont="1" applyFill="1" applyBorder="1" applyAlignment="1" applyProtection="1">
      <alignment horizontal="left" vertical="center" shrinkToFit="1"/>
    </xf>
    <xf numFmtId="0" fontId="3" fillId="3" borderId="2" xfId="2" applyFont="1" applyFill="1" applyBorder="1" applyAlignment="1" applyProtection="1">
      <alignment horizontal="center" vertical="center" shrinkToFit="1"/>
    </xf>
    <xf numFmtId="0" fontId="3" fillId="3" borderId="3" xfId="2" applyFont="1" applyFill="1" applyBorder="1" applyAlignment="1" applyProtection="1">
      <alignment horizontal="center" vertical="center" shrinkToFit="1"/>
    </xf>
    <xf numFmtId="0" fontId="3" fillId="0" borderId="8" xfId="2" applyFont="1" applyFill="1" applyBorder="1" applyAlignment="1" applyProtection="1">
      <alignment horizontal="left" vertical="center" shrinkToFit="1"/>
    </xf>
    <xf numFmtId="179" fontId="47" fillId="0" borderId="12" xfId="4" applyNumberFormat="1" applyFont="1" applyBorder="1" applyAlignment="1">
      <alignment horizontal="center" vertical="center" shrinkToFit="1"/>
    </xf>
    <xf numFmtId="179" fontId="47" fillId="0" borderId="4" xfId="4" applyNumberFormat="1" applyFont="1" applyBorder="1" applyAlignment="1">
      <alignment horizontal="center" vertical="center" shrinkToFit="1"/>
    </xf>
    <xf numFmtId="179" fontId="47" fillId="0" borderId="9" xfId="4" applyNumberFormat="1" applyFont="1" applyBorder="1" applyAlignment="1">
      <alignment horizontal="center" vertical="center" shrinkToFit="1"/>
    </xf>
    <xf numFmtId="179" fontId="47" fillId="0" borderId="11" xfId="4" applyNumberFormat="1" applyFont="1" applyBorder="1" applyAlignment="1">
      <alignment horizontal="center" vertical="center" shrinkToFit="1"/>
    </xf>
    <xf numFmtId="0" fontId="47" fillId="0" borderId="12" xfId="4" applyNumberFormat="1" applyFont="1" applyBorder="1" applyAlignment="1">
      <alignment horizontal="center" vertical="center" shrinkToFit="1"/>
    </xf>
    <xf numFmtId="0" fontId="47" fillId="0" borderId="4" xfId="4" applyNumberFormat="1" applyFont="1" applyBorder="1" applyAlignment="1">
      <alignment horizontal="center" vertical="center" shrinkToFit="1"/>
    </xf>
    <xf numFmtId="0" fontId="47" fillId="0" borderId="9" xfId="4" applyNumberFormat="1" applyFont="1" applyBorder="1" applyAlignment="1">
      <alignment horizontal="center" vertical="center" shrinkToFit="1"/>
    </xf>
    <xf numFmtId="0" fontId="47" fillId="0" borderId="11" xfId="4" applyNumberFormat="1" applyFont="1" applyBorder="1" applyAlignment="1">
      <alignment horizontal="center" vertical="center" shrinkToFit="1"/>
    </xf>
    <xf numFmtId="0" fontId="47" fillId="0" borderId="2" xfId="4" applyFont="1" applyBorder="1" applyAlignment="1">
      <alignment horizontal="center" vertical="center" shrinkToFit="1"/>
    </xf>
    <xf numFmtId="0" fontId="47" fillId="0" borderId="8" xfId="4" applyFont="1" applyBorder="1" applyAlignment="1">
      <alignment horizontal="center" vertical="center" shrinkToFit="1"/>
    </xf>
    <xf numFmtId="179" fontId="47" fillId="0" borderId="6" xfId="4" applyNumberFormat="1" applyFont="1" applyBorder="1" applyAlignment="1">
      <alignment horizontal="center" vertical="center" shrinkToFit="1"/>
    </xf>
    <xf numFmtId="179" fontId="47" fillId="0" borderId="5" xfId="4" applyNumberFormat="1" applyFont="1" applyBorder="1" applyAlignment="1">
      <alignment horizontal="center" vertical="center" shrinkToFit="1"/>
    </xf>
    <xf numFmtId="0" fontId="8" fillId="0" borderId="7" xfId="2" applyFont="1" applyFill="1" applyBorder="1" applyAlignment="1" applyProtection="1">
      <alignment vertical="center" wrapText="1"/>
      <protection locked="0"/>
    </xf>
    <xf numFmtId="0" fontId="32" fillId="0" borderId="7" xfId="0" applyFont="1" applyBorder="1" applyAlignment="1">
      <alignment vertical="center" wrapText="1"/>
    </xf>
    <xf numFmtId="0" fontId="32" fillId="0" borderId="0" xfId="0" applyFont="1" applyAlignment="1">
      <alignment vertical="center" wrapText="1"/>
    </xf>
    <xf numFmtId="0" fontId="5" fillId="0" borderId="1" xfId="2" applyFont="1" applyFill="1" applyBorder="1" applyAlignment="1" applyProtection="1">
      <alignment horizontal="center" vertical="center" wrapText="1" shrinkToFit="1"/>
    </xf>
    <xf numFmtId="0" fontId="32" fillId="0" borderId="9" xfId="0" applyFont="1" applyBorder="1" applyAlignment="1">
      <alignment horizontal="center" vertical="center" shrinkToFit="1"/>
    </xf>
    <xf numFmtId="0" fontId="32" fillId="0" borderId="10" xfId="0" applyFont="1" applyBorder="1" applyAlignment="1">
      <alignment horizontal="center" vertical="center" shrinkToFit="1"/>
    </xf>
    <xf numFmtId="0" fontId="32" fillId="0" borderId="11" xfId="0" applyFont="1" applyBorder="1" applyAlignment="1">
      <alignment horizontal="center" vertical="center" shrinkToFit="1"/>
    </xf>
    <xf numFmtId="0" fontId="0" fillId="0" borderId="9"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3" fillId="2" borderId="15" xfId="2" applyFont="1" applyFill="1" applyBorder="1" applyAlignment="1" applyProtection="1">
      <alignment vertical="center" textRotation="255"/>
    </xf>
    <xf numFmtId="0" fontId="3" fillId="2" borderId="13" xfId="2" applyFont="1" applyFill="1" applyBorder="1" applyAlignment="1" applyProtection="1">
      <alignment vertical="center" textRotation="255"/>
    </xf>
    <xf numFmtId="0" fontId="15" fillId="0" borderId="12" xfId="2" applyFont="1" applyFill="1" applyBorder="1" applyAlignment="1" applyProtection="1">
      <alignment horizontal="center"/>
      <protection locked="0"/>
    </xf>
    <xf numFmtId="0" fontId="15" fillId="0" borderId="0" xfId="2" applyFont="1" applyFill="1" applyBorder="1" applyAlignment="1" applyProtection="1">
      <alignment horizontal="center"/>
      <protection locked="0"/>
    </xf>
    <xf numFmtId="0" fontId="15" fillId="0" borderId="4" xfId="2" applyFont="1" applyFill="1" applyBorder="1" applyAlignment="1" applyProtection="1">
      <alignment horizontal="center"/>
      <protection locked="0"/>
    </xf>
    <xf numFmtId="0" fontId="3" fillId="0" borderId="10" xfId="2" applyFont="1" applyFill="1" applyBorder="1" applyAlignment="1" applyProtection="1">
      <alignment horizontal="left" vertical="center" wrapText="1"/>
      <protection locked="0"/>
    </xf>
    <xf numFmtId="0" fontId="3" fillId="0" borderId="11" xfId="2" applyFont="1" applyFill="1" applyBorder="1" applyAlignment="1" applyProtection="1">
      <alignment horizontal="left" vertical="center" wrapText="1"/>
      <protection locked="0"/>
    </xf>
    <xf numFmtId="0" fontId="3" fillId="0" borderId="0" xfId="2" applyFont="1" applyFill="1" applyBorder="1" applyAlignment="1" applyProtection="1">
      <alignment horizontal="left" vertical="center" wrapText="1"/>
      <protection locked="0"/>
    </xf>
    <xf numFmtId="0" fontId="3" fillId="0" borderId="4" xfId="2" applyFont="1" applyFill="1" applyBorder="1" applyAlignment="1" applyProtection="1">
      <alignment horizontal="left" vertical="center" wrapText="1"/>
      <protection locked="0"/>
    </xf>
    <xf numFmtId="0" fontId="8" fillId="0" borderId="10" xfId="0" applyFont="1" applyBorder="1" applyAlignment="1">
      <alignment horizontal="center" vertical="center"/>
    </xf>
    <xf numFmtId="0" fontId="8" fillId="0" borderId="1" xfId="2" applyFont="1" applyFill="1" applyBorder="1" applyAlignment="1" applyProtection="1">
      <alignment horizontal="center" vertical="center" wrapText="1" shrinkToFit="1"/>
    </xf>
    <xf numFmtId="0" fontId="8" fillId="4" borderId="6" xfId="4" applyFont="1" applyFill="1" applyBorder="1" applyAlignment="1">
      <alignment horizontal="center"/>
    </xf>
    <xf numFmtId="0" fontId="8" fillId="4" borderId="5" xfId="4" applyFont="1" applyFill="1" applyBorder="1" applyAlignment="1">
      <alignment horizontal="center"/>
    </xf>
    <xf numFmtId="0" fontId="8" fillId="4" borderId="9" xfId="4" applyFont="1" applyFill="1" applyBorder="1" applyAlignment="1">
      <alignment horizontal="center" vertical="center"/>
    </xf>
    <xf numFmtId="0" fontId="8" fillId="4" borderId="11" xfId="4" applyFont="1" applyFill="1" applyBorder="1" applyAlignment="1">
      <alignment horizontal="center" vertical="center"/>
    </xf>
    <xf numFmtId="0" fontId="8" fillId="4" borderId="14" xfId="4" applyFont="1" applyFill="1" applyBorder="1" applyAlignment="1">
      <alignment horizontal="center" vertical="center" wrapText="1"/>
    </xf>
    <xf numFmtId="0" fontId="8" fillId="4" borderId="15" xfId="4" applyFont="1" applyFill="1" applyBorder="1" applyAlignment="1">
      <alignment horizontal="center" vertical="center" wrapText="1"/>
    </xf>
    <xf numFmtId="0" fontId="8" fillId="4" borderId="13" xfId="4" applyFont="1" applyFill="1" applyBorder="1" applyAlignment="1">
      <alignment horizontal="center" vertical="center" wrapText="1"/>
    </xf>
    <xf numFmtId="0" fontId="27" fillId="4" borderId="14" xfId="4" applyFont="1" applyFill="1" applyBorder="1" applyAlignment="1">
      <alignment horizontal="center" vertical="center" wrapText="1"/>
    </xf>
    <xf numFmtId="0" fontId="27" fillId="4" borderId="13" xfId="4" applyFont="1" applyFill="1" applyBorder="1" applyAlignment="1">
      <alignment horizontal="center" vertical="center" wrapText="1"/>
    </xf>
    <xf numFmtId="0" fontId="8" fillId="0" borderId="6" xfId="4" applyFont="1" applyBorder="1" applyAlignment="1">
      <alignment vertical="center"/>
    </xf>
    <xf numFmtId="0" fontId="8" fillId="0" borderId="7" xfId="4" applyFont="1" applyBorder="1" applyAlignment="1">
      <alignment vertical="center"/>
    </xf>
    <xf numFmtId="0" fontId="8" fillId="0" borderId="5" xfId="4" applyFont="1" applyBorder="1" applyAlignment="1">
      <alignment vertical="center"/>
    </xf>
    <xf numFmtId="0" fontId="8" fillId="4" borderId="2" xfId="4" applyFont="1" applyFill="1" applyBorder="1" applyAlignment="1">
      <alignment horizontal="center" vertical="center"/>
    </xf>
    <xf numFmtId="0" fontId="8" fillId="4" borderId="8" xfId="4" applyFont="1" applyFill="1" applyBorder="1" applyAlignment="1">
      <alignment horizontal="center" vertical="center"/>
    </xf>
    <xf numFmtId="0" fontId="8" fillId="0" borderId="2" xfId="4" applyFont="1" applyBorder="1" applyAlignment="1">
      <alignment vertical="center" shrinkToFit="1"/>
    </xf>
    <xf numFmtId="0" fontId="8" fillId="0" borderId="3" xfId="4" applyFont="1" applyBorder="1" applyAlignment="1">
      <alignment vertical="center" shrinkToFit="1"/>
    </xf>
    <xf numFmtId="0" fontId="8" fillId="0" borderId="8" xfId="4" applyFont="1" applyBorder="1" applyAlignment="1">
      <alignment vertical="center" shrinkToFit="1"/>
    </xf>
    <xf numFmtId="0" fontId="8" fillId="0" borderId="12"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4" xfId="4" applyFont="1" applyFill="1" applyBorder="1" applyAlignment="1">
      <alignment horizontal="center" vertical="center"/>
    </xf>
    <xf numFmtId="0" fontId="8" fillId="0" borderId="9" xfId="4" applyFont="1" applyFill="1" applyBorder="1" applyAlignment="1">
      <alignment horizontal="center" vertical="center"/>
    </xf>
    <xf numFmtId="0" fontId="8" fillId="0" borderId="10" xfId="4" applyFont="1" applyFill="1" applyBorder="1" applyAlignment="1">
      <alignment horizontal="center" vertical="center"/>
    </xf>
    <xf numFmtId="0" fontId="8" fillId="0" borderId="11" xfId="4" applyFont="1" applyFill="1" applyBorder="1" applyAlignment="1">
      <alignment horizontal="center" vertical="center"/>
    </xf>
    <xf numFmtId="0" fontId="8" fillId="0" borderId="9" xfId="4" applyFont="1" applyBorder="1">
      <alignment vertical="center"/>
    </xf>
    <xf numFmtId="0" fontId="8" fillId="0" borderId="10" xfId="4" applyFont="1" applyBorder="1">
      <alignment vertical="center"/>
    </xf>
    <xf numFmtId="0" fontId="8" fillId="0" borderId="11" xfId="4" applyFont="1" applyBorder="1">
      <alignment vertical="center"/>
    </xf>
    <xf numFmtId="0" fontId="8" fillId="0" borderId="6"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5" xfId="4" applyFont="1" applyFill="1" applyBorder="1" applyAlignment="1">
      <alignment horizontal="center" vertical="center"/>
    </xf>
    <xf numFmtId="0" fontId="27" fillId="4" borderId="15" xfId="4" applyFont="1" applyFill="1" applyBorder="1" applyAlignment="1">
      <alignment horizontal="center" vertical="center" wrapText="1"/>
    </xf>
    <xf numFmtId="0" fontId="8" fillId="4" borderId="6" xfId="4" applyFont="1" applyFill="1" applyBorder="1" applyAlignment="1">
      <alignment horizontal="center" vertical="center" wrapText="1"/>
    </xf>
    <xf numFmtId="0" fontId="8" fillId="4" borderId="13" xfId="4" applyFont="1" applyFill="1" applyBorder="1" applyAlignment="1">
      <alignment horizontal="center" vertical="center"/>
    </xf>
    <xf numFmtId="0" fontId="8" fillId="2" borderId="2" xfId="2" applyFont="1" applyFill="1" applyBorder="1" applyAlignment="1" applyProtection="1">
      <alignment horizontal="center" vertical="center" shrinkToFit="1"/>
    </xf>
    <xf numFmtId="0" fontId="8" fillId="2" borderId="3" xfId="2" applyFont="1" applyFill="1" applyBorder="1" applyAlignment="1" applyProtection="1">
      <alignment horizontal="center" vertical="center" shrinkToFit="1"/>
    </xf>
    <xf numFmtId="0" fontId="8" fillId="2" borderId="8" xfId="2" applyFont="1" applyFill="1" applyBorder="1" applyAlignment="1" applyProtection="1">
      <alignment horizontal="center" vertical="center" shrinkToFit="1"/>
    </xf>
    <xf numFmtId="0" fontId="8" fillId="4" borderId="6" xfId="4" applyFont="1" applyFill="1" applyBorder="1" applyAlignment="1">
      <alignment horizontal="center" vertical="center" shrinkToFit="1"/>
    </xf>
    <xf numFmtId="0" fontId="8" fillId="4" borderId="7" xfId="4" applyFont="1" applyFill="1" applyBorder="1" applyAlignment="1">
      <alignment horizontal="center" vertical="center" shrinkToFit="1"/>
    </xf>
    <xf numFmtId="0" fontId="8" fillId="4" borderId="5" xfId="4" applyFont="1" applyFill="1" applyBorder="1" applyAlignment="1">
      <alignment horizontal="center" vertical="center" shrinkToFit="1"/>
    </xf>
    <xf numFmtId="0" fontId="8" fillId="4" borderId="2" xfId="4" applyFont="1" applyFill="1" applyBorder="1" applyAlignment="1">
      <alignment horizontal="center" vertical="center" shrinkToFit="1"/>
    </xf>
    <xf numFmtId="0" fontId="8" fillId="4" borderId="3" xfId="4" applyFont="1" applyFill="1" applyBorder="1" applyAlignment="1">
      <alignment horizontal="center" vertical="center" shrinkToFit="1"/>
    </xf>
    <xf numFmtId="0" fontId="8" fillId="4" borderId="8" xfId="4" applyFont="1" applyFill="1" applyBorder="1" applyAlignment="1">
      <alignment horizontal="center" vertical="center" shrinkToFit="1"/>
    </xf>
    <xf numFmtId="0" fontId="8" fillId="2" borderId="2" xfId="2" applyFont="1" applyFill="1" applyBorder="1" applyAlignment="1" applyProtection="1">
      <alignment horizontal="center" vertical="center" shrinkToFit="1"/>
      <protection locked="0"/>
    </xf>
    <xf numFmtId="0" fontId="8" fillId="2" borderId="8" xfId="2" applyFont="1" applyFill="1" applyBorder="1" applyAlignment="1" applyProtection="1">
      <alignment horizontal="center" vertical="center" shrinkToFit="1"/>
      <protection locked="0"/>
    </xf>
    <xf numFmtId="176" fontId="8" fillId="0" borderId="2" xfId="2" applyNumberFormat="1" applyFont="1" applyFill="1" applyBorder="1" applyAlignment="1" applyProtection="1">
      <alignment horizontal="center" vertical="center"/>
      <protection locked="0"/>
    </xf>
    <xf numFmtId="176" fontId="8" fillId="0" borderId="3" xfId="2" applyNumberFormat="1" applyFont="1" applyFill="1" applyBorder="1" applyAlignment="1" applyProtection="1">
      <alignment horizontal="center" vertical="center"/>
      <protection locked="0"/>
    </xf>
    <xf numFmtId="176" fontId="8" fillId="0" borderId="8" xfId="2" applyNumberFormat="1" applyFont="1" applyFill="1" applyBorder="1" applyAlignment="1" applyProtection="1">
      <alignment horizontal="center" vertical="center"/>
      <protection locked="0"/>
    </xf>
    <xf numFmtId="0" fontId="8" fillId="0" borderId="2" xfId="2" applyFont="1" applyFill="1" applyBorder="1" applyAlignment="1" applyProtection="1">
      <alignment horizontal="left" vertical="center"/>
      <protection locked="0"/>
    </xf>
    <xf numFmtId="0" fontId="8" fillId="0" borderId="3" xfId="2" applyFont="1" applyFill="1" applyBorder="1" applyAlignment="1" applyProtection="1">
      <alignment horizontal="left" vertical="center"/>
      <protection locked="0"/>
    </xf>
    <xf numFmtId="0" fontId="31" fillId="0" borderId="7" xfId="0" applyFont="1" applyBorder="1" applyAlignment="1">
      <alignment vertical="center" wrapText="1"/>
    </xf>
    <xf numFmtId="0" fontId="31" fillId="0" borderId="0" xfId="0" applyFont="1" applyAlignment="1">
      <alignment vertical="center" wrapText="1"/>
    </xf>
    <xf numFmtId="0" fontId="8" fillId="4" borderId="1"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8"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2" xfId="4" applyFont="1" applyFill="1" applyBorder="1" applyAlignment="1">
      <alignment horizontal="center" vertical="center"/>
    </xf>
    <xf numFmtId="0" fontId="8" fillId="4" borderId="3" xfId="4" applyFont="1" applyFill="1" applyBorder="1" applyAlignment="1">
      <alignment horizontal="center" vertical="center"/>
    </xf>
    <xf numFmtId="0" fontId="8" fillId="0" borderId="13" xfId="4" applyFont="1" applyFill="1" applyBorder="1" applyAlignment="1">
      <alignment horizontal="center" vertical="center" wrapText="1"/>
    </xf>
    <xf numFmtId="0" fontId="8" fillId="0" borderId="1" xfId="4" applyFont="1" applyFill="1" applyBorder="1" applyAlignment="1">
      <alignment horizontal="center" vertical="center" wrapText="1"/>
    </xf>
    <xf numFmtId="179" fontId="8" fillId="0" borderId="0" xfId="4" applyNumberFormat="1" applyFont="1" applyFill="1" applyBorder="1" applyAlignment="1">
      <alignment horizontal="center" vertical="center" shrinkToFit="1"/>
    </xf>
    <xf numFmtId="179" fontId="8" fillId="0" borderId="4" xfId="4" applyNumberFormat="1" applyFont="1" applyFill="1" applyBorder="1" applyAlignment="1">
      <alignment horizontal="center" vertical="center" shrinkToFit="1"/>
    </xf>
    <xf numFmtId="0" fontId="8" fillId="0" borderId="1" xfId="4" applyFont="1" applyFill="1" applyBorder="1" applyAlignment="1">
      <alignment horizontal="center" vertical="center" shrinkToFit="1"/>
    </xf>
    <xf numFmtId="179" fontId="8" fillId="0" borderId="1" xfId="4" applyNumberFormat="1" applyFont="1" applyFill="1" applyBorder="1" applyAlignment="1">
      <alignment horizontal="center" vertical="center" shrinkToFit="1"/>
    </xf>
    <xf numFmtId="176" fontId="8" fillId="0" borderId="6" xfId="4" applyNumberFormat="1" applyFont="1" applyBorder="1" applyAlignment="1">
      <alignment horizontal="center" vertical="center"/>
    </xf>
    <xf numFmtId="176" fontId="8" fillId="0" borderId="7" xfId="4" applyNumberFormat="1" applyFont="1" applyBorder="1" applyAlignment="1">
      <alignment horizontal="center" vertical="center"/>
    </xf>
    <xf numFmtId="176" fontId="8" fillId="0" borderId="5" xfId="4" applyNumberFormat="1" applyFont="1" applyBorder="1" applyAlignment="1">
      <alignment horizontal="center" vertical="center"/>
    </xf>
    <xf numFmtId="0" fontId="8" fillId="4" borderId="14" xfId="4" applyFont="1" applyFill="1" applyBorder="1" applyAlignment="1">
      <alignment horizontal="center"/>
    </xf>
    <xf numFmtId="0" fontId="8" fillId="0" borderId="13" xfId="4" applyFont="1" applyBorder="1" applyAlignment="1">
      <alignment horizontal="center" vertical="center"/>
    </xf>
    <xf numFmtId="0" fontId="8" fillId="0" borderId="2" xfId="4" applyFont="1" applyBorder="1" applyAlignment="1">
      <alignment horizontal="center" vertical="center" shrinkToFit="1"/>
    </xf>
    <xf numFmtId="0" fontId="8" fillId="0" borderId="3" xfId="4" applyFont="1" applyBorder="1" applyAlignment="1">
      <alignment horizontal="center" vertical="center" shrinkToFit="1"/>
    </xf>
    <xf numFmtId="0" fontId="8" fillId="0" borderId="8" xfId="4" applyFont="1" applyBorder="1" applyAlignment="1">
      <alignment horizontal="center" vertical="center" shrinkToFit="1"/>
    </xf>
    <xf numFmtId="0" fontId="8" fillId="0" borderId="14" xfId="4" applyFont="1" applyBorder="1" applyAlignment="1">
      <alignment horizontal="center" vertical="center"/>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 xfId="2" applyFont="1" applyFill="1" applyBorder="1" applyAlignment="1" applyProtection="1">
      <alignment horizontal="center" vertical="center" shrinkToFit="1"/>
      <protection locked="0"/>
    </xf>
    <xf numFmtId="0" fontId="32" fillId="0" borderId="1" xfId="0" applyFont="1" applyBorder="1" applyAlignment="1">
      <alignment horizontal="center" vertical="center"/>
    </xf>
    <xf numFmtId="179" fontId="8" fillId="0" borderId="2" xfId="2" applyNumberFormat="1" applyFont="1" applyFill="1" applyBorder="1" applyAlignment="1" applyProtection="1">
      <alignment horizontal="center" vertical="center"/>
      <protection locked="0"/>
    </xf>
    <xf numFmtId="179" fontId="8" fillId="0" borderId="8" xfId="2" applyNumberFormat="1" applyFont="1" applyFill="1" applyBorder="1" applyAlignment="1" applyProtection="1">
      <alignment horizontal="center" vertical="center"/>
      <protection locked="0"/>
    </xf>
    <xf numFmtId="0" fontId="8" fillId="2" borderId="6" xfId="2" applyFont="1" applyFill="1" applyBorder="1" applyAlignment="1" applyProtection="1">
      <alignment horizontal="center" vertical="center" wrapText="1"/>
    </xf>
    <xf numFmtId="0" fontId="32" fillId="0" borderId="7" xfId="0" applyFont="1" applyBorder="1" applyAlignment="1">
      <alignment horizontal="center" vertical="center"/>
    </xf>
    <xf numFmtId="0" fontId="32" fillId="0" borderId="5" xfId="0" applyFont="1" applyBorder="1" applyAlignment="1">
      <alignment horizontal="center" vertical="center"/>
    </xf>
    <xf numFmtId="0" fontId="32" fillId="0" borderId="1" xfId="0" applyFont="1" applyBorder="1" applyAlignment="1">
      <alignment horizontal="center" vertical="center" shrinkToFit="1"/>
    </xf>
    <xf numFmtId="0" fontId="9" fillId="0" borderId="10" xfId="2" applyFont="1" applyFill="1" applyBorder="1" applyAlignment="1" applyProtection="1">
      <alignment horizontal="left" vertical="center"/>
    </xf>
    <xf numFmtId="0" fontId="8" fillId="2" borderId="57" xfId="2" applyFont="1" applyFill="1" applyBorder="1" applyAlignment="1" applyProtection="1">
      <alignment horizontal="center" vertical="center"/>
    </xf>
    <xf numFmtId="0" fontId="8" fillId="2" borderId="59" xfId="2" applyFont="1" applyFill="1" applyBorder="1" applyAlignment="1" applyProtection="1">
      <alignment horizontal="center" vertical="center"/>
    </xf>
    <xf numFmtId="0" fontId="8" fillId="2" borderId="58" xfId="2" applyFont="1" applyFill="1" applyBorder="1" applyAlignment="1" applyProtection="1">
      <alignment horizontal="center" vertical="center"/>
    </xf>
    <xf numFmtId="0" fontId="8" fillId="0" borderId="8" xfId="2" applyFont="1" applyFill="1" applyBorder="1" applyAlignment="1" applyProtection="1">
      <alignment horizontal="center" vertical="center" shrinkToFit="1"/>
    </xf>
    <xf numFmtId="0" fontId="8" fillId="2" borderId="15" xfId="2" applyFont="1" applyFill="1" applyBorder="1" applyAlignment="1" applyProtection="1">
      <alignment horizontal="center" vertical="center" wrapText="1"/>
    </xf>
    <xf numFmtId="0" fontId="8" fillId="2" borderId="13" xfId="2" applyFont="1" applyFill="1" applyBorder="1" applyAlignment="1" applyProtection="1">
      <alignment horizontal="center" vertical="center"/>
    </xf>
    <xf numFmtId="0" fontId="8" fillId="2" borderId="57" xfId="2" applyFont="1" applyFill="1" applyBorder="1" applyAlignment="1" applyProtection="1">
      <alignment horizontal="center" vertical="center" wrapText="1"/>
    </xf>
    <xf numFmtId="0" fontId="8" fillId="2" borderId="58" xfId="2" applyFont="1" applyFill="1" applyBorder="1" applyAlignment="1" applyProtection="1">
      <alignment horizontal="center" vertical="center" wrapText="1"/>
    </xf>
    <xf numFmtId="0" fontId="8" fillId="2" borderId="12" xfId="2" applyFont="1" applyFill="1" applyBorder="1" applyAlignment="1" applyProtection="1">
      <alignment horizontal="center" vertical="center" wrapText="1"/>
    </xf>
    <xf numFmtId="0" fontId="8" fillId="2" borderId="4" xfId="2" applyFont="1" applyFill="1" applyBorder="1" applyAlignment="1" applyProtection="1">
      <alignment horizontal="center" vertical="center"/>
    </xf>
    <xf numFmtId="0" fontId="8" fillId="2" borderId="2" xfId="2" applyFont="1" applyFill="1" applyBorder="1" applyAlignment="1" applyProtection="1">
      <alignment horizontal="center" vertical="center"/>
    </xf>
    <xf numFmtId="0" fontId="8" fillId="2" borderId="8" xfId="2" applyFont="1" applyFill="1" applyBorder="1" applyAlignment="1" applyProtection="1">
      <alignment horizontal="center" vertical="center"/>
    </xf>
    <xf numFmtId="0" fontId="8" fillId="2" borderId="2" xfId="2" applyFont="1" applyFill="1" applyBorder="1" applyAlignment="1" applyProtection="1">
      <alignment horizontal="center" vertical="center" wrapText="1"/>
    </xf>
    <xf numFmtId="0" fontId="8" fillId="2" borderId="8" xfId="2" applyFont="1" applyFill="1" applyBorder="1" applyAlignment="1" applyProtection="1">
      <alignment horizontal="center" vertical="center" wrapText="1"/>
    </xf>
    <xf numFmtId="0" fontId="8" fillId="2" borderId="14" xfId="2" applyFont="1" applyFill="1" applyBorder="1" applyAlignment="1" applyProtection="1">
      <alignment horizontal="center" vertical="center" wrapText="1"/>
    </xf>
    <xf numFmtId="0" fontId="8" fillId="2" borderId="13" xfId="2" applyFont="1" applyFill="1" applyBorder="1" applyAlignment="1" applyProtection="1">
      <alignment horizontal="center" vertical="center" wrapText="1"/>
    </xf>
    <xf numFmtId="0" fontId="32" fillId="0" borderId="9" xfId="0" applyFont="1" applyBorder="1" applyAlignment="1">
      <alignment horizontal="center" vertical="center" wrapText="1" shrinkToFit="1"/>
    </xf>
    <xf numFmtId="0" fontId="32" fillId="0" borderId="10" xfId="0" applyFont="1" applyBorder="1" applyAlignment="1">
      <alignment horizontal="center" vertical="center" wrapText="1" shrinkToFit="1"/>
    </xf>
    <xf numFmtId="0" fontId="32" fillId="0" borderId="11" xfId="0" applyFont="1" applyBorder="1" applyAlignment="1">
      <alignment horizontal="center" vertical="center" wrapText="1" shrinkToFit="1"/>
    </xf>
    <xf numFmtId="0" fontId="32" fillId="0" borderId="9" xfId="0" applyFont="1" applyBorder="1" applyAlignment="1">
      <alignment horizontal="center" vertical="center"/>
    </xf>
    <xf numFmtId="0" fontId="32" fillId="0" borderId="11" xfId="0" applyFont="1" applyBorder="1" applyAlignment="1">
      <alignment horizontal="center" vertical="center"/>
    </xf>
    <xf numFmtId="0" fontId="8" fillId="0" borderId="2" xfId="2" applyFont="1" applyFill="1" applyBorder="1" applyAlignment="1" applyProtection="1">
      <alignment horizontal="center" vertical="center" wrapText="1" shrinkToFit="1"/>
    </xf>
    <xf numFmtId="0" fontId="8" fillId="0" borderId="3" xfId="2" applyFont="1" applyFill="1" applyBorder="1" applyAlignment="1" applyProtection="1">
      <alignment horizontal="center" vertical="center" wrapText="1" shrinkToFit="1"/>
    </xf>
    <xf numFmtId="0" fontId="32" fillId="0" borderId="8" xfId="0" applyFont="1" applyBorder="1" applyAlignment="1">
      <alignment horizontal="center" vertical="center" wrapText="1" shrinkToFit="1"/>
    </xf>
    <xf numFmtId="0" fontId="8" fillId="2" borderId="6" xfId="2" applyFont="1" applyFill="1" applyBorder="1" applyAlignment="1" applyProtection="1">
      <alignment horizontal="center" vertical="center"/>
      <protection locked="0"/>
    </xf>
    <xf numFmtId="0" fontId="8" fillId="2" borderId="1" xfId="2" applyFont="1" applyFill="1" applyBorder="1" applyAlignment="1" applyProtection="1">
      <alignment horizontal="center" vertical="center" textRotation="255"/>
    </xf>
    <xf numFmtId="0" fontId="8" fillId="2" borderId="15" xfId="2" applyFont="1" applyFill="1" applyBorder="1" applyAlignment="1" applyProtection="1">
      <alignment horizontal="center" vertical="center" textRotation="255"/>
    </xf>
    <xf numFmtId="0" fontId="8" fillId="2" borderId="13" xfId="2" applyFont="1" applyFill="1" applyBorder="1" applyAlignment="1" applyProtection="1">
      <alignment horizontal="center" vertical="center" textRotation="255"/>
    </xf>
    <xf numFmtId="0" fontId="8" fillId="2" borderId="14" xfId="2" applyFont="1" applyFill="1" applyBorder="1" applyAlignment="1" applyProtection="1">
      <alignment horizontal="center" vertical="center" textRotation="255"/>
    </xf>
    <xf numFmtId="0" fontId="32" fillId="0" borderId="1" xfId="0" applyFont="1" applyBorder="1" applyAlignment="1">
      <alignment horizontal="center" vertical="center" wrapText="1"/>
    </xf>
    <xf numFmtId="0" fontId="27" fillId="2" borderId="1" xfId="2" applyFont="1" applyFill="1" applyBorder="1" applyAlignment="1" applyProtection="1">
      <alignment horizontal="center" vertical="center"/>
    </xf>
    <xf numFmtId="0" fontId="27" fillId="2" borderId="1" xfId="2" applyFont="1" applyFill="1" applyBorder="1" applyAlignment="1" applyProtection="1">
      <alignment horizontal="center" vertical="center" wrapText="1" shrinkToFit="1"/>
    </xf>
    <xf numFmtId="0" fontId="8" fillId="0" borderId="2" xfId="2" applyFont="1" applyFill="1" applyBorder="1" applyAlignment="1" applyProtection="1">
      <alignment horizontal="center" vertical="center"/>
      <protection locked="0"/>
    </xf>
    <xf numFmtId="0" fontId="8" fillId="0" borderId="3" xfId="2" applyFont="1" applyFill="1" applyBorder="1" applyAlignment="1" applyProtection="1">
      <alignment horizontal="center" vertical="center"/>
      <protection locked="0"/>
    </xf>
    <xf numFmtId="0" fontId="8" fillId="0" borderId="8" xfId="2" applyFont="1" applyFill="1" applyBorder="1" applyAlignment="1" applyProtection="1">
      <alignment horizontal="center" vertical="center"/>
      <protection locked="0"/>
    </xf>
    <xf numFmtId="0" fontId="48" fillId="0" borderId="70" xfId="0" applyFont="1" applyBorder="1" applyAlignment="1">
      <alignment horizontal="center" vertical="center"/>
    </xf>
    <xf numFmtId="0" fontId="5" fillId="0" borderId="8" xfId="2" applyFont="1" applyFill="1" applyBorder="1" applyAlignment="1" applyProtection="1">
      <alignment horizontal="center" vertical="center" shrinkToFit="1"/>
      <protection locked="0"/>
    </xf>
    <xf numFmtId="0" fontId="5" fillId="0" borderId="2" xfId="2" applyFont="1" applyFill="1" applyBorder="1" applyAlignment="1" applyProtection="1">
      <alignment horizontal="center" vertical="center" shrinkToFit="1"/>
      <protection locked="0"/>
    </xf>
    <xf numFmtId="0" fontId="8" fillId="0" borderId="2" xfId="2" applyFont="1" applyFill="1" applyBorder="1" applyAlignment="1" applyProtection="1">
      <alignment horizontal="center" vertical="center" shrinkToFit="1"/>
      <protection locked="0"/>
    </xf>
    <xf numFmtId="0" fontId="8" fillId="0" borderId="3" xfId="2" applyFont="1" applyFill="1" applyBorder="1" applyAlignment="1" applyProtection="1">
      <alignment horizontal="center" vertical="center" shrinkToFit="1"/>
      <protection locked="0"/>
    </xf>
    <xf numFmtId="0" fontId="8" fillId="0" borderId="8" xfId="2" applyFont="1" applyFill="1" applyBorder="1" applyAlignment="1" applyProtection="1">
      <alignment horizontal="center" vertical="center" shrinkToFit="1"/>
      <protection locked="0"/>
    </xf>
    <xf numFmtId="0" fontId="8" fillId="2" borderId="3" xfId="2" applyFont="1" applyFill="1" applyBorder="1" applyAlignment="1" applyProtection="1">
      <alignment horizontal="center" vertical="center"/>
    </xf>
    <xf numFmtId="0" fontId="8" fillId="2" borderId="3" xfId="2" applyFont="1" applyFill="1" applyBorder="1" applyAlignment="1" applyProtection="1">
      <alignment horizontal="center" vertical="center" wrapText="1"/>
    </xf>
    <xf numFmtId="0" fontId="8" fillId="2" borderId="5" xfId="2" applyFont="1" applyFill="1" applyBorder="1" applyAlignment="1" applyProtection="1">
      <alignment horizontal="center" vertical="center" wrapText="1"/>
    </xf>
    <xf numFmtId="0" fontId="8" fillId="2" borderId="9" xfId="2" applyFont="1" applyFill="1" applyBorder="1" applyAlignment="1" applyProtection="1">
      <alignment horizontal="center" vertical="center" wrapText="1"/>
    </xf>
    <xf numFmtId="0" fontId="8" fillId="2" borderId="11" xfId="2" applyFont="1" applyFill="1" applyBorder="1" applyAlignment="1" applyProtection="1">
      <alignment horizontal="center" vertical="center" wrapText="1"/>
    </xf>
    <xf numFmtId="0" fontId="8" fillId="0" borderId="8" xfId="2" applyFont="1" applyFill="1" applyBorder="1" applyAlignment="1" applyProtection="1">
      <alignment horizontal="center" vertical="center" wrapText="1" shrinkToFit="1"/>
    </xf>
    <xf numFmtId="0" fontId="8" fillId="2" borderId="12" xfId="2" applyFont="1" applyFill="1" applyBorder="1" applyAlignment="1" applyProtection="1">
      <alignment horizontal="center" vertical="center"/>
    </xf>
    <xf numFmtId="0" fontId="8" fillId="2" borderId="15" xfId="2" applyFont="1" applyFill="1" applyBorder="1" applyAlignment="1" applyProtection="1">
      <alignment horizontal="center"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0" fillId="0" borderId="70" xfId="0" applyBorder="1" applyAlignment="1">
      <alignment horizontal="center" vertical="center"/>
    </xf>
    <xf numFmtId="0" fontId="8" fillId="2" borderId="7" xfId="2" applyFont="1" applyFill="1" applyBorder="1" applyAlignment="1" applyProtection="1">
      <alignment horizontal="center" vertical="center" wrapText="1"/>
    </xf>
    <xf numFmtId="0" fontId="8" fillId="2" borderId="10" xfId="2" applyFont="1" applyFill="1" applyBorder="1" applyAlignment="1" applyProtection="1">
      <alignment horizontal="center" vertical="center" wrapText="1"/>
    </xf>
    <xf numFmtId="0" fontId="8" fillId="2" borderId="2" xfId="2" applyFont="1" applyFill="1" applyBorder="1" applyAlignment="1" applyProtection="1">
      <alignment horizontal="center" vertical="center"/>
      <protection locked="0"/>
    </xf>
    <xf numFmtId="0" fontId="8" fillId="2" borderId="3" xfId="2" applyFont="1" applyFill="1" applyBorder="1" applyAlignment="1" applyProtection="1">
      <alignment horizontal="center" vertical="center"/>
      <protection locked="0"/>
    </xf>
    <xf numFmtId="0" fontId="8" fillId="2" borderId="8" xfId="2" applyFont="1" applyFill="1" applyBorder="1" applyAlignment="1" applyProtection="1">
      <alignment horizontal="center" vertical="center"/>
      <protection locked="0"/>
    </xf>
    <xf numFmtId="0" fontId="5" fillId="0" borderId="76" xfId="2" applyFont="1" applyFill="1" applyBorder="1" applyAlignment="1" applyProtection="1">
      <alignment horizontal="center" vertical="center" shrinkToFit="1"/>
      <protection locked="0"/>
    </xf>
    <xf numFmtId="0" fontId="5" fillId="0" borderId="74" xfId="2" applyFont="1" applyFill="1" applyBorder="1" applyAlignment="1" applyProtection="1">
      <alignment horizontal="center" vertical="center" shrinkToFit="1"/>
      <protection locked="0"/>
    </xf>
    <xf numFmtId="0" fontId="5" fillId="0" borderId="11" xfId="2" applyFont="1" applyFill="1" applyBorder="1" applyAlignment="1" applyProtection="1">
      <alignment horizontal="center" vertical="center" shrinkToFit="1"/>
      <protection locked="0"/>
    </xf>
    <xf numFmtId="0" fontId="5" fillId="0" borderId="9" xfId="2" applyFont="1" applyFill="1" applyBorder="1" applyAlignment="1" applyProtection="1">
      <alignment horizontal="center" vertical="center" shrinkToFit="1"/>
      <protection locked="0"/>
    </xf>
    <xf numFmtId="0" fontId="21" fillId="5" borderId="1" xfId="2" applyFont="1" applyFill="1" applyBorder="1" applyAlignment="1" applyProtection="1">
      <alignment horizontal="center" vertical="center" wrapText="1"/>
      <protection locked="0"/>
    </xf>
    <xf numFmtId="0" fontId="57" fillId="5" borderId="1" xfId="2" applyFont="1" applyFill="1" applyBorder="1" applyAlignment="1" applyProtection="1">
      <alignment horizontal="center" vertical="center"/>
      <protection locked="0"/>
    </xf>
    <xf numFmtId="0" fontId="58" fillId="5" borderId="1" xfId="2" applyFont="1" applyFill="1" applyBorder="1" applyAlignment="1" applyProtection="1">
      <alignment horizontal="center" vertical="center" wrapText="1"/>
      <protection locked="0"/>
    </xf>
    <xf numFmtId="0" fontId="59" fillId="5" borderId="1" xfId="2" applyFont="1" applyFill="1" applyBorder="1" applyAlignment="1" applyProtection="1">
      <alignment horizontal="center" vertical="center"/>
      <protection locked="0"/>
    </xf>
    <xf numFmtId="0" fontId="8" fillId="2" borderId="0" xfId="2" applyFont="1" applyFill="1" applyBorder="1" applyAlignment="1" applyProtection="1">
      <alignment horizontal="center" vertical="center" wrapText="1"/>
    </xf>
    <xf numFmtId="0" fontId="8" fillId="2" borderId="4" xfId="2" applyFont="1" applyFill="1" applyBorder="1" applyAlignment="1" applyProtection="1">
      <alignment horizontal="center" vertical="center" wrapText="1"/>
    </xf>
    <xf numFmtId="0" fontId="8" fillId="2" borderId="0" xfId="2" applyFont="1" applyFill="1" applyBorder="1" applyAlignment="1" applyProtection="1">
      <alignment horizontal="center" vertical="center"/>
    </xf>
    <xf numFmtId="0" fontId="32" fillId="0" borderId="1" xfId="0" applyFont="1" applyBorder="1" applyAlignment="1">
      <alignment horizontal="center" vertical="center" textRotation="255"/>
    </xf>
    <xf numFmtId="0" fontId="14" fillId="0" borderId="2" xfId="2" applyFont="1" applyFill="1" applyBorder="1" applyAlignment="1" applyProtection="1">
      <alignment horizontal="center" vertical="center" wrapText="1"/>
      <protection locked="0"/>
    </xf>
    <xf numFmtId="0" fontId="14" fillId="0" borderId="8" xfId="2" applyFont="1" applyFill="1" applyBorder="1" applyAlignment="1" applyProtection="1">
      <alignment horizontal="center" vertical="center" wrapText="1"/>
      <protection locked="0"/>
    </xf>
    <xf numFmtId="0" fontId="14" fillId="0" borderId="3" xfId="2" applyFont="1" applyFill="1" applyBorder="1" applyAlignment="1" applyProtection="1">
      <alignment horizontal="center" vertical="center" wrapText="1"/>
      <protection locked="0"/>
    </xf>
    <xf numFmtId="0" fontId="14" fillId="0" borderId="3"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 xfId="2" applyFont="1" applyFill="1" applyBorder="1" applyAlignment="1" applyProtection="1">
      <alignment horizontal="center" vertical="center" shrinkToFit="1"/>
      <protection locked="0"/>
    </xf>
    <xf numFmtId="0" fontId="14" fillId="0" borderId="3" xfId="2" applyFont="1" applyFill="1" applyBorder="1" applyAlignment="1" applyProtection="1">
      <alignment horizontal="center" vertical="center" shrinkToFit="1"/>
      <protection locked="0"/>
    </xf>
    <xf numFmtId="0" fontId="14" fillId="0" borderId="8" xfId="2" applyFont="1" applyFill="1" applyBorder="1" applyAlignment="1" applyProtection="1">
      <alignment horizontal="center" vertical="center" shrinkToFit="1"/>
      <protection locked="0"/>
    </xf>
    <xf numFmtId="0" fontId="14" fillId="0" borderId="2" xfId="2" applyFont="1" applyFill="1" applyBorder="1" applyAlignment="1" applyProtection="1">
      <alignment horizontal="left" vertical="center" wrapText="1"/>
      <protection locked="0"/>
    </xf>
    <xf numFmtId="0" fontId="14" fillId="0" borderId="3" xfId="2" applyFont="1" applyFill="1" applyBorder="1" applyAlignment="1" applyProtection="1">
      <alignment horizontal="left" vertical="center" wrapText="1"/>
      <protection locked="0"/>
    </xf>
    <xf numFmtId="0" fontId="14" fillId="0" borderId="3" xfId="0" applyFont="1" applyBorder="1" applyAlignment="1">
      <alignment vertical="center" wrapText="1"/>
    </xf>
    <xf numFmtId="0" fontId="14" fillId="0" borderId="8" xfId="0" applyFont="1" applyBorder="1" applyAlignment="1">
      <alignment vertical="center" wrapText="1"/>
    </xf>
    <xf numFmtId="0" fontId="14" fillId="2" borderId="6" xfId="2" applyFont="1" applyFill="1" applyBorder="1" applyAlignment="1" applyProtection="1">
      <alignment horizontal="center" vertical="center" wrapText="1"/>
      <protection locked="0"/>
    </xf>
    <xf numFmtId="0" fontId="14" fillId="2" borderId="7" xfId="2" applyFont="1" applyFill="1" applyBorder="1" applyAlignment="1" applyProtection="1">
      <alignment horizontal="center" vertical="center" wrapText="1"/>
      <protection locked="0"/>
    </xf>
    <xf numFmtId="0" fontId="14" fillId="2" borderId="5" xfId="2" applyFont="1" applyFill="1" applyBorder="1" applyAlignment="1" applyProtection="1">
      <alignment horizontal="center" vertical="center" wrapText="1"/>
      <protection locked="0"/>
    </xf>
    <xf numFmtId="0" fontId="14" fillId="2" borderId="9" xfId="2" applyFont="1" applyFill="1" applyBorder="1" applyAlignment="1" applyProtection="1">
      <alignment horizontal="center" vertical="center" wrapText="1"/>
      <protection locked="0"/>
    </xf>
    <xf numFmtId="0" fontId="14" fillId="2" borderId="10" xfId="2" applyFont="1" applyFill="1" applyBorder="1" applyAlignment="1" applyProtection="1">
      <alignment horizontal="center" vertical="center" wrapText="1"/>
      <protection locked="0"/>
    </xf>
    <xf numFmtId="0" fontId="14" fillId="2" borderId="11" xfId="2" applyFont="1" applyFill="1" applyBorder="1" applyAlignment="1" applyProtection="1">
      <alignment horizontal="center" vertical="center" wrapText="1"/>
      <protection locked="0"/>
    </xf>
    <xf numFmtId="0" fontId="3" fillId="2" borderId="14" xfId="2" applyFont="1" applyFill="1" applyBorder="1" applyAlignment="1" applyProtection="1">
      <alignment vertical="center" textRotation="255"/>
    </xf>
    <xf numFmtId="0" fontId="14" fillId="2" borderId="8" xfId="2" applyFont="1" applyFill="1" applyBorder="1" applyAlignment="1" applyProtection="1">
      <alignment horizontal="center" vertical="center" wrapText="1"/>
      <protection locked="0"/>
    </xf>
    <xf numFmtId="0" fontId="5" fillId="0" borderId="9" xfId="2" applyFont="1" applyFill="1" applyBorder="1" applyAlignment="1" applyProtection="1">
      <alignment horizontal="left" vertical="center" shrinkToFit="1"/>
    </xf>
    <xf numFmtId="0" fontId="5" fillId="0" borderId="10" xfId="2" applyFont="1" applyFill="1" applyBorder="1" applyAlignment="1" applyProtection="1">
      <alignment horizontal="left" vertical="center" shrinkToFit="1"/>
    </xf>
    <xf numFmtId="0" fontId="5" fillId="0" borderId="11" xfId="2" applyFont="1" applyFill="1" applyBorder="1" applyAlignment="1" applyProtection="1">
      <alignment horizontal="left" vertical="center" shrinkToFit="1"/>
    </xf>
    <xf numFmtId="0" fontId="0" fillId="0" borderId="10" xfId="0" applyBorder="1" applyAlignment="1">
      <alignment horizontal="left" vertical="center"/>
    </xf>
    <xf numFmtId="0" fontId="14" fillId="0" borderId="3" xfId="0" applyFont="1" applyBorder="1" applyAlignment="1">
      <alignment horizontal="center" vertical="center"/>
    </xf>
    <xf numFmtId="0" fontId="14" fillId="0" borderId="8" xfId="0" applyFont="1" applyBorder="1" applyAlignment="1">
      <alignment horizontal="center" vertical="center"/>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2" borderId="12" xfId="2" applyFont="1" applyFill="1" applyBorder="1" applyAlignment="1" applyProtection="1">
      <alignment horizontal="center" vertical="center" wrapText="1"/>
      <protection locked="0"/>
    </xf>
    <xf numFmtId="0" fontId="14" fillId="2" borderId="0" xfId="2"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5" fillId="0" borderId="9" xfId="0"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7" xfId="0" applyFont="1" applyBorder="1" applyAlignment="1">
      <alignment horizontal="center" vertical="center" wrapText="1" shrinkToFit="1"/>
    </xf>
    <xf numFmtId="0" fontId="5" fillId="0" borderId="5" xfId="0" applyFont="1" applyBorder="1" applyAlignment="1">
      <alignment horizontal="center" vertical="center" wrapText="1" shrinkToFit="1"/>
    </xf>
    <xf numFmtId="0" fontId="5" fillId="0" borderId="9" xfId="0" applyFont="1" applyBorder="1" applyAlignment="1">
      <alignment horizontal="center" vertical="center" wrapText="1" shrinkToFit="1"/>
    </xf>
    <xf numFmtId="0" fontId="5" fillId="0" borderId="10" xfId="0" applyFont="1" applyBorder="1" applyAlignment="1">
      <alignment horizontal="center" vertical="center" wrapText="1" shrinkToFit="1"/>
    </xf>
    <xf numFmtId="0" fontId="5" fillId="0" borderId="11" xfId="0" applyFont="1" applyBorder="1" applyAlignment="1">
      <alignment horizontal="center" vertical="center" wrapText="1" shrinkToFit="1"/>
    </xf>
    <xf numFmtId="0" fontId="14" fillId="2" borderId="4" xfId="2" applyFont="1" applyFill="1" applyBorder="1" applyAlignment="1" applyProtection="1">
      <alignment horizontal="center" vertical="center" wrapText="1"/>
      <protection locked="0"/>
    </xf>
    <xf numFmtId="0" fontId="14" fillId="2" borderId="2" xfId="2" applyFont="1" applyFill="1" applyBorder="1" applyAlignment="1" applyProtection="1">
      <alignment horizontal="center" vertical="center"/>
      <protection locked="0"/>
    </xf>
    <xf numFmtId="0" fontId="50" fillId="2" borderId="3" xfId="0" applyFont="1" applyFill="1" applyBorder="1" applyAlignment="1">
      <alignment horizontal="center" vertical="center"/>
    </xf>
    <xf numFmtId="0" fontId="50" fillId="2" borderId="8" xfId="0" applyFont="1" applyFill="1" applyBorder="1" applyAlignment="1">
      <alignment horizontal="center" vertical="center"/>
    </xf>
    <xf numFmtId="0" fontId="5" fillId="0" borderId="6" xfId="2" applyFont="1" applyFill="1" applyBorder="1" applyAlignment="1" applyProtection="1">
      <alignment horizontal="left" vertical="center" shrinkToFit="1"/>
    </xf>
    <xf numFmtId="0" fontId="5" fillId="0" borderId="7" xfId="2" applyFont="1" applyFill="1" applyBorder="1" applyAlignment="1" applyProtection="1">
      <alignment horizontal="left" vertical="center" shrinkToFit="1"/>
    </xf>
    <xf numFmtId="0" fontId="5" fillId="0" borderId="5" xfId="2" applyFont="1" applyFill="1" applyBorder="1" applyAlignment="1" applyProtection="1">
      <alignment horizontal="left" vertical="center" shrinkToFit="1"/>
    </xf>
    <xf numFmtId="0" fontId="14" fillId="0" borderId="6" xfId="2" applyFont="1" applyFill="1" applyBorder="1" applyAlignment="1" applyProtection="1">
      <alignment horizontal="center"/>
      <protection locked="0"/>
    </xf>
    <xf numFmtId="0" fontId="14" fillId="0" borderId="7" xfId="2" applyFont="1" applyFill="1" applyBorder="1" applyAlignment="1" applyProtection="1">
      <alignment horizontal="center"/>
      <protection locked="0"/>
    </xf>
    <xf numFmtId="0" fontId="14" fillId="0" borderId="5" xfId="2" applyFont="1" applyFill="1" applyBorder="1" applyAlignment="1" applyProtection="1">
      <alignment horizontal="center"/>
      <protection locked="0"/>
    </xf>
    <xf numFmtId="0" fontId="14" fillId="0" borderId="12" xfId="2" applyFont="1" applyFill="1" applyBorder="1" applyAlignment="1" applyProtection="1">
      <alignment horizontal="center"/>
      <protection locked="0"/>
    </xf>
    <xf numFmtId="0" fontId="14" fillId="0" borderId="0" xfId="2" applyFont="1" applyFill="1" applyBorder="1" applyAlignment="1" applyProtection="1">
      <alignment horizontal="center"/>
      <protection locked="0"/>
    </xf>
    <xf numFmtId="0" fontId="14" fillId="0" borderId="4" xfId="2" applyFont="1" applyFill="1" applyBorder="1" applyAlignment="1" applyProtection="1">
      <alignment horizontal="center"/>
      <protection locked="0"/>
    </xf>
    <xf numFmtId="0" fontId="14" fillId="0" borderId="9" xfId="2" applyFont="1" applyFill="1" applyBorder="1" applyAlignment="1" applyProtection="1">
      <alignment horizontal="center"/>
      <protection locked="0"/>
    </xf>
    <xf numFmtId="0" fontId="14" fillId="0" borderId="10" xfId="2" applyFont="1" applyFill="1" applyBorder="1" applyAlignment="1" applyProtection="1">
      <alignment horizontal="center"/>
      <protection locked="0"/>
    </xf>
    <xf numFmtId="0" fontId="14" fillId="0" borderId="11" xfId="2" applyFont="1" applyFill="1" applyBorder="1" applyAlignment="1" applyProtection="1">
      <alignment horizontal="center"/>
      <protection locked="0"/>
    </xf>
    <xf numFmtId="0" fontId="14" fillId="2" borderId="2" xfId="2" applyFont="1" applyFill="1" applyBorder="1" applyAlignment="1" applyProtection="1">
      <alignment horizontal="center" vertical="center" wrapText="1"/>
      <protection locked="0"/>
    </xf>
    <xf numFmtId="0" fontId="14" fillId="2" borderId="3" xfId="2" applyFont="1" applyFill="1" applyBorder="1" applyAlignment="1" applyProtection="1">
      <alignment horizontal="center" vertical="center" wrapText="1"/>
      <protection locked="0"/>
    </xf>
    <xf numFmtId="179" fontId="14" fillId="0" borderId="2" xfId="2" applyNumberFormat="1" applyFont="1" applyFill="1" applyBorder="1" applyAlignment="1" applyProtection="1">
      <alignment horizontal="center" vertical="center" wrapText="1"/>
      <protection locked="0"/>
    </xf>
    <xf numFmtId="179" fontId="14" fillId="0" borderId="3" xfId="2" applyNumberFormat="1" applyFont="1" applyFill="1" applyBorder="1" applyAlignment="1" applyProtection="1">
      <alignment horizontal="center" vertical="center" wrapText="1"/>
      <protection locked="0"/>
    </xf>
    <xf numFmtId="184" fontId="14" fillId="0" borderId="2" xfId="2" applyNumberFormat="1" applyFont="1" applyFill="1" applyBorder="1" applyAlignment="1" applyProtection="1">
      <alignment horizontal="center" vertical="center" wrapText="1"/>
      <protection locked="0"/>
    </xf>
    <xf numFmtId="184" fontId="14" fillId="0" borderId="3" xfId="2" applyNumberFormat="1" applyFont="1" applyFill="1" applyBorder="1" applyAlignment="1" applyProtection="1">
      <alignment horizontal="center" vertical="center" wrapText="1"/>
      <protection locked="0"/>
    </xf>
    <xf numFmtId="184" fontId="14" fillId="0" borderId="8" xfId="2" applyNumberFormat="1" applyFont="1" applyFill="1" applyBorder="1" applyAlignment="1" applyProtection="1">
      <alignment horizontal="center" vertical="center" wrapText="1"/>
      <protection locked="0"/>
    </xf>
    <xf numFmtId="0" fontId="16" fillId="0" borderId="2" xfId="2" applyFont="1" applyFill="1" applyBorder="1" applyAlignment="1" applyProtection="1">
      <alignment horizontal="center" vertical="center" wrapText="1"/>
      <protection locked="0"/>
    </xf>
    <xf numFmtId="0" fontId="16" fillId="0" borderId="3" xfId="2" applyFont="1" applyFill="1" applyBorder="1" applyAlignment="1" applyProtection="1">
      <alignment horizontal="center" vertical="center" wrapText="1"/>
      <protection locked="0"/>
    </xf>
    <xf numFmtId="0" fontId="16" fillId="0" borderId="8" xfId="2" applyFont="1" applyFill="1" applyBorder="1" applyAlignment="1" applyProtection="1">
      <alignment horizontal="center" vertical="center" wrapText="1"/>
      <protection locked="0"/>
    </xf>
    <xf numFmtId="0" fontId="14" fillId="0" borderId="9" xfId="2" applyFont="1" applyFill="1" applyBorder="1" applyAlignment="1" applyProtection="1">
      <alignment horizontal="left" vertical="center"/>
      <protection locked="0"/>
    </xf>
    <xf numFmtId="0" fontId="14" fillId="0" borderId="10" xfId="2" applyFont="1" applyFill="1" applyBorder="1" applyAlignment="1" applyProtection="1">
      <alignment horizontal="left" vertical="center"/>
      <protection locked="0"/>
    </xf>
    <xf numFmtId="0" fontId="14" fillId="0" borderId="11" xfId="2" applyFont="1" applyFill="1" applyBorder="1" applyAlignment="1" applyProtection="1">
      <alignment horizontal="left" vertical="center"/>
      <protection locked="0"/>
    </xf>
    <xf numFmtId="0" fontId="14" fillId="0" borderId="9" xfId="2" applyFont="1" applyFill="1" applyBorder="1" applyAlignment="1" applyProtection="1">
      <alignment horizontal="left" vertical="center" shrinkToFit="1"/>
      <protection locked="0"/>
    </xf>
    <xf numFmtId="0" fontId="14" fillId="0" borderId="10" xfId="2" applyFont="1" applyFill="1" applyBorder="1" applyAlignment="1" applyProtection="1">
      <alignment horizontal="left" vertical="center" shrinkToFit="1"/>
      <protection locked="0"/>
    </xf>
    <xf numFmtId="0" fontId="14" fillId="0" borderId="11" xfId="2" applyFont="1" applyFill="1" applyBorder="1" applyAlignment="1" applyProtection="1">
      <alignment horizontal="left" vertical="center" shrinkToFit="1"/>
      <protection locked="0"/>
    </xf>
    <xf numFmtId="0" fontId="14" fillId="0" borderId="1" xfId="2" applyFont="1" applyFill="1" applyBorder="1" applyAlignment="1" applyProtection="1">
      <alignment horizontal="center" vertical="center" wrapText="1"/>
      <protection locked="0"/>
    </xf>
    <xf numFmtId="0" fontId="14" fillId="0" borderId="14" xfId="2" applyFont="1" applyFill="1" applyBorder="1" applyAlignment="1" applyProtection="1">
      <alignment horizontal="left" vertical="center" shrinkToFit="1"/>
      <protection locked="0"/>
    </xf>
    <xf numFmtId="0" fontId="14" fillId="0" borderId="15" xfId="2" applyFont="1" applyFill="1" applyBorder="1" applyAlignment="1" applyProtection="1">
      <alignment horizontal="left" vertical="center" shrinkToFit="1"/>
      <protection locked="0"/>
    </xf>
    <xf numFmtId="0" fontId="14" fillId="2" borderId="51" xfId="2" applyFont="1" applyFill="1" applyBorder="1" applyAlignment="1" applyProtection="1">
      <alignment horizontal="center" vertical="center" wrapText="1"/>
      <protection locked="0"/>
    </xf>
    <xf numFmtId="0" fontId="14" fillId="2" borderId="50" xfId="2" applyFont="1" applyFill="1" applyBorder="1" applyAlignment="1" applyProtection="1">
      <alignment horizontal="center" vertical="center" wrapText="1"/>
      <protection locked="0"/>
    </xf>
    <xf numFmtId="0" fontId="14" fillId="2" borderId="49" xfId="2" applyFont="1" applyFill="1" applyBorder="1" applyAlignment="1" applyProtection="1">
      <alignment horizontal="center" vertical="center" wrapText="1"/>
      <protection locked="0"/>
    </xf>
    <xf numFmtId="0" fontId="14" fillId="2" borderId="48" xfId="2" applyFont="1" applyFill="1" applyBorder="1" applyAlignment="1" applyProtection="1">
      <alignment horizontal="center" vertical="center" wrapText="1"/>
      <protection locked="0"/>
    </xf>
    <xf numFmtId="0" fontId="14" fillId="2" borderId="47" xfId="2" applyFont="1" applyFill="1" applyBorder="1" applyAlignment="1" applyProtection="1">
      <alignment horizontal="center" vertical="center" wrapText="1"/>
      <protection locked="0"/>
    </xf>
    <xf numFmtId="0" fontId="14" fillId="2" borderId="46" xfId="2" applyFont="1" applyFill="1" applyBorder="1" applyAlignment="1" applyProtection="1">
      <alignment horizontal="center" vertical="center" wrapText="1"/>
      <protection locked="0"/>
    </xf>
    <xf numFmtId="0" fontId="14" fillId="2" borderId="45" xfId="2" applyFont="1" applyFill="1" applyBorder="1" applyAlignment="1" applyProtection="1">
      <alignment horizontal="center" vertical="center" wrapText="1"/>
      <protection locked="0"/>
    </xf>
    <xf numFmtId="0" fontId="14" fillId="2" borderId="44" xfId="2" applyFont="1" applyFill="1" applyBorder="1" applyAlignment="1" applyProtection="1">
      <alignment horizontal="center" vertical="center" wrapText="1"/>
      <protection locked="0"/>
    </xf>
    <xf numFmtId="0" fontId="14" fillId="2" borderId="43" xfId="2" applyFont="1" applyFill="1" applyBorder="1" applyAlignment="1" applyProtection="1">
      <alignment horizontal="center" vertical="center" wrapText="1"/>
      <protection locked="0"/>
    </xf>
    <xf numFmtId="0" fontId="16" fillId="0" borderId="2" xfId="2" applyFont="1" applyBorder="1" applyAlignment="1" applyProtection="1">
      <alignment horizontal="center" vertical="center" wrapText="1"/>
      <protection locked="0"/>
    </xf>
    <xf numFmtId="0" fontId="16" fillId="0" borderId="3" xfId="2" applyFont="1" applyBorder="1" applyAlignment="1" applyProtection="1">
      <alignment horizontal="center" vertical="center" wrapText="1"/>
      <protection locked="0"/>
    </xf>
    <xf numFmtId="0" fontId="16" fillId="0" borderId="8" xfId="2" applyFont="1" applyBorder="1" applyAlignment="1" applyProtection="1">
      <alignment horizontal="center" vertical="center" wrapText="1"/>
      <protection locked="0"/>
    </xf>
    <xf numFmtId="0" fontId="16" fillId="0" borderId="2" xfId="2" applyFont="1" applyBorder="1" applyAlignment="1">
      <alignment horizontal="center" vertical="center" wrapText="1"/>
    </xf>
    <xf numFmtId="0" fontId="16" fillId="0" borderId="8" xfId="2" applyFont="1" applyBorder="1" applyAlignment="1">
      <alignment horizontal="center" vertical="center" wrapText="1"/>
    </xf>
    <xf numFmtId="0" fontId="16" fillId="0" borderId="2" xfId="2" applyNumberFormat="1" applyFont="1" applyBorder="1" applyAlignment="1">
      <alignment horizontal="center" vertical="center" wrapText="1"/>
    </xf>
    <xf numFmtId="0" fontId="16" fillId="0" borderId="8" xfId="2" applyNumberFormat="1" applyFont="1" applyBorder="1" applyAlignment="1">
      <alignment horizontal="center" vertical="center" wrapText="1"/>
    </xf>
    <xf numFmtId="0" fontId="8" fillId="0" borderId="1" xfId="2" applyFont="1" applyBorder="1" applyAlignment="1">
      <alignment horizontal="center" vertical="center"/>
    </xf>
    <xf numFmtId="0" fontId="28" fillId="0" borderId="9" xfId="0" applyFont="1" applyBorder="1" applyAlignment="1">
      <alignment horizontal="center" vertical="center" wrapText="1" shrinkToFit="1"/>
    </xf>
    <xf numFmtId="0" fontId="28" fillId="0" borderId="10" xfId="0" applyFont="1" applyBorder="1" applyAlignment="1">
      <alignment horizontal="center" vertical="center" wrapText="1" shrinkToFit="1"/>
    </xf>
    <xf numFmtId="0" fontId="28" fillId="0" borderId="11" xfId="0" applyFont="1" applyBorder="1" applyAlignment="1">
      <alignment horizontal="center" vertical="center" wrapText="1" shrinkToFit="1"/>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28" fillId="0" borderId="3" xfId="0" applyFont="1" applyBorder="1" applyAlignment="1">
      <alignment horizontal="center" vertical="center" wrapText="1"/>
    </xf>
    <xf numFmtId="0" fontId="28" fillId="0" borderId="8" xfId="0" applyFont="1" applyBorder="1" applyAlignment="1">
      <alignment horizontal="center" vertical="center" wrapText="1"/>
    </xf>
    <xf numFmtId="0" fontId="8" fillId="2" borderId="8" xfId="2" applyFont="1" applyFill="1" applyBorder="1" applyAlignment="1">
      <alignment horizontal="center" vertical="center" wrapText="1"/>
    </xf>
    <xf numFmtId="0" fontId="28" fillId="0" borderId="3" xfId="0" applyFont="1" applyBorder="1" applyAlignment="1">
      <alignment horizontal="center" vertical="center"/>
    </xf>
    <xf numFmtId="0" fontId="28" fillId="0" borderId="8" xfId="0" applyFont="1" applyBorder="1" applyAlignment="1">
      <alignment horizontal="center" vertical="center"/>
    </xf>
    <xf numFmtId="0" fontId="8" fillId="0" borderId="2" xfId="2" applyFont="1" applyBorder="1" applyAlignment="1">
      <alignment vertical="center" wrapText="1"/>
    </xf>
    <xf numFmtId="0" fontId="28" fillId="0" borderId="3" xfId="0" applyFont="1" applyBorder="1" applyAlignment="1">
      <alignment vertical="center"/>
    </xf>
    <xf numFmtId="0" fontId="28" fillId="0" borderId="8" xfId="0" applyFont="1" applyBorder="1" applyAlignment="1">
      <alignment vertical="center"/>
    </xf>
    <xf numFmtId="0" fontId="8" fillId="0" borderId="2" xfId="2" applyFont="1" applyBorder="1" applyAlignment="1">
      <alignment vertical="center"/>
    </xf>
    <xf numFmtId="0" fontId="8" fillId="0" borderId="3" xfId="2" applyFont="1" applyBorder="1" applyAlignment="1">
      <alignment vertical="center"/>
    </xf>
    <xf numFmtId="0" fontId="8" fillId="2" borderId="14" xfId="2" applyFont="1" applyFill="1" applyBorder="1" applyAlignment="1" applyProtection="1">
      <alignment horizontal="center" vertical="center"/>
    </xf>
    <xf numFmtId="0" fontId="41" fillId="2" borderId="1" xfId="2" applyFont="1" applyFill="1" applyBorder="1" applyAlignment="1">
      <alignment horizontal="center" vertical="center" wrapText="1"/>
    </xf>
    <xf numFmtId="0" fontId="41" fillId="2" borderId="1" xfId="2" applyFont="1" applyFill="1" applyBorder="1" applyAlignment="1">
      <alignment horizontal="center" vertical="center"/>
    </xf>
    <xf numFmtId="0" fontId="8" fillId="2" borderId="13" xfId="2" applyFont="1" applyFill="1" applyBorder="1" applyAlignment="1">
      <alignment horizontal="center" vertical="center" wrapText="1"/>
    </xf>
    <xf numFmtId="0" fontId="8" fillId="2" borderId="1" xfId="2" applyFont="1" applyFill="1" applyBorder="1" applyAlignment="1">
      <alignment horizontal="center" vertical="center" wrapText="1"/>
    </xf>
    <xf numFmtId="0" fontId="8" fillId="2" borderId="13" xfId="2" applyFont="1" applyFill="1" applyBorder="1" applyAlignment="1" applyProtection="1">
      <alignment horizontal="center" vertical="center" wrapText="1"/>
      <protection locked="0"/>
    </xf>
    <xf numFmtId="0" fontId="8" fillId="2" borderId="1" xfId="2" applyFont="1" applyFill="1" applyBorder="1" applyAlignment="1" applyProtection="1">
      <alignment horizontal="center" vertical="center" wrapText="1"/>
      <protection locked="0"/>
    </xf>
    <xf numFmtId="0" fontId="8" fillId="2" borderId="1" xfId="2" applyFont="1" applyFill="1" applyBorder="1" applyAlignment="1">
      <alignment horizontal="center" vertical="center"/>
    </xf>
    <xf numFmtId="179" fontId="8" fillId="0" borderId="2" xfId="2" applyNumberFormat="1" applyFont="1" applyBorder="1" applyAlignment="1">
      <alignment horizontal="center" vertical="center"/>
    </xf>
    <xf numFmtId="179" fontId="8" fillId="0" borderId="8" xfId="2" applyNumberFormat="1" applyFont="1" applyBorder="1" applyAlignment="1">
      <alignment horizontal="center" vertical="center"/>
    </xf>
    <xf numFmtId="176" fontId="8" fillId="0" borderId="1" xfId="2" applyNumberFormat="1" applyFont="1" applyBorder="1" applyAlignment="1">
      <alignment horizontal="center" vertical="center"/>
    </xf>
    <xf numFmtId="0" fontId="8" fillId="0" borderId="2" xfId="2" applyFont="1" applyBorder="1" applyAlignment="1">
      <alignment horizontal="center" vertical="center"/>
    </xf>
    <xf numFmtId="176" fontId="8" fillId="0" borderId="1" xfId="2" applyNumberFormat="1" applyFont="1" applyBorder="1" applyAlignment="1">
      <alignment horizontal="center" vertical="center" shrinkToFit="1"/>
    </xf>
    <xf numFmtId="0" fontId="8" fillId="2" borderId="15" xfId="2" applyFont="1" applyFill="1" applyBorder="1" applyAlignment="1">
      <alignment horizontal="center" vertical="center" textRotation="255"/>
    </xf>
    <xf numFmtId="0" fontId="8" fillId="2" borderId="13" xfId="2" applyFont="1" applyFill="1" applyBorder="1" applyAlignment="1">
      <alignment horizontal="center" vertical="center" textRotation="255"/>
    </xf>
    <xf numFmtId="0" fontId="8" fillId="2" borderId="14" xfId="2" applyFont="1" applyFill="1" applyBorder="1" applyAlignment="1">
      <alignment horizontal="center" vertical="center" textRotation="255"/>
    </xf>
    <xf numFmtId="0" fontId="18" fillId="0" borderId="2" xfId="0" applyFont="1" applyBorder="1" applyAlignment="1">
      <alignment vertical="center"/>
    </xf>
    <xf numFmtId="0" fontId="18" fillId="0" borderId="3" xfId="0" applyFont="1" applyBorder="1" applyAlignment="1">
      <alignment vertical="center"/>
    </xf>
    <xf numFmtId="0" fontId="18" fillId="0" borderId="8" xfId="0" applyFont="1" applyBorder="1" applyAlignment="1">
      <alignment vertical="center"/>
    </xf>
    <xf numFmtId="0" fontId="18" fillId="0" borderId="1" xfId="0" applyFont="1" applyBorder="1" applyAlignment="1">
      <alignmen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8" fillId="2" borderId="6" xfId="0" applyFont="1" applyFill="1" applyBorder="1" applyAlignment="1">
      <alignment horizontal="center" vertical="center" shrinkToFit="1"/>
    </xf>
    <xf numFmtId="0" fontId="18" fillId="2" borderId="7" xfId="0" applyFont="1" applyFill="1" applyBorder="1" applyAlignment="1">
      <alignment horizontal="center" vertical="center" shrinkToFit="1"/>
    </xf>
    <xf numFmtId="0" fontId="18" fillId="2" borderId="5" xfId="0" applyFont="1" applyFill="1" applyBorder="1" applyAlignment="1">
      <alignment horizontal="center" vertical="center" shrinkToFit="1"/>
    </xf>
    <xf numFmtId="0" fontId="42" fillId="0" borderId="2" xfId="0" applyFont="1" applyBorder="1" applyAlignment="1">
      <alignment vertical="center"/>
    </xf>
    <xf numFmtId="0" fontId="42" fillId="0" borderId="3" xfId="0" applyFont="1" applyBorder="1" applyAlignment="1">
      <alignment vertical="center"/>
    </xf>
    <xf numFmtId="0" fontId="42" fillId="0" borderId="8" xfId="0" applyFont="1" applyBorder="1" applyAlignment="1">
      <alignment vertical="center"/>
    </xf>
    <xf numFmtId="0" fontId="42" fillId="0" borderId="1" xfId="0" applyFont="1" applyBorder="1" applyAlignment="1">
      <alignment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18" fillId="2" borderId="9" xfId="0" applyFont="1" applyFill="1" applyBorder="1" applyAlignment="1">
      <alignment horizontal="center" vertical="center" shrinkToFit="1"/>
    </xf>
    <xf numFmtId="0" fontId="18" fillId="2" borderId="10"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48" fillId="0" borderId="9" xfId="0" applyFont="1" applyBorder="1" applyAlignment="1" applyProtection="1">
      <alignment horizontal="center" vertical="center"/>
    </xf>
    <xf numFmtId="0" fontId="48" fillId="0" borderId="10" xfId="0" applyFont="1" applyBorder="1" applyAlignment="1" applyProtection="1">
      <alignment horizontal="center" vertical="center"/>
    </xf>
    <xf numFmtId="0" fontId="48" fillId="0" borderId="11" xfId="0" applyFont="1" applyBorder="1" applyAlignment="1" applyProtection="1">
      <alignment horizontal="center" vertical="center"/>
    </xf>
    <xf numFmtId="0" fontId="18" fillId="0" borderId="2" xfId="0" applyFont="1" applyBorder="1" applyAlignment="1" applyProtection="1">
      <alignment horizontal="center" vertical="center"/>
    </xf>
    <xf numFmtId="0" fontId="18" fillId="0" borderId="3" xfId="0" applyFont="1" applyBorder="1" applyAlignment="1" applyProtection="1">
      <alignment horizontal="center" vertical="center"/>
    </xf>
    <xf numFmtId="0" fontId="18" fillId="0" borderId="8" xfId="0" applyFont="1" applyBorder="1" applyAlignment="1" applyProtection="1">
      <alignment horizontal="center" vertical="center"/>
    </xf>
    <xf numFmtId="0" fontId="42" fillId="0" borderId="8" xfId="0" applyFont="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178" fontId="18" fillId="0" borderId="6" xfId="0" applyNumberFormat="1" applyFont="1" applyBorder="1" applyAlignment="1" applyProtection="1">
      <alignment horizontal="center" vertical="center"/>
    </xf>
    <xf numFmtId="178" fontId="18" fillId="0" borderId="7" xfId="0" applyNumberFormat="1" applyFont="1" applyBorder="1" applyAlignment="1" applyProtection="1">
      <alignment horizontal="center" vertical="center"/>
    </xf>
    <xf numFmtId="178" fontId="18" fillId="0" borderId="5" xfId="0" applyNumberFormat="1" applyFont="1" applyBorder="1" applyAlignment="1" applyProtection="1">
      <alignment horizontal="center" vertical="center"/>
    </xf>
    <xf numFmtId="178" fontId="18" fillId="0" borderId="9" xfId="0" applyNumberFormat="1" applyFont="1" applyBorder="1" applyAlignment="1" applyProtection="1">
      <alignment horizontal="center" vertical="center"/>
    </xf>
    <xf numFmtId="178" fontId="18" fillId="0" borderId="10" xfId="0" applyNumberFormat="1" applyFont="1" applyBorder="1" applyAlignment="1" applyProtection="1">
      <alignment horizontal="center" vertical="center"/>
    </xf>
    <xf numFmtId="178" fontId="18" fillId="0" borderId="11" xfId="0" applyNumberFormat="1" applyFont="1" applyBorder="1" applyAlignment="1" applyProtection="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191" fontId="18" fillId="0" borderId="2" xfId="0" applyNumberFormat="1" applyFont="1" applyBorder="1" applyAlignment="1" applyProtection="1">
      <alignment horizontal="center" vertical="center"/>
    </xf>
    <xf numFmtId="0" fontId="0" fillId="0" borderId="3" xfId="0" applyBorder="1" applyAlignment="1" applyProtection="1">
      <alignment vertical="center"/>
    </xf>
    <xf numFmtId="0" fontId="0" fillId="0" borderId="8" xfId="0" applyBorder="1" applyAlignment="1" applyProtection="1">
      <alignment vertical="center"/>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8" xfId="0" applyFont="1" applyBorder="1" applyAlignment="1">
      <alignment horizontal="left" vertical="center" wrapText="1"/>
    </xf>
    <xf numFmtId="0" fontId="48" fillId="0" borderId="6" xfId="8" applyNumberFormat="1" applyFont="1" applyBorder="1" applyAlignment="1" applyProtection="1">
      <alignment horizontal="center" vertical="center"/>
    </xf>
    <xf numFmtId="0" fontId="48" fillId="0" borderId="7" xfId="8" applyNumberFormat="1" applyFont="1" applyBorder="1" applyAlignment="1" applyProtection="1">
      <alignment horizontal="center" vertical="center"/>
    </xf>
    <xf numFmtId="0" fontId="48" fillId="0" borderId="5" xfId="8" applyNumberFormat="1" applyFont="1" applyBorder="1" applyAlignment="1" applyProtection="1">
      <alignment horizontal="center" vertical="center"/>
    </xf>
    <xf numFmtId="0" fontId="18" fillId="2" borderId="8" xfId="0" applyFont="1" applyFill="1" applyBorder="1" applyAlignment="1">
      <alignment horizontal="center" vertical="center"/>
    </xf>
    <xf numFmtId="0" fontId="18" fillId="2" borderId="2" xfId="0" applyFont="1" applyFill="1" applyBorder="1" applyAlignment="1">
      <alignment horizontal="center" vertical="center" wrapText="1"/>
    </xf>
    <xf numFmtId="0" fontId="45" fillId="2" borderId="34" xfId="5" applyFont="1" applyFill="1" applyBorder="1" applyAlignment="1">
      <alignment horizontal="center" vertical="center" wrapText="1"/>
    </xf>
    <xf numFmtId="0" fontId="45" fillId="2" borderId="26" xfId="5" applyFont="1" applyFill="1" applyBorder="1" applyAlignment="1">
      <alignment horizontal="center" vertical="center" wrapText="1"/>
    </xf>
    <xf numFmtId="0" fontId="45" fillId="2" borderId="22" xfId="5" applyFont="1" applyFill="1" applyBorder="1" applyAlignment="1">
      <alignment horizontal="center" vertical="center" wrapText="1"/>
    </xf>
    <xf numFmtId="0" fontId="16" fillId="2" borderId="35" xfId="5" applyFont="1" applyFill="1" applyBorder="1" applyAlignment="1">
      <alignment horizontal="center" vertical="center" wrapText="1"/>
    </xf>
    <xf numFmtId="0" fontId="16" fillId="2" borderId="27" xfId="5" applyFont="1" applyFill="1" applyBorder="1" applyAlignment="1">
      <alignment horizontal="center" vertical="center" wrapText="1"/>
    </xf>
    <xf numFmtId="0" fontId="16" fillId="2" borderId="23" xfId="5" applyFont="1" applyFill="1" applyBorder="1" applyAlignment="1">
      <alignment horizontal="center" vertical="center" wrapText="1"/>
    </xf>
    <xf numFmtId="0" fontId="8" fillId="0" borderId="17" xfId="5" applyFont="1" applyFill="1" applyBorder="1" applyAlignment="1">
      <alignment horizontal="center" vertical="center" shrinkToFit="1"/>
    </xf>
    <xf numFmtId="0" fontId="8" fillId="0" borderId="16" xfId="5" applyFont="1" applyFill="1" applyBorder="1" applyAlignment="1">
      <alignment horizontal="center" vertical="center" shrinkToFit="1"/>
    </xf>
    <xf numFmtId="0" fontId="16" fillId="2" borderId="14" xfId="5" applyFont="1" applyFill="1" applyBorder="1" applyAlignment="1">
      <alignment horizontal="center" vertical="center" wrapText="1"/>
    </xf>
    <xf numFmtId="0" fontId="16" fillId="2" borderId="13" xfId="5" applyFont="1" applyFill="1" applyBorder="1" applyAlignment="1">
      <alignment horizontal="center" vertical="center" wrapText="1"/>
    </xf>
    <xf numFmtId="0" fontId="16" fillId="2" borderId="7" xfId="5" applyFont="1" applyFill="1" applyBorder="1" applyAlignment="1">
      <alignment horizontal="center" vertical="center" wrapText="1"/>
    </xf>
    <xf numFmtId="0" fontId="16" fillId="2" borderId="10"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16" fillId="2" borderId="3" xfId="5" applyFont="1" applyFill="1" applyBorder="1" applyAlignment="1">
      <alignment horizontal="center" vertical="center"/>
    </xf>
    <xf numFmtId="0" fontId="16" fillId="2" borderId="20" xfId="5" applyFont="1" applyFill="1" applyBorder="1" applyAlignment="1">
      <alignment horizontal="center" vertical="center"/>
    </xf>
    <xf numFmtId="0" fontId="16" fillId="2" borderId="25" xfId="5" applyFont="1" applyFill="1" applyBorder="1" applyAlignment="1">
      <alignment horizontal="center" vertical="center"/>
    </xf>
    <xf numFmtId="0" fontId="16" fillId="2" borderId="8" xfId="5" applyFont="1" applyFill="1" applyBorder="1" applyAlignment="1">
      <alignment horizontal="center" vertical="center"/>
    </xf>
    <xf numFmtId="0" fontId="16" fillId="2" borderId="33" xfId="5" applyFont="1" applyFill="1" applyBorder="1" applyAlignment="1">
      <alignment horizontal="center" vertical="center"/>
    </xf>
    <xf numFmtId="0" fontId="16" fillId="2" borderId="32" xfId="5" applyFont="1" applyFill="1" applyBorder="1" applyAlignment="1">
      <alignment horizontal="center" vertical="center"/>
    </xf>
    <xf numFmtId="0" fontId="16" fillId="2" borderId="31" xfId="5" applyFont="1" applyFill="1" applyBorder="1" applyAlignment="1">
      <alignment horizontal="center" vertical="center"/>
    </xf>
    <xf numFmtId="0" fontId="8" fillId="2" borderId="35" xfId="5" applyFont="1" applyFill="1" applyBorder="1" applyAlignment="1">
      <alignment horizontal="center" vertical="center"/>
    </xf>
    <xf numFmtId="0" fontId="8" fillId="2" borderId="42" xfId="5" applyFont="1" applyFill="1" applyBorder="1" applyAlignment="1">
      <alignment horizontal="center" vertical="center"/>
    </xf>
    <xf numFmtId="0" fontId="8" fillId="2" borderId="23" xfId="5" applyFont="1" applyFill="1" applyBorder="1" applyAlignment="1">
      <alignment horizontal="center" vertical="center"/>
    </xf>
    <xf numFmtId="0" fontId="8" fillId="2" borderId="13" xfId="5" applyFont="1" applyFill="1" applyBorder="1" applyAlignment="1">
      <alignment horizontal="center" vertical="center"/>
    </xf>
    <xf numFmtId="0" fontId="8" fillId="0" borderId="42" xfId="5" applyFont="1" applyBorder="1" applyAlignment="1">
      <alignment horizontal="left" vertical="center"/>
    </xf>
    <xf numFmtId="0" fontId="8" fillId="0" borderId="41" xfId="5" applyFont="1" applyBorder="1" applyAlignment="1">
      <alignment horizontal="center" vertical="center"/>
    </xf>
    <xf numFmtId="0" fontId="8" fillId="0" borderId="40" xfId="5" applyFont="1" applyBorder="1" applyAlignment="1">
      <alignment horizontal="center" vertical="center"/>
    </xf>
    <xf numFmtId="0" fontId="16" fillId="2" borderId="30" xfId="5" applyFont="1" applyFill="1" applyBorder="1" applyAlignment="1">
      <alignment horizontal="center" vertical="center"/>
    </xf>
    <xf numFmtId="0" fontId="16" fillId="2" borderId="29" xfId="5" applyFont="1" applyFill="1" applyBorder="1" applyAlignment="1">
      <alignment horizontal="center" vertical="center"/>
    </xf>
    <xf numFmtId="0" fontId="16" fillId="2" borderId="28" xfId="5" applyFont="1" applyFill="1" applyBorder="1" applyAlignment="1">
      <alignment horizontal="center" vertical="center"/>
    </xf>
    <xf numFmtId="0" fontId="8" fillId="0" borderId="19" xfId="5" applyFont="1" applyBorder="1" applyAlignment="1">
      <alignment horizontal="center" vertical="center"/>
    </xf>
    <xf numFmtId="0" fontId="8" fillId="0" borderId="14" xfId="5" applyFont="1" applyBorder="1" applyAlignment="1">
      <alignment horizontal="center" vertical="center"/>
    </xf>
    <xf numFmtId="0" fontId="8" fillId="2" borderId="6" xfId="5" applyFont="1" applyFill="1" applyBorder="1" applyAlignment="1">
      <alignment horizontal="center" vertical="center" wrapText="1"/>
    </xf>
    <xf numFmtId="0" fontId="8" fillId="2" borderId="7" xfId="5" applyFont="1" applyFill="1" applyBorder="1" applyAlignment="1">
      <alignment horizontal="center" vertical="center"/>
    </xf>
    <xf numFmtId="0" fontId="8" fillId="2" borderId="5" xfId="5" applyFont="1" applyFill="1" applyBorder="1" applyAlignment="1">
      <alignment horizontal="center" vertical="center"/>
    </xf>
    <xf numFmtId="0" fontId="8" fillId="2" borderId="38" xfId="5" applyFont="1" applyFill="1" applyBorder="1" applyAlignment="1">
      <alignment horizontal="center" vertical="center"/>
    </xf>
    <xf numFmtId="0" fontId="8" fillId="2" borderId="37" xfId="5" applyFont="1" applyFill="1" applyBorder="1" applyAlignment="1">
      <alignment horizontal="center" vertical="center"/>
    </xf>
    <xf numFmtId="0" fontId="8" fillId="2" borderId="39" xfId="5" applyFont="1" applyFill="1" applyBorder="1" applyAlignment="1">
      <alignment horizontal="center" vertical="center"/>
    </xf>
    <xf numFmtId="0" fontId="9" fillId="0" borderId="6" xfId="5" applyFont="1" applyBorder="1" applyAlignment="1">
      <alignment horizontal="center" vertical="center"/>
    </xf>
    <xf numFmtId="0" fontId="9" fillId="0" borderId="7" xfId="5" applyFont="1" applyBorder="1" applyAlignment="1">
      <alignment horizontal="center" vertical="center"/>
    </xf>
    <xf numFmtId="0" fontId="9" fillId="0" borderId="18" xfId="5" applyFont="1" applyBorder="1" applyAlignment="1">
      <alignment horizontal="center" vertical="center"/>
    </xf>
    <xf numFmtId="0" fontId="9" fillId="0" borderId="38" xfId="5" applyFont="1" applyBorder="1" applyAlignment="1">
      <alignment horizontal="center" vertical="center"/>
    </xf>
    <xf numFmtId="0" fontId="9" fillId="0" borderId="37" xfId="5" applyFont="1" applyBorder="1" applyAlignment="1">
      <alignment horizontal="center" vertical="center"/>
    </xf>
    <xf numFmtId="0" fontId="9" fillId="0" borderId="36" xfId="5" applyFont="1" applyBorder="1" applyAlignment="1">
      <alignment horizontal="center" vertical="center"/>
    </xf>
    <xf numFmtId="0" fontId="8" fillId="0" borderId="29" xfId="5" applyFont="1" applyBorder="1" applyAlignment="1">
      <alignment horizontal="left" vertical="center"/>
    </xf>
    <xf numFmtId="0" fontId="8" fillId="0" borderId="1" xfId="5" applyFont="1" applyBorder="1" applyAlignment="1">
      <alignment horizontal="left" vertical="center"/>
    </xf>
    <xf numFmtId="0" fontId="8" fillId="2" borderId="29" xfId="5" applyFont="1" applyFill="1" applyBorder="1" applyAlignment="1">
      <alignment horizontal="center" vertical="center" shrinkToFit="1"/>
    </xf>
    <xf numFmtId="0" fontId="8" fillId="2" borderId="13" xfId="5" applyFont="1" applyFill="1" applyBorder="1" applyAlignment="1">
      <alignment horizontal="center" vertical="center" shrinkToFit="1"/>
    </xf>
    <xf numFmtId="0" fontId="8" fillId="0" borderId="13" xfId="5" applyFont="1" applyBorder="1" applyAlignment="1">
      <alignment horizontal="left" vertical="center"/>
    </xf>
    <xf numFmtId="0" fontId="8" fillId="2" borderId="29" xfId="5" applyFont="1" applyFill="1" applyBorder="1" applyAlignment="1">
      <alignment horizontal="center" vertical="center"/>
    </xf>
    <xf numFmtId="0" fontId="8" fillId="2" borderId="1" xfId="5" applyFont="1" applyFill="1" applyBorder="1" applyAlignment="1">
      <alignment horizontal="center" vertical="center"/>
    </xf>
    <xf numFmtId="0" fontId="8" fillId="2" borderId="52" xfId="5" applyFont="1" applyFill="1" applyBorder="1" applyAlignment="1">
      <alignment horizontal="center" vertical="center" shrinkToFit="1"/>
    </xf>
    <xf numFmtId="0" fontId="8" fillId="2" borderId="53" xfId="5" applyFont="1" applyFill="1" applyBorder="1" applyAlignment="1">
      <alignment horizontal="center" vertical="center" shrinkToFit="1"/>
    </xf>
    <xf numFmtId="0" fontId="8" fillId="2" borderId="54" xfId="5" applyFont="1" applyFill="1" applyBorder="1" applyAlignment="1">
      <alignment horizontal="center" vertical="center" shrinkToFit="1"/>
    </xf>
    <xf numFmtId="178" fontId="8" fillId="0" borderId="52" xfId="5" applyNumberFormat="1" applyFont="1" applyBorder="1" applyAlignment="1">
      <alignment horizontal="center" vertical="center"/>
    </xf>
    <xf numFmtId="178" fontId="8" fillId="0" borderId="53" xfId="5" applyNumberFormat="1" applyFont="1" applyBorder="1" applyAlignment="1">
      <alignment horizontal="center" vertical="center"/>
    </xf>
    <xf numFmtId="178" fontId="8" fillId="0" borderId="55" xfId="5" applyNumberFormat="1" applyFont="1" applyBorder="1" applyAlignment="1">
      <alignment horizontal="center" vertical="center"/>
    </xf>
    <xf numFmtId="0" fontId="28" fillId="0" borderId="56" xfId="0" applyFont="1" applyBorder="1" applyAlignment="1">
      <alignment horizontal="center" vertical="center"/>
    </xf>
    <xf numFmtId="0" fontId="16" fillId="2" borderId="21" xfId="5" applyFont="1" applyFill="1" applyBorder="1" applyAlignment="1">
      <alignment horizontal="center" vertical="center"/>
    </xf>
    <xf numFmtId="0" fontId="16" fillId="2" borderId="1" xfId="5" applyFont="1" applyFill="1" applyBorder="1" applyAlignment="1">
      <alignment horizontal="center" vertical="center"/>
    </xf>
    <xf numFmtId="0" fontId="16" fillId="2" borderId="24" xfId="5" applyFont="1" applyFill="1" applyBorder="1" applyAlignment="1">
      <alignment horizontal="center" vertical="center"/>
    </xf>
    <xf numFmtId="0" fontId="28" fillId="2" borderId="14" xfId="0" applyFont="1" applyFill="1" applyBorder="1" applyAlignment="1">
      <alignment horizontal="center" vertical="center" textRotation="255"/>
    </xf>
    <xf numFmtId="0" fontId="28" fillId="2" borderId="15" xfId="0" applyFont="1" applyFill="1" applyBorder="1" applyAlignment="1">
      <alignment horizontal="center" vertical="center" textRotation="255"/>
    </xf>
    <xf numFmtId="0" fontId="28" fillId="2" borderId="13" xfId="0" applyFont="1" applyFill="1" applyBorder="1" applyAlignment="1">
      <alignment horizontal="center" vertical="center" textRotation="255"/>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5" xfId="0" applyFont="1" applyBorder="1" applyAlignment="1">
      <alignment horizontal="center" vertical="center"/>
    </xf>
    <xf numFmtId="0" fontId="28" fillId="0" borderId="12" xfId="0" applyFont="1" applyBorder="1" applyAlignment="1">
      <alignment horizontal="center" vertical="center"/>
    </xf>
    <xf numFmtId="0" fontId="28" fillId="0" borderId="0" xfId="0" applyFont="1" applyBorder="1" applyAlignment="1">
      <alignment horizontal="center" vertical="center"/>
    </xf>
    <xf numFmtId="0" fontId="28" fillId="0" borderId="4" xfId="0" applyFont="1" applyBorder="1" applyAlignment="1">
      <alignment horizontal="center" vertical="center"/>
    </xf>
    <xf numFmtId="0" fontId="48" fillId="0" borderId="0" xfId="0" applyFont="1" applyAlignment="1">
      <alignment horizontal="center" vertical="center" wrapText="1"/>
    </xf>
    <xf numFmtId="195" fontId="27" fillId="0" borderId="1" xfId="0" applyNumberFormat="1" applyFont="1" applyBorder="1" applyAlignment="1">
      <alignment horizontal="center" vertical="center" wrapText="1"/>
    </xf>
    <xf numFmtId="195" fontId="27" fillId="0" borderId="1" xfId="0" applyNumberFormat="1" applyFont="1" applyBorder="1" applyAlignment="1">
      <alignment horizontal="center" vertical="center"/>
    </xf>
    <xf numFmtId="195" fontId="8" fillId="0" borderId="1" xfId="0" applyNumberFormat="1" applyFont="1" applyBorder="1" applyAlignment="1">
      <alignment horizontal="center" vertic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5"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 xfId="0" applyFont="1" applyBorder="1" applyAlignment="1">
      <alignment horizontal="center" vertical="center"/>
    </xf>
    <xf numFmtId="195" fontId="28" fillId="0" borderId="6" xfId="0" applyNumberFormat="1" applyFont="1" applyBorder="1" applyAlignment="1">
      <alignment horizontal="center" vertical="center" wrapText="1"/>
    </xf>
    <xf numFmtId="195" fontId="28" fillId="0" borderId="5" xfId="0" applyNumberFormat="1" applyFont="1" applyBorder="1" applyAlignment="1">
      <alignment horizontal="center" vertical="center" wrapText="1"/>
    </xf>
    <xf numFmtId="195" fontId="28" fillId="0" borderId="9" xfId="0" applyNumberFormat="1" applyFont="1" applyBorder="1" applyAlignment="1">
      <alignment horizontal="center" vertical="center" wrapText="1"/>
    </xf>
    <xf numFmtId="195" fontId="28" fillId="0" borderId="11" xfId="0" applyNumberFormat="1" applyFont="1" applyBorder="1" applyAlignment="1">
      <alignment horizontal="center" vertical="center" wrapText="1"/>
    </xf>
    <xf numFmtId="0" fontId="8" fillId="0" borderId="14" xfId="0" applyFont="1" applyBorder="1" applyAlignment="1">
      <alignment horizontal="center" vertical="center" wrapText="1"/>
    </xf>
    <xf numFmtId="0" fontId="8" fillId="0" borderId="13" xfId="0" applyFont="1" applyBorder="1" applyAlignment="1">
      <alignment horizontal="center" vertical="center" wrapText="1"/>
    </xf>
    <xf numFmtId="195" fontId="8" fillId="0" borderId="1" xfId="0" applyNumberFormat="1" applyFont="1" applyBorder="1" applyAlignment="1">
      <alignment horizontal="center" vertical="center" wrapText="1"/>
    </xf>
    <xf numFmtId="0" fontId="28" fillId="0" borderId="10" xfId="0" applyFont="1" applyFill="1" applyBorder="1" applyAlignment="1">
      <alignment horizontal="left" vertical="center"/>
    </xf>
    <xf numFmtId="0" fontId="28" fillId="2" borderId="1" xfId="0" applyFont="1" applyFill="1" applyBorder="1" applyAlignment="1">
      <alignment horizontal="center" vertical="center" textRotation="255" shrinkToFit="1"/>
    </xf>
    <xf numFmtId="0" fontId="28" fillId="0" borderId="10" xfId="0" applyFont="1" applyFill="1" applyBorder="1" applyAlignment="1">
      <alignment horizontal="center" vertical="center"/>
    </xf>
    <xf numFmtId="0" fontId="28" fillId="2" borderId="6"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50" fillId="2" borderId="0" xfId="0" applyFont="1" applyFill="1" applyAlignment="1">
      <alignment horizontal="center" vertical="center" wrapText="1"/>
    </xf>
    <xf numFmtId="0" fontId="28" fillId="2" borderId="14" xfId="0" applyFont="1" applyFill="1" applyBorder="1" applyAlignment="1">
      <alignment horizontal="center" vertical="center" wrapText="1"/>
    </xf>
    <xf numFmtId="0" fontId="28" fillId="2" borderId="13"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9" xfId="0" applyFont="1" applyFill="1" applyBorder="1" applyAlignment="1">
      <alignment horizontal="center" vertical="center"/>
    </xf>
    <xf numFmtId="0" fontId="28" fillId="2" borderId="10" xfId="0" applyFont="1" applyFill="1" applyBorder="1" applyAlignment="1">
      <alignment horizontal="center" vertical="center"/>
    </xf>
    <xf numFmtId="0" fontId="28" fillId="2" borderId="11" xfId="0" applyFont="1" applyFill="1" applyBorder="1" applyAlignment="1">
      <alignment horizontal="center" vertical="center"/>
    </xf>
    <xf numFmtId="0" fontId="28" fillId="2" borderId="7" xfId="0" applyFont="1" applyFill="1" applyBorder="1" applyAlignment="1">
      <alignment horizontal="center" vertical="center" wrapText="1"/>
    </xf>
    <xf numFmtId="0" fontId="28" fillId="2" borderId="10" xfId="0" applyFont="1" applyFill="1" applyBorder="1" applyAlignment="1">
      <alignment horizontal="center" vertical="center" wrapText="1"/>
    </xf>
    <xf numFmtId="14" fontId="28" fillId="0" borderId="1" xfId="0" applyNumberFormat="1" applyFont="1" applyFill="1" applyBorder="1" applyAlignment="1">
      <alignment horizontal="left" vertical="center"/>
    </xf>
    <xf numFmtId="0" fontId="8" fillId="0" borderId="1" xfId="0" applyFont="1" applyBorder="1" applyAlignment="1">
      <alignment horizontal="center" vertical="center" wrapText="1" shrinkToFit="1"/>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shrinkToFit="1"/>
    </xf>
    <xf numFmtId="0" fontId="42" fillId="2" borderId="1" xfId="0" applyFont="1" applyFill="1" applyBorder="1" applyAlignment="1">
      <alignment horizontal="center" vertical="center" shrinkToFit="1"/>
    </xf>
    <xf numFmtId="0" fontId="28" fillId="0" borderId="1" xfId="0" applyFont="1" applyFill="1" applyBorder="1" applyAlignment="1">
      <alignment horizontal="left" vertical="center" shrinkToFit="1"/>
    </xf>
    <xf numFmtId="0" fontId="42" fillId="0" borderId="1" xfId="0" applyFont="1" applyBorder="1" applyAlignment="1">
      <alignment horizontal="left" vertical="center" shrinkToFit="1"/>
    </xf>
    <xf numFmtId="0" fontId="28" fillId="2" borderId="13" xfId="0" applyFont="1" applyFill="1" applyBorder="1" applyAlignment="1">
      <alignment horizontal="center" vertical="center"/>
    </xf>
    <xf numFmtId="0" fontId="28" fillId="0" borderId="13" xfId="0" applyFont="1" applyFill="1" applyBorder="1" applyAlignment="1">
      <alignment horizontal="center" vertical="center"/>
    </xf>
    <xf numFmtId="0" fontId="42" fillId="0" borderId="13" xfId="0" applyFont="1" applyBorder="1" applyAlignment="1">
      <alignment horizontal="center" vertical="center"/>
    </xf>
    <xf numFmtId="180" fontId="27" fillId="0" borderId="1" xfId="0" applyNumberFormat="1" applyFont="1" applyFill="1" applyBorder="1" applyAlignment="1">
      <alignment horizontal="center" vertical="center" shrinkToFit="1"/>
    </xf>
    <xf numFmtId="180" fontId="42" fillId="0" borderId="1" xfId="0" applyNumberFormat="1" applyFont="1" applyBorder="1" applyAlignment="1">
      <alignment horizontal="center" vertical="center"/>
    </xf>
    <xf numFmtId="0" fontId="28" fillId="0" borderId="1" xfId="0" applyFont="1" applyFill="1" applyBorder="1" applyAlignment="1">
      <alignment horizontal="left" vertical="center"/>
    </xf>
    <xf numFmtId="0" fontId="42" fillId="2" borderId="1" xfId="0" applyFont="1" applyFill="1" applyBorder="1" applyAlignment="1">
      <alignment vertical="center"/>
    </xf>
    <xf numFmtId="0" fontId="28" fillId="0" borderId="1" xfId="0" applyFont="1" applyFill="1" applyBorder="1" applyAlignment="1">
      <alignment horizontal="center" vertical="center" shrinkToFit="1"/>
    </xf>
    <xf numFmtId="0" fontId="28" fillId="2" borderId="1" xfId="0" applyFont="1" applyFill="1" applyBorder="1" applyAlignment="1">
      <alignment horizontal="center" vertical="center" wrapText="1"/>
    </xf>
    <xf numFmtId="0" fontId="42" fillId="2" borderId="1" xfId="0" applyFont="1" applyFill="1" applyBorder="1">
      <alignment vertical="center"/>
    </xf>
    <xf numFmtId="0" fontId="28" fillId="2" borderId="14" xfId="0" applyFont="1" applyFill="1" applyBorder="1" applyAlignment="1">
      <alignment horizontal="center" vertical="center"/>
    </xf>
    <xf numFmtId="0" fontId="28" fillId="0" borderId="14" xfId="0" applyFont="1" applyFill="1" applyBorder="1" applyAlignment="1">
      <alignment horizontal="center" vertical="center"/>
    </xf>
    <xf numFmtId="0" fontId="42" fillId="0" borderId="14" xfId="0" applyFont="1" applyBorder="1" applyAlignment="1">
      <alignment horizontal="center" vertical="center"/>
    </xf>
    <xf numFmtId="0" fontId="42" fillId="2" borderId="1" xfId="0" applyFont="1" applyFill="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2" xfId="0" applyBorder="1" applyAlignment="1">
      <alignment horizontal="center" vertical="center"/>
    </xf>
    <xf numFmtId="0" fontId="64" fillId="8" borderId="1" xfId="5" applyFont="1" applyFill="1" applyBorder="1" applyAlignment="1">
      <alignment horizontal="center" vertical="center" wrapText="1"/>
    </xf>
    <xf numFmtId="0" fontId="63" fillId="9" borderId="1" xfId="5" applyFont="1" applyFill="1" applyBorder="1" applyAlignment="1">
      <alignment vertical="center"/>
    </xf>
    <xf numFmtId="0" fontId="15" fillId="10" borderId="1" xfId="5" applyFont="1" applyFill="1" applyBorder="1" applyAlignment="1">
      <alignment horizontal="center" vertical="center"/>
    </xf>
  </cellXfs>
  <cellStyles count="10">
    <cellStyle name="パーセント" xfId="8" builtinId="5"/>
    <cellStyle name="桁区切り 2" xfId="3"/>
    <cellStyle name="桁区切り 3" xfId="6"/>
    <cellStyle name="標準" xfId="0" builtinId="0"/>
    <cellStyle name="標準 2" xfId="1"/>
    <cellStyle name="標準 2 2 2" xfId="9"/>
    <cellStyle name="標準 3" xfId="2"/>
    <cellStyle name="標準 3 2" xfId="4"/>
    <cellStyle name="標準 4" xfId="5"/>
    <cellStyle name="標準_021220点検表修正案" xfId="7"/>
  </cellStyles>
  <dxfs count="43">
    <dxf>
      <font>
        <strike val="0"/>
        <outline val="0"/>
        <shadow val="0"/>
        <u val="none"/>
        <vertAlign val="baseline"/>
        <sz val="9"/>
        <color theme="1"/>
        <name val="ＭＳ Ｐゴシック"/>
        <scheme val="minor"/>
      </font>
      <alignment horizontal="center" vertical="center" textRotation="0" wrapText="0" indent="0" justifyLastLine="0" shrinkToFit="0" readingOrder="0"/>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bottom style="double">
          <color indexed="64"/>
        </bottom>
      </border>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bottom style="double">
          <color indexed="64"/>
        </bottom>
      </border>
    </dxf>
    <dxf>
      <border outline="0">
        <top style="thin">
          <color rgb="FF000000"/>
        </top>
      </border>
    </dxf>
    <dxf>
      <border outline="0">
        <bottom style="double">
          <color rgb="FF000000"/>
        </bottom>
      </border>
    </dxf>
    <dxf>
      <alignment horizontal="general" vertical="center" textRotation="0" wrapText="0" indent="0" justifyLastLine="0" shrinkToFit="0" readingOrder="0"/>
    </dxf>
    <dxf>
      <border outline="0">
        <top style="thin">
          <color rgb="FF000000"/>
        </top>
      </border>
    </dxf>
    <dxf>
      <border outline="0">
        <bottom style="double">
          <color rgb="FF000000"/>
        </bottom>
      </border>
    </dxf>
    <dxf>
      <alignment horizontal="general" vertical="center" textRotation="0" wrapText="0" indent="0" justifyLastLine="0" shrinkToFit="0" readingOrder="0"/>
    </dxf>
    <dxf>
      <border outline="0">
        <top style="thin">
          <color rgb="FF000000"/>
        </top>
      </border>
    </dxf>
    <dxf>
      <border outline="0">
        <bottom style="double">
          <color rgb="FF000000"/>
        </bottom>
      </border>
    </dxf>
    <dxf>
      <border outline="0">
        <top style="thin">
          <color rgb="FF000000"/>
        </top>
      </border>
    </dxf>
    <dxf>
      <border outline="0">
        <bottom style="double">
          <color rgb="FF000000"/>
        </bottom>
      </border>
    </dxf>
    <dxf>
      <border diagonalUp="0" diagonalDown="0" outline="0">
        <left/>
        <right/>
        <top/>
        <bottom/>
      </border>
    </dxf>
    <dxf>
      <border diagonalUp="0" diagonalDown="0">
        <left/>
        <right/>
        <top style="thin">
          <color indexed="64"/>
        </top>
        <bottom style="thin">
          <color indexed="64"/>
        </bottom>
        <vertical/>
        <horizontal/>
      </border>
    </dxf>
    <dxf>
      <border diagonalUp="0" diagonalDown="0" outline="0">
        <left/>
        <right/>
        <top/>
        <bottom/>
      </border>
    </dxf>
    <dxf>
      <border diagonalUp="0" diagonalDown="0">
        <left/>
        <right/>
        <top style="thin">
          <color indexed="64"/>
        </top>
        <bottom style="thin">
          <color indexed="64"/>
        </bottom>
        <vertical/>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outline="0">
        <left style="thin">
          <color indexed="64"/>
        </left>
        <right style="thin">
          <color indexed="64"/>
        </right>
        <top style="thin">
          <color indexed="64"/>
        </top>
        <bottom style="thin">
          <color indexed="64"/>
        </bottom>
      </border>
    </dxf>
    <dxf>
      <border outline="0">
        <bottom style="double">
          <color indexed="64"/>
        </bottom>
      </border>
    </dxf>
    <dxf>
      <alignment horizontal="general" vertical="center" textRotation="0" wrapText="0" indent="0" justifyLastLine="0" shrinkToFit="0" readingOrder="0"/>
    </dxf>
    <dxf>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double">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233362</xdr:colOff>
      <xdr:row>5</xdr:row>
      <xdr:rowOff>228601</xdr:rowOff>
    </xdr:from>
    <xdr:to>
      <xdr:col>34</xdr:col>
      <xdr:colOff>19052</xdr:colOff>
      <xdr:row>17</xdr:row>
      <xdr:rowOff>671514</xdr:rowOff>
    </xdr:to>
    <xdr:pic>
      <xdr:nvPicPr>
        <xdr:cNvPr id="2" name="image97.png"/>
        <xdr:cNvPicPr/>
      </xdr:nvPicPr>
      <xdr:blipFill rotWithShape="1">
        <a:blip xmlns:r="http://schemas.openxmlformats.org/officeDocument/2006/relationships" r:embed="rId1" cstate="print"/>
        <a:srcRect l="13442" t="1565" r="1839" b="9680"/>
        <a:stretch/>
      </xdr:blipFill>
      <xdr:spPr>
        <a:xfrm rot="5400000">
          <a:off x="2900363" y="-619125"/>
          <a:ext cx="5700713" cy="9529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304800</xdr:colOff>
      <xdr:row>25</xdr:row>
      <xdr:rowOff>190500</xdr:rowOff>
    </xdr:from>
    <xdr:ext cx="4276725" cy="809625"/>
    <xdr:sp macro="" textlink="">
      <xdr:nvSpPr>
        <xdr:cNvPr id="6" name="Rectangle 22"/>
        <xdr:cNvSpPr>
          <a:spLocks noChangeArrowheads="1"/>
        </xdr:cNvSpPr>
      </xdr:nvSpPr>
      <xdr:spPr bwMode="auto">
        <a:xfrm>
          <a:off x="742950" y="6210300"/>
          <a:ext cx="4276725" cy="809625"/>
        </a:xfrm>
        <a:prstGeom prst="rect">
          <a:avLst/>
        </a:prstGeom>
        <a:noFill/>
        <a:ln w="9525">
          <a:solidFill>
            <a:srgbClr val="000000"/>
          </a:solidFill>
          <a:miter lim="800000"/>
          <a:headEnd/>
          <a:tailEnd/>
        </a:ln>
      </xdr:spPr>
      <xdr:txBody>
        <a:bodyPr vertOverflow="clip" wrap="square" lIns="36000" tIns="36000" rIns="36000" bIns="36000" anchor="ctr" upright="1"/>
        <a:lstStyle/>
        <a:p>
          <a:pPr algn="l" rtl="0">
            <a:defRPr sz="1000"/>
          </a:pPr>
          <a:r>
            <a:rPr lang="ja-JP" altLang="en-US" sz="1200" b="0" i="0" u="none" strike="noStrike" baseline="0">
              <a:solidFill>
                <a:srgbClr val="000000"/>
              </a:solidFill>
              <a:latin typeface="HGSｺﾞｼｯｸM"/>
              <a:ea typeface="HGSｺﾞｼｯｸM"/>
            </a:rPr>
            <a:t>写真番号の記載例</a:t>
          </a:r>
        </a:p>
        <a:p>
          <a:pPr algn="l" rtl="0">
            <a:defRPr sz="1000"/>
          </a:pPr>
          <a:r>
            <a:rPr lang="ja-JP" altLang="en-US" sz="1200" b="0" i="0" u="none" strike="noStrike" baseline="0">
              <a:solidFill>
                <a:srgbClr val="000000"/>
              </a:solidFill>
              <a:latin typeface="HGSｺﾞｼｯｸM"/>
              <a:ea typeface="HGSｺﾞｼｯｸM"/>
            </a:rPr>
            <a:t>　本体工の変状：写真</a:t>
          </a:r>
          <a:r>
            <a:rPr lang="en-US" altLang="ja-JP" sz="1200" b="0" i="0" u="none" strike="noStrike" baseline="0">
              <a:solidFill>
                <a:srgbClr val="000000"/>
              </a:solidFill>
              <a:latin typeface="HGSｺﾞｼｯｸM"/>
              <a:ea typeface="HGSｺﾞｼｯｸM"/>
            </a:rPr>
            <a:t>-【</a:t>
          </a:r>
          <a:r>
            <a:rPr lang="ja-JP" altLang="en-US" sz="1200" b="0" i="0" u="none" strike="noStrike" baseline="0">
              <a:solidFill>
                <a:srgbClr val="000000"/>
              </a:solidFill>
              <a:latin typeface="HGSｺﾞｼｯｸM"/>
              <a:ea typeface="HGSｺﾞｼｯｸM"/>
            </a:rPr>
            <a:t>覆工スパン番号</a:t>
          </a:r>
          <a:r>
            <a:rPr lang="en-US" altLang="ja-JP" sz="1200" b="0" i="0" u="none" strike="noStrike" baseline="0">
              <a:solidFill>
                <a:srgbClr val="000000"/>
              </a:solidFill>
              <a:latin typeface="HGSｺﾞｼｯｸM"/>
              <a:ea typeface="HGSｺﾞｼｯｸM"/>
            </a:rPr>
            <a:t>】-【</a:t>
          </a:r>
          <a:r>
            <a:rPr lang="ja-JP" altLang="en-US" sz="1200" b="0" i="0" u="none" strike="noStrike" baseline="0">
              <a:solidFill>
                <a:srgbClr val="000000"/>
              </a:solidFill>
              <a:latin typeface="HGSｺﾞｼｯｸM"/>
              <a:ea typeface="HGSｺﾞｼｯｸM"/>
            </a:rPr>
            <a:t>変状番号</a:t>
          </a:r>
          <a:r>
            <a:rPr lang="en-US" altLang="ja-JP" sz="1200" b="0" i="0" u="none" strike="noStrike" baseline="0">
              <a:solidFill>
                <a:srgbClr val="000000"/>
              </a:solidFill>
              <a:latin typeface="HGSｺﾞｼｯｸM"/>
              <a:ea typeface="HGSｺﾞｼｯｸM"/>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000" b="0" i="0" u="none" baseline="0">
              <a:effectLst/>
              <a:latin typeface="+mn-lt"/>
              <a:ea typeface="+mn-ea"/>
              <a:cs typeface="+mn-cs"/>
            </a:rPr>
            <a:t>　　</a:t>
          </a:r>
          <a:r>
            <a:rPr lang="ja-JP" altLang="en-US" sz="1200" b="0" i="0" u="none" strike="noStrike" baseline="0">
              <a:solidFill>
                <a:sysClr val="windowText" lastClr="000000"/>
              </a:solidFill>
              <a:latin typeface="HGSｺﾞｼｯｸM"/>
              <a:ea typeface="HGSｺﾞｼｯｸM"/>
              <a:cs typeface="+mn-cs"/>
            </a:rPr>
            <a:t>附属物の異常：</a:t>
          </a:r>
          <a:r>
            <a:rPr lang="ja-JP" altLang="ja-JP" sz="1200" b="0" i="0" u="none" strike="noStrike" baseline="0">
              <a:solidFill>
                <a:sysClr val="windowText" lastClr="000000"/>
              </a:solidFill>
              <a:latin typeface="HGSｺﾞｼｯｸM"/>
              <a:ea typeface="HGSｺﾞｼｯｸM"/>
              <a:cs typeface="+mn-cs"/>
            </a:rPr>
            <a:t>写真</a:t>
          </a:r>
          <a:r>
            <a:rPr lang="en-US" altLang="ja-JP" sz="1200" b="0" i="0" u="none" strike="noStrike" baseline="0">
              <a:solidFill>
                <a:sysClr val="windowText" lastClr="000000"/>
              </a:solidFill>
              <a:latin typeface="HGSｺﾞｼｯｸM"/>
              <a:ea typeface="HGSｺﾞｼｯｸM"/>
              <a:cs typeface="+mn-cs"/>
            </a:rPr>
            <a:t>-【</a:t>
          </a:r>
          <a:r>
            <a:rPr lang="ja-JP" altLang="ja-JP" sz="1200" b="0" i="0" u="none" strike="noStrike" baseline="0">
              <a:solidFill>
                <a:sysClr val="windowText" lastClr="000000"/>
              </a:solidFill>
              <a:latin typeface="HGSｺﾞｼｯｸM"/>
              <a:ea typeface="HGSｺﾞｼｯｸM"/>
              <a:cs typeface="+mn-cs"/>
            </a:rPr>
            <a:t>覆工スパン番号</a:t>
          </a:r>
          <a:r>
            <a:rPr lang="en-US" altLang="ja-JP" sz="1200" b="0" i="0" u="none" strike="noStrike" baseline="0">
              <a:solidFill>
                <a:sysClr val="windowText" lastClr="000000"/>
              </a:solidFill>
              <a:latin typeface="HGSｺﾞｼｯｸM"/>
              <a:ea typeface="HGSｺﾞｼｯｸM"/>
              <a:cs typeface="+mn-cs"/>
            </a:rPr>
            <a:t>】-【</a:t>
          </a:r>
          <a:r>
            <a:rPr lang="ja-JP" altLang="en-US" sz="1200" b="0" i="0" u="none" strike="noStrike" baseline="0">
              <a:solidFill>
                <a:sysClr val="windowText" lastClr="000000"/>
              </a:solidFill>
              <a:latin typeface="HGSｺﾞｼｯｸM"/>
              <a:ea typeface="HGSｺﾞｼｯｸM"/>
              <a:cs typeface="+mn-cs"/>
            </a:rPr>
            <a:t>異常</a:t>
          </a:r>
          <a:r>
            <a:rPr lang="ja-JP" altLang="ja-JP" sz="1200" b="0" i="0" u="none" strike="noStrike" baseline="0">
              <a:solidFill>
                <a:sysClr val="windowText" lastClr="000000"/>
              </a:solidFill>
              <a:latin typeface="HGSｺﾞｼｯｸM"/>
              <a:ea typeface="HGSｺﾞｼｯｸM"/>
              <a:cs typeface="+mn-cs"/>
            </a:rPr>
            <a:t>番号</a:t>
          </a:r>
          <a:r>
            <a:rPr lang="en-US" altLang="ja-JP" sz="1200" b="0" i="0" u="none" strike="noStrike" baseline="0">
              <a:solidFill>
                <a:sysClr val="windowText" lastClr="000000"/>
              </a:solidFill>
              <a:latin typeface="HGSｺﾞｼｯｸM"/>
              <a:ea typeface="HGSｺﾞｼｯｸM"/>
              <a:cs typeface="+mn-cs"/>
            </a:rPr>
            <a:t>】</a:t>
          </a:r>
        </a:p>
      </xdr:txBody>
    </xdr:sp>
    <xdr:clientData/>
  </xdr:oneCellAnchor>
  <xdr:twoCellAnchor editAs="oneCell">
    <xdr:from>
      <xdr:col>4</xdr:col>
      <xdr:colOff>285750</xdr:colOff>
      <xdr:row>18</xdr:row>
      <xdr:rowOff>104776</xdr:rowOff>
    </xdr:from>
    <xdr:to>
      <xdr:col>21</xdr:col>
      <xdr:colOff>285750</xdr:colOff>
      <xdr:row>25</xdr:row>
      <xdr:rowOff>1</xdr:rowOff>
    </xdr:to>
    <xdr:pic>
      <xdr:nvPicPr>
        <xdr:cNvPr id="4" name="image447.png"/>
        <xdr:cNvPicPr/>
      </xdr:nvPicPr>
      <xdr:blipFill rotWithShape="1">
        <a:blip xmlns:r="http://schemas.openxmlformats.org/officeDocument/2006/relationships" r:embed="rId1" cstate="print"/>
        <a:srcRect l="21411" t="10010" r="20675" b="6918"/>
        <a:stretch/>
      </xdr:blipFill>
      <xdr:spPr>
        <a:xfrm rot="5400000">
          <a:off x="3709988" y="500063"/>
          <a:ext cx="3429000" cy="7610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366750</xdr:colOff>
      <xdr:row>4</xdr:row>
      <xdr:rowOff>171453</xdr:rowOff>
    </xdr:from>
    <xdr:to>
      <xdr:col>22</xdr:col>
      <xdr:colOff>228600</xdr:colOff>
      <xdr:row>15</xdr:row>
      <xdr:rowOff>126003</xdr:rowOff>
    </xdr:to>
    <xdr:pic>
      <xdr:nvPicPr>
        <xdr:cNvPr id="2" name="image445.png"/>
        <xdr:cNvPicPr/>
      </xdr:nvPicPr>
      <xdr:blipFill rotWithShape="1">
        <a:blip xmlns:r="http://schemas.openxmlformats.org/officeDocument/2006/relationships" r:embed="rId1" cstate="print"/>
        <a:srcRect l="8638" t="3390" r="60984" b="68382"/>
        <a:stretch/>
      </xdr:blipFill>
      <xdr:spPr>
        <a:xfrm rot="5400000">
          <a:off x="9131025" y="598803"/>
          <a:ext cx="2412000" cy="3348000"/>
        </a:xfrm>
        <a:prstGeom prst="rect">
          <a:avLst/>
        </a:prstGeom>
      </xdr:spPr>
    </xdr:pic>
    <xdr:clientData/>
  </xdr:twoCellAnchor>
  <xdr:twoCellAnchor editAs="oneCell">
    <xdr:from>
      <xdr:col>5</xdr:col>
      <xdr:colOff>385799</xdr:colOff>
      <xdr:row>4</xdr:row>
      <xdr:rowOff>161928</xdr:rowOff>
    </xdr:from>
    <xdr:to>
      <xdr:col>11</xdr:col>
      <xdr:colOff>247649</xdr:colOff>
      <xdr:row>15</xdr:row>
      <xdr:rowOff>116478</xdr:rowOff>
    </xdr:to>
    <xdr:pic>
      <xdr:nvPicPr>
        <xdr:cNvPr id="3" name="image445.png"/>
        <xdr:cNvPicPr/>
      </xdr:nvPicPr>
      <xdr:blipFill rotWithShape="1">
        <a:blip xmlns:r="http://schemas.openxmlformats.org/officeDocument/2006/relationships" r:embed="rId1" cstate="print"/>
        <a:srcRect l="8413" t="54407" r="63342" b="17543"/>
        <a:stretch/>
      </xdr:blipFill>
      <xdr:spPr>
        <a:xfrm rot="5400000">
          <a:off x="3025499" y="589278"/>
          <a:ext cx="2412000" cy="3348000"/>
        </a:xfrm>
        <a:prstGeom prst="rect">
          <a:avLst/>
        </a:prstGeom>
      </xdr:spPr>
    </xdr:pic>
    <xdr:clientData/>
  </xdr:twoCellAnchor>
  <xdr:twoCellAnchor editAs="oneCell">
    <xdr:from>
      <xdr:col>5</xdr:col>
      <xdr:colOff>404849</xdr:colOff>
      <xdr:row>21</xdr:row>
      <xdr:rowOff>123828</xdr:rowOff>
    </xdr:from>
    <xdr:to>
      <xdr:col>11</xdr:col>
      <xdr:colOff>266699</xdr:colOff>
      <xdr:row>32</xdr:row>
      <xdr:rowOff>78378</xdr:rowOff>
    </xdr:to>
    <xdr:pic>
      <xdr:nvPicPr>
        <xdr:cNvPr id="4" name="image445.png"/>
        <xdr:cNvPicPr/>
      </xdr:nvPicPr>
      <xdr:blipFill rotWithShape="1">
        <a:blip xmlns:r="http://schemas.openxmlformats.org/officeDocument/2006/relationships" r:embed="rId1" cstate="print"/>
        <a:srcRect l="51164" t="55209" r="19756" b="17542"/>
        <a:stretch/>
      </xdr:blipFill>
      <xdr:spPr>
        <a:xfrm rot="5400000">
          <a:off x="3044549" y="4265928"/>
          <a:ext cx="2412000" cy="3348000"/>
        </a:xfrm>
        <a:prstGeom prst="rect">
          <a:avLst/>
        </a:prstGeom>
      </xdr:spPr>
    </xdr:pic>
    <xdr:clientData/>
  </xdr:twoCellAnchor>
  <xdr:twoCellAnchor editAs="oneCell">
    <xdr:from>
      <xdr:col>16</xdr:col>
      <xdr:colOff>366749</xdr:colOff>
      <xdr:row>21</xdr:row>
      <xdr:rowOff>142881</xdr:rowOff>
    </xdr:from>
    <xdr:to>
      <xdr:col>22</xdr:col>
      <xdr:colOff>228599</xdr:colOff>
      <xdr:row>32</xdr:row>
      <xdr:rowOff>97431</xdr:rowOff>
    </xdr:to>
    <xdr:pic>
      <xdr:nvPicPr>
        <xdr:cNvPr id="5" name="image445.png"/>
        <xdr:cNvPicPr/>
      </xdr:nvPicPr>
      <xdr:blipFill rotWithShape="1">
        <a:blip xmlns:r="http://schemas.openxmlformats.org/officeDocument/2006/relationships" r:embed="rId1" cstate="print"/>
        <a:srcRect l="51540" t="3295" r="17750" b="68655"/>
        <a:stretch/>
      </xdr:blipFill>
      <xdr:spPr>
        <a:xfrm rot="5400000">
          <a:off x="9131024" y="4284981"/>
          <a:ext cx="2412000" cy="334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142875</xdr:colOff>
      <xdr:row>6</xdr:row>
      <xdr:rowOff>352425</xdr:rowOff>
    </xdr:from>
    <xdr:to>
      <xdr:col>34</xdr:col>
      <xdr:colOff>219075</xdr:colOff>
      <xdr:row>7</xdr:row>
      <xdr:rowOff>133350</xdr:rowOff>
    </xdr:to>
    <xdr:sp macro="" textlink="">
      <xdr:nvSpPr>
        <xdr:cNvPr id="16" name="正方形/長方形 15"/>
        <xdr:cNvSpPr/>
      </xdr:nvSpPr>
      <xdr:spPr>
        <a:xfrm>
          <a:off x="2400300" y="1752600"/>
          <a:ext cx="8248650" cy="228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190498</xdr:colOff>
      <xdr:row>6</xdr:row>
      <xdr:rowOff>304801</xdr:rowOff>
    </xdr:from>
    <xdr:to>
      <xdr:col>33</xdr:col>
      <xdr:colOff>142874</xdr:colOff>
      <xdr:row>17</xdr:row>
      <xdr:rowOff>28575</xdr:rowOff>
    </xdr:to>
    <xdr:pic>
      <xdr:nvPicPr>
        <xdr:cNvPr id="3" name="image447.png"/>
        <xdr:cNvPicPr/>
      </xdr:nvPicPr>
      <xdr:blipFill rotWithShape="1">
        <a:blip xmlns:r="http://schemas.openxmlformats.org/officeDocument/2006/relationships" r:embed="rId1" cstate="print"/>
        <a:srcRect l="21411" t="10010" r="20675" b="6918"/>
        <a:stretch/>
      </xdr:blipFill>
      <xdr:spPr>
        <a:xfrm rot="5400000">
          <a:off x="3324224" y="-742950"/>
          <a:ext cx="4486274" cy="9382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6</xdr:row>
      <xdr:rowOff>38100</xdr:rowOff>
    </xdr:from>
    <xdr:to>
      <xdr:col>34</xdr:col>
      <xdr:colOff>171451</xdr:colOff>
      <xdr:row>16</xdr:row>
      <xdr:rowOff>57150</xdr:rowOff>
    </xdr:to>
    <xdr:pic>
      <xdr:nvPicPr>
        <xdr:cNvPr id="2" name="image448.png"/>
        <xdr:cNvPicPr/>
      </xdr:nvPicPr>
      <xdr:blipFill rotWithShape="1">
        <a:blip xmlns:r="http://schemas.openxmlformats.org/officeDocument/2006/relationships" r:embed="rId1" cstate="print"/>
        <a:srcRect l="17431" t="3615" r="15483" b="3405"/>
        <a:stretch/>
      </xdr:blipFill>
      <xdr:spPr>
        <a:xfrm rot="5400000">
          <a:off x="3448051" y="-1219201"/>
          <a:ext cx="4495800" cy="9810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274785</xdr:colOff>
      <xdr:row>4</xdr:row>
      <xdr:rowOff>63956</xdr:rowOff>
    </xdr:from>
    <xdr:to>
      <xdr:col>22</xdr:col>
      <xdr:colOff>276225</xdr:colOff>
      <xdr:row>16</xdr:row>
      <xdr:rowOff>152401</xdr:rowOff>
    </xdr:to>
    <xdr:pic>
      <xdr:nvPicPr>
        <xdr:cNvPr id="2" name="image445.png"/>
        <xdr:cNvPicPr/>
      </xdr:nvPicPr>
      <xdr:blipFill rotWithShape="1">
        <a:blip xmlns:r="http://schemas.openxmlformats.org/officeDocument/2006/relationships" r:embed="rId1" cstate="print"/>
        <a:srcRect l="8638" t="3390" r="60984" b="68382"/>
        <a:stretch/>
      </xdr:blipFill>
      <xdr:spPr>
        <a:xfrm rot="5400000">
          <a:off x="9480057" y="478934"/>
          <a:ext cx="2603045" cy="3487590"/>
        </a:xfrm>
        <a:prstGeom prst="rect">
          <a:avLst/>
        </a:prstGeom>
      </xdr:spPr>
    </xdr:pic>
    <xdr:clientData/>
  </xdr:twoCellAnchor>
  <xdr:twoCellAnchor editAs="oneCell">
    <xdr:from>
      <xdr:col>5</xdr:col>
      <xdr:colOff>280308</xdr:colOff>
      <xdr:row>4</xdr:row>
      <xdr:rowOff>68039</xdr:rowOff>
    </xdr:from>
    <xdr:to>
      <xdr:col>11</xdr:col>
      <xdr:colOff>281747</xdr:colOff>
      <xdr:row>16</xdr:row>
      <xdr:rowOff>156486</xdr:rowOff>
    </xdr:to>
    <xdr:pic>
      <xdr:nvPicPr>
        <xdr:cNvPr id="3" name="image445.png"/>
        <xdr:cNvPicPr/>
      </xdr:nvPicPr>
      <xdr:blipFill rotWithShape="1">
        <a:blip xmlns:r="http://schemas.openxmlformats.org/officeDocument/2006/relationships" r:embed="rId1" cstate="print"/>
        <a:srcRect l="8413" t="54407" r="63342" b="17543"/>
        <a:stretch/>
      </xdr:blipFill>
      <xdr:spPr>
        <a:xfrm rot="5400000">
          <a:off x="3361004" y="483018"/>
          <a:ext cx="2603047" cy="3487589"/>
        </a:xfrm>
        <a:prstGeom prst="rect">
          <a:avLst/>
        </a:prstGeom>
      </xdr:spPr>
    </xdr:pic>
    <xdr:clientData/>
  </xdr:twoCellAnchor>
  <xdr:twoCellAnchor editAs="oneCell">
    <xdr:from>
      <xdr:col>5</xdr:col>
      <xdr:colOff>274864</xdr:colOff>
      <xdr:row>22</xdr:row>
      <xdr:rowOff>69160</xdr:rowOff>
    </xdr:from>
    <xdr:to>
      <xdr:col>11</xdr:col>
      <xdr:colOff>276303</xdr:colOff>
      <xdr:row>34</xdr:row>
      <xdr:rowOff>157607</xdr:rowOff>
    </xdr:to>
    <xdr:pic>
      <xdr:nvPicPr>
        <xdr:cNvPr id="4" name="image445.png"/>
        <xdr:cNvPicPr/>
      </xdr:nvPicPr>
      <xdr:blipFill rotWithShape="1">
        <a:blip xmlns:r="http://schemas.openxmlformats.org/officeDocument/2006/relationships" r:embed="rId1" cstate="print"/>
        <a:srcRect l="51164" t="55209" r="19756" b="17542"/>
        <a:stretch/>
      </xdr:blipFill>
      <xdr:spPr>
        <a:xfrm rot="5400000">
          <a:off x="3355560" y="4256039"/>
          <a:ext cx="2603047" cy="3487589"/>
        </a:xfrm>
        <a:prstGeom prst="rect">
          <a:avLst/>
        </a:prstGeom>
      </xdr:spPr>
    </xdr:pic>
    <xdr:clientData/>
  </xdr:twoCellAnchor>
  <xdr:twoCellAnchor editAs="oneCell">
    <xdr:from>
      <xdr:col>16</xdr:col>
      <xdr:colOff>285671</xdr:colOff>
      <xdr:row>22</xdr:row>
      <xdr:rowOff>89573</xdr:rowOff>
    </xdr:from>
    <xdr:to>
      <xdr:col>22</xdr:col>
      <xdr:colOff>287111</xdr:colOff>
      <xdr:row>34</xdr:row>
      <xdr:rowOff>178019</xdr:rowOff>
    </xdr:to>
    <xdr:pic>
      <xdr:nvPicPr>
        <xdr:cNvPr id="5" name="image445.png"/>
        <xdr:cNvPicPr/>
      </xdr:nvPicPr>
      <xdr:blipFill rotWithShape="1">
        <a:blip xmlns:r="http://schemas.openxmlformats.org/officeDocument/2006/relationships" r:embed="rId1" cstate="print"/>
        <a:srcRect l="51540" t="3295" r="17750" b="68655"/>
        <a:stretch/>
      </xdr:blipFill>
      <xdr:spPr>
        <a:xfrm rot="5400000">
          <a:off x="9490943" y="4276451"/>
          <a:ext cx="2603046" cy="3487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27212</xdr:colOff>
      <xdr:row>25</xdr:row>
      <xdr:rowOff>81644</xdr:rowOff>
    </xdr:from>
    <xdr:to>
      <xdr:col>24</xdr:col>
      <xdr:colOff>27214</xdr:colOff>
      <xdr:row>37</xdr:row>
      <xdr:rowOff>108857</xdr:rowOff>
    </xdr:to>
    <xdr:pic>
      <xdr:nvPicPr>
        <xdr:cNvPr id="2" name="image446.png"/>
        <xdr:cNvPicPr/>
      </xdr:nvPicPr>
      <xdr:blipFill rotWithShape="1">
        <a:blip xmlns:r="http://schemas.openxmlformats.org/officeDocument/2006/relationships" r:embed="rId1" cstate="print"/>
        <a:srcRect l="44789" t="6083" r="34992" b="69475"/>
        <a:stretch/>
      </xdr:blipFill>
      <xdr:spPr>
        <a:xfrm rot="5400000">
          <a:off x="9899196" y="4170589"/>
          <a:ext cx="2149927" cy="3061609"/>
        </a:xfrm>
        <a:prstGeom prst="rect">
          <a:avLst/>
        </a:prstGeom>
      </xdr:spPr>
    </xdr:pic>
    <xdr:clientData/>
  </xdr:twoCellAnchor>
  <xdr:twoCellAnchor editAs="oneCell">
    <xdr:from>
      <xdr:col>2</xdr:col>
      <xdr:colOff>108857</xdr:colOff>
      <xdr:row>8</xdr:row>
      <xdr:rowOff>54431</xdr:rowOff>
    </xdr:from>
    <xdr:to>
      <xdr:col>7</xdr:col>
      <xdr:colOff>380999</xdr:colOff>
      <xdr:row>20</xdr:row>
      <xdr:rowOff>108857</xdr:rowOff>
    </xdr:to>
    <xdr:pic>
      <xdr:nvPicPr>
        <xdr:cNvPr id="3" name="image446.png"/>
        <xdr:cNvPicPr/>
      </xdr:nvPicPr>
      <xdr:blipFill rotWithShape="1">
        <a:blip xmlns:r="http://schemas.openxmlformats.org/officeDocument/2006/relationships" r:embed="rId1" cstate="print"/>
        <a:srcRect l="14972" t="71647" r="64553" b="5323"/>
        <a:stretch/>
      </xdr:blipFill>
      <xdr:spPr>
        <a:xfrm rot="5400000">
          <a:off x="1551215" y="1183823"/>
          <a:ext cx="2177140" cy="2884714"/>
        </a:xfrm>
        <a:prstGeom prst="rect">
          <a:avLst/>
        </a:prstGeom>
      </xdr:spPr>
    </xdr:pic>
    <xdr:clientData/>
  </xdr:twoCellAnchor>
  <xdr:twoCellAnchor editAs="oneCell">
    <xdr:from>
      <xdr:col>2</xdr:col>
      <xdr:colOff>95251</xdr:colOff>
      <xdr:row>25</xdr:row>
      <xdr:rowOff>27218</xdr:rowOff>
    </xdr:from>
    <xdr:to>
      <xdr:col>8</xdr:col>
      <xdr:colOff>13607</xdr:colOff>
      <xdr:row>38</xdr:row>
      <xdr:rowOff>1</xdr:rowOff>
    </xdr:to>
    <xdr:pic>
      <xdr:nvPicPr>
        <xdr:cNvPr id="4" name="image446.png"/>
        <xdr:cNvPicPr/>
      </xdr:nvPicPr>
      <xdr:blipFill rotWithShape="1">
        <a:blip xmlns:r="http://schemas.openxmlformats.org/officeDocument/2006/relationships" r:embed="rId1" cstate="print"/>
        <a:srcRect l="44507" t="71501" r="34123" b="4709"/>
        <a:stretch/>
      </xdr:blipFill>
      <xdr:spPr>
        <a:xfrm rot="5400000">
          <a:off x="1537609" y="4218217"/>
          <a:ext cx="2272390" cy="2979964"/>
        </a:xfrm>
        <a:prstGeom prst="rect">
          <a:avLst/>
        </a:prstGeom>
      </xdr:spPr>
    </xdr:pic>
    <xdr:clientData/>
  </xdr:twoCellAnchor>
  <xdr:twoCellAnchor editAs="oneCell">
    <xdr:from>
      <xdr:col>10</xdr:col>
      <xdr:colOff>176892</xdr:colOff>
      <xdr:row>8</xdr:row>
      <xdr:rowOff>40823</xdr:rowOff>
    </xdr:from>
    <xdr:to>
      <xdr:col>15</xdr:col>
      <xdr:colOff>435428</xdr:colOff>
      <xdr:row>20</xdr:row>
      <xdr:rowOff>122464</xdr:rowOff>
    </xdr:to>
    <xdr:pic>
      <xdr:nvPicPr>
        <xdr:cNvPr id="5" name="image446.png"/>
        <xdr:cNvPicPr/>
      </xdr:nvPicPr>
      <xdr:blipFill rotWithShape="1">
        <a:blip xmlns:r="http://schemas.openxmlformats.org/officeDocument/2006/relationships" r:embed="rId1" cstate="print"/>
        <a:srcRect l="14562" t="38369" r="64707" b="38709"/>
        <a:stretch/>
      </xdr:blipFill>
      <xdr:spPr>
        <a:xfrm rot="5400000">
          <a:off x="5762625" y="1190626"/>
          <a:ext cx="2204355" cy="2871107"/>
        </a:xfrm>
        <a:prstGeom prst="rect">
          <a:avLst/>
        </a:prstGeom>
      </xdr:spPr>
    </xdr:pic>
    <xdr:clientData/>
  </xdr:twoCellAnchor>
  <xdr:twoCellAnchor editAs="oneCell">
    <xdr:from>
      <xdr:col>10</xdr:col>
      <xdr:colOff>204107</xdr:colOff>
      <xdr:row>25</xdr:row>
      <xdr:rowOff>40825</xdr:rowOff>
    </xdr:from>
    <xdr:to>
      <xdr:col>16</xdr:col>
      <xdr:colOff>68036</xdr:colOff>
      <xdr:row>37</xdr:row>
      <xdr:rowOff>149682</xdr:rowOff>
    </xdr:to>
    <xdr:pic>
      <xdr:nvPicPr>
        <xdr:cNvPr id="6" name="image446.png"/>
        <xdr:cNvPicPr/>
      </xdr:nvPicPr>
      <xdr:blipFill rotWithShape="1">
        <a:blip xmlns:r="http://schemas.openxmlformats.org/officeDocument/2006/relationships" r:embed="rId1" cstate="print"/>
        <a:srcRect l="44763" t="39781" r="34250" b="36864"/>
        <a:stretch/>
      </xdr:blipFill>
      <xdr:spPr>
        <a:xfrm rot="5400000">
          <a:off x="5803446" y="4238629"/>
          <a:ext cx="2231571" cy="2925536"/>
        </a:xfrm>
        <a:prstGeom prst="rect">
          <a:avLst/>
        </a:prstGeom>
      </xdr:spPr>
    </xdr:pic>
    <xdr:clientData/>
  </xdr:twoCellAnchor>
  <xdr:twoCellAnchor editAs="oneCell">
    <xdr:from>
      <xdr:col>2</xdr:col>
      <xdr:colOff>27215</xdr:colOff>
      <xdr:row>42</xdr:row>
      <xdr:rowOff>40820</xdr:rowOff>
    </xdr:from>
    <xdr:to>
      <xdr:col>7</xdr:col>
      <xdr:colOff>394607</xdr:colOff>
      <xdr:row>54</xdr:row>
      <xdr:rowOff>122464</xdr:rowOff>
    </xdr:to>
    <xdr:pic>
      <xdr:nvPicPr>
        <xdr:cNvPr id="9" name="Picture 20" descr="RIMG4850"/>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5786" y="7647213"/>
          <a:ext cx="2979964" cy="2204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3718</xdr:colOff>
      <xdr:row>8</xdr:row>
      <xdr:rowOff>64317</xdr:rowOff>
    </xdr:from>
    <xdr:to>
      <xdr:col>23</xdr:col>
      <xdr:colOff>394606</xdr:colOff>
      <xdr:row>20</xdr:row>
      <xdr:rowOff>122464</xdr:rowOff>
    </xdr:to>
    <xdr:pic>
      <xdr:nvPicPr>
        <xdr:cNvPr id="10" name="図 9"/>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rot="5400000">
          <a:off x="9831160" y="1136197"/>
          <a:ext cx="2180861" cy="3003459"/>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68035</xdr:colOff>
      <xdr:row>8</xdr:row>
      <xdr:rowOff>13610</xdr:rowOff>
    </xdr:from>
    <xdr:to>
      <xdr:col>9</xdr:col>
      <xdr:colOff>231321</xdr:colOff>
      <xdr:row>47</xdr:row>
      <xdr:rowOff>27217</xdr:rowOff>
    </xdr:to>
    <xdr:grpSp>
      <xdr:nvGrpSpPr>
        <xdr:cNvPr id="4" name="グループ化 3"/>
        <xdr:cNvGrpSpPr/>
      </xdr:nvGrpSpPr>
      <xdr:grpSpPr>
        <a:xfrm>
          <a:off x="466437" y="1355719"/>
          <a:ext cx="2176434" cy="5405253"/>
          <a:chOff x="506185" y="1499510"/>
          <a:chExt cx="2363561" cy="5252357"/>
        </a:xfrm>
      </xdr:grpSpPr>
      <xdr:pic>
        <xdr:nvPicPr>
          <xdr:cNvPr id="3" name="image449.png"/>
          <xdr:cNvPicPr/>
        </xdr:nvPicPr>
        <xdr:blipFill rotWithShape="1">
          <a:blip xmlns:r="http://schemas.openxmlformats.org/officeDocument/2006/relationships" r:embed="rId1" cstate="print"/>
          <a:srcRect l="10953" t="79067" r="23920" b="3695"/>
          <a:stretch/>
        </xdr:blipFill>
        <xdr:spPr>
          <a:xfrm rot="5400000">
            <a:off x="-938213" y="2943908"/>
            <a:ext cx="5252357" cy="2363561"/>
          </a:xfrm>
          <a:prstGeom prst="rect">
            <a:avLst/>
          </a:prstGeom>
        </xdr:spPr>
      </xdr:pic>
      <xdr:sp macro="" textlink="">
        <xdr:nvSpPr>
          <xdr:cNvPr id="2" name="テキスト ボックス 1"/>
          <xdr:cNvSpPr txBox="1"/>
        </xdr:nvSpPr>
        <xdr:spPr>
          <a:xfrm>
            <a:off x="1304925" y="1543049"/>
            <a:ext cx="533400"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a:t>S007</a:t>
            </a:r>
            <a:endParaRPr kumimoji="1" lang="ja-JP" altLang="en-US" sz="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6295</xdr:colOff>
      <xdr:row>15</xdr:row>
      <xdr:rowOff>1656</xdr:rowOff>
    </xdr:from>
    <xdr:to>
      <xdr:col>3</xdr:col>
      <xdr:colOff>13252</xdr:colOff>
      <xdr:row>29</xdr:row>
      <xdr:rowOff>1</xdr:rowOff>
    </xdr:to>
    <xdr:sp macro="" textlink="">
      <xdr:nvSpPr>
        <xdr:cNvPr id="2" name="正方形/長方形 1">
          <a:extLst>
            <a:ext uri="{FF2B5EF4-FFF2-40B4-BE49-F238E27FC236}">
              <a16:creationId xmlns="" xmlns:a16="http://schemas.microsoft.com/office/drawing/2014/main" id="{00000000-0008-0000-1000-000002000000}"/>
            </a:ext>
          </a:extLst>
        </xdr:cNvPr>
        <xdr:cNvSpPr/>
      </xdr:nvSpPr>
      <xdr:spPr>
        <a:xfrm>
          <a:off x="2073220" y="2640081"/>
          <a:ext cx="1740507" cy="24081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1375262</xdr:colOff>
      <xdr:row>30</xdr:row>
      <xdr:rowOff>9939</xdr:rowOff>
    </xdr:from>
    <xdr:to>
      <xdr:col>2</xdr:col>
      <xdr:colOff>1727336</xdr:colOff>
      <xdr:row>31</xdr:row>
      <xdr:rowOff>150745</xdr:rowOff>
    </xdr:to>
    <xdr:sp macro="" textlink="">
      <xdr:nvSpPr>
        <xdr:cNvPr id="3" name="正方形/長方形 2">
          <a:extLst>
            <a:ext uri="{FF2B5EF4-FFF2-40B4-BE49-F238E27FC236}">
              <a16:creationId xmlns="" xmlns:a16="http://schemas.microsoft.com/office/drawing/2014/main" id="{00000000-0008-0000-1000-000004000000}"/>
            </a:ext>
          </a:extLst>
        </xdr:cNvPr>
        <xdr:cNvSpPr/>
      </xdr:nvSpPr>
      <xdr:spPr>
        <a:xfrm>
          <a:off x="2061062" y="5229639"/>
          <a:ext cx="1733199" cy="31225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12839</xdr:colOff>
      <xdr:row>33</xdr:row>
      <xdr:rowOff>2485</xdr:rowOff>
    </xdr:from>
    <xdr:to>
      <xdr:col>3</xdr:col>
      <xdr:colOff>21122</xdr:colOff>
      <xdr:row>35</xdr:row>
      <xdr:rowOff>161925</xdr:rowOff>
    </xdr:to>
    <xdr:sp macro="" textlink="">
      <xdr:nvSpPr>
        <xdr:cNvPr id="4" name="正方形/長方形 3">
          <a:extLst>
            <a:ext uri="{FF2B5EF4-FFF2-40B4-BE49-F238E27FC236}">
              <a16:creationId xmlns="" xmlns:a16="http://schemas.microsoft.com/office/drawing/2014/main" id="{00000000-0008-0000-1000-000005000000}"/>
            </a:ext>
          </a:extLst>
        </xdr:cNvPr>
        <xdr:cNvSpPr/>
      </xdr:nvSpPr>
      <xdr:spPr>
        <a:xfrm>
          <a:off x="2079764" y="5736535"/>
          <a:ext cx="1741833" cy="50234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3313</xdr:colOff>
      <xdr:row>36</xdr:row>
      <xdr:rowOff>160681</xdr:rowOff>
    </xdr:from>
    <xdr:to>
      <xdr:col>3</xdr:col>
      <xdr:colOff>11596</xdr:colOff>
      <xdr:row>42</xdr:row>
      <xdr:rowOff>165651</xdr:rowOff>
    </xdr:to>
    <xdr:sp macro="" textlink="">
      <xdr:nvSpPr>
        <xdr:cNvPr id="5" name="正方形/長方形 4">
          <a:extLst>
            <a:ext uri="{FF2B5EF4-FFF2-40B4-BE49-F238E27FC236}">
              <a16:creationId xmlns="" xmlns:a16="http://schemas.microsoft.com/office/drawing/2014/main" id="{00000000-0008-0000-1000-000006000000}"/>
            </a:ext>
          </a:extLst>
        </xdr:cNvPr>
        <xdr:cNvSpPr/>
      </xdr:nvSpPr>
      <xdr:spPr>
        <a:xfrm>
          <a:off x="2070238" y="6409081"/>
          <a:ext cx="1741833" cy="10336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884487</xdr:colOff>
      <xdr:row>15</xdr:row>
      <xdr:rowOff>6148</xdr:rowOff>
    </xdr:from>
    <xdr:ext cx="848140" cy="275717"/>
    <xdr:sp macro="" textlink="">
      <xdr:nvSpPr>
        <xdr:cNvPr id="7" name="テキスト ボックス 6">
          <a:extLst>
            <a:ext uri="{FF2B5EF4-FFF2-40B4-BE49-F238E27FC236}">
              <a16:creationId xmlns="" xmlns:a16="http://schemas.microsoft.com/office/drawing/2014/main" id="{00000000-0008-0000-1000-000008000000}"/>
            </a:ext>
          </a:extLst>
        </xdr:cNvPr>
        <xdr:cNvSpPr txBox="1"/>
      </xdr:nvSpPr>
      <xdr:spPr>
        <a:xfrm>
          <a:off x="2951412" y="2644573"/>
          <a:ext cx="848140"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覆工・坑門</a:t>
          </a:r>
          <a:endParaRPr kumimoji="1" lang="en-US" altLang="ja-JP" sz="1100" b="1">
            <a:solidFill>
              <a:srgbClr val="FF0000"/>
            </a:solidFill>
          </a:endParaRPr>
        </a:p>
      </xdr:txBody>
    </xdr:sp>
    <xdr:clientData/>
  </xdr:oneCellAnchor>
  <xdr:oneCellAnchor>
    <xdr:from>
      <xdr:col>2</xdr:col>
      <xdr:colOff>1100758</xdr:colOff>
      <xdr:row>30</xdr:row>
      <xdr:rowOff>31887</xdr:rowOff>
    </xdr:from>
    <xdr:ext cx="609590" cy="275717"/>
    <xdr:sp macro="" textlink="">
      <xdr:nvSpPr>
        <xdr:cNvPr id="8" name="テキスト ボックス 7">
          <a:extLst>
            <a:ext uri="{FF2B5EF4-FFF2-40B4-BE49-F238E27FC236}">
              <a16:creationId xmlns="" xmlns:a16="http://schemas.microsoft.com/office/drawing/2014/main" id="{00000000-0008-0000-1000-00000A000000}"/>
            </a:ext>
          </a:extLst>
        </xdr:cNvPr>
        <xdr:cNvSpPr txBox="1"/>
      </xdr:nvSpPr>
      <xdr:spPr>
        <a:xfrm>
          <a:off x="3167683" y="5251587"/>
          <a:ext cx="609590"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内装板</a:t>
          </a:r>
        </a:p>
      </xdr:txBody>
    </xdr:sp>
    <xdr:clientData/>
  </xdr:oneCellAnchor>
  <xdr:oneCellAnchor>
    <xdr:from>
      <xdr:col>2</xdr:col>
      <xdr:colOff>1266410</xdr:colOff>
      <xdr:row>36</xdr:row>
      <xdr:rowOff>168137</xdr:rowOff>
    </xdr:from>
    <xdr:ext cx="467949" cy="275717"/>
    <xdr:sp macro="" textlink="">
      <xdr:nvSpPr>
        <xdr:cNvPr id="9" name="テキスト ボックス 8">
          <a:extLst>
            <a:ext uri="{FF2B5EF4-FFF2-40B4-BE49-F238E27FC236}">
              <a16:creationId xmlns="" xmlns:a16="http://schemas.microsoft.com/office/drawing/2014/main" id="{00000000-0008-0000-1000-00000B000000}"/>
            </a:ext>
          </a:extLst>
        </xdr:cNvPr>
        <xdr:cNvSpPr txBox="1"/>
      </xdr:nvSpPr>
      <xdr:spPr>
        <a:xfrm>
          <a:off x="3333335" y="6416537"/>
          <a:ext cx="467949"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路面</a:t>
          </a:r>
        </a:p>
      </xdr:txBody>
    </xdr:sp>
    <xdr:clientData/>
  </xdr:oneCellAnchor>
  <xdr:oneCellAnchor>
    <xdr:from>
      <xdr:col>2</xdr:col>
      <xdr:colOff>1123121</xdr:colOff>
      <xdr:row>33</xdr:row>
      <xdr:rowOff>26090</xdr:rowOff>
    </xdr:from>
    <xdr:ext cx="609590" cy="275717"/>
    <xdr:sp macro="" textlink="">
      <xdr:nvSpPr>
        <xdr:cNvPr id="10" name="テキスト ボックス 9">
          <a:extLst>
            <a:ext uri="{FF2B5EF4-FFF2-40B4-BE49-F238E27FC236}">
              <a16:creationId xmlns="" xmlns:a16="http://schemas.microsoft.com/office/drawing/2014/main" id="{00000000-0008-0000-1000-00000C000000}"/>
            </a:ext>
          </a:extLst>
        </xdr:cNvPr>
        <xdr:cNvSpPr txBox="1"/>
      </xdr:nvSpPr>
      <xdr:spPr>
        <a:xfrm>
          <a:off x="3190046" y="5760140"/>
          <a:ext cx="609590"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天井版</a:t>
          </a:r>
        </a:p>
      </xdr:txBody>
    </xdr:sp>
    <xdr:clientData/>
  </xdr:oneCellAnchor>
  <xdr:twoCellAnchor>
    <xdr:from>
      <xdr:col>3</xdr:col>
      <xdr:colOff>1400174</xdr:colOff>
      <xdr:row>15</xdr:row>
      <xdr:rowOff>1</xdr:rowOff>
    </xdr:from>
    <xdr:to>
      <xdr:col>4</xdr:col>
      <xdr:colOff>1400174</xdr:colOff>
      <xdr:row>25</xdr:row>
      <xdr:rowOff>9526</xdr:rowOff>
    </xdr:to>
    <xdr:sp macro="" textlink="">
      <xdr:nvSpPr>
        <xdr:cNvPr id="12" name="正方形/長方形 11">
          <a:extLst>
            <a:ext uri="{FF2B5EF4-FFF2-40B4-BE49-F238E27FC236}">
              <a16:creationId xmlns="" xmlns:a16="http://schemas.microsoft.com/office/drawing/2014/main" id="{00000000-0008-0000-1000-00000E000000}"/>
            </a:ext>
          </a:extLst>
        </xdr:cNvPr>
        <xdr:cNvSpPr/>
      </xdr:nvSpPr>
      <xdr:spPr>
        <a:xfrm>
          <a:off x="5200649" y="2638426"/>
          <a:ext cx="1400175" cy="15621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920198</xdr:colOff>
      <xdr:row>14</xdr:row>
      <xdr:rowOff>178076</xdr:rowOff>
    </xdr:from>
    <xdr:ext cx="467949" cy="275717"/>
    <xdr:sp macro="" textlink="">
      <xdr:nvSpPr>
        <xdr:cNvPr id="13" name="テキスト ボックス 12">
          <a:extLst>
            <a:ext uri="{FF2B5EF4-FFF2-40B4-BE49-F238E27FC236}">
              <a16:creationId xmlns="" xmlns:a16="http://schemas.microsoft.com/office/drawing/2014/main" id="{00000000-0008-0000-1000-00000F000000}"/>
            </a:ext>
          </a:extLst>
        </xdr:cNvPr>
        <xdr:cNvSpPr txBox="1"/>
      </xdr:nvSpPr>
      <xdr:spPr>
        <a:xfrm>
          <a:off x="6120848" y="2635526"/>
          <a:ext cx="467949"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外力</a:t>
          </a:r>
        </a:p>
      </xdr:txBody>
    </xdr:sp>
    <xdr:clientData/>
  </xdr:oneCellAnchor>
  <xdr:twoCellAnchor>
    <xdr:from>
      <xdr:col>3</xdr:col>
      <xdr:colOff>1394313</xdr:colOff>
      <xdr:row>25</xdr:row>
      <xdr:rowOff>158198</xdr:rowOff>
    </xdr:from>
    <xdr:to>
      <xdr:col>5</xdr:col>
      <xdr:colOff>22776</xdr:colOff>
      <xdr:row>38</xdr:row>
      <xdr:rowOff>0</xdr:rowOff>
    </xdr:to>
    <xdr:sp macro="" textlink="">
      <xdr:nvSpPr>
        <xdr:cNvPr id="14" name="正方形/長方形 13">
          <a:extLst>
            <a:ext uri="{FF2B5EF4-FFF2-40B4-BE49-F238E27FC236}">
              <a16:creationId xmlns="" xmlns:a16="http://schemas.microsoft.com/office/drawing/2014/main" id="{00000000-0008-0000-1000-000010000000}"/>
            </a:ext>
          </a:extLst>
        </xdr:cNvPr>
        <xdr:cNvSpPr/>
      </xdr:nvSpPr>
      <xdr:spPr>
        <a:xfrm>
          <a:off x="5194788" y="4520648"/>
          <a:ext cx="1428813" cy="20706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658054</xdr:colOff>
      <xdr:row>25</xdr:row>
      <xdr:rowOff>167308</xdr:rowOff>
    </xdr:from>
    <xdr:ext cx="751231" cy="275717"/>
    <xdr:sp macro="" textlink="">
      <xdr:nvSpPr>
        <xdr:cNvPr id="15" name="テキスト ボックス 14">
          <a:extLst>
            <a:ext uri="{FF2B5EF4-FFF2-40B4-BE49-F238E27FC236}">
              <a16:creationId xmlns="" xmlns:a16="http://schemas.microsoft.com/office/drawing/2014/main" id="{00000000-0008-0000-1000-000011000000}"/>
            </a:ext>
          </a:extLst>
        </xdr:cNvPr>
        <xdr:cNvSpPr txBox="1"/>
      </xdr:nvSpPr>
      <xdr:spPr>
        <a:xfrm>
          <a:off x="5858704" y="4186858"/>
          <a:ext cx="751231"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材質劣化</a:t>
          </a:r>
        </a:p>
      </xdr:txBody>
    </xdr:sp>
    <xdr:clientData/>
  </xdr:oneCellAnchor>
  <xdr:twoCellAnchor>
    <xdr:from>
      <xdr:col>3</xdr:col>
      <xdr:colOff>1397689</xdr:colOff>
      <xdr:row>38</xdr:row>
      <xdr:rowOff>171449</xdr:rowOff>
    </xdr:from>
    <xdr:to>
      <xdr:col>4</xdr:col>
      <xdr:colOff>1390650</xdr:colOff>
      <xdr:row>51</xdr:row>
      <xdr:rowOff>161925</xdr:rowOff>
    </xdr:to>
    <xdr:sp macro="" textlink="">
      <xdr:nvSpPr>
        <xdr:cNvPr id="16" name="正方形/長方形 15">
          <a:extLst>
            <a:ext uri="{FF2B5EF4-FFF2-40B4-BE49-F238E27FC236}">
              <a16:creationId xmlns="" xmlns:a16="http://schemas.microsoft.com/office/drawing/2014/main" id="{00000000-0008-0000-1000-000012000000}"/>
            </a:ext>
          </a:extLst>
        </xdr:cNvPr>
        <xdr:cNvSpPr/>
      </xdr:nvSpPr>
      <xdr:spPr>
        <a:xfrm>
          <a:off x="5198164" y="6076949"/>
          <a:ext cx="1393136" cy="22193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920198</xdr:colOff>
      <xdr:row>39</xdr:row>
      <xdr:rowOff>2071</xdr:rowOff>
    </xdr:from>
    <xdr:ext cx="467949" cy="275717"/>
    <xdr:sp macro="" textlink="">
      <xdr:nvSpPr>
        <xdr:cNvPr id="17" name="テキスト ボックス 16">
          <a:extLst>
            <a:ext uri="{FF2B5EF4-FFF2-40B4-BE49-F238E27FC236}">
              <a16:creationId xmlns="" xmlns:a16="http://schemas.microsoft.com/office/drawing/2014/main" id="{00000000-0008-0000-1000-000013000000}"/>
            </a:ext>
          </a:extLst>
        </xdr:cNvPr>
        <xdr:cNvSpPr txBox="1"/>
      </xdr:nvSpPr>
      <xdr:spPr>
        <a:xfrm>
          <a:off x="6120848" y="6079021"/>
          <a:ext cx="467949"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漏水</a:t>
          </a:r>
        </a:p>
      </xdr:txBody>
    </xdr:sp>
    <xdr:clientData/>
  </xdr:oneCellAnchor>
  <xdr:twoCellAnchor>
    <xdr:from>
      <xdr:col>2</xdr:col>
      <xdr:colOff>10704</xdr:colOff>
      <xdr:row>55</xdr:row>
      <xdr:rowOff>24974</xdr:rowOff>
    </xdr:from>
    <xdr:to>
      <xdr:col>3</xdr:col>
      <xdr:colOff>18987</xdr:colOff>
      <xdr:row>58</xdr:row>
      <xdr:rowOff>11722</xdr:rowOff>
    </xdr:to>
    <xdr:sp macro="" textlink="">
      <xdr:nvSpPr>
        <xdr:cNvPr id="18" name="正方形/長方形 17">
          <a:extLst>
            <a:ext uri="{FF2B5EF4-FFF2-40B4-BE49-F238E27FC236}">
              <a16:creationId xmlns="" xmlns:a16="http://schemas.microsoft.com/office/drawing/2014/main" id="{00000000-0008-0000-1000-000014000000}"/>
            </a:ext>
          </a:extLst>
        </xdr:cNvPr>
        <xdr:cNvSpPr/>
      </xdr:nvSpPr>
      <xdr:spPr>
        <a:xfrm>
          <a:off x="2077629" y="8683199"/>
          <a:ext cx="1741833" cy="51062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10704</xdr:colOff>
      <xdr:row>58</xdr:row>
      <xdr:rowOff>159444</xdr:rowOff>
    </xdr:from>
    <xdr:to>
      <xdr:col>3</xdr:col>
      <xdr:colOff>18987</xdr:colOff>
      <xdr:row>64</xdr:row>
      <xdr:rowOff>17930</xdr:rowOff>
    </xdr:to>
    <xdr:sp macro="" textlink="">
      <xdr:nvSpPr>
        <xdr:cNvPr id="19" name="正方形/長方形 18">
          <a:extLst>
            <a:ext uri="{FF2B5EF4-FFF2-40B4-BE49-F238E27FC236}">
              <a16:creationId xmlns="" xmlns:a16="http://schemas.microsoft.com/office/drawing/2014/main" id="{00000000-0008-0000-1000-000015000000}"/>
            </a:ext>
          </a:extLst>
        </xdr:cNvPr>
        <xdr:cNvSpPr/>
      </xdr:nvSpPr>
      <xdr:spPr>
        <a:xfrm>
          <a:off x="2077629" y="9341544"/>
          <a:ext cx="1741833" cy="88718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10704</xdr:colOff>
      <xdr:row>64</xdr:row>
      <xdr:rowOff>168408</xdr:rowOff>
    </xdr:from>
    <xdr:to>
      <xdr:col>3</xdr:col>
      <xdr:colOff>18987</xdr:colOff>
      <xdr:row>79</xdr:row>
      <xdr:rowOff>8963</xdr:rowOff>
    </xdr:to>
    <xdr:sp macro="" textlink="">
      <xdr:nvSpPr>
        <xdr:cNvPr id="20" name="正方形/長方形 19">
          <a:extLst>
            <a:ext uri="{FF2B5EF4-FFF2-40B4-BE49-F238E27FC236}">
              <a16:creationId xmlns="" xmlns:a16="http://schemas.microsoft.com/office/drawing/2014/main" id="{00000000-0008-0000-1000-000016000000}"/>
            </a:ext>
          </a:extLst>
        </xdr:cNvPr>
        <xdr:cNvSpPr/>
      </xdr:nvSpPr>
      <xdr:spPr>
        <a:xfrm>
          <a:off x="2077629" y="10379208"/>
          <a:ext cx="1741833" cy="241230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10704</xdr:colOff>
      <xdr:row>79</xdr:row>
      <xdr:rowOff>161364</xdr:rowOff>
    </xdr:from>
    <xdr:to>
      <xdr:col>3</xdr:col>
      <xdr:colOff>18987</xdr:colOff>
      <xdr:row>85</xdr:row>
      <xdr:rowOff>8963</xdr:rowOff>
    </xdr:to>
    <xdr:sp macro="" textlink="">
      <xdr:nvSpPr>
        <xdr:cNvPr id="21" name="正方形/長方形 20">
          <a:extLst>
            <a:ext uri="{FF2B5EF4-FFF2-40B4-BE49-F238E27FC236}">
              <a16:creationId xmlns="" xmlns:a16="http://schemas.microsoft.com/office/drawing/2014/main" id="{00000000-0008-0000-1000-000017000000}"/>
            </a:ext>
          </a:extLst>
        </xdr:cNvPr>
        <xdr:cNvSpPr/>
      </xdr:nvSpPr>
      <xdr:spPr>
        <a:xfrm>
          <a:off x="2077629" y="12943914"/>
          <a:ext cx="1741833" cy="87629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44</xdr:row>
      <xdr:rowOff>0</xdr:rowOff>
    </xdr:from>
    <xdr:to>
      <xdr:col>3</xdr:col>
      <xdr:colOff>8283</xdr:colOff>
      <xdr:row>45</xdr:row>
      <xdr:rowOff>0</xdr:rowOff>
    </xdr:to>
    <xdr:sp macro="" textlink="">
      <xdr:nvSpPr>
        <xdr:cNvPr id="24" name="正方形/長方形 23">
          <a:extLst>
            <a:ext uri="{FF2B5EF4-FFF2-40B4-BE49-F238E27FC236}">
              <a16:creationId xmlns="" xmlns:a16="http://schemas.microsoft.com/office/drawing/2014/main" id="{00000000-0008-0000-1000-000007000000}"/>
            </a:ext>
          </a:extLst>
        </xdr:cNvPr>
        <xdr:cNvSpPr/>
      </xdr:nvSpPr>
      <xdr:spPr>
        <a:xfrm>
          <a:off x="2066925" y="7620000"/>
          <a:ext cx="1741833" cy="1714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1142999</xdr:colOff>
      <xdr:row>44</xdr:row>
      <xdr:rowOff>4141</xdr:rowOff>
    </xdr:from>
    <xdr:ext cx="598562" cy="275717"/>
    <xdr:sp macro="" textlink="">
      <xdr:nvSpPr>
        <xdr:cNvPr id="11" name="テキスト ボックス 10">
          <a:extLst>
            <a:ext uri="{FF2B5EF4-FFF2-40B4-BE49-F238E27FC236}">
              <a16:creationId xmlns="" xmlns:a16="http://schemas.microsoft.com/office/drawing/2014/main" id="{00000000-0008-0000-1000-00000D000000}"/>
            </a:ext>
          </a:extLst>
        </xdr:cNvPr>
        <xdr:cNvSpPr txBox="1"/>
      </xdr:nvSpPr>
      <xdr:spPr>
        <a:xfrm>
          <a:off x="3209924" y="7624141"/>
          <a:ext cx="598562"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その他</a:t>
          </a:r>
        </a:p>
      </xdr:txBody>
    </xdr:sp>
    <xdr:clientData/>
  </xdr:oneCellAnchor>
  <xdr:oneCellAnchor>
    <xdr:from>
      <xdr:col>2</xdr:col>
      <xdr:colOff>962025</xdr:colOff>
      <xdr:row>55</xdr:row>
      <xdr:rowOff>42241</xdr:rowOff>
    </xdr:from>
    <xdr:ext cx="779536" cy="275717"/>
    <xdr:sp macro="" textlink="">
      <xdr:nvSpPr>
        <xdr:cNvPr id="26" name="テキスト ボックス 25">
          <a:extLst>
            <a:ext uri="{FF2B5EF4-FFF2-40B4-BE49-F238E27FC236}">
              <a16:creationId xmlns="" xmlns:a16="http://schemas.microsoft.com/office/drawing/2014/main" id="{00000000-0008-0000-1000-00000D000000}"/>
            </a:ext>
          </a:extLst>
        </xdr:cNvPr>
        <xdr:cNvSpPr txBox="1"/>
      </xdr:nvSpPr>
      <xdr:spPr>
        <a:xfrm>
          <a:off x="3028950" y="9386266"/>
          <a:ext cx="779536"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照明施設</a:t>
          </a:r>
        </a:p>
      </xdr:txBody>
    </xdr:sp>
    <xdr:clientData/>
  </xdr:oneCellAnchor>
  <xdr:oneCellAnchor>
    <xdr:from>
      <xdr:col>2</xdr:col>
      <xdr:colOff>962025</xdr:colOff>
      <xdr:row>59</xdr:row>
      <xdr:rowOff>4141</xdr:rowOff>
    </xdr:from>
    <xdr:ext cx="779536" cy="275717"/>
    <xdr:sp macro="" textlink="">
      <xdr:nvSpPr>
        <xdr:cNvPr id="27" name="テキスト ボックス 26">
          <a:extLst>
            <a:ext uri="{FF2B5EF4-FFF2-40B4-BE49-F238E27FC236}">
              <a16:creationId xmlns="" xmlns:a16="http://schemas.microsoft.com/office/drawing/2014/main" id="{00000000-0008-0000-1000-00000D000000}"/>
            </a:ext>
          </a:extLst>
        </xdr:cNvPr>
        <xdr:cNvSpPr txBox="1"/>
      </xdr:nvSpPr>
      <xdr:spPr>
        <a:xfrm>
          <a:off x="3028950" y="10043491"/>
          <a:ext cx="779536"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喚起施設</a:t>
          </a:r>
        </a:p>
      </xdr:txBody>
    </xdr:sp>
    <xdr:clientData/>
  </xdr:oneCellAnchor>
  <xdr:oneCellAnchor>
    <xdr:from>
      <xdr:col>2</xdr:col>
      <xdr:colOff>952500</xdr:colOff>
      <xdr:row>65</xdr:row>
      <xdr:rowOff>13666</xdr:rowOff>
    </xdr:from>
    <xdr:ext cx="779536" cy="242374"/>
    <xdr:sp macro="" textlink="">
      <xdr:nvSpPr>
        <xdr:cNvPr id="28" name="テキスト ボックス 27">
          <a:extLst>
            <a:ext uri="{FF2B5EF4-FFF2-40B4-BE49-F238E27FC236}">
              <a16:creationId xmlns="" xmlns:a16="http://schemas.microsoft.com/office/drawing/2014/main" id="{00000000-0008-0000-1000-00000D000000}"/>
            </a:ext>
          </a:extLst>
        </xdr:cNvPr>
        <xdr:cNvSpPr txBox="1"/>
      </xdr:nvSpPr>
      <xdr:spPr>
        <a:xfrm>
          <a:off x="3019425" y="11081716"/>
          <a:ext cx="779536" cy="24237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b="1">
              <a:solidFill>
                <a:srgbClr val="FF0000"/>
              </a:solidFill>
            </a:rPr>
            <a:t>非常用施設</a:t>
          </a:r>
        </a:p>
      </xdr:txBody>
    </xdr:sp>
    <xdr:clientData/>
  </xdr:oneCellAnchor>
  <xdr:oneCellAnchor>
    <xdr:from>
      <xdr:col>2</xdr:col>
      <xdr:colOff>952500</xdr:colOff>
      <xdr:row>80</xdr:row>
      <xdr:rowOff>4141</xdr:rowOff>
    </xdr:from>
    <xdr:ext cx="779536" cy="242374"/>
    <xdr:sp macro="" textlink="">
      <xdr:nvSpPr>
        <xdr:cNvPr id="29" name="テキスト ボックス 28">
          <a:extLst>
            <a:ext uri="{FF2B5EF4-FFF2-40B4-BE49-F238E27FC236}">
              <a16:creationId xmlns="" xmlns:a16="http://schemas.microsoft.com/office/drawing/2014/main" id="{00000000-0008-0000-1000-00000D000000}"/>
            </a:ext>
          </a:extLst>
        </xdr:cNvPr>
        <xdr:cNvSpPr txBox="1"/>
      </xdr:nvSpPr>
      <xdr:spPr>
        <a:xfrm>
          <a:off x="3019425" y="13643941"/>
          <a:ext cx="779536" cy="24237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b="1">
              <a:solidFill>
                <a:srgbClr val="FF0000"/>
              </a:solidFill>
            </a:rPr>
            <a:t>その他施設</a:t>
          </a:r>
        </a:p>
      </xdr:txBody>
    </xdr:sp>
    <xdr:clientData/>
  </xdr:oneCellAnchor>
</xdr:wsDr>
</file>

<file path=xl/tables/table1.xml><?xml version="1.0" encoding="utf-8"?>
<table xmlns="http://schemas.openxmlformats.org/spreadsheetml/2006/main" id="1" name="テーブル1" displayName="テーブル1" ref="B15:B21" totalsRowShown="0" dataDxfId="41" headerRowBorderDxfId="42" tableBorderDxfId="40">
  <autoFilter ref="B15:B21"/>
  <tableColumns count="1">
    <tableColumn id="1" name="対象箇所" dataDxfId="39"/>
  </tableColumns>
  <tableStyleInfo name="TableStyleMedium2" showFirstColumn="0" showLastColumn="0" showRowStripes="1" showColumnStripes="0"/>
</table>
</file>

<file path=xl/tables/table10.xml><?xml version="1.0" encoding="utf-8"?>
<table xmlns="http://schemas.openxmlformats.org/spreadsheetml/2006/main" id="10" name="テーブル145" displayName="テーブル145" ref="C5:E11" totalsRowShown="0" dataDxfId="4" headerRowBorderDxfId="5" tableBorderDxfId="3">
  <autoFilter ref="C5:E11"/>
  <tableColumns count="3">
    <tableColumn id="1" name="トンネル工法" dataDxfId="2"/>
    <tableColumn id="2" name="緊急輸送路" dataDxfId="1"/>
    <tableColumn id="3" name="代替路" dataDxfId="0"/>
  </tableColumns>
  <tableStyleInfo name="TableStyleMedium2" showFirstColumn="0" showLastColumn="0" showRowStripes="1" showColumnStripes="0"/>
</table>
</file>

<file path=xl/tables/table2.xml><?xml version="1.0" encoding="utf-8"?>
<table xmlns="http://schemas.openxmlformats.org/spreadsheetml/2006/main" id="2" name="テーブル2" displayName="テーブル2" ref="C15:J52" headerRowDxfId="38" headerRowBorderDxfId="37" tableBorderDxfId="36">
  <autoFilter ref="C15:J52"/>
  <tableColumns count="8">
    <tableColumn id="9" name="部位区分" totalsRowLabel="集計" dataDxfId="35" totalsRowDxfId="34"/>
    <tableColumn id="2" name="変状区分" dataDxfId="33" totalsRowDxfId="32"/>
    <tableColumn id="7" name="変状種類" dataDxfId="31" totalsRowDxfId="30"/>
    <tableColumn id="4" name="対策区分" dataDxfId="29" totalsRowDxfId="28"/>
    <tableColumn id="5" name="健全性" dataDxfId="27" totalsRowDxfId="26"/>
    <tableColumn id="12" name="調査の要否" dataDxfId="25" totalsRowDxfId="24"/>
    <tableColumn id="10" name="措置の要否" dataDxfId="23" totalsRowDxfId="22"/>
    <tableColumn id="11" name="実施有無" totalsRowFunction="count" dataDxfId="21" totalsRowDxfId="20"/>
  </tableColumns>
  <tableStyleInfo name="TableStyleMedium2" showFirstColumn="0" showLastColumn="0" showRowStripes="1" showColumnStripes="0"/>
</table>
</file>

<file path=xl/tables/table3.xml><?xml version="1.0" encoding="utf-8"?>
<table xmlns="http://schemas.openxmlformats.org/spreadsheetml/2006/main" id="3" name="テーブル312" displayName="テーブル312" ref="B55:B59" totalsRowShown="0" headerRowBorderDxfId="19" tableBorderDxfId="18">
  <autoFilter ref="B55:B59"/>
  <tableColumns count="1">
    <tableColumn id="1" name="施設の内訳"/>
  </tableColumns>
  <tableStyleInfo name="TableStyleMedium2" showFirstColumn="0" showLastColumn="0" showRowStripes="1" showColumnStripes="0"/>
</table>
</file>

<file path=xl/tables/table4.xml><?xml version="1.0" encoding="utf-8"?>
<table xmlns="http://schemas.openxmlformats.org/spreadsheetml/2006/main" id="4" name="テーブル413" displayName="テーブル413" ref="C55:C85" totalsRowShown="0" headerRowBorderDxfId="17" tableBorderDxfId="16">
  <autoFilter ref="C55:C85"/>
  <tableColumns count="1">
    <tableColumn id="1" name="対象箇所"/>
  </tableColumns>
  <tableStyleInfo name="TableStyleMedium2" showFirstColumn="0" showLastColumn="0" showRowStripes="1" showColumnStripes="0"/>
</table>
</file>

<file path=xl/tables/table5.xml><?xml version="1.0" encoding="utf-8"?>
<table xmlns="http://schemas.openxmlformats.org/spreadsheetml/2006/main" id="5" name="テーブル614" displayName="テーブル614" ref="D55:D58" totalsRowShown="0" headerRowDxfId="15" headerRowBorderDxfId="14" tableBorderDxfId="13">
  <autoFilter ref="D55:D58"/>
  <tableColumns count="1">
    <tableColumn id="1" name="部位区分"/>
  </tableColumns>
  <tableStyleInfo name="TableStyleMedium2" showFirstColumn="0" showLastColumn="0" showRowStripes="1" showColumnStripes="0"/>
</table>
</file>

<file path=xl/tables/table6.xml><?xml version="1.0" encoding="utf-8"?>
<table xmlns="http://schemas.openxmlformats.org/spreadsheetml/2006/main" id="6" name="テーブル815" displayName="テーブル815" ref="E55:G63" totalsRowShown="0" headerRowDxfId="12" headerRowBorderDxfId="11" tableBorderDxfId="10">
  <autoFilter ref="E55:G63"/>
  <tableColumns count="3">
    <tableColumn id="1" name="異常の種類"/>
    <tableColumn id="2" name="異常判定区分 "/>
    <tableColumn id="3" name="実施有無"/>
  </tableColumns>
  <tableStyleInfo name="TableStyleMedium2" showFirstColumn="0" showLastColumn="0" showRowStripes="1" showColumnStripes="0"/>
</table>
</file>

<file path=xl/tables/table7.xml><?xml version="1.0" encoding="utf-8"?>
<table xmlns="http://schemas.openxmlformats.org/spreadsheetml/2006/main" id="7" name="テーブル5" displayName="テーブル5" ref="L15:L20" totalsRowShown="0">
  <autoFilter ref="L15:L20"/>
  <tableColumns count="1">
    <tableColumn id="1" name="対策区分の判定"/>
  </tableColumns>
  <tableStyleInfo name="TableStyleMedium2" showFirstColumn="0" showLastColumn="0" showRowStripes="1" showColumnStripes="0"/>
</table>
</file>

<file path=xl/tables/table8.xml><?xml version="1.0" encoding="utf-8"?>
<table xmlns="http://schemas.openxmlformats.org/spreadsheetml/2006/main" id="8" name="テーブル6" displayName="テーブル6" ref="M15:M19" totalsRowShown="0">
  <autoFilter ref="M15:M19"/>
  <tableColumns count="1">
    <tableColumn id="1" name="健全性"/>
  </tableColumns>
  <tableStyleInfo name="TableStyleMedium2" showFirstColumn="0" showLastColumn="0" showRowStripes="1" showColumnStripes="0"/>
</table>
</file>

<file path=xl/tables/table9.xml><?xml version="1.0" encoding="utf-8"?>
<table xmlns="http://schemas.openxmlformats.org/spreadsheetml/2006/main" id="9" name="テーブル14" displayName="テーブル14" ref="B5:B12" totalsRowShown="0" dataDxfId="8" headerRowBorderDxfId="9" tableBorderDxfId="7">
  <autoFilter ref="B5:B12"/>
  <tableColumns count="1">
    <tableColumn id="1" name="トンネルの分類"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1"/>
  <sheetViews>
    <sheetView showGridLines="0" tabSelected="1" view="pageBreakPreview" zoomScaleNormal="100" zoomScaleSheetLayoutView="100" workbookViewId="0">
      <selection activeCell="B5" sqref="B5:C6"/>
    </sheetView>
  </sheetViews>
  <sheetFormatPr defaultRowHeight="18" customHeight="1" x14ac:dyDescent="0.15"/>
  <cols>
    <col min="1" max="1" width="1.75" style="3" customWidth="1"/>
    <col min="2" max="12" width="5.875" style="1" customWidth="1"/>
    <col min="13" max="14" width="3.25" style="1" customWidth="1"/>
    <col min="15" max="18" width="5.875" style="1" customWidth="1"/>
    <col min="19" max="22" width="3.25" style="1" customWidth="1"/>
    <col min="23" max="23" width="5.875" style="46" customWidth="1"/>
    <col min="24" max="24" width="9.625" style="46" customWidth="1"/>
    <col min="25" max="25" width="5.875" style="46" customWidth="1"/>
    <col min="26" max="26" width="5.875" style="1" customWidth="1"/>
    <col min="27" max="28" width="3.25" style="1" customWidth="1"/>
    <col min="29" max="29" width="1.5" style="3" customWidth="1"/>
    <col min="30" max="16384" width="9" style="3"/>
  </cols>
  <sheetData>
    <row r="1" spans="2:39" ht="10.5" customHeight="1" x14ac:dyDescent="0.15">
      <c r="E1" s="2"/>
      <c r="F1" s="2"/>
      <c r="G1" s="2"/>
      <c r="H1" s="2"/>
      <c r="I1" s="2"/>
      <c r="J1" s="2"/>
      <c r="K1" s="2"/>
      <c r="L1" s="2"/>
      <c r="M1" s="2"/>
      <c r="N1" s="2"/>
      <c r="O1" s="2"/>
      <c r="P1" s="2"/>
      <c r="Q1" s="2"/>
      <c r="R1" s="2"/>
      <c r="S1" s="2"/>
      <c r="T1" s="2"/>
      <c r="U1" s="2"/>
      <c r="V1" s="2"/>
      <c r="W1" s="54"/>
      <c r="X1" s="54"/>
      <c r="Y1" s="54"/>
      <c r="Z1" s="2"/>
      <c r="AA1" s="2"/>
      <c r="AB1" s="2"/>
    </row>
    <row r="2" spans="2:39" ht="24.95" customHeight="1" x14ac:dyDescent="0.15">
      <c r="B2" s="174" t="s">
        <v>313</v>
      </c>
      <c r="C2" s="174"/>
      <c r="D2" s="174"/>
      <c r="E2" s="174"/>
      <c r="F2" s="174"/>
      <c r="G2" s="174"/>
      <c r="H2" s="174"/>
      <c r="I2" s="174"/>
      <c r="J2" s="174"/>
      <c r="K2" s="174"/>
      <c r="L2" s="174"/>
      <c r="M2" s="174"/>
      <c r="N2" s="174"/>
      <c r="O2" s="174"/>
      <c r="P2" s="174"/>
      <c r="Q2" s="174"/>
      <c r="R2" s="174"/>
      <c r="S2" s="316" t="s">
        <v>188</v>
      </c>
      <c r="T2" s="317"/>
      <c r="U2" s="317"/>
      <c r="V2" s="318"/>
      <c r="W2" s="315" t="str">
        <f>CONCATENATE(AI7,"","",AI8)</f>
        <v>36.14033137.13861</v>
      </c>
      <c r="X2" s="315"/>
      <c r="Y2" s="315"/>
      <c r="Z2" s="315"/>
      <c r="AA2" s="315"/>
      <c r="AB2" s="315"/>
    </row>
    <row r="3" spans="2:39" ht="20.100000000000001" customHeight="1" x14ac:dyDescent="0.15">
      <c r="B3" s="324" t="s">
        <v>30</v>
      </c>
      <c r="C3" s="324"/>
      <c r="D3" s="325" t="s">
        <v>405</v>
      </c>
      <c r="E3" s="325"/>
      <c r="F3" s="325"/>
      <c r="G3" s="325"/>
      <c r="H3" s="326" t="s">
        <v>187</v>
      </c>
      <c r="I3" s="326"/>
      <c r="J3" s="337" t="s">
        <v>406</v>
      </c>
      <c r="K3" s="338"/>
      <c r="L3" s="338"/>
      <c r="M3" s="338"/>
      <c r="N3" s="338"/>
      <c r="O3" s="339"/>
      <c r="P3" s="301" t="s">
        <v>13</v>
      </c>
      <c r="Q3" s="303"/>
      <c r="R3" s="327" t="s">
        <v>407</v>
      </c>
      <c r="S3" s="328"/>
      <c r="T3" s="328"/>
      <c r="U3" s="328"/>
      <c r="V3" s="329"/>
      <c r="W3" s="316" t="s">
        <v>186</v>
      </c>
      <c r="X3" s="317"/>
      <c r="Y3" s="317"/>
      <c r="Z3" s="333" t="s">
        <v>408</v>
      </c>
      <c r="AA3" s="334"/>
      <c r="AB3" s="335"/>
    </row>
    <row r="4" spans="2:39" ht="20.100000000000001" customHeight="1" x14ac:dyDescent="0.15">
      <c r="B4" s="323" t="s">
        <v>14</v>
      </c>
      <c r="C4" s="323"/>
      <c r="D4" s="336" t="s">
        <v>405</v>
      </c>
      <c r="E4" s="336"/>
      <c r="F4" s="336"/>
      <c r="G4" s="336"/>
      <c r="H4" s="326"/>
      <c r="I4" s="326"/>
      <c r="J4" s="340"/>
      <c r="K4" s="341"/>
      <c r="L4" s="341"/>
      <c r="M4" s="341"/>
      <c r="N4" s="341"/>
      <c r="O4" s="342"/>
      <c r="P4" s="304"/>
      <c r="Q4" s="306"/>
      <c r="R4" s="330"/>
      <c r="S4" s="331"/>
      <c r="T4" s="331"/>
      <c r="U4" s="331"/>
      <c r="V4" s="332"/>
      <c r="W4" s="316" t="s">
        <v>185</v>
      </c>
      <c r="X4" s="317"/>
      <c r="Y4" s="317"/>
      <c r="Z4" s="333" t="s">
        <v>409</v>
      </c>
      <c r="AA4" s="334"/>
      <c r="AB4" s="335"/>
    </row>
    <row r="5" spans="2:39" ht="20.100000000000001" customHeight="1" x14ac:dyDescent="0.15">
      <c r="B5" s="364" t="s">
        <v>15</v>
      </c>
      <c r="C5" s="364"/>
      <c r="D5" s="175" t="s">
        <v>16</v>
      </c>
      <c r="E5" s="343" t="s">
        <v>410</v>
      </c>
      <c r="F5" s="343"/>
      <c r="G5" s="343"/>
      <c r="H5" s="301" t="s">
        <v>184</v>
      </c>
      <c r="I5" s="302"/>
      <c r="J5" s="303"/>
      <c r="K5" s="327" t="s">
        <v>411</v>
      </c>
      <c r="L5" s="328"/>
      <c r="M5" s="328"/>
      <c r="N5" s="328"/>
      <c r="O5" s="329"/>
      <c r="P5" s="365" t="s">
        <v>183</v>
      </c>
      <c r="Q5" s="366"/>
      <c r="R5" s="369">
        <v>44926</v>
      </c>
      <c r="S5" s="370"/>
      <c r="T5" s="371"/>
      <c r="U5" s="304" t="s">
        <v>182</v>
      </c>
      <c r="V5" s="305"/>
      <c r="W5" s="306"/>
      <c r="X5" s="297" t="s">
        <v>181</v>
      </c>
      <c r="Y5" s="298"/>
      <c r="Z5" s="298">
        <v>4000</v>
      </c>
      <c r="AA5" s="298"/>
      <c r="AB5" s="176" t="s">
        <v>180</v>
      </c>
    </row>
    <row r="6" spans="2:39" ht="20.100000000000001" customHeight="1" x14ac:dyDescent="0.15">
      <c r="B6" s="364"/>
      <c r="C6" s="364"/>
      <c r="D6" s="175" t="s">
        <v>17</v>
      </c>
      <c r="E6" s="343" t="s">
        <v>410</v>
      </c>
      <c r="F6" s="343"/>
      <c r="G6" s="343"/>
      <c r="H6" s="304"/>
      <c r="I6" s="305"/>
      <c r="J6" s="306"/>
      <c r="K6" s="330"/>
      <c r="L6" s="331"/>
      <c r="M6" s="331"/>
      <c r="N6" s="331"/>
      <c r="O6" s="332"/>
      <c r="P6" s="367"/>
      <c r="Q6" s="368"/>
      <c r="R6" s="372"/>
      <c r="S6" s="373"/>
      <c r="T6" s="374"/>
      <c r="U6" s="316" t="s">
        <v>18</v>
      </c>
      <c r="V6" s="317"/>
      <c r="W6" s="318"/>
      <c r="X6" s="297" t="s">
        <v>412</v>
      </c>
      <c r="Y6" s="298"/>
      <c r="Z6" s="298"/>
      <c r="AA6" s="298"/>
      <c r="AB6" s="299"/>
    </row>
    <row r="7" spans="2:39" ht="18.95" customHeight="1" x14ac:dyDescent="0.15">
      <c r="B7" s="344" t="s">
        <v>154</v>
      </c>
      <c r="C7" s="320" t="s">
        <v>169</v>
      </c>
      <c r="D7" s="322"/>
      <c r="E7" s="345">
        <v>360825.2</v>
      </c>
      <c r="F7" s="346"/>
      <c r="G7" s="347"/>
      <c r="H7" s="320" t="s">
        <v>179</v>
      </c>
      <c r="I7" s="321"/>
      <c r="J7" s="322"/>
      <c r="K7" s="348">
        <v>21916</v>
      </c>
      <c r="L7" s="349"/>
      <c r="M7" s="360" t="s">
        <v>178</v>
      </c>
      <c r="N7" s="361"/>
      <c r="O7" s="320" t="s">
        <v>159</v>
      </c>
      <c r="P7" s="322"/>
      <c r="Q7" s="350" t="s">
        <v>425</v>
      </c>
      <c r="R7" s="351"/>
      <c r="S7" s="307" t="s">
        <v>177</v>
      </c>
      <c r="T7" s="320" t="s">
        <v>176</v>
      </c>
      <c r="U7" s="321"/>
      <c r="V7" s="321"/>
      <c r="W7" s="322"/>
      <c r="X7" s="159" t="s">
        <v>149</v>
      </c>
      <c r="Y7" s="177" t="s">
        <v>175</v>
      </c>
      <c r="Z7" s="160" t="s">
        <v>148</v>
      </c>
      <c r="AA7" s="323" t="s">
        <v>174</v>
      </c>
      <c r="AB7" s="323"/>
      <c r="AC7" s="4"/>
      <c r="AD7" s="8"/>
      <c r="AE7" s="3">
        <f>INT(E7/10000)</f>
        <v>36</v>
      </c>
      <c r="AF7" s="3">
        <f>INT(E7/100)-AE7*100</f>
        <v>8</v>
      </c>
      <c r="AG7" s="172">
        <f>E7-AE7*10000-AF7*100</f>
        <v>25.200000000011642</v>
      </c>
      <c r="AH7" s="173">
        <f>ROUND(AE7+AF7/60+AG7/60/60,5)</f>
        <v>36.140329999999999</v>
      </c>
      <c r="AI7" s="173" t="str">
        <f>TEXT(AH7,"0.00000")</f>
        <v>36.14033</v>
      </c>
    </row>
    <row r="8" spans="2:39" ht="18.95" customHeight="1" x14ac:dyDescent="0.15">
      <c r="B8" s="304"/>
      <c r="C8" s="352" t="s">
        <v>165</v>
      </c>
      <c r="D8" s="353"/>
      <c r="E8" s="354">
        <v>1370819</v>
      </c>
      <c r="F8" s="355"/>
      <c r="G8" s="356"/>
      <c r="H8" s="352" t="s">
        <v>173</v>
      </c>
      <c r="I8" s="357"/>
      <c r="J8" s="353"/>
      <c r="K8" s="358">
        <v>22282</v>
      </c>
      <c r="L8" s="359"/>
      <c r="M8" s="360"/>
      <c r="N8" s="361"/>
      <c r="O8" s="352" t="s">
        <v>172</v>
      </c>
      <c r="P8" s="353"/>
      <c r="Q8" s="178">
        <v>0.5</v>
      </c>
      <c r="R8" s="179" t="s">
        <v>171</v>
      </c>
      <c r="S8" s="308"/>
      <c r="T8" s="295" t="s">
        <v>170</v>
      </c>
      <c r="U8" s="316" t="s">
        <v>288</v>
      </c>
      <c r="V8" s="317"/>
      <c r="W8" s="318"/>
      <c r="X8" s="153" t="s">
        <v>429</v>
      </c>
      <c r="Y8" s="153" t="s">
        <v>417</v>
      </c>
      <c r="Z8" s="153">
        <v>29</v>
      </c>
      <c r="AA8" s="319">
        <v>2012</v>
      </c>
      <c r="AB8" s="319"/>
      <c r="AC8" s="4"/>
      <c r="AD8" s="75"/>
      <c r="AE8" s="3">
        <f>INT(E8/10000)</f>
        <v>137</v>
      </c>
      <c r="AF8" s="3">
        <f>INT(E8/100)-AE8*100</f>
        <v>8</v>
      </c>
      <c r="AG8" s="172">
        <f>E8-AE8*10000-AF8*100</f>
        <v>19</v>
      </c>
      <c r="AH8" s="173">
        <f>ROUND(AE8+AF8/60+AG8/60/60,5)</f>
        <v>137.13861</v>
      </c>
      <c r="AI8" s="173" t="str">
        <f>TEXT(AH8,"0.00000")</f>
        <v>137.13861</v>
      </c>
    </row>
    <row r="9" spans="2:39" ht="18.95" customHeight="1" x14ac:dyDescent="0.15">
      <c r="B9" s="376" t="s">
        <v>145</v>
      </c>
      <c r="C9" s="352" t="s">
        <v>169</v>
      </c>
      <c r="D9" s="353"/>
      <c r="E9" s="354">
        <v>260815.8</v>
      </c>
      <c r="F9" s="355"/>
      <c r="G9" s="356"/>
      <c r="H9" s="377" t="s">
        <v>168</v>
      </c>
      <c r="I9" s="378"/>
      <c r="J9" s="378"/>
      <c r="K9" s="379" t="s">
        <v>421</v>
      </c>
      <c r="L9" s="380"/>
      <c r="M9" s="360"/>
      <c r="N9" s="361"/>
      <c r="O9" s="352" t="s">
        <v>167</v>
      </c>
      <c r="P9" s="353"/>
      <c r="Q9" s="382" t="s">
        <v>426</v>
      </c>
      <c r="R9" s="382"/>
      <c r="S9" s="308"/>
      <c r="T9" s="300"/>
      <c r="U9" s="316" t="s">
        <v>166</v>
      </c>
      <c r="V9" s="317"/>
      <c r="W9" s="318"/>
      <c r="X9" s="153" t="s">
        <v>430</v>
      </c>
      <c r="Y9" s="153" t="s">
        <v>445</v>
      </c>
      <c r="Z9" s="153">
        <v>86</v>
      </c>
      <c r="AA9" s="319">
        <v>2012</v>
      </c>
      <c r="AB9" s="319"/>
      <c r="AC9" s="4"/>
      <c r="AD9" s="75"/>
    </row>
    <row r="10" spans="2:39" ht="18.95" customHeight="1" x14ac:dyDescent="0.15">
      <c r="B10" s="320"/>
      <c r="C10" s="352" t="s">
        <v>165</v>
      </c>
      <c r="D10" s="353"/>
      <c r="E10" s="354">
        <v>1370527.4</v>
      </c>
      <c r="F10" s="355"/>
      <c r="G10" s="356"/>
      <c r="H10" s="352" t="s">
        <v>164</v>
      </c>
      <c r="I10" s="357"/>
      <c r="J10" s="353"/>
      <c r="K10" s="375" t="s">
        <v>422</v>
      </c>
      <c r="L10" s="359"/>
      <c r="M10" s="362"/>
      <c r="N10" s="363"/>
      <c r="O10" s="352" t="s">
        <v>102</v>
      </c>
      <c r="P10" s="353"/>
      <c r="Q10" s="381"/>
      <c r="R10" s="381"/>
      <c r="S10" s="308"/>
      <c r="T10" s="296"/>
      <c r="U10" s="316" t="s">
        <v>163</v>
      </c>
      <c r="V10" s="317"/>
      <c r="W10" s="318"/>
      <c r="X10" s="153" t="s">
        <v>431</v>
      </c>
      <c r="Y10" s="153" t="s">
        <v>417</v>
      </c>
      <c r="Z10" s="153">
        <v>185</v>
      </c>
      <c r="AA10" s="319">
        <v>2012</v>
      </c>
      <c r="AB10" s="319"/>
      <c r="AC10" s="4"/>
      <c r="AD10" s="75"/>
    </row>
    <row r="11" spans="2:39" ht="18.95" customHeight="1" x14ac:dyDescent="0.15">
      <c r="B11" s="352" t="s">
        <v>162</v>
      </c>
      <c r="C11" s="357"/>
      <c r="D11" s="353"/>
      <c r="E11" s="379" t="s">
        <v>413</v>
      </c>
      <c r="F11" s="383"/>
      <c r="G11" s="380"/>
      <c r="H11" s="352" t="s">
        <v>161</v>
      </c>
      <c r="I11" s="357"/>
      <c r="J11" s="353"/>
      <c r="K11" s="379" t="s">
        <v>417</v>
      </c>
      <c r="L11" s="380"/>
      <c r="M11" s="384" t="s">
        <v>160</v>
      </c>
      <c r="N11" s="385"/>
      <c r="O11" s="352" t="s">
        <v>159</v>
      </c>
      <c r="P11" s="353"/>
      <c r="Q11" s="386" t="s">
        <v>427</v>
      </c>
      <c r="R11" s="386"/>
      <c r="S11" s="308"/>
      <c r="T11" s="180" t="s">
        <v>158</v>
      </c>
      <c r="U11" s="316" t="s">
        <v>157</v>
      </c>
      <c r="V11" s="317"/>
      <c r="W11" s="318"/>
      <c r="X11" s="153" t="s">
        <v>432</v>
      </c>
      <c r="Y11" s="153" t="s">
        <v>446</v>
      </c>
      <c r="Z11" s="153">
        <v>10</v>
      </c>
      <c r="AA11" s="319">
        <v>2012</v>
      </c>
      <c r="AB11" s="319"/>
      <c r="AC11" s="4"/>
      <c r="AD11" s="75"/>
    </row>
    <row r="12" spans="2:39" ht="18.95" customHeight="1" x14ac:dyDescent="0.15">
      <c r="B12" s="352" t="s">
        <v>156</v>
      </c>
      <c r="C12" s="357"/>
      <c r="D12" s="353"/>
      <c r="E12" s="379">
        <v>80</v>
      </c>
      <c r="F12" s="383"/>
      <c r="G12" s="176" t="s">
        <v>115</v>
      </c>
      <c r="H12" s="385" t="s">
        <v>155</v>
      </c>
      <c r="I12" s="307" t="s">
        <v>154</v>
      </c>
      <c r="J12" s="157" t="s">
        <v>144</v>
      </c>
      <c r="K12" s="379" t="s">
        <v>423</v>
      </c>
      <c r="L12" s="380"/>
      <c r="M12" s="362"/>
      <c r="N12" s="363"/>
      <c r="O12" s="352" t="s">
        <v>102</v>
      </c>
      <c r="P12" s="353"/>
      <c r="Q12" s="388"/>
      <c r="R12" s="388"/>
      <c r="S12" s="308"/>
      <c r="T12" s="295" t="s">
        <v>141</v>
      </c>
      <c r="U12" s="316" t="s">
        <v>140</v>
      </c>
      <c r="V12" s="317"/>
      <c r="W12" s="318"/>
      <c r="X12" s="153" t="s">
        <v>433</v>
      </c>
      <c r="Y12" s="153" t="s">
        <v>447</v>
      </c>
      <c r="Z12" s="153">
        <v>86</v>
      </c>
      <c r="AA12" s="319">
        <v>2012</v>
      </c>
      <c r="AB12" s="319"/>
      <c r="AC12" s="4"/>
      <c r="AD12" s="75"/>
    </row>
    <row r="13" spans="2:39" ht="18.95" customHeight="1" x14ac:dyDescent="0.15">
      <c r="B13" s="376" t="s">
        <v>153</v>
      </c>
      <c r="C13" s="389"/>
      <c r="D13" s="390"/>
      <c r="E13" s="379">
        <v>54</v>
      </c>
      <c r="F13" s="383"/>
      <c r="G13" s="176" t="s">
        <v>152</v>
      </c>
      <c r="H13" s="361"/>
      <c r="I13" s="387"/>
      <c r="J13" s="157" t="s">
        <v>138</v>
      </c>
      <c r="K13" s="181">
        <v>0.7</v>
      </c>
      <c r="L13" s="179" t="s">
        <v>151</v>
      </c>
      <c r="M13" s="391" t="s">
        <v>150</v>
      </c>
      <c r="N13" s="392"/>
      <c r="O13" s="393"/>
      <c r="P13" s="159" t="s">
        <v>149</v>
      </c>
      <c r="Q13" s="164" t="s">
        <v>148</v>
      </c>
      <c r="R13" s="159" t="s">
        <v>102</v>
      </c>
      <c r="S13" s="308"/>
      <c r="T13" s="296"/>
      <c r="U13" s="316" t="s">
        <v>289</v>
      </c>
      <c r="V13" s="317"/>
      <c r="W13" s="318"/>
      <c r="X13" s="153" t="s">
        <v>434</v>
      </c>
      <c r="Y13" s="153" t="s">
        <v>448</v>
      </c>
      <c r="Z13" s="153">
        <v>86</v>
      </c>
      <c r="AA13" s="319">
        <v>2012</v>
      </c>
      <c r="AB13" s="319"/>
      <c r="AC13" s="4"/>
      <c r="AD13" s="75"/>
      <c r="AF13" s="52"/>
      <c r="AG13" s="51"/>
      <c r="AH13" s="51"/>
      <c r="AI13" s="51"/>
      <c r="AJ13" s="53"/>
      <c r="AK13" s="49"/>
      <c r="AL13" s="48"/>
      <c r="AM13" s="48"/>
    </row>
    <row r="14" spans="2:39" ht="18.95" customHeight="1" x14ac:dyDescent="0.15">
      <c r="B14" s="376" t="s">
        <v>147</v>
      </c>
      <c r="C14" s="389"/>
      <c r="D14" s="390"/>
      <c r="E14" s="394">
        <v>18611</v>
      </c>
      <c r="F14" s="395"/>
      <c r="G14" s="182" t="s">
        <v>146</v>
      </c>
      <c r="H14" s="361"/>
      <c r="I14" s="307" t="s">
        <v>145</v>
      </c>
      <c r="J14" s="157" t="s">
        <v>144</v>
      </c>
      <c r="K14" s="379" t="s">
        <v>424</v>
      </c>
      <c r="L14" s="380"/>
      <c r="M14" s="307" t="s">
        <v>143</v>
      </c>
      <c r="N14" s="316" t="s">
        <v>142</v>
      </c>
      <c r="O14" s="318"/>
      <c r="P14" s="183" t="s">
        <v>428</v>
      </c>
      <c r="Q14" s="153">
        <v>967</v>
      </c>
      <c r="R14" s="184"/>
      <c r="S14" s="308"/>
      <c r="T14" s="295" t="s">
        <v>131</v>
      </c>
      <c r="U14" s="316" t="s">
        <v>290</v>
      </c>
      <c r="V14" s="317"/>
      <c r="W14" s="318"/>
      <c r="X14" s="153" t="s">
        <v>435</v>
      </c>
      <c r="Y14" s="153" t="s">
        <v>449</v>
      </c>
      <c r="Z14" s="153">
        <v>25</v>
      </c>
      <c r="AA14" s="319">
        <v>2012</v>
      </c>
      <c r="AB14" s="319"/>
      <c r="AC14" s="4"/>
      <c r="AD14" s="75"/>
      <c r="AF14" s="52"/>
      <c r="AG14" s="51"/>
      <c r="AH14" s="51"/>
      <c r="AI14" s="51"/>
      <c r="AJ14" s="53"/>
      <c r="AK14" s="49"/>
      <c r="AL14" s="48"/>
      <c r="AM14" s="48"/>
    </row>
    <row r="15" spans="2:39" ht="18.95" customHeight="1" x14ac:dyDescent="0.15">
      <c r="B15" s="185"/>
      <c r="C15" s="352" t="s">
        <v>139</v>
      </c>
      <c r="D15" s="353"/>
      <c r="E15" s="379">
        <v>9.5</v>
      </c>
      <c r="F15" s="383"/>
      <c r="G15" s="176" t="s">
        <v>115</v>
      </c>
      <c r="H15" s="363"/>
      <c r="I15" s="387"/>
      <c r="J15" s="156" t="s">
        <v>138</v>
      </c>
      <c r="K15" s="163">
        <v>0.7</v>
      </c>
      <c r="L15" s="186" t="s">
        <v>137</v>
      </c>
      <c r="M15" s="308"/>
      <c r="N15" s="316" t="s">
        <v>136</v>
      </c>
      <c r="O15" s="318"/>
      <c r="P15" s="183" t="s">
        <v>299</v>
      </c>
      <c r="Q15" s="153">
        <v>14</v>
      </c>
      <c r="R15" s="184"/>
      <c r="S15" s="308"/>
      <c r="T15" s="300"/>
      <c r="U15" s="301" t="s">
        <v>129</v>
      </c>
      <c r="V15" s="302"/>
      <c r="W15" s="303"/>
      <c r="X15" s="153" t="s">
        <v>436</v>
      </c>
      <c r="Y15" s="153" t="s">
        <v>450</v>
      </c>
      <c r="Z15" s="153">
        <v>1</v>
      </c>
      <c r="AA15" s="319">
        <v>2012</v>
      </c>
      <c r="AB15" s="319"/>
      <c r="AC15" s="4"/>
      <c r="AD15" s="75"/>
      <c r="AF15" s="52"/>
      <c r="AG15" s="51"/>
      <c r="AH15" s="51"/>
      <c r="AI15" s="51"/>
      <c r="AJ15" s="53"/>
      <c r="AK15" s="49"/>
      <c r="AL15" s="48"/>
      <c r="AM15" s="48"/>
    </row>
    <row r="16" spans="2:39" ht="18.95" customHeight="1" x14ac:dyDescent="0.15">
      <c r="B16" s="308" t="s">
        <v>135</v>
      </c>
      <c r="C16" s="376" t="s">
        <v>134</v>
      </c>
      <c r="D16" s="390"/>
      <c r="E16" s="379">
        <v>3.5</v>
      </c>
      <c r="F16" s="383"/>
      <c r="G16" s="187" t="s">
        <v>115</v>
      </c>
      <c r="H16" s="307" t="s">
        <v>133</v>
      </c>
      <c r="I16" s="352" t="s">
        <v>118</v>
      </c>
      <c r="J16" s="353"/>
      <c r="K16" s="181">
        <v>30</v>
      </c>
      <c r="L16" s="179" t="s">
        <v>110</v>
      </c>
      <c r="M16" s="308"/>
      <c r="N16" s="316" t="s">
        <v>132</v>
      </c>
      <c r="O16" s="318"/>
      <c r="P16" s="183"/>
      <c r="Q16" s="153">
        <v>10</v>
      </c>
      <c r="R16" s="184"/>
      <c r="S16" s="308"/>
      <c r="T16" s="300"/>
      <c r="U16" s="304"/>
      <c r="V16" s="305"/>
      <c r="W16" s="306"/>
      <c r="X16" s="153" t="s">
        <v>437</v>
      </c>
      <c r="Y16" s="153" t="s">
        <v>451</v>
      </c>
      <c r="Z16" s="153">
        <v>12</v>
      </c>
      <c r="AA16" s="319">
        <v>2012</v>
      </c>
      <c r="AB16" s="319"/>
      <c r="AC16" s="4"/>
      <c r="AD16" s="75"/>
      <c r="AF16" s="52"/>
      <c r="AG16" s="51"/>
      <c r="AH16" s="51"/>
      <c r="AI16" s="51"/>
      <c r="AJ16" s="53"/>
      <c r="AK16" s="49"/>
      <c r="AL16" s="48"/>
      <c r="AM16" s="48"/>
    </row>
    <row r="17" spans="2:39" ht="18.95" customHeight="1" x14ac:dyDescent="0.15">
      <c r="B17" s="308"/>
      <c r="C17" s="320"/>
      <c r="D17" s="322"/>
      <c r="E17" s="379">
        <v>3.5</v>
      </c>
      <c r="F17" s="383"/>
      <c r="G17" s="187" t="s">
        <v>115</v>
      </c>
      <c r="H17" s="308"/>
      <c r="I17" s="376" t="s">
        <v>114</v>
      </c>
      <c r="J17" s="390"/>
      <c r="K17" s="181">
        <v>30</v>
      </c>
      <c r="L17" s="179" t="s">
        <v>110</v>
      </c>
      <c r="M17" s="308"/>
      <c r="N17" s="316" t="s">
        <v>130</v>
      </c>
      <c r="O17" s="318"/>
      <c r="P17" s="175"/>
      <c r="Q17" s="153">
        <v>2</v>
      </c>
      <c r="R17" s="184"/>
      <c r="S17" s="308"/>
      <c r="T17" s="300"/>
      <c r="U17" s="316" t="s">
        <v>124</v>
      </c>
      <c r="V17" s="317"/>
      <c r="W17" s="318"/>
      <c r="X17" s="153" t="s">
        <v>442</v>
      </c>
      <c r="Y17" s="153" t="s">
        <v>417</v>
      </c>
      <c r="Z17" s="84">
        <v>15</v>
      </c>
      <c r="AA17" s="319">
        <v>2012</v>
      </c>
      <c r="AB17" s="319"/>
      <c r="AC17" s="4"/>
      <c r="AD17" s="75"/>
      <c r="AF17" s="52"/>
      <c r="AG17" s="51"/>
      <c r="AH17" s="51"/>
      <c r="AI17" s="51"/>
      <c r="AJ17" s="50"/>
      <c r="AK17" s="49"/>
      <c r="AL17" s="48"/>
      <c r="AM17" s="48"/>
    </row>
    <row r="18" spans="2:39" ht="18.95" customHeight="1" x14ac:dyDescent="0.15">
      <c r="B18" s="158"/>
      <c r="C18" s="352" t="s">
        <v>128</v>
      </c>
      <c r="D18" s="353"/>
      <c r="E18" s="379">
        <v>1.4</v>
      </c>
      <c r="F18" s="383"/>
      <c r="G18" s="187" t="s">
        <v>115</v>
      </c>
      <c r="H18" s="308"/>
      <c r="I18" s="320"/>
      <c r="J18" s="322"/>
      <c r="K18" s="181">
        <v>30</v>
      </c>
      <c r="L18" s="179" t="s">
        <v>127</v>
      </c>
      <c r="M18" s="308"/>
      <c r="N18" s="316" t="s">
        <v>126</v>
      </c>
      <c r="O18" s="318"/>
      <c r="P18" s="175" t="s">
        <v>125</v>
      </c>
      <c r="Q18" s="153"/>
      <c r="R18" s="184"/>
      <c r="S18" s="308"/>
      <c r="T18" s="300"/>
      <c r="U18" s="304" t="s">
        <v>121</v>
      </c>
      <c r="V18" s="305"/>
      <c r="W18" s="306"/>
      <c r="X18" s="153" t="s">
        <v>438</v>
      </c>
      <c r="Y18" s="161" t="s">
        <v>452</v>
      </c>
      <c r="Z18" s="188">
        <v>14</v>
      </c>
      <c r="AA18" s="319">
        <v>2012</v>
      </c>
      <c r="AB18" s="319"/>
      <c r="AC18" s="4"/>
      <c r="AD18" s="75"/>
      <c r="AF18" s="52"/>
      <c r="AG18" s="51"/>
      <c r="AH18" s="51"/>
      <c r="AI18" s="51"/>
      <c r="AJ18" s="50"/>
      <c r="AK18" s="49"/>
      <c r="AL18" s="48"/>
      <c r="AM18" s="48"/>
    </row>
    <row r="19" spans="2:39" ht="18.95" customHeight="1" x14ac:dyDescent="0.15">
      <c r="B19" s="308" t="s">
        <v>123</v>
      </c>
      <c r="C19" s="320" t="s">
        <v>122</v>
      </c>
      <c r="D19" s="322"/>
      <c r="E19" s="379">
        <v>4.7</v>
      </c>
      <c r="F19" s="383"/>
      <c r="G19" s="189" t="s">
        <v>115</v>
      </c>
      <c r="H19" s="387"/>
      <c r="I19" s="352" t="s">
        <v>111</v>
      </c>
      <c r="J19" s="353"/>
      <c r="K19" s="181">
        <v>50</v>
      </c>
      <c r="L19" s="179" t="s">
        <v>110</v>
      </c>
      <c r="M19" s="308"/>
      <c r="N19" s="316"/>
      <c r="O19" s="318"/>
      <c r="P19" s="175"/>
      <c r="Q19" s="153"/>
      <c r="R19" s="184"/>
      <c r="S19" s="308"/>
      <c r="T19" s="295" t="s">
        <v>117</v>
      </c>
      <c r="U19" s="316" t="s">
        <v>291</v>
      </c>
      <c r="V19" s="317"/>
      <c r="W19" s="318"/>
      <c r="X19" s="161" t="s">
        <v>439</v>
      </c>
      <c r="Y19" s="161" t="s">
        <v>417</v>
      </c>
      <c r="Z19" s="153">
        <v>24</v>
      </c>
      <c r="AA19" s="319">
        <v>2012</v>
      </c>
      <c r="AB19" s="319"/>
      <c r="AC19" s="4"/>
      <c r="AD19" s="75"/>
    </row>
    <row r="20" spans="2:39" ht="18.95" customHeight="1" x14ac:dyDescent="0.15">
      <c r="B20" s="308"/>
      <c r="C20" s="352" t="s">
        <v>120</v>
      </c>
      <c r="D20" s="353"/>
      <c r="E20" s="379">
        <v>7.1</v>
      </c>
      <c r="F20" s="383"/>
      <c r="G20" s="176" t="s">
        <v>115</v>
      </c>
      <c r="H20" s="307" t="s">
        <v>119</v>
      </c>
      <c r="I20" s="352" t="s">
        <v>118</v>
      </c>
      <c r="J20" s="353"/>
      <c r="K20" s="162">
        <v>570</v>
      </c>
      <c r="L20" s="190" t="s">
        <v>110</v>
      </c>
      <c r="M20" s="308"/>
      <c r="N20" s="316"/>
      <c r="O20" s="318"/>
      <c r="P20" s="175"/>
      <c r="Q20" s="191"/>
      <c r="R20" s="184"/>
      <c r="S20" s="308"/>
      <c r="T20" s="300"/>
      <c r="U20" s="316" t="s">
        <v>113</v>
      </c>
      <c r="V20" s="317"/>
      <c r="W20" s="318"/>
      <c r="X20" s="161" t="s">
        <v>440</v>
      </c>
      <c r="Y20" s="161" t="s">
        <v>453</v>
      </c>
      <c r="Z20" s="153">
        <v>2</v>
      </c>
      <c r="AA20" s="319">
        <v>2012</v>
      </c>
      <c r="AB20" s="319"/>
      <c r="AC20" s="4"/>
      <c r="AD20" s="75"/>
    </row>
    <row r="21" spans="2:39" ht="18.95" customHeight="1" x14ac:dyDescent="0.15">
      <c r="B21" s="387"/>
      <c r="C21" s="352" t="s">
        <v>116</v>
      </c>
      <c r="D21" s="353"/>
      <c r="E21" s="379">
        <v>4.7</v>
      </c>
      <c r="F21" s="383"/>
      <c r="G21" s="176" t="s">
        <v>115</v>
      </c>
      <c r="H21" s="308"/>
      <c r="I21" s="352" t="s">
        <v>114</v>
      </c>
      <c r="J21" s="353"/>
      <c r="K21" s="181">
        <v>1140</v>
      </c>
      <c r="L21" s="192" t="s">
        <v>110</v>
      </c>
      <c r="M21" s="308"/>
      <c r="N21" s="316"/>
      <c r="O21" s="318"/>
      <c r="P21" s="175"/>
      <c r="Q21" s="191"/>
      <c r="R21" s="184"/>
      <c r="S21" s="308"/>
      <c r="T21" s="300"/>
      <c r="U21" s="316" t="s">
        <v>109</v>
      </c>
      <c r="V21" s="317"/>
      <c r="W21" s="318"/>
      <c r="X21" s="161" t="s">
        <v>441</v>
      </c>
      <c r="Y21" s="161" t="s">
        <v>417</v>
      </c>
      <c r="Z21" s="153">
        <v>87</v>
      </c>
      <c r="AA21" s="319">
        <v>2012</v>
      </c>
      <c r="AB21" s="319"/>
      <c r="AC21" s="4"/>
      <c r="AD21" s="75"/>
    </row>
    <row r="22" spans="2:39" ht="18.95" customHeight="1" x14ac:dyDescent="0.15">
      <c r="B22" s="156"/>
      <c r="C22" s="193" t="s">
        <v>112</v>
      </c>
      <c r="D22" s="194"/>
      <c r="E22" s="396" t="s">
        <v>414</v>
      </c>
      <c r="F22" s="396"/>
      <c r="G22" s="396"/>
      <c r="H22" s="387"/>
      <c r="I22" s="352" t="s">
        <v>111</v>
      </c>
      <c r="J22" s="353"/>
      <c r="K22" s="163">
        <v>1920</v>
      </c>
      <c r="L22" s="186" t="s">
        <v>110</v>
      </c>
      <c r="M22" s="297"/>
      <c r="N22" s="298"/>
      <c r="O22" s="298"/>
      <c r="P22" s="299"/>
      <c r="Q22" s="297"/>
      <c r="R22" s="299"/>
      <c r="S22" s="308"/>
      <c r="T22" s="300"/>
      <c r="U22" s="316" t="s">
        <v>292</v>
      </c>
      <c r="V22" s="317"/>
      <c r="W22" s="318"/>
      <c r="X22" s="161" t="s">
        <v>443</v>
      </c>
      <c r="Y22" s="161" t="s">
        <v>454</v>
      </c>
      <c r="Z22" s="153">
        <v>35</v>
      </c>
      <c r="AA22" s="319">
        <v>2012</v>
      </c>
      <c r="AB22" s="319"/>
      <c r="AC22" s="4"/>
      <c r="AD22" s="75"/>
    </row>
    <row r="23" spans="2:39" ht="18.95" customHeight="1" x14ac:dyDescent="0.15">
      <c r="B23" s="308" t="s">
        <v>108</v>
      </c>
      <c r="C23" s="193" t="s">
        <v>107</v>
      </c>
      <c r="D23" s="194"/>
      <c r="E23" s="401" t="s">
        <v>415</v>
      </c>
      <c r="F23" s="401"/>
      <c r="G23" s="401"/>
      <c r="H23" s="307" t="s">
        <v>106</v>
      </c>
      <c r="I23" s="352" t="s">
        <v>105</v>
      </c>
      <c r="J23" s="353"/>
      <c r="K23" s="352" t="s">
        <v>104</v>
      </c>
      <c r="L23" s="353"/>
      <c r="M23" s="316" t="s">
        <v>103</v>
      </c>
      <c r="N23" s="317"/>
      <c r="O23" s="317"/>
      <c r="P23" s="318"/>
      <c r="Q23" s="316" t="s">
        <v>102</v>
      </c>
      <c r="R23" s="318"/>
      <c r="S23" s="309" t="s">
        <v>298</v>
      </c>
      <c r="T23" s="310"/>
      <c r="U23" s="316" t="s">
        <v>297</v>
      </c>
      <c r="V23" s="317"/>
      <c r="W23" s="318"/>
      <c r="X23" s="161" t="s">
        <v>444</v>
      </c>
      <c r="Y23" s="161" t="s">
        <v>417</v>
      </c>
      <c r="Z23" s="153">
        <v>1</v>
      </c>
      <c r="AA23" s="319">
        <v>2012</v>
      </c>
      <c r="AB23" s="319"/>
      <c r="AC23" s="4"/>
      <c r="AD23" s="75"/>
    </row>
    <row r="24" spans="2:39" ht="18.95" customHeight="1" x14ac:dyDescent="0.15">
      <c r="B24" s="308"/>
      <c r="C24" s="307" t="s">
        <v>101</v>
      </c>
      <c r="D24" s="316" t="s">
        <v>100</v>
      </c>
      <c r="E24" s="317"/>
      <c r="F24" s="397" t="s">
        <v>416</v>
      </c>
      <c r="G24" s="398"/>
      <c r="H24" s="308"/>
      <c r="I24" s="379"/>
      <c r="J24" s="380"/>
      <c r="K24" s="379"/>
      <c r="L24" s="380"/>
      <c r="M24" s="379"/>
      <c r="N24" s="383"/>
      <c r="O24" s="383"/>
      <c r="P24" s="380"/>
      <c r="Q24" s="379"/>
      <c r="R24" s="380"/>
      <c r="S24" s="311"/>
      <c r="T24" s="312"/>
      <c r="U24" s="316"/>
      <c r="V24" s="317"/>
      <c r="W24" s="318"/>
      <c r="X24" s="153"/>
      <c r="Y24" s="153"/>
      <c r="Z24" s="153"/>
      <c r="AA24" s="375"/>
      <c r="AB24" s="359"/>
      <c r="AC24" s="4"/>
      <c r="AD24" s="75"/>
    </row>
    <row r="25" spans="2:39" ht="18.95" customHeight="1" x14ac:dyDescent="0.15">
      <c r="B25" s="308"/>
      <c r="C25" s="308"/>
      <c r="D25" s="399" t="s">
        <v>99</v>
      </c>
      <c r="E25" s="400"/>
      <c r="F25" s="397" t="s">
        <v>417</v>
      </c>
      <c r="G25" s="398"/>
      <c r="H25" s="308"/>
      <c r="I25" s="379"/>
      <c r="J25" s="380"/>
      <c r="K25" s="379"/>
      <c r="L25" s="380"/>
      <c r="M25" s="379"/>
      <c r="N25" s="383"/>
      <c r="O25" s="383"/>
      <c r="P25" s="380"/>
      <c r="Q25" s="379"/>
      <c r="R25" s="380"/>
      <c r="S25" s="311"/>
      <c r="T25" s="312"/>
      <c r="U25" s="316"/>
      <c r="V25" s="317"/>
      <c r="W25" s="318"/>
      <c r="X25" s="153"/>
      <c r="Y25" s="153"/>
      <c r="Z25" s="153"/>
      <c r="AA25" s="375"/>
      <c r="AB25" s="359"/>
      <c r="AC25" s="4"/>
      <c r="AD25" s="75"/>
    </row>
    <row r="26" spans="2:39" ht="18.95" customHeight="1" x14ac:dyDescent="0.15">
      <c r="B26" s="308"/>
      <c r="C26" s="308"/>
      <c r="D26" s="316" t="s">
        <v>98</v>
      </c>
      <c r="E26" s="317"/>
      <c r="F26" s="397" t="s">
        <v>418</v>
      </c>
      <c r="G26" s="398"/>
      <c r="H26" s="308"/>
      <c r="I26" s="379"/>
      <c r="J26" s="380"/>
      <c r="K26" s="379"/>
      <c r="L26" s="380"/>
      <c r="M26" s="379"/>
      <c r="N26" s="383"/>
      <c r="O26" s="383"/>
      <c r="P26" s="380"/>
      <c r="Q26" s="379"/>
      <c r="R26" s="380"/>
      <c r="S26" s="313"/>
      <c r="T26" s="314"/>
      <c r="U26" s="316"/>
      <c r="V26" s="317"/>
      <c r="W26" s="318"/>
      <c r="X26" s="153"/>
      <c r="Y26" s="153"/>
      <c r="Z26" s="153"/>
      <c r="AA26" s="375"/>
      <c r="AB26" s="359"/>
      <c r="AC26" s="4"/>
      <c r="AD26" s="75"/>
    </row>
    <row r="27" spans="2:39" ht="18.95" customHeight="1" x14ac:dyDescent="0.15">
      <c r="B27" s="195"/>
      <c r="C27" s="387"/>
      <c r="D27" s="399" t="s">
        <v>97</v>
      </c>
      <c r="E27" s="400"/>
      <c r="F27" s="397" t="s">
        <v>419</v>
      </c>
      <c r="G27" s="398"/>
      <c r="H27" s="387"/>
      <c r="I27" s="379"/>
      <c r="J27" s="380"/>
      <c r="K27" s="379"/>
      <c r="L27" s="380"/>
      <c r="M27" s="379"/>
      <c r="N27" s="383"/>
      <c r="O27" s="383"/>
      <c r="P27" s="380"/>
      <c r="Q27" s="379"/>
      <c r="R27" s="380"/>
      <c r="S27" s="311" t="s">
        <v>96</v>
      </c>
      <c r="T27" s="312"/>
      <c r="U27" s="316" t="s">
        <v>95</v>
      </c>
      <c r="V27" s="317"/>
      <c r="W27" s="318"/>
      <c r="X27" s="153"/>
      <c r="Y27" s="153" t="s">
        <v>417</v>
      </c>
      <c r="Z27" s="153">
        <v>10</v>
      </c>
      <c r="AA27" s="319">
        <v>2012</v>
      </c>
      <c r="AB27" s="319"/>
      <c r="AC27" s="4"/>
      <c r="AD27" s="75"/>
    </row>
    <row r="28" spans="2:39" ht="18.95" customHeight="1" x14ac:dyDescent="0.15">
      <c r="B28" s="193" t="s">
        <v>94</v>
      </c>
      <c r="C28" s="196"/>
      <c r="D28" s="194"/>
      <c r="E28" s="379" t="s">
        <v>420</v>
      </c>
      <c r="F28" s="383"/>
      <c r="G28" s="383"/>
      <c r="H28" s="383"/>
      <c r="I28" s="383"/>
      <c r="J28" s="383"/>
      <c r="K28" s="402"/>
      <c r="L28" s="403"/>
      <c r="M28" s="403"/>
      <c r="N28" s="403"/>
      <c r="O28" s="403"/>
      <c r="P28" s="403"/>
      <c r="Q28" s="403"/>
      <c r="R28" s="404"/>
      <c r="S28" s="313"/>
      <c r="T28" s="314"/>
      <c r="U28" s="316" t="s">
        <v>93</v>
      </c>
      <c r="V28" s="317"/>
      <c r="W28" s="318"/>
      <c r="X28" s="153"/>
      <c r="Y28" s="153"/>
      <c r="Z28" s="153"/>
      <c r="AA28" s="319"/>
      <c r="AB28" s="319"/>
      <c r="AC28" s="4"/>
      <c r="AD28" s="75"/>
    </row>
    <row r="29" spans="2:39" ht="15" customHeight="1" x14ac:dyDescent="0.15">
      <c r="B29" s="13"/>
      <c r="C29" s="13" t="s">
        <v>293</v>
      </c>
      <c r="D29" s="12"/>
      <c r="E29" s="12"/>
      <c r="F29" s="12"/>
      <c r="G29" s="12"/>
      <c r="H29" s="12"/>
      <c r="I29" s="12"/>
      <c r="J29" s="12"/>
      <c r="K29" s="12"/>
      <c r="L29" s="12"/>
      <c r="M29" s="12"/>
      <c r="N29" s="12"/>
      <c r="O29" s="12"/>
      <c r="P29" s="12"/>
      <c r="Q29" s="12"/>
      <c r="R29" s="12"/>
      <c r="S29" s="12"/>
      <c r="T29" s="12"/>
      <c r="U29" s="12"/>
      <c r="V29" s="12"/>
      <c r="W29" s="197"/>
      <c r="X29" s="197"/>
      <c r="Y29" s="197"/>
      <c r="Z29" s="12"/>
      <c r="AA29" s="12"/>
      <c r="AB29" s="12"/>
    </row>
    <row r="31" spans="2:39" s="1" customFormat="1" ht="18" customHeight="1" x14ac:dyDescent="0.15">
      <c r="J31" s="47"/>
      <c r="W31" s="46"/>
      <c r="X31" s="46"/>
      <c r="Y31" s="46"/>
    </row>
  </sheetData>
  <dataConsolidate/>
  <mergeCells count="192">
    <mergeCell ref="U26:W26"/>
    <mergeCell ref="I27:J27"/>
    <mergeCell ref="K27:L27"/>
    <mergeCell ref="M27:P27"/>
    <mergeCell ref="Q27:R27"/>
    <mergeCell ref="S27:T28"/>
    <mergeCell ref="U27:W27"/>
    <mergeCell ref="AA27:AB27"/>
    <mergeCell ref="E28:J28"/>
    <mergeCell ref="K28:R28"/>
    <mergeCell ref="U28:W28"/>
    <mergeCell ref="AA28:AB28"/>
    <mergeCell ref="B19:B21"/>
    <mergeCell ref="D25:E25"/>
    <mergeCell ref="F25:G25"/>
    <mergeCell ref="I25:J25"/>
    <mergeCell ref="K25:L25"/>
    <mergeCell ref="B23:B26"/>
    <mergeCell ref="M25:P25"/>
    <mergeCell ref="M23:P23"/>
    <mergeCell ref="Q25:R25"/>
    <mergeCell ref="Q26:R26"/>
    <mergeCell ref="U25:W25"/>
    <mergeCell ref="AA25:AB25"/>
    <mergeCell ref="Q22:R22"/>
    <mergeCell ref="U22:W22"/>
    <mergeCell ref="AA22:AB22"/>
    <mergeCell ref="U20:W20"/>
    <mergeCell ref="AA20:AB20"/>
    <mergeCell ref="Q23:R23"/>
    <mergeCell ref="U23:W23"/>
    <mergeCell ref="AA23:AB23"/>
    <mergeCell ref="E18:F18"/>
    <mergeCell ref="N18:O18"/>
    <mergeCell ref="I17:J18"/>
    <mergeCell ref="N17:O17"/>
    <mergeCell ref="N21:O21"/>
    <mergeCell ref="E23:G23"/>
    <mergeCell ref="H23:H27"/>
    <mergeCell ref="I23:J23"/>
    <mergeCell ref="K23:L23"/>
    <mergeCell ref="E20:F20"/>
    <mergeCell ref="H20:H22"/>
    <mergeCell ref="I20:J20"/>
    <mergeCell ref="D26:E26"/>
    <mergeCell ref="F26:G26"/>
    <mergeCell ref="I26:J26"/>
    <mergeCell ref="K26:L26"/>
    <mergeCell ref="M26:P26"/>
    <mergeCell ref="AA19:AB19"/>
    <mergeCell ref="I16:J16"/>
    <mergeCell ref="N16:O16"/>
    <mergeCell ref="C20:D20"/>
    <mergeCell ref="N20:O20"/>
    <mergeCell ref="E17:F17"/>
    <mergeCell ref="Q24:R24"/>
    <mergeCell ref="U24:W24"/>
    <mergeCell ref="AA24:AB24"/>
    <mergeCell ref="M24:P24"/>
    <mergeCell ref="C18:D18"/>
    <mergeCell ref="E22:G22"/>
    <mergeCell ref="I22:J22"/>
    <mergeCell ref="M22:P22"/>
    <mergeCell ref="K24:L24"/>
    <mergeCell ref="H16:H19"/>
    <mergeCell ref="E16:F16"/>
    <mergeCell ref="C24:C27"/>
    <mergeCell ref="D24:E24"/>
    <mergeCell ref="F24:G24"/>
    <mergeCell ref="I24:J24"/>
    <mergeCell ref="AA26:AB26"/>
    <mergeCell ref="D27:E27"/>
    <mergeCell ref="F27:G27"/>
    <mergeCell ref="C15:D15"/>
    <mergeCell ref="E15:F15"/>
    <mergeCell ref="N15:O15"/>
    <mergeCell ref="AA15:AB15"/>
    <mergeCell ref="B14:D14"/>
    <mergeCell ref="E14:F14"/>
    <mergeCell ref="I14:I15"/>
    <mergeCell ref="K14:L14"/>
    <mergeCell ref="M14:M21"/>
    <mergeCell ref="N14:O14"/>
    <mergeCell ref="B16:B17"/>
    <mergeCell ref="C16:D17"/>
    <mergeCell ref="AA16:AB16"/>
    <mergeCell ref="U21:W21"/>
    <mergeCell ref="AA21:AB21"/>
    <mergeCell ref="C19:D19"/>
    <mergeCell ref="E19:F19"/>
    <mergeCell ref="I19:J19"/>
    <mergeCell ref="N19:O19"/>
    <mergeCell ref="U17:W17"/>
    <mergeCell ref="AA17:AB17"/>
    <mergeCell ref="C21:D21"/>
    <mergeCell ref="E21:F21"/>
    <mergeCell ref="I21:J21"/>
    <mergeCell ref="O12:P12"/>
    <mergeCell ref="B11:D11"/>
    <mergeCell ref="E11:G11"/>
    <mergeCell ref="H11:J11"/>
    <mergeCell ref="K11:L11"/>
    <mergeCell ref="M11:N12"/>
    <mergeCell ref="O11:P11"/>
    <mergeCell ref="AA13:AB13"/>
    <mergeCell ref="Q11:R11"/>
    <mergeCell ref="U11:W11"/>
    <mergeCell ref="AA11:AB11"/>
    <mergeCell ref="B12:D12"/>
    <mergeCell ref="E12:F12"/>
    <mergeCell ref="H12:H15"/>
    <mergeCell ref="I12:I13"/>
    <mergeCell ref="K12:L12"/>
    <mergeCell ref="Q12:R12"/>
    <mergeCell ref="U12:W12"/>
    <mergeCell ref="AA12:AB12"/>
    <mergeCell ref="B13:D13"/>
    <mergeCell ref="E13:F13"/>
    <mergeCell ref="M13:O13"/>
    <mergeCell ref="U13:W13"/>
    <mergeCell ref="U14:W14"/>
    <mergeCell ref="H10:J10"/>
    <mergeCell ref="K10:L10"/>
    <mergeCell ref="B9:B10"/>
    <mergeCell ref="C9:D9"/>
    <mergeCell ref="E9:G9"/>
    <mergeCell ref="H9:J9"/>
    <mergeCell ref="K9:L9"/>
    <mergeCell ref="O10:P10"/>
    <mergeCell ref="Q10:R10"/>
    <mergeCell ref="O9:P9"/>
    <mergeCell ref="Q9:R9"/>
    <mergeCell ref="E6:G6"/>
    <mergeCell ref="U6:W6"/>
    <mergeCell ref="B7:B8"/>
    <mergeCell ref="C7:D7"/>
    <mergeCell ref="E7:G7"/>
    <mergeCell ref="H7:J7"/>
    <mergeCell ref="K7:L7"/>
    <mergeCell ref="O7:P7"/>
    <mergeCell ref="Q7:R7"/>
    <mergeCell ref="C8:D8"/>
    <mergeCell ref="E8:G8"/>
    <mergeCell ref="H8:J8"/>
    <mergeCell ref="K8:L8"/>
    <mergeCell ref="M7:N10"/>
    <mergeCell ref="B5:C6"/>
    <mergeCell ref="E5:G5"/>
    <mergeCell ref="H5:J6"/>
    <mergeCell ref="K5:O6"/>
    <mergeCell ref="P5:Q6"/>
    <mergeCell ref="R5:T6"/>
    <mergeCell ref="O8:P8"/>
    <mergeCell ref="U9:W9"/>
    <mergeCell ref="C10:D10"/>
    <mergeCell ref="E10:G10"/>
    <mergeCell ref="B3:C3"/>
    <mergeCell ref="D3:G3"/>
    <mergeCell ref="H3:I4"/>
    <mergeCell ref="P3:Q4"/>
    <mergeCell ref="R3:V4"/>
    <mergeCell ref="Z3:AB3"/>
    <mergeCell ref="B4:C4"/>
    <mergeCell ref="D4:G4"/>
    <mergeCell ref="Z4:AB4"/>
    <mergeCell ref="W4:Y4"/>
    <mergeCell ref="W3:Y3"/>
    <mergeCell ref="J3:O4"/>
    <mergeCell ref="T12:T13"/>
    <mergeCell ref="X6:AB6"/>
    <mergeCell ref="X5:Y5"/>
    <mergeCell ref="T14:T18"/>
    <mergeCell ref="U15:W16"/>
    <mergeCell ref="S7:S22"/>
    <mergeCell ref="T19:T22"/>
    <mergeCell ref="S23:T26"/>
    <mergeCell ref="W2:AB2"/>
    <mergeCell ref="S2:V2"/>
    <mergeCell ref="U5:W5"/>
    <mergeCell ref="Z5:AA5"/>
    <mergeCell ref="AA9:AB9"/>
    <mergeCell ref="U10:W10"/>
    <mergeCell ref="AA10:AB10"/>
    <mergeCell ref="T8:T10"/>
    <mergeCell ref="U8:W8"/>
    <mergeCell ref="AA8:AB8"/>
    <mergeCell ref="T7:W7"/>
    <mergeCell ref="AA7:AB7"/>
    <mergeCell ref="U18:W18"/>
    <mergeCell ref="AA14:AB14"/>
    <mergeCell ref="U19:W19"/>
    <mergeCell ref="AA18:AB18"/>
  </mergeCells>
  <phoneticPr fontId="7"/>
  <printOptions horizontalCentered="1"/>
  <pageMargins left="0.39370078740157483" right="0.39370078740157483" top="0.59055118110236227" bottom="0.19685039370078741" header="0.31496062992125984" footer="0.27559055118110237"/>
  <pageSetup paperSize="9"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0"/>
  <sheetViews>
    <sheetView showGridLines="0" showZeros="0" view="pageBreakPreview" zoomScale="85" zoomScaleNormal="100" zoomScaleSheetLayoutView="85" workbookViewId="0">
      <pane xSplit="4" ySplit="7" topLeftCell="F8" activePane="bottomRight" state="frozen"/>
      <selection activeCell="B5" sqref="B5:C6"/>
      <selection pane="topRight" activeCell="B5" sqref="B5:C6"/>
      <selection pane="bottomLeft" activeCell="B5" sqref="B5:C6"/>
      <selection pane="bottomRight" activeCell="B5" sqref="B5:C6"/>
    </sheetView>
  </sheetViews>
  <sheetFormatPr defaultRowHeight="15.95" customHeight="1" x14ac:dyDescent="0.15"/>
  <cols>
    <col min="1" max="1" width="1.75" style="1" customWidth="1"/>
    <col min="2" max="2" width="4.125" style="1" customWidth="1"/>
    <col min="3" max="4" width="3.25" style="1" customWidth="1"/>
    <col min="5" max="5" width="4.125" style="1" customWidth="1"/>
    <col min="6" max="6" width="6.625" style="1" customWidth="1"/>
    <col min="7" max="7" width="10.375" style="1" customWidth="1"/>
    <col min="8" max="8" width="9.625" style="1" customWidth="1"/>
    <col min="9" max="9" width="8.25" style="1" customWidth="1"/>
    <col min="10" max="10" width="8.125" style="1" customWidth="1"/>
    <col min="11" max="11" width="3.75" style="1" customWidth="1"/>
    <col min="12" max="12" width="6" style="1" customWidth="1"/>
    <col min="13" max="13" width="15.875" style="1" customWidth="1"/>
    <col min="14" max="14" width="14.125" style="1" customWidth="1"/>
    <col min="15" max="15" width="10.625" style="1" customWidth="1"/>
    <col min="16" max="16" width="8.125" style="1" customWidth="1"/>
    <col min="17" max="18" width="9.625" style="1" customWidth="1"/>
    <col min="19" max="20" width="7.125" style="1" customWidth="1"/>
    <col min="21" max="21" width="4" style="1" customWidth="1"/>
    <col min="22" max="22" width="4.125" style="1" customWidth="1"/>
    <col min="23" max="23" width="6.375" style="1" customWidth="1"/>
    <col min="24" max="24" width="5" style="1" customWidth="1"/>
    <col min="25" max="25" width="8.125" style="1" customWidth="1"/>
    <col min="26" max="26" width="11.25" style="2" customWidth="1"/>
    <col min="27" max="16384" width="9" style="1"/>
  </cols>
  <sheetData>
    <row r="1" spans="2:26" ht="9.75" customHeight="1" x14ac:dyDescent="0.15">
      <c r="H1" s="2"/>
      <c r="I1" s="2"/>
      <c r="J1" s="2"/>
      <c r="K1" s="2"/>
      <c r="L1" s="2"/>
      <c r="M1" s="2"/>
      <c r="N1" s="2"/>
      <c r="O1" s="2"/>
      <c r="P1" s="2"/>
      <c r="Q1" s="2"/>
      <c r="R1" s="2"/>
      <c r="S1" s="2"/>
      <c r="T1" s="2"/>
      <c r="U1" s="2"/>
      <c r="V1" s="2"/>
      <c r="W1" s="2"/>
      <c r="X1" s="2"/>
      <c r="Y1" s="2"/>
    </row>
    <row r="2" spans="2:26" ht="24.75" customHeight="1" x14ac:dyDescent="0.15">
      <c r="B2" s="771" t="s">
        <v>376</v>
      </c>
      <c r="C2" s="771"/>
      <c r="D2" s="771"/>
      <c r="E2" s="771"/>
      <c r="F2" s="771"/>
      <c r="G2" s="771"/>
      <c r="H2" s="771"/>
      <c r="I2" s="771"/>
      <c r="J2" s="771"/>
      <c r="K2" s="771"/>
      <c r="L2" s="771"/>
      <c r="M2" s="771"/>
      <c r="N2" s="771"/>
      <c r="O2" s="771"/>
      <c r="P2" s="771"/>
      <c r="Q2" s="771"/>
      <c r="R2" s="771"/>
      <c r="S2" s="771"/>
      <c r="T2" s="771"/>
      <c r="U2" s="771"/>
      <c r="V2" s="771"/>
      <c r="W2" s="771"/>
      <c r="X2" s="771"/>
      <c r="Y2" s="771"/>
    </row>
    <row r="3" spans="2:26" ht="20.100000000000001" customHeight="1" x14ac:dyDescent="0.15">
      <c r="B3" s="500" t="s">
        <v>30</v>
      </c>
      <c r="C3" s="501"/>
      <c r="D3" s="501"/>
      <c r="E3" s="502"/>
      <c r="F3" s="503" t="str">
        <f>'様式S-1'!D3</f>
        <v>○○トンネル</v>
      </c>
      <c r="G3" s="503"/>
      <c r="H3" s="503"/>
      <c r="I3" s="782" t="s">
        <v>31</v>
      </c>
      <c r="J3" s="783"/>
      <c r="K3" s="530" t="str">
        <f>'様式S-1'!J3</f>
        <v>国道○○</v>
      </c>
      <c r="L3" s="531"/>
      <c r="M3" s="531"/>
      <c r="N3" s="775"/>
      <c r="O3" s="722" t="s">
        <v>319</v>
      </c>
      <c r="P3" s="724"/>
      <c r="Q3" s="793" t="str">
        <f>'様式A-1'!K5</f>
        <v>○○（株）</v>
      </c>
      <c r="R3" s="794"/>
      <c r="S3" s="794"/>
      <c r="T3" s="795"/>
      <c r="U3" s="493" t="s">
        <v>269</v>
      </c>
      <c r="V3" s="494"/>
      <c r="W3" s="494"/>
      <c r="X3" s="495"/>
      <c r="Y3" s="506">
        <f>'様式A-1'!Q5</f>
        <v>44785</v>
      </c>
      <c r="Z3" s="508"/>
    </row>
    <row r="4" spans="2:26" ht="20.100000000000001" customHeight="1" x14ac:dyDescent="0.15">
      <c r="B4" s="512" t="s">
        <v>0</v>
      </c>
      <c r="C4" s="513"/>
      <c r="D4" s="513"/>
      <c r="E4" s="514"/>
      <c r="F4" s="515" t="str">
        <f>'様式S-1'!D4</f>
        <v>○○トンネル</v>
      </c>
      <c r="G4" s="515"/>
      <c r="H4" s="515"/>
      <c r="I4" s="784" t="s">
        <v>1</v>
      </c>
      <c r="J4" s="785"/>
      <c r="K4" s="530" t="str">
        <f>'様式S-1'!R3</f>
        <v>○○事務所</v>
      </c>
      <c r="L4" s="531"/>
      <c r="M4" s="531"/>
      <c r="N4" s="775"/>
      <c r="O4" s="722" t="s">
        <v>320</v>
      </c>
      <c r="P4" s="724"/>
      <c r="Q4" s="793" t="str">
        <f>'様式A-1'!K6</f>
        <v>○○</v>
      </c>
      <c r="R4" s="794"/>
      <c r="S4" s="794"/>
      <c r="T4" s="795"/>
      <c r="U4" s="788"/>
      <c r="V4" s="789"/>
      <c r="W4" s="789"/>
      <c r="X4" s="790"/>
      <c r="Y4" s="791"/>
      <c r="Z4" s="792"/>
    </row>
    <row r="5" spans="2:26" ht="30" customHeight="1" x14ac:dyDescent="0.15">
      <c r="B5" s="800"/>
      <c r="C5" s="780" t="s">
        <v>56</v>
      </c>
      <c r="D5" s="781"/>
      <c r="E5" s="776" t="s">
        <v>233</v>
      </c>
      <c r="F5" s="776" t="s">
        <v>232</v>
      </c>
      <c r="G5" s="778" t="s">
        <v>231</v>
      </c>
      <c r="H5" s="779"/>
      <c r="I5" s="772" t="s">
        <v>230</v>
      </c>
      <c r="J5" s="773"/>
      <c r="K5" s="773"/>
      <c r="L5" s="773"/>
      <c r="M5" s="773"/>
      <c r="N5" s="774"/>
      <c r="O5" s="501" t="s">
        <v>294</v>
      </c>
      <c r="P5" s="502"/>
      <c r="Q5" s="796" t="s">
        <v>329</v>
      </c>
      <c r="R5" s="768"/>
      <c r="S5" s="768"/>
      <c r="T5" s="769"/>
      <c r="U5" s="767" t="s">
        <v>229</v>
      </c>
      <c r="V5" s="768"/>
      <c r="W5" s="768"/>
      <c r="X5" s="768"/>
      <c r="Y5" s="769"/>
      <c r="Z5" s="786" t="s">
        <v>228</v>
      </c>
    </row>
    <row r="6" spans="2:26" ht="16.5" customHeight="1" x14ac:dyDescent="0.15">
      <c r="B6" s="798"/>
      <c r="C6" s="780"/>
      <c r="D6" s="781"/>
      <c r="E6" s="776"/>
      <c r="F6" s="776"/>
      <c r="G6" s="516" t="s">
        <v>227</v>
      </c>
      <c r="H6" s="516" t="s">
        <v>226</v>
      </c>
      <c r="I6" s="504" t="s">
        <v>225</v>
      </c>
      <c r="J6" s="504" t="s">
        <v>58</v>
      </c>
      <c r="K6" s="764"/>
      <c r="L6" s="764"/>
      <c r="M6" s="802" t="s">
        <v>10</v>
      </c>
      <c r="N6" s="803" t="s">
        <v>224</v>
      </c>
      <c r="O6" s="504" t="s">
        <v>223</v>
      </c>
      <c r="P6" s="504" t="s">
        <v>222</v>
      </c>
      <c r="Q6" s="560" t="s">
        <v>340</v>
      </c>
      <c r="R6" s="764"/>
      <c r="S6" s="516" t="s">
        <v>338</v>
      </c>
      <c r="T6" s="516" t="s">
        <v>339</v>
      </c>
      <c r="U6" s="797" t="s">
        <v>221</v>
      </c>
      <c r="V6" s="516" t="s">
        <v>330</v>
      </c>
      <c r="W6" s="764"/>
      <c r="X6" s="764"/>
      <c r="Y6" s="764"/>
      <c r="Z6" s="776"/>
    </row>
    <row r="7" spans="2:26" ht="16.5" customHeight="1" x14ac:dyDescent="0.15">
      <c r="B7" s="798"/>
      <c r="C7" s="512"/>
      <c r="D7" s="514"/>
      <c r="E7" s="777"/>
      <c r="F7" s="777"/>
      <c r="G7" s="801"/>
      <c r="H7" s="801"/>
      <c r="I7" s="764"/>
      <c r="J7" s="764"/>
      <c r="K7" s="764"/>
      <c r="L7" s="764"/>
      <c r="M7" s="764"/>
      <c r="N7" s="764"/>
      <c r="O7" s="764"/>
      <c r="P7" s="764"/>
      <c r="Q7" s="102" t="s">
        <v>331</v>
      </c>
      <c r="R7" s="102" t="s">
        <v>333</v>
      </c>
      <c r="S7" s="764"/>
      <c r="T7" s="764"/>
      <c r="U7" s="764"/>
      <c r="V7" s="764"/>
      <c r="W7" s="764"/>
      <c r="X7" s="764"/>
      <c r="Y7" s="764"/>
      <c r="Z7" s="787"/>
    </row>
    <row r="8" spans="2:26" ht="15.75" customHeight="1" x14ac:dyDescent="0.15">
      <c r="B8" s="798" t="s">
        <v>1074</v>
      </c>
      <c r="C8" s="765">
        <v>4</v>
      </c>
      <c r="D8" s="766"/>
      <c r="E8" s="152">
        <v>1</v>
      </c>
      <c r="F8" s="151">
        <v>32.5</v>
      </c>
      <c r="G8" s="150" t="s">
        <v>505</v>
      </c>
      <c r="H8" s="150" t="s">
        <v>506</v>
      </c>
      <c r="I8" s="150" t="s">
        <v>507</v>
      </c>
      <c r="J8" s="763" t="s">
        <v>508</v>
      </c>
      <c r="K8" s="763"/>
      <c r="L8" s="763"/>
      <c r="M8" s="150" t="s">
        <v>550</v>
      </c>
      <c r="N8" s="150" t="s">
        <v>543</v>
      </c>
      <c r="O8" s="150" t="s">
        <v>549</v>
      </c>
      <c r="P8" s="150" t="s">
        <v>509</v>
      </c>
      <c r="Q8" s="150"/>
      <c r="R8" s="150" t="s">
        <v>504</v>
      </c>
      <c r="S8" s="152" t="s">
        <v>554</v>
      </c>
      <c r="T8" s="152" t="s">
        <v>554</v>
      </c>
      <c r="U8" s="152" t="s">
        <v>556</v>
      </c>
      <c r="V8" s="763" t="s">
        <v>558</v>
      </c>
      <c r="W8" s="764"/>
      <c r="X8" s="764"/>
      <c r="Y8" s="764"/>
      <c r="Z8" s="83" t="s">
        <v>561</v>
      </c>
    </row>
    <row r="9" spans="2:26" ht="15.95" customHeight="1" x14ac:dyDescent="0.15">
      <c r="B9" s="798"/>
      <c r="C9" s="765">
        <v>6</v>
      </c>
      <c r="D9" s="766"/>
      <c r="E9" s="152">
        <v>1</v>
      </c>
      <c r="F9" s="151">
        <v>60.5</v>
      </c>
      <c r="G9" s="150" t="s">
        <v>505</v>
      </c>
      <c r="H9" s="150" t="s">
        <v>510</v>
      </c>
      <c r="I9" s="150" t="s">
        <v>511</v>
      </c>
      <c r="J9" s="763" t="s">
        <v>718</v>
      </c>
      <c r="K9" s="763"/>
      <c r="L9" s="763"/>
      <c r="M9" s="150" t="s">
        <v>514</v>
      </c>
      <c r="N9" s="150" t="s">
        <v>544</v>
      </c>
      <c r="O9" s="150" t="s">
        <v>547</v>
      </c>
      <c r="P9" s="150" t="s">
        <v>504</v>
      </c>
      <c r="Q9" s="150"/>
      <c r="R9" s="150" t="s">
        <v>513</v>
      </c>
      <c r="S9" s="152" t="s">
        <v>555</v>
      </c>
      <c r="T9" s="152" t="s">
        <v>555</v>
      </c>
      <c r="U9" s="152" t="s">
        <v>557</v>
      </c>
      <c r="V9" s="763" t="s">
        <v>559</v>
      </c>
      <c r="W9" s="770"/>
      <c r="X9" s="770"/>
      <c r="Y9" s="770"/>
      <c r="Z9" s="83"/>
    </row>
    <row r="10" spans="2:26" ht="15.95" customHeight="1" x14ac:dyDescent="0.15">
      <c r="B10" s="798"/>
      <c r="C10" s="765">
        <v>7</v>
      </c>
      <c r="D10" s="766"/>
      <c r="E10" s="152">
        <v>1</v>
      </c>
      <c r="F10" s="151">
        <v>73.5</v>
      </c>
      <c r="G10" s="150" t="s">
        <v>505</v>
      </c>
      <c r="H10" s="150" t="s">
        <v>506</v>
      </c>
      <c r="I10" s="150" t="s">
        <v>521</v>
      </c>
      <c r="J10" s="763" t="s">
        <v>522</v>
      </c>
      <c r="K10" s="763"/>
      <c r="L10" s="763"/>
      <c r="M10" s="150" t="s">
        <v>542</v>
      </c>
      <c r="N10" s="150" t="s">
        <v>545</v>
      </c>
      <c r="O10" s="150" t="s">
        <v>548</v>
      </c>
      <c r="P10" s="150" t="s">
        <v>509</v>
      </c>
      <c r="Q10" s="150"/>
      <c r="R10" s="150" t="s">
        <v>529</v>
      </c>
      <c r="S10" s="152" t="s">
        <v>555</v>
      </c>
      <c r="T10" s="152" t="s">
        <v>554</v>
      </c>
      <c r="U10" s="152" t="s">
        <v>556</v>
      </c>
      <c r="V10" s="763" t="s">
        <v>560</v>
      </c>
      <c r="W10" s="764"/>
      <c r="X10" s="764"/>
      <c r="Y10" s="764"/>
      <c r="Z10" s="83"/>
    </row>
    <row r="11" spans="2:26" ht="15.95" customHeight="1" x14ac:dyDescent="0.15">
      <c r="B11" s="798"/>
      <c r="C11" s="765">
        <v>8</v>
      </c>
      <c r="D11" s="766"/>
      <c r="E11" s="152">
        <v>1</v>
      </c>
      <c r="F11" s="151">
        <v>74.5</v>
      </c>
      <c r="G11" s="150" t="s">
        <v>505</v>
      </c>
      <c r="H11" s="150" t="s">
        <v>510</v>
      </c>
      <c r="I11" s="150" t="s">
        <v>511</v>
      </c>
      <c r="J11" s="763" t="s">
        <v>541</v>
      </c>
      <c r="K11" s="763"/>
      <c r="L11" s="763"/>
      <c r="M11" s="150" t="s">
        <v>527</v>
      </c>
      <c r="N11" s="150" t="s">
        <v>546</v>
      </c>
      <c r="O11" s="150" t="s">
        <v>417</v>
      </c>
      <c r="P11" s="150" t="s">
        <v>417</v>
      </c>
      <c r="Q11" s="150" t="s">
        <v>504</v>
      </c>
      <c r="R11" s="150" t="s">
        <v>530</v>
      </c>
      <c r="S11" s="152" t="s">
        <v>555</v>
      </c>
      <c r="T11" s="152" t="s">
        <v>554</v>
      </c>
      <c r="U11" s="152" t="s">
        <v>417</v>
      </c>
      <c r="V11" s="763" t="s">
        <v>417</v>
      </c>
      <c r="W11" s="764"/>
      <c r="X11" s="764"/>
      <c r="Y11" s="764"/>
      <c r="Z11" s="82" t="s">
        <v>562</v>
      </c>
    </row>
    <row r="12" spans="2:26" ht="15.95" customHeight="1" x14ac:dyDescent="0.15">
      <c r="B12" s="798"/>
      <c r="C12" s="765"/>
      <c r="D12" s="766"/>
      <c r="E12" s="152"/>
      <c r="F12" s="151"/>
      <c r="G12" s="150"/>
      <c r="H12" s="150"/>
      <c r="I12" s="150"/>
      <c r="J12" s="763"/>
      <c r="K12" s="763"/>
      <c r="L12" s="763"/>
      <c r="M12" s="150"/>
      <c r="N12" s="150"/>
      <c r="O12" s="150"/>
      <c r="P12" s="150"/>
      <c r="Q12" s="150"/>
      <c r="R12" s="150"/>
      <c r="S12" s="152"/>
      <c r="T12" s="152"/>
      <c r="U12" s="152"/>
      <c r="V12" s="763"/>
      <c r="W12" s="764"/>
      <c r="X12" s="764"/>
      <c r="Y12" s="764"/>
      <c r="Z12" s="82"/>
    </row>
    <row r="13" spans="2:26" ht="15.95" customHeight="1" x14ac:dyDescent="0.15">
      <c r="B13" s="798"/>
      <c r="C13" s="765"/>
      <c r="D13" s="766"/>
      <c r="E13" s="152"/>
      <c r="F13" s="151"/>
      <c r="G13" s="150"/>
      <c r="H13" s="150"/>
      <c r="I13" s="150"/>
      <c r="J13" s="763"/>
      <c r="K13" s="763"/>
      <c r="L13" s="763"/>
      <c r="M13" s="150"/>
      <c r="N13" s="150"/>
      <c r="O13" s="150"/>
      <c r="P13" s="150"/>
      <c r="Q13" s="150"/>
      <c r="R13" s="168"/>
      <c r="S13" s="152"/>
      <c r="T13" s="152"/>
      <c r="U13" s="152"/>
      <c r="V13" s="763"/>
      <c r="W13" s="764"/>
      <c r="X13" s="764"/>
      <c r="Y13" s="764"/>
      <c r="Z13" s="83"/>
    </row>
    <row r="14" spans="2:26" ht="15.95" customHeight="1" x14ac:dyDescent="0.15">
      <c r="B14" s="798"/>
      <c r="C14" s="765"/>
      <c r="D14" s="766"/>
      <c r="E14" s="152"/>
      <c r="F14" s="151"/>
      <c r="G14" s="150"/>
      <c r="H14" s="150"/>
      <c r="I14" s="150"/>
      <c r="J14" s="763"/>
      <c r="K14" s="763"/>
      <c r="L14" s="763"/>
      <c r="M14" s="150"/>
      <c r="N14" s="150"/>
      <c r="O14" s="150"/>
      <c r="P14" s="150"/>
      <c r="Q14" s="150"/>
      <c r="R14" s="168"/>
      <c r="S14" s="152"/>
      <c r="T14" s="152"/>
      <c r="U14" s="152"/>
      <c r="V14" s="763"/>
      <c r="W14" s="764"/>
      <c r="X14" s="764"/>
      <c r="Y14" s="764"/>
      <c r="Z14" s="83"/>
    </row>
    <row r="15" spans="2:26" ht="15.95" customHeight="1" x14ac:dyDescent="0.15">
      <c r="B15" s="798"/>
      <c r="C15" s="765"/>
      <c r="D15" s="766"/>
      <c r="E15" s="152"/>
      <c r="F15" s="151"/>
      <c r="G15" s="150"/>
      <c r="H15" s="150"/>
      <c r="I15" s="150"/>
      <c r="J15" s="763"/>
      <c r="K15" s="763"/>
      <c r="L15" s="763"/>
      <c r="M15" s="150"/>
      <c r="N15" s="150"/>
      <c r="O15" s="150"/>
      <c r="P15" s="150"/>
      <c r="Q15" s="150"/>
      <c r="R15" s="168"/>
      <c r="S15" s="152"/>
      <c r="T15" s="152"/>
      <c r="U15" s="152"/>
      <c r="V15" s="763"/>
      <c r="W15" s="764"/>
      <c r="X15" s="764"/>
      <c r="Y15" s="764"/>
      <c r="Z15" s="83"/>
    </row>
    <row r="16" spans="2:26" ht="15.95" customHeight="1" x14ac:dyDescent="0.15">
      <c r="B16" s="798"/>
      <c r="C16" s="765"/>
      <c r="D16" s="766"/>
      <c r="E16" s="152"/>
      <c r="F16" s="151"/>
      <c r="G16" s="150"/>
      <c r="H16" s="150"/>
      <c r="I16" s="150"/>
      <c r="J16" s="763"/>
      <c r="K16" s="763"/>
      <c r="L16" s="763"/>
      <c r="M16" s="150"/>
      <c r="N16" s="150"/>
      <c r="O16" s="150"/>
      <c r="P16" s="150"/>
      <c r="Q16" s="150"/>
      <c r="R16" s="168"/>
      <c r="S16" s="152"/>
      <c r="T16" s="152"/>
      <c r="U16" s="152"/>
      <c r="V16" s="763"/>
      <c r="W16" s="764"/>
      <c r="X16" s="764"/>
      <c r="Y16" s="764"/>
      <c r="Z16" s="83"/>
    </row>
    <row r="17" spans="2:26" ht="15.95" customHeight="1" x14ac:dyDescent="0.15">
      <c r="B17" s="798"/>
      <c r="C17" s="765"/>
      <c r="D17" s="766"/>
      <c r="E17" s="152"/>
      <c r="F17" s="151"/>
      <c r="G17" s="150"/>
      <c r="H17" s="150"/>
      <c r="I17" s="150"/>
      <c r="J17" s="763"/>
      <c r="K17" s="763"/>
      <c r="L17" s="763"/>
      <c r="M17" s="150"/>
      <c r="N17" s="150"/>
      <c r="O17" s="150"/>
      <c r="P17" s="150"/>
      <c r="Q17" s="150"/>
      <c r="R17" s="168"/>
      <c r="S17" s="152"/>
      <c r="T17" s="152"/>
      <c r="U17" s="152"/>
      <c r="V17" s="763"/>
      <c r="W17" s="764"/>
      <c r="X17" s="764"/>
      <c r="Y17" s="764"/>
      <c r="Z17" s="83"/>
    </row>
    <row r="18" spans="2:26" ht="15.95" customHeight="1" x14ac:dyDescent="0.15">
      <c r="B18" s="798"/>
      <c r="C18" s="765"/>
      <c r="D18" s="766"/>
      <c r="E18" s="152"/>
      <c r="F18" s="151"/>
      <c r="G18" s="150"/>
      <c r="H18" s="150"/>
      <c r="I18" s="150"/>
      <c r="J18" s="763"/>
      <c r="K18" s="763"/>
      <c r="L18" s="763"/>
      <c r="M18" s="150"/>
      <c r="N18" s="150"/>
      <c r="O18" s="150"/>
      <c r="P18" s="150"/>
      <c r="Q18" s="150"/>
      <c r="R18" s="168"/>
      <c r="S18" s="152"/>
      <c r="T18" s="152"/>
      <c r="U18" s="152"/>
      <c r="V18" s="763"/>
      <c r="W18" s="764"/>
      <c r="X18" s="764"/>
      <c r="Y18" s="764"/>
      <c r="Z18" s="83"/>
    </row>
    <row r="19" spans="2:26" ht="15.95" customHeight="1" x14ac:dyDescent="0.15">
      <c r="B19" s="798"/>
      <c r="C19" s="765"/>
      <c r="D19" s="766"/>
      <c r="E19" s="152"/>
      <c r="F19" s="292"/>
      <c r="G19" s="286"/>
      <c r="H19" s="286"/>
      <c r="I19" s="286"/>
      <c r="J19" s="763"/>
      <c r="K19" s="763"/>
      <c r="L19" s="763"/>
      <c r="M19" s="286"/>
      <c r="N19" s="286"/>
      <c r="O19" s="286"/>
      <c r="P19" s="286"/>
      <c r="Q19" s="286"/>
      <c r="R19" s="286"/>
      <c r="S19" s="152"/>
      <c r="T19" s="152"/>
      <c r="U19" s="152"/>
      <c r="V19" s="763"/>
      <c r="W19" s="764"/>
      <c r="X19" s="764"/>
      <c r="Y19" s="764"/>
      <c r="Z19" s="286"/>
    </row>
    <row r="20" spans="2:26" ht="15.95" customHeight="1" x14ac:dyDescent="0.15">
      <c r="B20" s="798"/>
      <c r="C20" s="765"/>
      <c r="D20" s="766"/>
      <c r="E20" s="152"/>
      <c r="F20" s="292"/>
      <c r="G20" s="286"/>
      <c r="H20" s="286"/>
      <c r="I20" s="286"/>
      <c r="J20" s="763"/>
      <c r="K20" s="763"/>
      <c r="L20" s="763"/>
      <c r="M20" s="286"/>
      <c r="N20" s="286"/>
      <c r="O20" s="286"/>
      <c r="P20" s="286"/>
      <c r="Q20" s="286"/>
      <c r="R20" s="287"/>
      <c r="S20" s="152"/>
      <c r="T20" s="152"/>
      <c r="U20" s="152"/>
      <c r="V20" s="763"/>
      <c r="W20" s="764"/>
      <c r="X20" s="764"/>
      <c r="Y20" s="764"/>
      <c r="Z20" s="152"/>
    </row>
    <row r="21" spans="2:26" ht="15.95" customHeight="1" x14ac:dyDescent="0.15">
      <c r="B21" s="798"/>
      <c r="C21" s="765"/>
      <c r="D21" s="766"/>
      <c r="E21" s="152"/>
      <c r="F21" s="292"/>
      <c r="G21" s="286"/>
      <c r="H21" s="286"/>
      <c r="I21" s="286"/>
      <c r="J21" s="763"/>
      <c r="K21" s="763"/>
      <c r="L21" s="763"/>
      <c r="M21" s="286"/>
      <c r="N21" s="286"/>
      <c r="O21" s="286"/>
      <c r="P21" s="286"/>
      <c r="Q21" s="286"/>
      <c r="R21" s="287"/>
      <c r="S21" s="152"/>
      <c r="T21" s="152"/>
      <c r="U21" s="152"/>
      <c r="V21" s="763"/>
      <c r="W21" s="764"/>
      <c r="X21" s="764"/>
      <c r="Y21" s="764"/>
      <c r="Z21" s="152"/>
    </row>
    <row r="22" spans="2:26" ht="15.95" customHeight="1" x14ac:dyDescent="0.15">
      <c r="B22" s="798"/>
      <c r="C22" s="765"/>
      <c r="D22" s="766"/>
      <c r="E22" s="152"/>
      <c r="F22" s="292"/>
      <c r="G22" s="286"/>
      <c r="H22" s="286"/>
      <c r="I22" s="286"/>
      <c r="J22" s="763"/>
      <c r="K22" s="763"/>
      <c r="L22" s="763"/>
      <c r="M22" s="286"/>
      <c r="N22" s="286"/>
      <c r="O22" s="286"/>
      <c r="P22" s="286"/>
      <c r="Q22" s="286"/>
      <c r="R22" s="287"/>
      <c r="S22" s="152"/>
      <c r="T22" s="152"/>
      <c r="U22" s="152"/>
      <c r="V22" s="763"/>
      <c r="W22" s="764"/>
      <c r="X22" s="764"/>
      <c r="Y22" s="764"/>
      <c r="Z22" s="152"/>
    </row>
    <row r="23" spans="2:26" ht="15.95" customHeight="1" x14ac:dyDescent="0.15">
      <c r="B23" s="798"/>
      <c r="C23" s="765"/>
      <c r="D23" s="766"/>
      <c r="E23" s="152"/>
      <c r="F23" s="292"/>
      <c r="G23" s="286"/>
      <c r="H23" s="286"/>
      <c r="I23" s="286"/>
      <c r="J23" s="763"/>
      <c r="K23" s="763"/>
      <c r="L23" s="763"/>
      <c r="M23" s="286"/>
      <c r="N23" s="286"/>
      <c r="O23" s="286"/>
      <c r="P23" s="286"/>
      <c r="Q23" s="286"/>
      <c r="R23" s="287"/>
      <c r="S23" s="152"/>
      <c r="T23" s="152"/>
      <c r="U23" s="152"/>
      <c r="V23" s="763"/>
      <c r="W23" s="764"/>
      <c r="X23" s="764"/>
      <c r="Y23" s="764"/>
      <c r="Z23" s="152"/>
    </row>
    <row r="24" spans="2:26" ht="15.95" customHeight="1" x14ac:dyDescent="0.15">
      <c r="B24" s="798"/>
      <c r="C24" s="765"/>
      <c r="D24" s="766"/>
      <c r="E24" s="152"/>
      <c r="F24" s="292"/>
      <c r="G24" s="286"/>
      <c r="H24" s="286"/>
      <c r="I24" s="286"/>
      <c r="J24" s="763"/>
      <c r="K24" s="763"/>
      <c r="L24" s="763"/>
      <c r="M24" s="286"/>
      <c r="N24" s="286"/>
      <c r="O24" s="286"/>
      <c r="P24" s="286"/>
      <c r="Q24" s="286"/>
      <c r="R24" s="287"/>
      <c r="S24" s="152"/>
      <c r="T24" s="152"/>
      <c r="U24" s="152"/>
      <c r="V24" s="763"/>
      <c r="W24" s="764"/>
      <c r="X24" s="764"/>
      <c r="Y24" s="764"/>
      <c r="Z24" s="152"/>
    </row>
    <row r="25" spans="2:26" ht="15.95" customHeight="1" x14ac:dyDescent="0.15">
      <c r="B25" s="798"/>
      <c r="C25" s="765"/>
      <c r="D25" s="766"/>
      <c r="E25" s="152"/>
      <c r="F25" s="292"/>
      <c r="G25" s="286"/>
      <c r="H25" s="286"/>
      <c r="I25" s="286"/>
      <c r="J25" s="763"/>
      <c r="K25" s="763"/>
      <c r="L25" s="763"/>
      <c r="M25" s="286"/>
      <c r="N25" s="286"/>
      <c r="O25" s="286"/>
      <c r="P25" s="286"/>
      <c r="Q25" s="286"/>
      <c r="R25" s="287"/>
      <c r="S25" s="152"/>
      <c r="T25" s="152"/>
      <c r="U25" s="152"/>
      <c r="V25" s="763"/>
      <c r="W25" s="764"/>
      <c r="X25" s="764"/>
      <c r="Y25" s="764"/>
      <c r="Z25" s="152"/>
    </row>
    <row r="26" spans="2:26" ht="15.95" customHeight="1" x14ac:dyDescent="0.15">
      <c r="B26" s="798"/>
      <c r="C26" s="765"/>
      <c r="D26" s="766"/>
      <c r="E26" s="152"/>
      <c r="F26" s="151"/>
      <c r="G26" s="150"/>
      <c r="H26" s="150"/>
      <c r="I26" s="150"/>
      <c r="J26" s="763"/>
      <c r="K26" s="763"/>
      <c r="L26" s="763"/>
      <c r="M26" s="150"/>
      <c r="N26" s="150"/>
      <c r="O26" s="150"/>
      <c r="P26" s="150"/>
      <c r="Q26" s="150"/>
      <c r="R26" s="168"/>
      <c r="S26" s="152"/>
      <c r="T26" s="152"/>
      <c r="U26" s="152"/>
      <c r="V26" s="763"/>
      <c r="W26" s="764"/>
      <c r="X26" s="764"/>
      <c r="Y26" s="764"/>
      <c r="Z26" s="83"/>
    </row>
    <row r="27" spans="2:26" ht="15.95" customHeight="1" x14ac:dyDescent="0.15">
      <c r="B27" s="798"/>
      <c r="C27" s="765"/>
      <c r="D27" s="766"/>
      <c r="E27" s="152"/>
      <c r="F27" s="151"/>
      <c r="G27" s="150"/>
      <c r="H27" s="150"/>
      <c r="I27" s="150"/>
      <c r="J27" s="763"/>
      <c r="K27" s="763"/>
      <c r="L27" s="763"/>
      <c r="M27" s="150"/>
      <c r="N27" s="150"/>
      <c r="O27" s="150"/>
      <c r="P27" s="150"/>
      <c r="Q27" s="150"/>
      <c r="R27" s="168"/>
      <c r="S27" s="152"/>
      <c r="T27" s="152"/>
      <c r="U27" s="152"/>
      <c r="V27" s="763"/>
      <c r="W27" s="764"/>
      <c r="X27" s="764"/>
      <c r="Y27" s="764"/>
      <c r="Z27" s="83"/>
    </row>
    <row r="28" spans="2:26" ht="15.95" customHeight="1" x14ac:dyDescent="0.15">
      <c r="B28" s="798"/>
      <c r="C28" s="226"/>
      <c r="D28" s="227"/>
      <c r="E28" s="152"/>
      <c r="F28" s="151"/>
      <c r="G28" s="150"/>
      <c r="H28" s="150"/>
      <c r="I28" s="150"/>
      <c r="J28" s="763"/>
      <c r="K28" s="763"/>
      <c r="L28" s="763"/>
      <c r="M28" s="150"/>
      <c r="N28" s="150"/>
      <c r="O28" s="150"/>
      <c r="P28" s="150"/>
      <c r="Q28" s="150"/>
      <c r="R28" s="168"/>
      <c r="S28" s="152"/>
      <c r="T28" s="152"/>
      <c r="U28" s="152"/>
      <c r="V28" s="763"/>
      <c r="W28" s="764"/>
      <c r="X28" s="764"/>
      <c r="Y28" s="764"/>
      <c r="Z28" s="83"/>
    </row>
    <row r="29" spans="2:26" ht="15.95" customHeight="1" x14ac:dyDescent="0.15">
      <c r="B29" s="798"/>
      <c r="C29" s="226"/>
      <c r="D29" s="227"/>
      <c r="E29" s="152"/>
      <c r="F29" s="151"/>
      <c r="G29" s="150"/>
      <c r="H29" s="150"/>
      <c r="I29" s="150"/>
      <c r="J29" s="763"/>
      <c r="K29" s="763"/>
      <c r="L29" s="763"/>
      <c r="M29" s="150"/>
      <c r="N29" s="150"/>
      <c r="O29" s="150"/>
      <c r="P29" s="150"/>
      <c r="Q29" s="150"/>
      <c r="R29" s="168"/>
      <c r="S29" s="152"/>
      <c r="T29" s="152"/>
      <c r="U29" s="152"/>
      <c r="V29" s="763"/>
      <c r="W29" s="764"/>
      <c r="X29" s="764"/>
      <c r="Y29" s="764"/>
      <c r="Z29" s="83"/>
    </row>
    <row r="30" spans="2:26" ht="15.95" customHeight="1" x14ac:dyDescent="0.15">
      <c r="B30" s="798"/>
      <c r="C30" s="226"/>
      <c r="D30" s="227"/>
      <c r="E30" s="152"/>
      <c r="F30" s="151"/>
      <c r="G30" s="150"/>
      <c r="H30" s="150"/>
      <c r="I30" s="150"/>
      <c r="J30" s="763"/>
      <c r="K30" s="763"/>
      <c r="L30" s="763"/>
      <c r="M30" s="150"/>
      <c r="N30" s="150"/>
      <c r="O30" s="150"/>
      <c r="P30" s="150"/>
      <c r="Q30" s="150"/>
      <c r="R30" s="168"/>
      <c r="S30" s="152"/>
      <c r="T30" s="152"/>
      <c r="U30" s="152"/>
      <c r="V30" s="763"/>
      <c r="W30" s="764"/>
      <c r="X30" s="764"/>
      <c r="Y30" s="764"/>
      <c r="Z30" s="83"/>
    </row>
    <row r="31" spans="2:26" ht="15.95" customHeight="1" x14ac:dyDescent="0.15">
      <c r="B31" s="798"/>
      <c r="C31" s="226"/>
      <c r="D31" s="227"/>
      <c r="E31" s="152"/>
      <c r="F31" s="151"/>
      <c r="G31" s="150"/>
      <c r="H31" s="150"/>
      <c r="I31" s="150"/>
      <c r="J31" s="763"/>
      <c r="K31" s="763"/>
      <c r="L31" s="763"/>
      <c r="M31" s="150"/>
      <c r="N31" s="150"/>
      <c r="O31" s="150"/>
      <c r="P31" s="150"/>
      <c r="Q31" s="150"/>
      <c r="R31" s="168"/>
      <c r="S31" s="152"/>
      <c r="T31" s="152"/>
      <c r="U31" s="152"/>
      <c r="V31" s="763"/>
      <c r="W31" s="764"/>
      <c r="X31" s="764"/>
      <c r="Y31" s="764"/>
      <c r="Z31" s="83"/>
    </row>
    <row r="32" spans="2:26" ht="15.95" customHeight="1" x14ac:dyDescent="0.15">
      <c r="B32" s="798"/>
      <c r="C32" s="765"/>
      <c r="D32" s="766"/>
      <c r="E32" s="152"/>
      <c r="F32" s="151"/>
      <c r="G32" s="150"/>
      <c r="H32" s="150"/>
      <c r="I32" s="150"/>
      <c r="J32" s="763"/>
      <c r="K32" s="763"/>
      <c r="L32" s="763"/>
      <c r="M32" s="150"/>
      <c r="N32" s="150"/>
      <c r="O32" s="150"/>
      <c r="P32" s="150"/>
      <c r="Q32" s="150"/>
      <c r="R32" s="168"/>
      <c r="S32" s="152"/>
      <c r="T32" s="152"/>
      <c r="U32" s="152"/>
      <c r="V32" s="763"/>
      <c r="W32" s="764"/>
      <c r="X32" s="764"/>
      <c r="Y32" s="764"/>
      <c r="Z32" s="83"/>
    </row>
    <row r="33" spans="2:26" ht="15.95" customHeight="1" x14ac:dyDescent="0.15">
      <c r="B33" s="798"/>
      <c r="C33" s="765"/>
      <c r="D33" s="766"/>
      <c r="E33" s="152"/>
      <c r="F33" s="151"/>
      <c r="G33" s="150"/>
      <c r="H33" s="150"/>
      <c r="I33" s="150"/>
      <c r="J33" s="763"/>
      <c r="K33" s="763"/>
      <c r="L33" s="763"/>
      <c r="M33" s="150"/>
      <c r="N33" s="150"/>
      <c r="O33" s="150"/>
      <c r="P33" s="150"/>
      <c r="Q33" s="150"/>
      <c r="R33" s="168"/>
      <c r="S33" s="152"/>
      <c r="T33" s="152"/>
      <c r="U33" s="152"/>
      <c r="V33" s="763"/>
      <c r="W33" s="764"/>
      <c r="X33" s="764"/>
      <c r="Y33" s="764"/>
      <c r="Z33" s="83"/>
    </row>
    <row r="34" spans="2:26" ht="15.95" customHeight="1" x14ac:dyDescent="0.15">
      <c r="B34" s="798"/>
      <c r="C34" s="765"/>
      <c r="D34" s="766"/>
      <c r="E34" s="152"/>
      <c r="F34" s="151"/>
      <c r="G34" s="150"/>
      <c r="H34" s="150"/>
      <c r="I34" s="150"/>
      <c r="J34" s="763"/>
      <c r="K34" s="763"/>
      <c r="L34" s="763"/>
      <c r="M34" s="150"/>
      <c r="N34" s="150"/>
      <c r="O34" s="150"/>
      <c r="P34" s="150"/>
      <c r="Q34" s="150"/>
      <c r="R34" s="168"/>
      <c r="S34" s="152"/>
      <c r="T34" s="152"/>
      <c r="U34" s="152"/>
      <c r="V34" s="763"/>
      <c r="W34" s="764"/>
      <c r="X34" s="764"/>
      <c r="Y34" s="764"/>
      <c r="Z34" s="83"/>
    </row>
    <row r="35" spans="2:26" ht="15.95" customHeight="1" x14ac:dyDescent="0.15">
      <c r="B35" s="798"/>
      <c r="C35" s="765"/>
      <c r="D35" s="766"/>
      <c r="E35" s="152"/>
      <c r="F35" s="151"/>
      <c r="G35" s="150"/>
      <c r="H35" s="150"/>
      <c r="I35" s="150"/>
      <c r="J35" s="763"/>
      <c r="K35" s="763"/>
      <c r="L35" s="763"/>
      <c r="M35" s="150"/>
      <c r="N35" s="150"/>
      <c r="O35" s="150"/>
      <c r="P35" s="150"/>
      <c r="Q35" s="150"/>
      <c r="R35" s="168"/>
      <c r="S35" s="152"/>
      <c r="T35" s="152"/>
      <c r="U35" s="152"/>
      <c r="V35" s="763"/>
      <c r="W35" s="764"/>
      <c r="X35" s="764"/>
      <c r="Y35" s="764"/>
      <c r="Z35" s="83"/>
    </row>
    <row r="36" spans="2:26" ht="15.95" customHeight="1" x14ac:dyDescent="0.15">
      <c r="B36" s="798"/>
      <c r="C36" s="765"/>
      <c r="D36" s="766"/>
      <c r="E36" s="152"/>
      <c r="F36" s="151"/>
      <c r="G36" s="150"/>
      <c r="H36" s="150"/>
      <c r="I36" s="150"/>
      <c r="J36" s="763"/>
      <c r="K36" s="763"/>
      <c r="L36" s="763"/>
      <c r="M36" s="150"/>
      <c r="N36" s="150"/>
      <c r="O36" s="150"/>
      <c r="P36" s="150"/>
      <c r="Q36" s="150"/>
      <c r="R36" s="168"/>
      <c r="S36" s="152"/>
      <c r="T36" s="152"/>
      <c r="U36" s="152"/>
      <c r="V36" s="763"/>
      <c r="W36" s="764"/>
      <c r="X36" s="764"/>
      <c r="Y36" s="764"/>
      <c r="Z36" s="83"/>
    </row>
    <row r="37" spans="2:26" ht="15.95" customHeight="1" x14ac:dyDescent="0.15">
      <c r="B37" s="798"/>
      <c r="C37" s="765"/>
      <c r="D37" s="766"/>
      <c r="E37" s="152"/>
      <c r="F37" s="151"/>
      <c r="G37" s="150"/>
      <c r="H37" s="150"/>
      <c r="I37" s="150"/>
      <c r="J37" s="763"/>
      <c r="K37" s="763"/>
      <c r="L37" s="763"/>
      <c r="M37" s="150"/>
      <c r="N37" s="150"/>
      <c r="O37" s="150"/>
      <c r="P37" s="150"/>
      <c r="Q37" s="150"/>
      <c r="R37" s="168"/>
      <c r="S37" s="152"/>
      <c r="T37" s="152"/>
      <c r="U37" s="152"/>
      <c r="V37" s="763"/>
      <c r="W37" s="764"/>
      <c r="X37" s="764"/>
      <c r="Y37" s="764"/>
      <c r="Z37" s="83"/>
    </row>
    <row r="38" spans="2:26" ht="15.95" customHeight="1" x14ac:dyDescent="0.15">
      <c r="B38" s="798"/>
      <c r="C38" s="765"/>
      <c r="D38" s="766"/>
      <c r="E38" s="152"/>
      <c r="F38" s="151"/>
      <c r="G38" s="150"/>
      <c r="H38" s="150"/>
      <c r="I38" s="150"/>
      <c r="J38" s="763"/>
      <c r="K38" s="763"/>
      <c r="L38" s="763"/>
      <c r="M38" s="150"/>
      <c r="N38" s="150"/>
      <c r="O38" s="150"/>
      <c r="P38" s="150"/>
      <c r="Q38" s="150"/>
      <c r="R38" s="168"/>
      <c r="S38" s="152"/>
      <c r="T38" s="152"/>
      <c r="U38" s="152"/>
      <c r="V38" s="763"/>
      <c r="W38" s="764"/>
      <c r="X38" s="764"/>
      <c r="Y38" s="764"/>
      <c r="Z38" s="83"/>
    </row>
    <row r="39" spans="2:26" ht="15.95" customHeight="1" x14ac:dyDescent="0.15">
      <c r="B39" s="798"/>
      <c r="C39" s="226"/>
      <c r="D39" s="227"/>
      <c r="E39" s="152"/>
      <c r="F39" s="151"/>
      <c r="G39" s="150"/>
      <c r="H39" s="150"/>
      <c r="I39" s="150"/>
      <c r="J39" s="763"/>
      <c r="K39" s="763"/>
      <c r="L39" s="763"/>
      <c r="M39" s="150"/>
      <c r="N39" s="150"/>
      <c r="O39" s="150"/>
      <c r="P39" s="150"/>
      <c r="Q39" s="150"/>
      <c r="R39" s="168"/>
      <c r="S39" s="152"/>
      <c r="T39" s="152"/>
      <c r="U39" s="152"/>
      <c r="V39" s="763"/>
      <c r="W39" s="764"/>
      <c r="X39" s="764"/>
      <c r="Y39" s="764"/>
      <c r="Z39" s="83"/>
    </row>
    <row r="40" spans="2:26" ht="15.95" customHeight="1" x14ac:dyDescent="0.15">
      <c r="B40" s="798"/>
      <c r="C40" s="226"/>
      <c r="D40" s="227"/>
      <c r="E40" s="152"/>
      <c r="F40" s="151"/>
      <c r="G40" s="150"/>
      <c r="H40" s="150"/>
      <c r="I40" s="150"/>
      <c r="J40" s="763"/>
      <c r="K40" s="763"/>
      <c r="L40" s="763"/>
      <c r="M40" s="150"/>
      <c r="N40" s="150"/>
      <c r="O40" s="150"/>
      <c r="P40" s="150"/>
      <c r="Q40" s="150"/>
      <c r="R40" s="168"/>
      <c r="S40" s="152"/>
      <c r="T40" s="152"/>
      <c r="U40" s="152"/>
      <c r="V40" s="763"/>
      <c r="W40" s="764"/>
      <c r="X40" s="764"/>
      <c r="Y40" s="764"/>
      <c r="Z40" s="83"/>
    </row>
    <row r="41" spans="2:26" ht="15.95" customHeight="1" x14ac:dyDescent="0.15">
      <c r="B41" s="798"/>
      <c r="C41" s="765"/>
      <c r="D41" s="766"/>
      <c r="E41" s="152"/>
      <c r="F41" s="151"/>
      <c r="G41" s="150"/>
      <c r="H41" s="150"/>
      <c r="I41" s="150"/>
      <c r="J41" s="763"/>
      <c r="K41" s="763"/>
      <c r="L41" s="763"/>
      <c r="M41" s="150"/>
      <c r="N41" s="150"/>
      <c r="O41" s="150"/>
      <c r="P41" s="150"/>
      <c r="Q41" s="150"/>
      <c r="R41" s="168"/>
      <c r="S41" s="152"/>
      <c r="T41" s="152"/>
      <c r="U41" s="152"/>
      <c r="V41" s="763"/>
      <c r="W41" s="764"/>
      <c r="X41" s="764"/>
      <c r="Y41" s="764"/>
      <c r="Z41" s="83"/>
    </row>
    <row r="42" spans="2:26" ht="15.95" customHeight="1" x14ac:dyDescent="0.15">
      <c r="B42" s="798"/>
      <c r="C42" s="765"/>
      <c r="D42" s="766"/>
      <c r="E42" s="152"/>
      <c r="F42" s="151"/>
      <c r="G42" s="150"/>
      <c r="H42" s="150"/>
      <c r="I42" s="150"/>
      <c r="J42" s="763"/>
      <c r="K42" s="763"/>
      <c r="L42" s="763"/>
      <c r="M42" s="150"/>
      <c r="N42" s="150"/>
      <c r="O42" s="150"/>
      <c r="P42" s="150"/>
      <c r="Q42" s="150"/>
      <c r="R42" s="168"/>
      <c r="S42" s="152"/>
      <c r="T42" s="152"/>
      <c r="U42" s="152"/>
      <c r="V42" s="763"/>
      <c r="W42" s="764"/>
      <c r="X42" s="764"/>
      <c r="Y42" s="764"/>
      <c r="Z42" s="83"/>
    </row>
    <row r="43" spans="2:26" ht="15.95" customHeight="1" x14ac:dyDescent="0.15">
      <c r="B43" s="798"/>
      <c r="C43" s="765"/>
      <c r="D43" s="766"/>
      <c r="E43" s="152"/>
      <c r="F43" s="151"/>
      <c r="G43" s="150"/>
      <c r="H43" s="150"/>
      <c r="I43" s="150"/>
      <c r="J43" s="763"/>
      <c r="K43" s="763"/>
      <c r="L43" s="763"/>
      <c r="M43" s="150"/>
      <c r="N43" s="150"/>
      <c r="O43" s="150"/>
      <c r="P43" s="150"/>
      <c r="Q43" s="150"/>
      <c r="R43" s="168"/>
      <c r="S43" s="152"/>
      <c r="T43" s="152"/>
      <c r="U43" s="152"/>
      <c r="V43" s="763"/>
      <c r="W43" s="764"/>
      <c r="X43" s="764"/>
      <c r="Y43" s="764"/>
      <c r="Z43" s="83"/>
    </row>
    <row r="44" spans="2:26" ht="15.95" customHeight="1" x14ac:dyDescent="0.15">
      <c r="B44" s="798"/>
      <c r="C44" s="765"/>
      <c r="D44" s="766"/>
      <c r="E44" s="152"/>
      <c r="F44" s="151"/>
      <c r="G44" s="150"/>
      <c r="H44" s="150"/>
      <c r="I44" s="150"/>
      <c r="J44" s="763"/>
      <c r="K44" s="763"/>
      <c r="L44" s="763"/>
      <c r="M44" s="150"/>
      <c r="N44" s="150"/>
      <c r="O44" s="150"/>
      <c r="P44" s="150"/>
      <c r="Q44" s="150"/>
      <c r="R44" s="168"/>
      <c r="S44" s="152"/>
      <c r="T44" s="152"/>
      <c r="U44" s="152"/>
      <c r="V44" s="763"/>
      <c r="W44" s="764"/>
      <c r="X44" s="764"/>
      <c r="Y44" s="764"/>
      <c r="Z44" s="83"/>
    </row>
    <row r="45" spans="2:26" ht="15.95" customHeight="1" x14ac:dyDescent="0.15">
      <c r="B45" s="799"/>
      <c r="C45" s="765"/>
      <c r="D45" s="766"/>
      <c r="E45" s="152"/>
      <c r="F45" s="151"/>
      <c r="G45" s="150"/>
      <c r="H45" s="150"/>
      <c r="I45" s="150"/>
      <c r="J45" s="763"/>
      <c r="K45" s="763"/>
      <c r="L45" s="763"/>
      <c r="M45" s="150"/>
      <c r="N45" s="150"/>
      <c r="O45" s="150"/>
      <c r="P45" s="150"/>
      <c r="Q45" s="150"/>
      <c r="R45" s="168"/>
      <c r="S45" s="152"/>
      <c r="T45" s="152"/>
      <c r="U45" s="152"/>
      <c r="V45" s="763"/>
      <c r="W45" s="764"/>
      <c r="X45" s="764"/>
      <c r="Y45" s="764"/>
      <c r="Z45" s="83"/>
    </row>
    <row r="46" spans="2:26" ht="15.95" customHeight="1" x14ac:dyDescent="0.15">
      <c r="B46" s="77"/>
      <c r="C46" s="1" t="s">
        <v>341</v>
      </c>
      <c r="D46" s="54"/>
      <c r="E46" s="2"/>
      <c r="F46" s="54"/>
      <c r="G46" s="75"/>
      <c r="H46" s="75"/>
      <c r="I46" s="75"/>
      <c r="J46" s="75"/>
      <c r="K46" s="75"/>
      <c r="L46" s="75"/>
      <c r="M46" s="75"/>
      <c r="N46" s="75"/>
      <c r="O46" s="75"/>
      <c r="P46" s="75"/>
      <c r="Q46" s="76"/>
      <c r="R46" s="100"/>
      <c r="S46" s="54"/>
      <c r="T46" s="54"/>
      <c r="U46" s="75"/>
      <c r="V46" s="101"/>
      <c r="W46" s="101"/>
      <c r="X46" s="101"/>
      <c r="Y46" s="101"/>
      <c r="Z46" s="54"/>
    </row>
    <row r="47" spans="2:26" ht="15.95" customHeight="1" x14ac:dyDescent="0.15">
      <c r="B47" s="77"/>
      <c r="C47" s="88" t="s">
        <v>342</v>
      </c>
      <c r="D47" s="54"/>
      <c r="E47" s="2"/>
      <c r="F47" s="54"/>
      <c r="G47" s="75"/>
      <c r="H47" s="75"/>
      <c r="I47" s="75"/>
      <c r="J47" s="75"/>
      <c r="K47" s="75"/>
      <c r="L47" s="75"/>
      <c r="M47" s="75"/>
      <c r="N47" s="75"/>
      <c r="O47" s="75"/>
      <c r="P47" s="75"/>
      <c r="Q47" s="76"/>
      <c r="R47" s="100"/>
      <c r="S47" s="54"/>
      <c r="T47" s="54"/>
      <c r="U47" s="75"/>
      <c r="V47" s="101"/>
      <c r="W47" s="101"/>
      <c r="X47" s="101"/>
      <c r="Y47" s="101"/>
      <c r="Z47" s="54"/>
    </row>
    <row r="48" spans="2:26" ht="15.95" customHeight="1" x14ac:dyDescent="0.15">
      <c r="B48" s="78"/>
      <c r="C48" s="47" t="s">
        <v>308</v>
      </c>
      <c r="D48" s="47"/>
      <c r="E48" s="47"/>
      <c r="F48" s="47"/>
      <c r="G48" s="47"/>
      <c r="H48" s="47"/>
      <c r="I48" s="47"/>
      <c r="J48" s="47"/>
      <c r="K48" s="47"/>
      <c r="L48" s="47"/>
      <c r="M48" s="47"/>
      <c r="N48" s="47"/>
      <c r="O48" s="47"/>
      <c r="P48" s="47"/>
      <c r="Q48" s="47"/>
      <c r="R48" s="47"/>
      <c r="S48" s="47"/>
      <c r="T48" s="47"/>
      <c r="U48" s="47"/>
      <c r="V48" s="47"/>
      <c r="W48" s="47"/>
      <c r="X48" s="47"/>
      <c r="Y48" s="47"/>
    </row>
    <row r="49" spans="2:25" ht="15.95" customHeight="1" x14ac:dyDescent="0.15">
      <c r="B49" s="47"/>
      <c r="C49" s="47" t="s">
        <v>309</v>
      </c>
      <c r="D49" s="47"/>
      <c r="E49" s="47"/>
      <c r="F49" s="47"/>
      <c r="G49" s="47"/>
      <c r="H49" s="47"/>
      <c r="I49" s="47"/>
      <c r="J49" s="47"/>
      <c r="K49" s="47"/>
      <c r="L49" s="47"/>
      <c r="M49" s="47"/>
      <c r="N49" s="47"/>
      <c r="O49" s="47"/>
      <c r="P49" s="47"/>
      <c r="Q49" s="47"/>
      <c r="R49" s="47"/>
      <c r="S49" s="47"/>
      <c r="T49" s="47"/>
      <c r="U49" s="47"/>
      <c r="V49" s="47"/>
      <c r="W49" s="47"/>
      <c r="X49" s="47"/>
      <c r="Y49" s="47"/>
    </row>
    <row r="50" spans="2:25" ht="15.95" customHeight="1" x14ac:dyDescent="0.15">
      <c r="B50" s="47"/>
      <c r="C50" s="60"/>
      <c r="D50" s="47"/>
      <c r="E50" s="47"/>
      <c r="F50" s="47"/>
      <c r="G50" s="47"/>
      <c r="H50" s="47"/>
      <c r="I50" s="47"/>
      <c r="J50" s="47"/>
      <c r="K50" s="47"/>
      <c r="L50" s="47"/>
      <c r="M50" s="47"/>
      <c r="N50" s="47"/>
      <c r="O50" s="47"/>
      <c r="P50" s="47"/>
      <c r="Q50" s="47"/>
      <c r="R50" s="47"/>
      <c r="S50" s="47"/>
      <c r="T50" s="47"/>
      <c r="U50" s="47"/>
      <c r="V50" s="47"/>
      <c r="W50" s="47"/>
      <c r="X50" s="47"/>
      <c r="Y50" s="47"/>
    </row>
  </sheetData>
  <mergeCells count="147">
    <mergeCell ref="B8:B45"/>
    <mergeCell ref="B5:B7"/>
    <mergeCell ref="G6:G7"/>
    <mergeCell ref="H6:H7"/>
    <mergeCell ref="J6:L7"/>
    <mergeCell ref="I6:I7"/>
    <mergeCell ref="M6:M7"/>
    <mergeCell ref="N6:N7"/>
    <mergeCell ref="O6:O7"/>
    <mergeCell ref="J10:L10"/>
    <mergeCell ref="J29:L29"/>
    <mergeCell ref="C27:D27"/>
    <mergeCell ref="J27:L27"/>
    <mergeCell ref="C16:D16"/>
    <mergeCell ref="C11:D11"/>
    <mergeCell ref="C13:D13"/>
    <mergeCell ref="J26:L26"/>
    <mergeCell ref="J13:L13"/>
    <mergeCell ref="J11:L11"/>
    <mergeCell ref="C15:D15"/>
    <mergeCell ref="J15:L15"/>
    <mergeCell ref="C17:D17"/>
    <mergeCell ref="J17:L17"/>
    <mergeCell ref="C26:D26"/>
    <mergeCell ref="P6:P7"/>
    <mergeCell ref="S6:S7"/>
    <mergeCell ref="Q6:R6"/>
    <mergeCell ref="Z5:Z7"/>
    <mergeCell ref="O3:P3"/>
    <mergeCell ref="O4:P4"/>
    <mergeCell ref="U3:X4"/>
    <mergeCell ref="Y3:Z4"/>
    <mergeCell ref="Q3:T3"/>
    <mergeCell ref="Q4:T4"/>
    <mergeCell ref="Q5:T5"/>
    <mergeCell ref="T6:T7"/>
    <mergeCell ref="U6:U7"/>
    <mergeCell ref="V6:Y7"/>
    <mergeCell ref="J18:L18"/>
    <mergeCell ref="C42:D42"/>
    <mergeCell ref="C45:D45"/>
    <mergeCell ref="J45:L45"/>
    <mergeCell ref="J37:L37"/>
    <mergeCell ref="C36:D36"/>
    <mergeCell ref="J36:L36"/>
    <mergeCell ref="C44:D44"/>
    <mergeCell ref="J44:L44"/>
    <mergeCell ref="C38:D38"/>
    <mergeCell ref="J38:L38"/>
    <mergeCell ref="J43:L43"/>
    <mergeCell ref="C43:D43"/>
    <mergeCell ref="J40:L40"/>
    <mergeCell ref="J39:L39"/>
    <mergeCell ref="J41:L41"/>
    <mergeCell ref="J42:L42"/>
    <mergeCell ref="J19:L19"/>
    <mergeCell ref="C23:D23"/>
    <mergeCell ref="J23:L23"/>
    <mergeCell ref="C8:D8"/>
    <mergeCell ref="C10:D10"/>
    <mergeCell ref="C9:D9"/>
    <mergeCell ref="J9:L9"/>
    <mergeCell ref="C33:D33"/>
    <mergeCell ref="V14:Y14"/>
    <mergeCell ref="J35:L35"/>
    <mergeCell ref="C37:D37"/>
    <mergeCell ref="C41:D41"/>
    <mergeCell ref="C35:D35"/>
    <mergeCell ref="J14:L14"/>
    <mergeCell ref="C18:D18"/>
    <mergeCell ref="J16:L16"/>
    <mergeCell ref="J28:L28"/>
    <mergeCell ref="C14:D14"/>
    <mergeCell ref="C34:D34"/>
    <mergeCell ref="J31:L31"/>
    <mergeCell ref="J32:L32"/>
    <mergeCell ref="J34:L34"/>
    <mergeCell ref="J33:L33"/>
    <mergeCell ref="J30:L30"/>
    <mergeCell ref="J8:L8"/>
    <mergeCell ref="C12:D12"/>
    <mergeCell ref="J12:L12"/>
    <mergeCell ref="V18:Y18"/>
    <mergeCell ref="V26:Y26"/>
    <mergeCell ref="V27:Y27"/>
    <mergeCell ref="V28:Y28"/>
    <mergeCell ref="V29:Y29"/>
    <mergeCell ref="V40:Y40"/>
    <mergeCell ref="V30:Y30"/>
    <mergeCell ref="B2:Y2"/>
    <mergeCell ref="F3:H3"/>
    <mergeCell ref="B3:E3"/>
    <mergeCell ref="B4:E4"/>
    <mergeCell ref="I5:N5"/>
    <mergeCell ref="O5:P5"/>
    <mergeCell ref="K3:N3"/>
    <mergeCell ref="E5:E7"/>
    <mergeCell ref="G5:H5"/>
    <mergeCell ref="C5:D7"/>
    <mergeCell ref="F5:F7"/>
    <mergeCell ref="K4:N4"/>
    <mergeCell ref="I3:J3"/>
    <mergeCell ref="I4:J4"/>
    <mergeCell ref="F4:H4"/>
    <mergeCell ref="C32:D32"/>
    <mergeCell ref="C19:D19"/>
    <mergeCell ref="V41:Y41"/>
    <mergeCell ref="V42:Y42"/>
    <mergeCell ref="V43:Y43"/>
    <mergeCell ref="V44:Y44"/>
    <mergeCell ref="V45:Y45"/>
    <mergeCell ref="U5:Y5"/>
    <mergeCell ref="V31:Y31"/>
    <mergeCell ref="V32:Y32"/>
    <mergeCell ref="V33:Y33"/>
    <mergeCell ref="V34:Y34"/>
    <mergeCell ref="V35:Y35"/>
    <mergeCell ref="V36:Y36"/>
    <mergeCell ref="V37:Y37"/>
    <mergeCell ref="V38:Y38"/>
    <mergeCell ref="V39:Y39"/>
    <mergeCell ref="V8:Y8"/>
    <mergeCell ref="V9:Y9"/>
    <mergeCell ref="V10:Y10"/>
    <mergeCell ref="V11:Y11"/>
    <mergeCell ref="V12:Y12"/>
    <mergeCell ref="V13:Y13"/>
    <mergeCell ref="V15:Y15"/>
    <mergeCell ref="V16:Y16"/>
    <mergeCell ref="V17:Y17"/>
    <mergeCell ref="V23:Y23"/>
    <mergeCell ref="C24:D24"/>
    <mergeCell ref="J24:L24"/>
    <mergeCell ref="V24:Y24"/>
    <mergeCell ref="C25:D25"/>
    <mergeCell ref="J25:L25"/>
    <mergeCell ref="V25:Y25"/>
    <mergeCell ref="V19:Y19"/>
    <mergeCell ref="C20:D20"/>
    <mergeCell ref="J20:L20"/>
    <mergeCell ref="V20:Y20"/>
    <mergeCell ref="C21:D21"/>
    <mergeCell ref="J21:L21"/>
    <mergeCell ref="V21:Y21"/>
    <mergeCell ref="C22:D22"/>
    <mergeCell ref="J22:L22"/>
    <mergeCell ref="V22:Y22"/>
  </mergeCells>
  <phoneticPr fontId="7"/>
  <printOptions horizontalCentered="1"/>
  <pageMargins left="0.39370078740157483" right="0.39370078740157483" top="0.59055118110236227" bottom="0.19685039370078741" header="0.31496062992125984" footer="0.27559055118110237"/>
  <pageSetup paperSize="9" scale="75" fitToHeight="0" orientation="landscape" copies="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49"/>
  <sheetViews>
    <sheetView showGridLines="0" showZeros="0" view="pageBreakPreview" zoomScale="85" zoomScaleNormal="100" zoomScaleSheetLayoutView="85" workbookViewId="0">
      <pane xSplit="2" ySplit="7" topLeftCell="C8" activePane="bottomRight" state="frozen"/>
      <selection activeCell="B5" sqref="B5:C6"/>
      <selection pane="topRight" activeCell="B5" sqref="B5:C6"/>
      <selection pane="bottomLeft" activeCell="B5" sqref="B5:C6"/>
      <selection pane="bottomRight" activeCell="B5" sqref="B5:C6"/>
    </sheetView>
  </sheetViews>
  <sheetFormatPr defaultRowHeight="15.95" customHeight="1" x14ac:dyDescent="0.15"/>
  <cols>
    <col min="1" max="1" width="1.75" style="1" customWidth="1"/>
    <col min="2" max="2" width="4.125" style="1" customWidth="1"/>
    <col min="3" max="3" width="3.25" style="1" customWidth="1"/>
    <col min="4" max="4" width="3.375" style="1" customWidth="1"/>
    <col min="5" max="5" width="6" style="1" customWidth="1"/>
    <col min="6" max="6" width="6.625" style="1" customWidth="1"/>
    <col min="7" max="7" width="10.375" style="1" customWidth="1"/>
    <col min="8" max="8" width="11.625" style="1" customWidth="1"/>
    <col min="9" max="9" width="8.25" style="1" customWidth="1"/>
    <col min="10" max="10" width="8.125" style="1" customWidth="1"/>
    <col min="11" max="11" width="3.75" style="1" customWidth="1"/>
    <col min="12" max="12" width="12.5" style="1" customWidth="1"/>
    <col min="13" max="13" width="15.875" style="1" customWidth="1"/>
    <col min="14" max="14" width="14.125" style="1" customWidth="1"/>
    <col min="15" max="16" width="10" style="1" customWidth="1"/>
    <col min="17" max="17" width="5.5" style="1" customWidth="1"/>
    <col min="18" max="18" width="5.125" style="1" customWidth="1"/>
    <col min="19" max="19" width="4.625" style="1" customWidth="1"/>
    <col min="20" max="21" width="6.625" style="1" customWidth="1"/>
    <col min="22" max="22" width="4.125" style="1" customWidth="1"/>
    <col min="23" max="23" width="6.375" style="1" customWidth="1"/>
    <col min="24" max="24" width="5" style="1" customWidth="1"/>
    <col min="25" max="25" width="11.5" style="1" customWidth="1"/>
    <col min="26" max="26" width="11.25" style="2" customWidth="1"/>
    <col min="27" max="16384" width="9" style="1"/>
  </cols>
  <sheetData>
    <row r="1" spans="2:31" ht="9.75" customHeight="1" x14ac:dyDescent="0.15">
      <c r="H1" s="2"/>
      <c r="I1" s="2"/>
      <c r="J1" s="2"/>
      <c r="K1" s="2"/>
      <c r="L1" s="2"/>
      <c r="M1" s="2"/>
      <c r="N1" s="2"/>
      <c r="O1" s="2"/>
      <c r="P1" s="2"/>
      <c r="Q1" s="2"/>
      <c r="R1" s="2"/>
      <c r="S1" s="2"/>
      <c r="T1" s="2"/>
      <c r="U1" s="2"/>
      <c r="V1" s="2"/>
      <c r="W1" s="2"/>
      <c r="X1" s="47"/>
      <c r="Y1" s="47"/>
    </row>
    <row r="2" spans="2:31" ht="24.75" customHeight="1" x14ac:dyDescent="0.15">
      <c r="B2" s="771" t="s">
        <v>377</v>
      </c>
      <c r="C2" s="771"/>
      <c r="D2" s="771"/>
      <c r="E2" s="771"/>
      <c r="F2" s="771"/>
      <c r="G2" s="771"/>
      <c r="H2" s="771"/>
      <c r="I2" s="771"/>
      <c r="J2" s="771"/>
      <c r="K2" s="771"/>
      <c r="L2" s="771"/>
      <c r="M2" s="771"/>
      <c r="N2" s="771"/>
      <c r="O2" s="771"/>
      <c r="P2" s="771"/>
      <c r="Q2" s="771"/>
      <c r="R2" s="771"/>
      <c r="S2" s="771"/>
      <c r="T2" s="771"/>
      <c r="U2" s="771"/>
      <c r="V2" s="771"/>
      <c r="W2" s="771"/>
    </row>
    <row r="3" spans="2:31" ht="20.100000000000001" customHeight="1" x14ac:dyDescent="0.15">
      <c r="B3" s="500" t="s">
        <v>240</v>
      </c>
      <c r="C3" s="501"/>
      <c r="D3" s="501"/>
      <c r="E3" s="502"/>
      <c r="F3" s="503" t="str">
        <f>'様式S-1'!D3</f>
        <v>○○トンネル</v>
      </c>
      <c r="G3" s="503"/>
      <c r="H3" s="503"/>
      <c r="I3" s="782" t="s">
        <v>239</v>
      </c>
      <c r="J3" s="783"/>
      <c r="K3" s="530" t="str">
        <f>'様式S-1'!J3</f>
        <v>国道○○</v>
      </c>
      <c r="L3" s="531"/>
      <c r="M3" s="531"/>
      <c r="N3" s="722" t="s">
        <v>319</v>
      </c>
      <c r="O3" s="724"/>
      <c r="P3" s="793" t="str">
        <f>'様式A-1'!K5</f>
        <v>○○（株）</v>
      </c>
      <c r="Q3" s="794"/>
      <c r="R3" s="794"/>
      <c r="S3" s="818"/>
      <c r="T3" s="493" t="s">
        <v>269</v>
      </c>
      <c r="U3" s="494"/>
      <c r="V3" s="494"/>
      <c r="W3" s="495"/>
      <c r="X3" s="506">
        <f>'様式A-1'!Q5</f>
        <v>44785</v>
      </c>
      <c r="Y3" s="508"/>
      <c r="Z3" s="1"/>
      <c r="AA3" s="2"/>
    </row>
    <row r="4" spans="2:31" ht="20.100000000000001" customHeight="1" x14ac:dyDescent="0.15">
      <c r="B4" s="512" t="s">
        <v>0</v>
      </c>
      <c r="C4" s="513"/>
      <c r="D4" s="513"/>
      <c r="E4" s="514"/>
      <c r="F4" s="515" t="str">
        <f>'様式S-1'!D4</f>
        <v>○○トンネル</v>
      </c>
      <c r="G4" s="515"/>
      <c r="H4" s="515"/>
      <c r="I4" s="784" t="s">
        <v>1</v>
      </c>
      <c r="J4" s="785"/>
      <c r="K4" s="530" t="str">
        <f>'様式S-1'!R3</f>
        <v>○○事務所</v>
      </c>
      <c r="L4" s="531"/>
      <c r="M4" s="531"/>
      <c r="N4" s="722" t="s">
        <v>320</v>
      </c>
      <c r="O4" s="724"/>
      <c r="P4" s="793" t="str">
        <f>'様式A-1'!K6</f>
        <v>○○</v>
      </c>
      <c r="Q4" s="794"/>
      <c r="R4" s="794"/>
      <c r="S4" s="818"/>
      <c r="T4" s="788"/>
      <c r="U4" s="789"/>
      <c r="V4" s="789"/>
      <c r="W4" s="790"/>
      <c r="X4" s="791"/>
      <c r="Y4" s="792"/>
      <c r="Z4" s="1"/>
      <c r="AA4" s="2"/>
    </row>
    <row r="5" spans="2:31" ht="30" customHeight="1" x14ac:dyDescent="0.15">
      <c r="B5" s="800"/>
      <c r="C5" s="767" t="s">
        <v>56</v>
      </c>
      <c r="D5" s="502"/>
      <c r="E5" s="786" t="s">
        <v>238</v>
      </c>
      <c r="F5" s="786" t="s">
        <v>232</v>
      </c>
      <c r="G5" s="784" t="s">
        <v>237</v>
      </c>
      <c r="H5" s="814"/>
      <c r="I5" s="785"/>
      <c r="J5" s="782" t="s">
        <v>236</v>
      </c>
      <c r="K5" s="813"/>
      <c r="L5" s="813"/>
      <c r="M5" s="813"/>
      <c r="N5" s="783"/>
      <c r="O5" s="826" t="s">
        <v>295</v>
      </c>
      <c r="P5" s="827"/>
      <c r="Q5" s="828"/>
      <c r="R5" s="784" t="s">
        <v>328</v>
      </c>
      <c r="S5" s="814"/>
      <c r="T5" s="814"/>
      <c r="U5" s="814"/>
      <c r="V5" s="785"/>
      <c r="W5" s="767" t="s">
        <v>228</v>
      </c>
      <c r="X5" s="824"/>
      <c r="Y5" s="815"/>
      <c r="Z5" s="1"/>
    </row>
    <row r="6" spans="2:31" ht="16.5" customHeight="1" x14ac:dyDescent="0.15">
      <c r="B6" s="798"/>
      <c r="C6" s="819"/>
      <c r="D6" s="781"/>
      <c r="E6" s="820"/>
      <c r="F6" s="820"/>
      <c r="G6" s="767" t="s">
        <v>227</v>
      </c>
      <c r="H6" s="815"/>
      <c r="I6" s="516" t="s">
        <v>226</v>
      </c>
      <c r="J6" s="500" t="s">
        <v>235</v>
      </c>
      <c r="K6" s="501"/>
      <c r="L6" s="502"/>
      <c r="M6" s="802" t="s">
        <v>234</v>
      </c>
      <c r="N6" s="802"/>
      <c r="O6" s="516" t="s">
        <v>343</v>
      </c>
      <c r="P6" s="801"/>
      <c r="Q6" s="522" t="s">
        <v>222</v>
      </c>
      <c r="R6" s="797" t="s">
        <v>221</v>
      </c>
      <c r="S6" s="767" t="s">
        <v>324</v>
      </c>
      <c r="T6" s="824"/>
      <c r="U6" s="824"/>
      <c r="V6" s="815"/>
      <c r="W6" s="780"/>
      <c r="X6" s="837"/>
      <c r="Y6" s="838"/>
      <c r="Z6" s="1"/>
    </row>
    <row r="7" spans="2:31" ht="16.5" customHeight="1" x14ac:dyDescent="0.15">
      <c r="B7" s="798"/>
      <c r="C7" s="791"/>
      <c r="D7" s="792"/>
      <c r="E7" s="821"/>
      <c r="F7" s="821"/>
      <c r="G7" s="816"/>
      <c r="H7" s="817"/>
      <c r="I7" s="801"/>
      <c r="J7" s="819"/>
      <c r="K7" s="839"/>
      <c r="L7" s="781"/>
      <c r="M7" s="822"/>
      <c r="N7" s="822"/>
      <c r="O7" s="262" t="s">
        <v>331</v>
      </c>
      <c r="P7" s="262" t="s">
        <v>333</v>
      </c>
      <c r="Q7" s="770"/>
      <c r="R7" s="840"/>
      <c r="S7" s="816"/>
      <c r="T7" s="825"/>
      <c r="U7" s="825"/>
      <c r="V7" s="817"/>
      <c r="W7" s="816"/>
      <c r="X7" s="825"/>
      <c r="Y7" s="817"/>
      <c r="Z7" s="1"/>
    </row>
    <row r="8" spans="2:31" ht="15.95" customHeight="1" x14ac:dyDescent="0.15">
      <c r="B8" s="798" t="s">
        <v>1075</v>
      </c>
      <c r="C8" s="765">
        <v>1</v>
      </c>
      <c r="D8" s="766"/>
      <c r="E8" s="152">
        <v>101</v>
      </c>
      <c r="F8" s="151">
        <v>5.0999999999999996</v>
      </c>
      <c r="G8" s="150" t="s">
        <v>693</v>
      </c>
      <c r="H8" s="150" t="s">
        <v>570</v>
      </c>
      <c r="I8" s="171" t="s">
        <v>563</v>
      </c>
      <c r="J8" s="807" t="s">
        <v>574</v>
      </c>
      <c r="K8" s="807"/>
      <c r="L8" s="807"/>
      <c r="M8" s="829" t="s">
        <v>567</v>
      </c>
      <c r="N8" s="830"/>
      <c r="O8" s="263"/>
      <c r="P8" s="263" t="s">
        <v>737</v>
      </c>
      <c r="Q8" s="169" t="str">
        <f>IF(OR(P8="Ⅲ"),"×",IF(OR(P8="Ⅱ"),"○",IF(OR(P8="Ⅰ"),"○",IF(OR(P8="－"),"－",""))))</f>
        <v>×</v>
      </c>
      <c r="R8" s="150" t="s">
        <v>566</v>
      </c>
      <c r="S8" s="810"/>
      <c r="T8" s="811"/>
      <c r="U8" s="811"/>
      <c r="V8" s="812"/>
      <c r="W8" s="804"/>
      <c r="X8" s="805"/>
      <c r="Y8" s="806"/>
      <c r="Z8" s="1"/>
      <c r="AB8" s="61"/>
      <c r="AC8" s="152" t="s">
        <v>774</v>
      </c>
      <c r="AD8" s="269"/>
      <c r="AE8" s="270" t="s">
        <v>774</v>
      </c>
    </row>
    <row r="9" spans="2:31" ht="15.95" customHeight="1" x14ac:dyDescent="0.15">
      <c r="B9" s="798"/>
      <c r="C9" s="765">
        <v>4</v>
      </c>
      <c r="D9" s="766"/>
      <c r="E9" s="152">
        <v>101</v>
      </c>
      <c r="F9" s="151">
        <v>32.5</v>
      </c>
      <c r="G9" s="150" t="s">
        <v>693</v>
      </c>
      <c r="H9" s="170" t="s">
        <v>570</v>
      </c>
      <c r="I9" s="171" t="s">
        <v>563</v>
      </c>
      <c r="J9" s="807" t="s">
        <v>668</v>
      </c>
      <c r="K9" s="807"/>
      <c r="L9" s="807"/>
      <c r="M9" s="831" t="s">
        <v>567</v>
      </c>
      <c r="N9" s="832"/>
      <c r="O9" s="263" t="s">
        <v>737</v>
      </c>
      <c r="P9" s="263" t="s">
        <v>736</v>
      </c>
      <c r="Q9" s="169" t="str">
        <f>IF(OR(P9="Ⅲ"),"×",IF(OR(P9="Ⅱ"),"○",IF(OR(P9="Ⅰ"),"○",IF(OR(P9="－"),"－",""))))</f>
        <v>○</v>
      </c>
      <c r="R9" s="150" t="s">
        <v>564</v>
      </c>
      <c r="S9" s="810" t="s">
        <v>565</v>
      </c>
      <c r="T9" s="811"/>
      <c r="U9" s="811"/>
      <c r="V9" s="812"/>
      <c r="W9" s="804"/>
      <c r="X9" s="805"/>
      <c r="Y9" s="806"/>
      <c r="Z9" s="1"/>
      <c r="AB9" s="271" t="s">
        <v>574</v>
      </c>
      <c r="AC9" s="61">
        <f>COUNTIFS(Q8:Q2972,"×",J8:J2972,AB9)</f>
        <v>1</v>
      </c>
      <c r="AD9" s="833" t="s">
        <v>775</v>
      </c>
      <c r="AE9" s="834">
        <f>SUM(AC9:AC14)</f>
        <v>4</v>
      </c>
    </row>
    <row r="10" spans="2:31" ht="15.95" customHeight="1" x14ac:dyDescent="0.15">
      <c r="B10" s="798"/>
      <c r="C10" s="765">
        <v>7</v>
      </c>
      <c r="D10" s="766"/>
      <c r="E10" s="152">
        <v>101</v>
      </c>
      <c r="F10" s="151">
        <v>65.2</v>
      </c>
      <c r="G10" s="150" t="s">
        <v>693</v>
      </c>
      <c r="H10" s="170" t="s">
        <v>568</v>
      </c>
      <c r="I10" s="171" t="s">
        <v>563</v>
      </c>
      <c r="J10" s="807" t="s">
        <v>571</v>
      </c>
      <c r="K10" s="807"/>
      <c r="L10" s="807"/>
      <c r="M10" s="808" t="s">
        <v>567</v>
      </c>
      <c r="N10" s="809"/>
      <c r="O10" s="263"/>
      <c r="P10" s="263" t="s">
        <v>737</v>
      </c>
      <c r="Q10" s="169" t="str">
        <f t="shared" ref="Q10:Q45" si="0">IF(OR(P10="Ⅲ"),"×",IF(OR(P10="Ⅱ"),"○",IF(OR(P10="Ⅰ"),"○",IF(OR(P10="－"),"－",""))))</f>
        <v>×</v>
      </c>
      <c r="R10" s="150" t="s">
        <v>566</v>
      </c>
      <c r="S10" s="810"/>
      <c r="T10" s="811"/>
      <c r="U10" s="811"/>
      <c r="V10" s="812"/>
      <c r="W10" s="804"/>
      <c r="X10" s="805"/>
      <c r="Y10" s="806"/>
      <c r="Z10" s="1"/>
      <c r="AB10" s="272" t="s">
        <v>668</v>
      </c>
      <c r="AC10" s="61">
        <f>COUNTIFS(Q8:Q2972,"×",J8:J2972,AB10)</f>
        <v>0</v>
      </c>
      <c r="AD10" s="833"/>
      <c r="AE10" s="834"/>
    </row>
    <row r="11" spans="2:31" ht="15.95" customHeight="1" x14ac:dyDescent="0.15">
      <c r="B11" s="798"/>
      <c r="C11" s="765">
        <v>7</v>
      </c>
      <c r="D11" s="766"/>
      <c r="E11" s="152">
        <v>101</v>
      </c>
      <c r="F11" s="151">
        <v>65.400000000000006</v>
      </c>
      <c r="G11" s="150" t="s">
        <v>693</v>
      </c>
      <c r="H11" s="170" t="s">
        <v>570</v>
      </c>
      <c r="I11" s="171" t="s">
        <v>563</v>
      </c>
      <c r="J11" s="807" t="s">
        <v>671</v>
      </c>
      <c r="K11" s="807"/>
      <c r="L11" s="807"/>
      <c r="M11" s="808" t="s">
        <v>567</v>
      </c>
      <c r="N11" s="809"/>
      <c r="O11" s="263"/>
      <c r="P11" s="263" t="s">
        <v>737</v>
      </c>
      <c r="Q11" s="169" t="str">
        <f t="shared" si="0"/>
        <v>×</v>
      </c>
      <c r="R11" s="150" t="s">
        <v>566</v>
      </c>
      <c r="S11" s="810"/>
      <c r="T11" s="811"/>
      <c r="U11" s="811"/>
      <c r="V11" s="812"/>
      <c r="W11" s="804"/>
      <c r="X11" s="805"/>
      <c r="Y11" s="806"/>
      <c r="Z11" s="1"/>
      <c r="AB11" s="271" t="s">
        <v>571</v>
      </c>
      <c r="AC11" s="61">
        <f>COUNTIFS(Q8:Q2972,"×",J8:J2972,AB11)</f>
        <v>1</v>
      </c>
      <c r="AD11" s="833"/>
      <c r="AE11" s="834"/>
    </row>
    <row r="12" spans="2:31" ht="15.95" customHeight="1" x14ac:dyDescent="0.15">
      <c r="B12" s="798"/>
      <c r="C12" s="765">
        <v>10</v>
      </c>
      <c r="D12" s="766"/>
      <c r="E12" s="152">
        <v>101</v>
      </c>
      <c r="F12" s="151">
        <v>98.5</v>
      </c>
      <c r="G12" s="150" t="s">
        <v>693</v>
      </c>
      <c r="H12" s="170" t="s">
        <v>575</v>
      </c>
      <c r="I12" s="171" t="s">
        <v>665</v>
      </c>
      <c r="J12" s="807" t="s">
        <v>538</v>
      </c>
      <c r="K12" s="807"/>
      <c r="L12" s="807"/>
      <c r="M12" s="808" t="s">
        <v>567</v>
      </c>
      <c r="N12" s="809"/>
      <c r="O12" s="263"/>
      <c r="P12" s="263" t="s">
        <v>737</v>
      </c>
      <c r="Q12" s="169" t="str">
        <f t="shared" si="0"/>
        <v>×</v>
      </c>
      <c r="R12" s="150" t="s">
        <v>566</v>
      </c>
      <c r="S12" s="810"/>
      <c r="T12" s="811"/>
      <c r="U12" s="811"/>
      <c r="V12" s="812"/>
      <c r="W12" s="804"/>
      <c r="X12" s="805"/>
      <c r="Y12" s="806"/>
      <c r="Z12" s="1"/>
      <c r="AB12" s="272" t="s">
        <v>671</v>
      </c>
      <c r="AC12" s="61">
        <f>COUNTIFS(Q8:Q2972,"×",J8:J2972,AB12)</f>
        <v>1</v>
      </c>
      <c r="AD12" s="833"/>
      <c r="AE12" s="834"/>
    </row>
    <row r="13" spans="2:31" ht="15.95" customHeight="1" x14ac:dyDescent="0.15">
      <c r="B13" s="798"/>
      <c r="C13" s="765">
        <v>110</v>
      </c>
      <c r="D13" s="766"/>
      <c r="E13" s="152">
        <v>101</v>
      </c>
      <c r="F13" s="151">
        <v>1155.5</v>
      </c>
      <c r="G13" s="150" t="s">
        <v>693</v>
      </c>
      <c r="H13" s="170" t="s">
        <v>570</v>
      </c>
      <c r="I13" s="171" t="s">
        <v>563</v>
      </c>
      <c r="J13" s="807" t="s">
        <v>576</v>
      </c>
      <c r="K13" s="807"/>
      <c r="L13" s="807"/>
      <c r="M13" s="808" t="s">
        <v>567</v>
      </c>
      <c r="N13" s="809"/>
      <c r="O13" s="263"/>
      <c r="P13" s="263" t="s">
        <v>737</v>
      </c>
      <c r="Q13" s="169" t="str">
        <f t="shared" si="0"/>
        <v>×</v>
      </c>
      <c r="R13" s="150" t="s">
        <v>566</v>
      </c>
      <c r="S13" s="810"/>
      <c r="T13" s="811"/>
      <c r="U13" s="811"/>
      <c r="V13" s="812"/>
      <c r="W13" s="804"/>
      <c r="X13" s="805"/>
      <c r="Y13" s="806"/>
      <c r="Z13" s="1"/>
      <c r="AB13" s="271" t="s">
        <v>576</v>
      </c>
      <c r="AC13" s="61">
        <f>COUNTIFS(Q8:Q2972,"×",J8:J2972,AB13)</f>
        <v>1</v>
      </c>
      <c r="AD13" s="833"/>
      <c r="AE13" s="834"/>
    </row>
    <row r="14" spans="2:31" ht="15.95" customHeight="1" x14ac:dyDescent="0.15">
      <c r="B14" s="798"/>
      <c r="C14" s="765">
        <v>110</v>
      </c>
      <c r="D14" s="766"/>
      <c r="E14" s="152">
        <v>101</v>
      </c>
      <c r="F14" s="151">
        <v>1155.7</v>
      </c>
      <c r="G14" s="150" t="s">
        <v>697</v>
      </c>
      <c r="H14" s="170" t="s">
        <v>698</v>
      </c>
      <c r="I14" s="171" t="s">
        <v>665</v>
      </c>
      <c r="J14" s="807" t="s">
        <v>538</v>
      </c>
      <c r="K14" s="807"/>
      <c r="L14" s="807"/>
      <c r="M14" s="808" t="s">
        <v>567</v>
      </c>
      <c r="N14" s="809"/>
      <c r="O14" s="263"/>
      <c r="P14" s="263" t="s">
        <v>737</v>
      </c>
      <c r="Q14" s="169" t="str">
        <f t="shared" si="0"/>
        <v>×</v>
      </c>
      <c r="R14" s="150" t="s">
        <v>566</v>
      </c>
      <c r="S14" s="810"/>
      <c r="T14" s="811"/>
      <c r="U14" s="811"/>
      <c r="V14" s="812"/>
      <c r="W14" s="804"/>
      <c r="X14" s="805"/>
      <c r="Y14" s="806"/>
      <c r="Z14" s="1"/>
      <c r="AB14" s="272" t="s">
        <v>673</v>
      </c>
      <c r="AC14" s="61">
        <f>COUNTIFS(Q8:Q2972,"×",J8:J2972,AB14)</f>
        <v>0</v>
      </c>
      <c r="AD14" s="833"/>
      <c r="AE14" s="834"/>
    </row>
    <row r="15" spans="2:31" ht="15.95" customHeight="1" x14ac:dyDescent="0.15">
      <c r="B15" s="798"/>
      <c r="C15" s="226"/>
      <c r="D15" s="227"/>
      <c r="E15" s="152"/>
      <c r="F15" s="151"/>
      <c r="G15" s="150"/>
      <c r="H15" s="170"/>
      <c r="I15" s="171"/>
      <c r="J15" s="807"/>
      <c r="K15" s="807"/>
      <c r="L15" s="807"/>
      <c r="M15" s="808"/>
      <c r="N15" s="809"/>
      <c r="O15" s="263"/>
      <c r="P15" s="263"/>
      <c r="Q15" s="169" t="str">
        <f t="shared" si="0"/>
        <v/>
      </c>
      <c r="R15" s="150"/>
      <c r="S15" s="810"/>
      <c r="T15" s="811"/>
      <c r="U15" s="811"/>
      <c r="V15" s="812"/>
      <c r="W15" s="804"/>
      <c r="X15" s="805"/>
      <c r="Y15" s="806"/>
      <c r="Z15" s="1"/>
      <c r="AB15" s="61"/>
      <c r="AC15" s="152" t="s">
        <v>776</v>
      </c>
      <c r="AD15" s="269"/>
      <c r="AE15" s="270" t="s">
        <v>776</v>
      </c>
    </row>
    <row r="16" spans="2:31" ht="15.95" customHeight="1" x14ac:dyDescent="0.15">
      <c r="B16" s="798"/>
      <c r="C16" s="226"/>
      <c r="D16" s="227"/>
      <c r="E16" s="152"/>
      <c r="F16" s="151"/>
      <c r="G16" s="150"/>
      <c r="H16" s="170"/>
      <c r="I16" s="171"/>
      <c r="J16" s="807"/>
      <c r="K16" s="807"/>
      <c r="L16" s="807"/>
      <c r="M16" s="808"/>
      <c r="N16" s="809"/>
      <c r="O16" s="263"/>
      <c r="P16" s="263"/>
      <c r="Q16" s="169" t="str">
        <f t="shared" si="0"/>
        <v/>
      </c>
      <c r="R16" s="150"/>
      <c r="S16" s="810"/>
      <c r="T16" s="811"/>
      <c r="U16" s="811"/>
      <c r="V16" s="812"/>
      <c r="W16" s="804"/>
      <c r="X16" s="805"/>
      <c r="Y16" s="806"/>
      <c r="Z16" s="1"/>
      <c r="AB16" s="271" t="s">
        <v>574</v>
      </c>
      <c r="AC16" s="61">
        <f>COUNTIFS(Q8:Q2972,"○",J8:J2972,AB9)</f>
        <v>0</v>
      </c>
      <c r="AD16" s="835" t="s">
        <v>777</v>
      </c>
      <c r="AE16" s="836">
        <f>SUM(AC16:AC21)</f>
        <v>1</v>
      </c>
    </row>
    <row r="17" spans="2:31" ht="15.95" customHeight="1" x14ac:dyDescent="0.15">
      <c r="B17" s="798"/>
      <c r="C17" s="765"/>
      <c r="D17" s="766"/>
      <c r="E17" s="152"/>
      <c r="F17" s="151"/>
      <c r="G17" s="150"/>
      <c r="H17" s="170"/>
      <c r="I17" s="171"/>
      <c r="J17" s="807"/>
      <c r="K17" s="807"/>
      <c r="L17" s="807"/>
      <c r="M17" s="808"/>
      <c r="N17" s="809"/>
      <c r="O17" s="263"/>
      <c r="P17" s="263"/>
      <c r="Q17" s="169" t="str">
        <f t="shared" si="0"/>
        <v/>
      </c>
      <c r="R17" s="150"/>
      <c r="S17" s="810"/>
      <c r="T17" s="811"/>
      <c r="U17" s="811"/>
      <c r="V17" s="812"/>
      <c r="W17" s="804"/>
      <c r="X17" s="805"/>
      <c r="Y17" s="806"/>
      <c r="Z17" s="1"/>
      <c r="AB17" s="272" t="s">
        <v>668</v>
      </c>
      <c r="AC17" s="61">
        <f>COUNTIFS(Q8:Q2972,"○",J8:J2972,AB10)</f>
        <v>1</v>
      </c>
      <c r="AD17" s="835"/>
      <c r="AE17" s="836"/>
    </row>
    <row r="18" spans="2:31" ht="15.95" customHeight="1" x14ac:dyDescent="0.15">
      <c r="B18" s="798"/>
      <c r="C18" s="765"/>
      <c r="D18" s="766"/>
      <c r="E18" s="152"/>
      <c r="F18" s="151"/>
      <c r="G18" s="150"/>
      <c r="H18" s="170"/>
      <c r="I18" s="171"/>
      <c r="J18" s="807"/>
      <c r="K18" s="807"/>
      <c r="L18" s="807"/>
      <c r="M18" s="808"/>
      <c r="N18" s="809"/>
      <c r="O18" s="263"/>
      <c r="P18" s="263"/>
      <c r="Q18" s="169" t="str">
        <f t="shared" si="0"/>
        <v/>
      </c>
      <c r="R18" s="150"/>
      <c r="S18" s="810"/>
      <c r="T18" s="811"/>
      <c r="U18" s="811"/>
      <c r="V18" s="812"/>
      <c r="W18" s="804"/>
      <c r="X18" s="805"/>
      <c r="Y18" s="806"/>
      <c r="Z18" s="1"/>
      <c r="AB18" s="271" t="s">
        <v>571</v>
      </c>
      <c r="AC18" s="61">
        <f>COUNTIFS(Q8:Q2972,"○",J8:J2972,AB11)</f>
        <v>0</v>
      </c>
      <c r="AD18" s="835"/>
      <c r="AE18" s="836"/>
    </row>
    <row r="19" spans="2:31" ht="15.95" customHeight="1" x14ac:dyDescent="0.15">
      <c r="B19" s="798"/>
      <c r="C19" s="765"/>
      <c r="D19" s="766"/>
      <c r="E19" s="152"/>
      <c r="F19" s="151"/>
      <c r="G19" s="150"/>
      <c r="H19" s="170"/>
      <c r="I19" s="171"/>
      <c r="J19" s="807"/>
      <c r="K19" s="807"/>
      <c r="L19" s="807"/>
      <c r="M19" s="808"/>
      <c r="N19" s="809"/>
      <c r="O19" s="263"/>
      <c r="P19" s="263"/>
      <c r="Q19" s="169" t="str">
        <f t="shared" si="0"/>
        <v/>
      </c>
      <c r="R19" s="150"/>
      <c r="S19" s="810"/>
      <c r="T19" s="811"/>
      <c r="U19" s="811"/>
      <c r="V19" s="812"/>
      <c r="W19" s="804"/>
      <c r="X19" s="805"/>
      <c r="Y19" s="806"/>
      <c r="Z19" s="1"/>
      <c r="AB19" s="272" t="s">
        <v>671</v>
      </c>
      <c r="AC19" s="61">
        <f>COUNTIFS(Q8:Q2972,"○",J8:J2972,AB12)</f>
        <v>0</v>
      </c>
      <c r="AD19" s="835"/>
      <c r="AE19" s="836"/>
    </row>
    <row r="20" spans="2:31" ht="15.95" customHeight="1" x14ac:dyDescent="0.15">
      <c r="B20" s="798"/>
      <c r="C20" s="765"/>
      <c r="D20" s="766"/>
      <c r="E20" s="152"/>
      <c r="F20" s="151"/>
      <c r="G20" s="150"/>
      <c r="H20" s="170"/>
      <c r="I20" s="171"/>
      <c r="J20" s="807"/>
      <c r="K20" s="807"/>
      <c r="L20" s="807"/>
      <c r="M20" s="808"/>
      <c r="N20" s="809"/>
      <c r="O20" s="263"/>
      <c r="P20" s="263"/>
      <c r="Q20" s="169" t="str">
        <f t="shared" si="0"/>
        <v/>
      </c>
      <c r="R20" s="150"/>
      <c r="S20" s="810"/>
      <c r="T20" s="811"/>
      <c r="U20" s="811"/>
      <c r="V20" s="812"/>
      <c r="W20" s="804"/>
      <c r="X20" s="805"/>
      <c r="Y20" s="806"/>
      <c r="Z20" s="1"/>
      <c r="AB20" s="271" t="s">
        <v>576</v>
      </c>
      <c r="AC20" s="61">
        <f>COUNTIFS(Q8:Q2972,"○",J8:J2972,AB13)</f>
        <v>0</v>
      </c>
      <c r="AD20" s="835"/>
      <c r="AE20" s="836"/>
    </row>
    <row r="21" spans="2:31" ht="15.95" customHeight="1" x14ac:dyDescent="0.15">
      <c r="B21" s="798"/>
      <c r="C21" s="226"/>
      <c r="D21" s="227"/>
      <c r="E21" s="152"/>
      <c r="F21" s="151"/>
      <c r="G21" s="150"/>
      <c r="H21" s="170"/>
      <c r="I21" s="171"/>
      <c r="J21" s="807"/>
      <c r="K21" s="807"/>
      <c r="L21" s="807"/>
      <c r="M21" s="808"/>
      <c r="N21" s="809"/>
      <c r="O21" s="263"/>
      <c r="P21" s="263"/>
      <c r="Q21" s="169" t="str">
        <f t="shared" si="0"/>
        <v/>
      </c>
      <c r="R21" s="150"/>
      <c r="S21" s="810"/>
      <c r="T21" s="811"/>
      <c r="U21" s="811"/>
      <c r="V21" s="812"/>
      <c r="W21" s="804"/>
      <c r="X21" s="805"/>
      <c r="Y21" s="806"/>
      <c r="Z21" s="1"/>
      <c r="AB21" s="272" t="s">
        <v>673</v>
      </c>
      <c r="AC21" s="61">
        <f>COUNTIFS(Q8:Q2972,"○",J8:J2972,AB14)</f>
        <v>0</v>
      </c>
      <c r="AD21" s="835"/>
      <c r="AE21" s="836"/>
    </row>
    <row r="22" spans="2:31" ht="15.95" customHeight="1" x14ac:dyDescent="0.15">
      <c r="B22" s="798"/>
      <c r="C22" s="226"/>
      <c r="D22" s="227"/>
      <c r="E22" s="152"/>
      <c r="F22" s="151"/>
      <c r="G22" s="150"/>
      <c r="H22" s="170"/>
      <c r="I22" s="171"/>
      <c r="J22" s="807"/>
      <c r="K22" s="807"/>
      <c r="L22" s="807"/>
      <c r="M22" s="808"/>
      <c r="N22" s="809"/>
      <c r="O22" s="263"/>
      <c r="P22" s="263"/>
      <c r="Q22" s="169" t="str">
        <f t="shared" si="0"/>
        <v/>
      </c>
      <c r="R22" s="150"/>
      <c r="S22" s="810"/>
      <c r="T22" s="811"/>
      <c r="U22" s="811"/>
      <c r="V22" s="812"/>
      <c r="W22" s="804"/>
      <c r="X22" s="805"/>
      <c r="Y22" s="806"/>
      <c r="Z22" s="1"/>
    </row>
    <row r="23" spans="2:31" ht="15.95" customHeight="1" x14ac:dyDescent="0.15">
      <c r="B23" s="798"/>
      <c r="C23" s="226"/>
      <c r="D23" s="227"/>
      <c r="E23" s="152"/>
      <c r="F23" s="151"/>
      <c r="G23" s="150"/>
      <c r="H23" s="170"/>
      <c r="I23" s="171"/>
      <c r="J23" s="807"/>
      <c r="K23" s="807"/>
      <c r="L23" s="807"/>
      <c r="M23" s="808"/>
      <c r="N23" s="809"/>
      <c r="O23" s="263"/>
      <c r="P23" s="263"/>
      <c r="Q23" s="169" t="str">
        <f t="shared" si="0"/>
        <v/>
      </c>
      <c r="R23" s="150"/>
      <c r="S23" s="810"/>
      <c r="T23" s="811"/>
      <c r="U23" s="811"/>
      <c r="V23" s="812"/>
      <c r="W23" s="804"/>
      <c r="X23" s="805"/>
      <c r="Y23" s="806"/>
      <c r="Z23" s="1"/>
    </row>
    <row r="24" spans="2:31" ht="15.95" customHeight="1" x14ac:dyDescent="0.15">
      <c r="B24" s="798"/>
      <c r="C24" s="226"/>
      <c r="D24" s="227"/>
      <c r="E24" s="152"/>
      <c r="F24" s="151"/>
      <c r="G24" s="150"/>
      <c r="H24" s="170"/>
      <c r="I24" s="171"/>
      <c r="J24" s="807"/>
      <c r="K24" s="807"/>
      <c r="L24" s="807"/>
      <c r="M24" s="808"/>
      <c r="N24" s="809"/>
      <c r="O24" s="263"/>
      <c r="P24" s="263"/>
      <c r="Q24" s="169" t="str">
        <f t="shared" si="0"/>
        <v/>
      </c>
      <c r="R24" s="150"/>
      <c r="S24" s="810"/>
      <c r="T24" s="811"/>
      <c r="U24" s="811"/>
      <c r="V24" s="812"/>
      <c r="W24" s="804"/>
      <c r="X24" s="805"/>
      <c r="Y24" s="806"/>
      <c r="Z24" s="1"/>
    </row>
    <row r="25" spans="2:31" ht="15.95" customHeight="1" x14ac:dyDescent="0.15">
      <c r="B25" s="798"/>
      <c r="C25" s="765"/>
      <c r="D25" s="766"/>
      <c r="E25" s="152"/>
      <c r="F25" s="151"/>
      <c r="G25" s="150"/>
      <c r="H25" s="170"/>
      <c r="I25" s="171"/>
      <c r="J25" s="807"/>
      <c r="K25" s="807"/>
      <c r="L25" s="807"/>
      <c r="M25" s="808"/>
      <c r="N25" s="809"/>
      <c r="O25" s="263"/>
      <c r="P25" s="263"/>
      <c r="Q25" s="169" t="str">
        <f t="shared" si="0"/>
        <v/>
      </c>
      <c r="R25" s="150"/>
      <c r="S25" s="810"/>
      <c r="T25" s="811"/>
      <c r="U25" s="811"/>
      <c r="V25" s="812"/>
      <c r="W25" s="804"/>
      <c r="X25" s="805"/>
      <c r="Y25" s="806"/>
      <c r="Z25" s="1"/>
    </row>
    <row r="26" spans="2:31" ht="15.95" customHeight="1" x14ac:dyDescent="0.15">
      <c r="B26" s="798"/>
      <c r="C26" s="765"/>
      <c r="D26" s="766"/>
      <c r="E26" s="152"/>
      <c r="F26" s="151"/>
      <c r="G26" s="150"/>
      <c r="H26" s="170"/>
      <c r="I26" s="171"/>
      <c r="J26" s="807"/>
      <c r="K26" s="807"/>
      <c r="L26" s="807"/>
      <c r="M26" s="808"/>
      <c r="N26" s="809"/>
      <c r="O26" s="263"/>
      <c r="P26" s="263"/>
      <c r="Q26" s="169" t="str">
        <f t="shared" si="0"/>
        <v/>
      </c>
      <c r="R26" s="150"/>
      <c r="S26" s="810"/>
      <c r="T26" s="811"/>
      <c r="U26" s="811"/>
      <c r="V26" s="812"/>
      <c r="W26" s="804"/>
      <c r="X26" s="805"/>
      <c r="Y26" s="806"/>
      <c r="Z26" s="1"/>
    </row>
    <row r="27" spans="2:31" ht="15.95" customHeight="1" x14ac:dyDescent="0.15">
      <c r="B27" s="798"/>
      <c r="C27" s="765"/>
      <c r="D27" s="766"/>
      <c r="E27" s="152"/>
      <c r="F27" s="151"/>
      <c r="G27" s="150"/>
      <c r="H27" s="170"/>
      <c r="I27" s="171"/>
      <c r="J27" s="807"/>
      <c r="K27" s="807"/>
      <c r="L27" s="807"/>
      <c r="M27" s="808"/>
      <c r="N27" s="809"/>
      <c r="O27" s="263"/>
      <c r="P27" s="263"/>
      <c r="Q27" s="169" t="str">
        <f t="shared" si="0"/>
        <v/>
      </c>
      <c r="R27" s="150"/>
      <c r="S27" s="810"/>
      <c r="T27" s="811"/>
      <c r="U27" s="811"/>
      <c r="V27" s="812"/>
      <c r="W27" s="804"/>
      <c r="X27" s="805"/>
      <c r="Y27" s="806"/>
      <c r="Z27" s="1"/>
    </row>
    <row r="28" spans="2:31" ht="15.95" customHeight="1" x14ac:dyDescent="0.15">
      <c r="B28" s="798"/>
      <c r="C28" s="765"/>
      <c r="D28" s="766"/>
      <c r="E28" s="152"/>
      <c r="F28" s="151"/>
      <c r="G28" s="150"/>
      <c r="H28" s="170"/>
      <c r="I28" s="171"/>
      <c r="J28" s="807"/>
      <c r="K28" s="807"/>
      <c r="L28" s="807"/>
      <c r="M28" s="808"/>
      <c r="N28" s="809"/>
      <c r="O28" s="263"/>
      <c r="P28" s="263"/>
      <c r="Q28" s="169" t="str">
        <f t="shared" si="0"/>
        <v/>
      </c>
      <c r="R28" s="150"/>
      <c r="S28" s="810"/>
      <c r="T28" s="811"/>
      <c r="U28" s="811"/>
      <c r="V28" s="812"/>
      <c r="W28" s="804"/>
      <c r="X28" s="805"/>
      <c r="Y28" s="806"/>
      <c r="Z28" s="1"/>
    </row>
    <row r="29" spans="2:31" ht="15.95" customHeight="1" x14ac:dyDescent="0.15">
      <c r="B29" s="798"/>
      <c r="C29" s="765"/>
      <c r="D29" s="766"/>
      <c r="E29" s="152"/>
      <c r="F29" s="151"/>
      <c r="G29" s="150"/>
      <c r="H29" s="170"/>
      <c r="I29" s="171"/>
      <c r="J29" s="807"/>
      <c r="K29" s="807"/>
      <c r="L29" s="807"/>
      <c r="M29" s="808"/>
      <c r="N29" s="809"/>
      <c r="O29" s="263"/>
      <c r="P29" s="263"/>
      <c r="Q29" s="169" t="str">
        <f t="shared" si="0"/>
        <v/>
      </c>
      <c r="R29" s="150"/>
      <c r="S29" s="810"/>
      <c r="T29" s="811"/>
      <c r="U29" s="811"/>
      <c r="V29" s="812"/>
      <c r="W29" s="804"/>
      <c r="X29" s="805"/>
      <c r="Y29" s="806"/>
      <c r="Z29" s="1"/>
    </row>
    <row r="30" spans="2:31" ht="15.95" customHeight="1" x14ac:dyDescent="0.15">
      <c r="B30" s="798"/>
      <c r="C30" s="765"/>
      <c r="D30" s="766"/>
      <c r="E30" s="152"/>
      <c r="F30" s="151"/>
      <c r="G30" s="150"/>
      <c r="H30" s="170"/>
      <c r="I30" s="171"/>
      <c r="J30" s="807"/>
      <c r="K30" s="807"/>
      <c r="L30" s="807"/>
      <c r="M30" s="808"/>
      <c r="N30" s="809"/>
      <c r="O30" s="263"/>
      <c r="P30" s="263"/>
      <c r="Q30" s="169" t="str">
        <f t="shared" si="0"/>
        <v/>
      </c>
      <c r="R30" s="150"/>
      <c r="S30" s="810"/>
      <c r="T30" s="811"/>
      <c r="U30" s="811"/>
      <c r="V30" s="812"/>
      <c r="W30" s="804"/>
      <c r="X30" s="805"/>
      <c r="Y30" s="806"/>
      <c r="Z30" s="1"/>
    </row>
    <row r="31" spans="2:31" ht="15.95" customHeight="1" x14ac:dyDescent="0.15">
      <c r="B31" s="798"/>
      <c r="C31" s="765"/>
      <c r="D31" s="766"/>
      <c r="E31" s="152"/>
      <c r="F31" s="151"/>
      <c r="G31" s="150"/>
      <c r="H31" s="170"/>
      <c r="I31" s="171"/>
      <c r="J31" s="807"/>
      <c r="K31" s="807"/>
      <c r="L31" s="807"/>
      <c r="M31" s="808"/>
      <c r="N31" s="809"/>
      <c r="O31" s="263"/>
      <c r="P31" s="263"/>
      <c r="Q31" s="169" t="str">
        <f t="shared" si="0"/>
        <v/>
      </c>
      <c r="R31" s="150"/>
      <c r="S31" s="810"/>
      <c r="T31" s="811"/>
      <c r="U31" s="811"/>
      <c r="V31" s="812"/>
      <c r="W31" s="804"/>
      <c r="X31" s="805"/>
      <c r="Y31" s="806"/>
      <c r="Z31" s="1"/>
    </row>
    <row r="32" spans="2:31" ht="15.95" customHeight="1" x14ac:dyDescent="0.15">
      <c r="B32" s="798"/>
      <c r="C32" s="226"/>
      <c r="D32" s="227"/>
      <c r="E32" s="152"/>
      <c r="F32" s="151"/>
      <c r="G32" s="150"/>
      <c r="H32" s="170"/>
      <c r="I32" s="171"/>
      <c r="J32" s="807"/>
      <c r="K32" s="807"/>
      <c r="L32" s="807"/>
      <c r="M32" s="808"/>
      <c r="N32" s="809"/>
      <c r="O32" s="263"/>
      <c r="P32" s="263"/>
      <c r="Q32" s="169" t="str">
        <f t="shared" si="0"/>
        <v/>
      </c>
      <c r="R32" s="150"/>
      <c r="S32" s="810"/>
      <c r="T32" s="811"/>
      <c r="U32" s="811"/>
      <c r="V32" s="812"/>
      <c r="W32" s="804"/>
      <c r="X32" s="805"/>
      <c r="Y32" s="806"/>
      <c r="Z32" s="1"/>
    </row>
    <row r="33" spans="2:26" ht="15.95" customHeight="1" x14ac:dyDescent="0.15">
      <c r="B33" s="798"/>
      <c r="C33" s="226"/>
      <c r="D33" s="227"/>
      <c r="E33" s="152"/>
      <c r="F33" s="151"/>
      <c r="G33" s="150"/>
      <c r="H33" s="170"/>
      <c r="I33" s="171"/>
      <c r="J33" s="807"/>
      <c r="K33" s="807"/>
      <c r="L33" s="807"/>
      <c r="M33" s="808"/>
      <c r="N33" s="809"/>
      <c r="O33" s="263"/>
      <c r="P33" s="263"/>
      <c r="Q33" s="169" t="str">
        <f t="shared" si="0"/>
        <v/>
      </c>
      <c r="R33" s="150"/>
      <c r="S33" s="810"/>
      <c r="T33" s="811"/>
      <c r="U33" s="811"/>
      <c r="V33" s="812"/>
      <c r="W33" s="804"/>
      <c r="X33" s="805"/>
      <c r="Y33" s="806"/>
      <c r="Z33" s="1"/>
    </row>
    <row r="34" spans="2:26" ht="15.95" customHeight="1" x14ac:dyDescent="0.15">
      <c r="B34" s="798"/>
      <c r="C34" s="765"/>
      <c r="D34" s="766"/>
      <c r="E34" s="152"/>
      <c r="F34" s="151"/>
      <c r="G34" s="150"/>
      <c r="H34" s="170"/>
      <c r="I34" s="171"/>
      <c r="J34" s="807"/>
      <c r="K34" s="807"/>
      <c r="L34" s="807"/>
      <c r="M34" s="808"/>
      <c r="N34" s="809"/>
      <c r="O34" s="263"/>
      <c r="P34" s="263"/>
      <c r="Q34" s="169" t="str">
        <f t="shared" si="0"/>
        <v/>
      </c>
      <c r="R34" s="150"/>
      <c r="S34" s="810"/>
      <c r="T34" s="811"/>
      <c r="U34" s="811"/>
      <c r="V34" s="812"/>
      <c r="W34" s="804"/>
      <c r="X34" s="805"/>
      <c r="Y34" s="806"/>
      <c r="Z34" s="1"/>
    </row>
    <row r="35" spans="2:26" ht="15.95" customHeight="1" x14ac:dyDescent="0.15">
      <c r="B35" s="798"/>
      <c r="C35" s="765"/>
      <c r="D35" s="766"/>
      <c r="E35" s="152"/>
      <c r="F35" s="151"/>
      <c r="G35" s="150"/>
      <c r="H35" s="170"/>
      <c r="I35" s="171"/>
      <c r="J35" s="807"/>
      <c r="K35" s="807"/>
      <c r="L35" s="807"/>
      <c r="M35" s="808"/>
      <c r="N35" s="809"/>
      <c r="O35" s="263"/>
      <c r="P35" s="263"/>
      <c r="Q35" s="169" t="str">
        <f t="shared" si="0"/>
        <v/>
      </c>
      <c r="R35" s="150"/>
      <c r="S35" s="810"/>
      <c r="T35" s="811"/>
      <c r="U35" s="811"/>
      <c r="V35" s="812"/>
      <c r="W35" s="804"/>
      <c r="X35" s="805"/>
      <c r="Y35" s="806"/>
      <c r="Z35" s="1"/>
    </row>
    <row r="36" spans="2:26" ht="15.95" customHeight="1" x14ac:dyDescent="0.15">
      <c r="B36" s="798"/>
      <c r="C36" s="765"/>
      <c r="D36" s="766"/>
      <c r="E36" s="152"/>
      <c r="F36" s="292"/>
      <c r="G36" s="286"/>
      <c r="H36" s="286"/>
      <c r="I36" s="290"/>
      <c r="J36" s="807"/>
      <c r="K36" s="807"/>
      <c r="L36" s="807"/>
      <c r="M36" s="808"/>
      <c r="N36" s="809"/>
      <c r="O36" s="291"/>
      <c r="P36" s="291"/>
      <c r="Q36" s="292" t="str">
        <f t="shared" ref="Q36:Q42" si="1">IF(OR(P36="Ⅲ"),"×",IF(OR(P36="Ⅱ"),"○",IF(OR(P36="Ⅰ"),"○",IF(OR(P36="－"),"－",""))))</f>
        <v/>
      </c>
      <c r="R36" s="286"/>
      <c r="S36" s="810"/>
      <c r="T36" s="811"/>
      <c r="U36" s="811"/>
      <c r="V36" s="812"/>
      <c r="W36" s="804"/>
      <c r="X36" s="805"/>
      <c r="Y36" s="806"/>
      <c r="Z36" s="1"/>
    </row>
    <row r="37" spans="2:26" ht="15.95" customHeight="1" x14ac:dyDescent="0.15">
      <c r="B37" s="798"/>
      <c r="C37" s="765"/>
      <c r="D37" s="766"/>
      <c r="E37" s="152"/>
      <c r="F37" s="292"/>
      <c r="G37" s="286"/>
      <c r="H37" s="286"/>
      <c r="I37" s="290"/>
      <c r="J37" s="807"/>
      <c r="K37" s="807"/>
      <c r="L37" s="807"/>
      <c r="M37" s="808"/>
      <c r="N37" s="809"/>
      <c r="O37" s="291"/>
      <c r="P37" s="291"/>
      <c r="Q37" s="292" t="str">
        <f t="shared" si="1"/>
        <v/>
      </c>
      <c r="R37" s="286"/>
      <c r="S37" s="810"/>
      <c r="T37" s="811"/>
      <c r="U37" s="811"/>
      <c r="V37" s="812"/>
      <c r="W37" s="804"/>
      <c r="X37" s="805"/>
      <c r="Y37" s="806"/>
      <c r="Z37" s="1"/>
    </row>
    <row r="38" spans="2:26" ht="15.95" customHeight="1" x14ac:dyDescent="0.15">
      <c r="B38" s="798"/>
      <c r="C38" s="765"/>
      <c r="D38" s="766"/>
      <c r="E38" s="152"/>
      <c r="F38" s="292"/>
      <c r="G38" s="286"/>
      <c r="H38" s="286"/>
      <c r="I38" s="290"/>
      <c r="J38" s="807"/>
      <c r="K38" s="807"/>
      <c r="L38" s="807"/>
      <c r="M38" s="808"/>
      <c r="N38" s="809"/>
      <c r="O38" s="291"/>
      <c r="P38" s="291"/>
      <c r="Q38" s="292" t="str">
        <f t="shared" si="1"/>
        <v/>
      </c>
      <c r="R38" s="286"/>
      <c r="S38" s="810"/>
      <c r="T38" s="811"/>
      <c r="U38" s="811"/>
      <c r="V38" s="812"/>
      <c r="W38" s="804"/>
      <c r="X38" s="805"/>
      <c r="Y38" s="806"/>
      <c r="Z38" s="1"/>
    </row>
    <row r="39" spans="2:26" ht="15.95" customHeight="1" x14ac:dyDescent="0.15">
      <c r="B39" s="798"/>
      <c r="C39" s="288"/>
      <c r="D39" s="289"/>
      <c r="E39" s="152"/>
      <c r="F39" s="292"/>
      <c r="G39" s="286"/>
      <c r="H39" s="286"/>
      <c r="I39" s="290"/>
      <c r="J39" s="807"/>
      <c r="K39" s="807"/>
      <c r="L39" s="807"/>
      <c r="M39" s="808"/>
      <c r="N39" s="809"/>
      <c r="O39" s="291"/>
      <c r="P39" s="291"/>
      <c r="Q39" s="292" t="str">
        <f t="shared" si="1"/>
        <v/>
      </c>
      <c r="R39" s="286"/>
      <c r="S39" s="810"/>
      <c r="T39" s="811"/>
      <c r="U39" s="811"/>
      <c r="V39" s="812"/>
      <c r="W39" s="804"/>
      <c r="X39" s="805"/>
      <c r="Y39" s="806"/>
      <c r="Z39" s="1"/>
    </row>
    <row r="40" spans="2:26" ht="15.95" customHeight="1" x14ac:dyDescent="0.15">
      <c r="B40" s="798"/>
      <c r="C40" s="288"/>
      <c r="D40" s="289"/>
      <c r="E40" s="152"/>
      <c r="F40" s="292"/>
      <c r="G40" s="286"/>
      <c r="H40" s="286"/>
      <c r="I40" s="290"/>
      <c r="J40" s="807"/>
      <c r="K40" s="807"/>
      <c r="L40" s="807"/>
      <c r="M40" s="808"/>
      <c r="N40" s="809"/>
      <c r="O40" s="291"/>
      <c r="P40" s="291"/>
      <c r="Q40" s="292" t="str">
        <f t="shared" si="1"/>
        <v/>
      </c>
      <c r="R40" s="286"/>
      <c r="S40" s="810"/>
      <c r="T40" s="811"/>
      <c r="U40" s="811"/>
      <c r="V40" s="812"/>
      <c r="W40" s="804"/>
      <c r="X40" s="805"/>
      <c r="Y40" s="806"/>
      <c r="Z40" s="1"/>
    </row>
    <row r="41" spans="2:26" ht="15.95" customHeight="1" x14ac:dyDescent="0.15">
      <c r="B41" s="798"/>
      <c r="C41" s="765"/>
      <c r="D41" s="766"/>
      <c r="E41" s="152"/>
      <c r="F41" s="292"/>
      <c r="G41" s="286"/>
      <c r="H41" s="286"/>
      <c r="I41" s="290"/>
      <c r="J41" s="807"/>
      <c r="K41" s="807"/>
      <c r="L41" s="807"/>
      <c r="M41" s="808"/>
      <c r="N41" s="809"/>
      <c r="O41" s="291"/>
      <c r="P41" s="291"/>
      <c r="Q41" s="292" t="str">
        <f t="shared" si="1"/>
        <v/>
      </c>
      <c r="R41" s="286"/>
      <c r="S41" s="810"/>
      <c r="T41" s="811"/>
      <c r="U41" s="811"/>
      <c r="V41" s="812"/>
      <c r="W41" s="804"/>
      <c r="X41" s="805"/>
      <c r="Y41" s="806"/>
      <c r="Z41" s="1"/>
    </row>
    <row r="42" spans="2:26" ht="15.95" customHeight="1" x14ac:dyDescent="0.15">
      <c r="B42" s="798"/>
      <c r="C42" s="765"/>
      <c r="D42" s="766"/>
      <c r="E42" s="152"/>
      <c r="F42" s="292"/>
      <c r="G42" s="286"/>
      <c r="H42" s="286"/>
      <c r="I42" s="290"/>
      <c r="J42" s="807"/>
      <c r="K42" s="807"/>
      <c r="L42" s="807"/>
      <c r="M42" s="808"/>
      <c r="N42" s="809"/>
      <c r="O42" s="291"/>
      <c r="P42" s="291"/>
      <c r="Q42" s="292" t="str">
        <f t="shared" si="1"/>
        <v/>
      </c>
      <c r="R42" s="286"/>
      <c r="S42" s="810"/>
      <c r="T42" s="811"/>
      <c r="U42" s="811"/>
      <c r="V42" s="812"/>
      <c r="W42" s="804"/>
      <c r="X42" s="805"/>
      <c r="Y42" s="806"/>
      <c r="Z42" s="1"/>
    </row>
    <row r="43" spans="2:26" ht="15.95" customHeight="1" x14ac:dyDescent="0.15">
      <c r="B43" s="798"/>
      <c r="C43" s="765"/>
      <c r="D43" s="766"/>
      <c r="E43" s="152"/>
      <c r="F43" s="151"/>
      <c r="G43" s="150"/>
      <c r="H43" s="170"/>
      <c r="I43" s="171"/>
      <c r="J43" s="807"/>
      <c r="K43" s="807"/>
      <c r="L43" s="807"/>
      <c r="M43" s="808"/>
      <c r="N43" s="809"/>
      <c r="O43" s="263"/>
      <c r="P43" s="263"/>
      <c r="Q43" s="169" t="str">
        <f t="shared" si="0"/>
        <v/>
      </c>
      <c r="R43" s="150"/>
      <c r="S43" s="810"/>
      <c r="T43" s="811"/>
      <c r="U43" s="811"/>
      <c r="V43" s="812"/>
      <c r="W43" s="804"/>
      <c r="X43" s="805"/>
      <c r="Y43" s="806"/>
      <c r="Z43" s="1"/>
    </row>
    <row r="44" spans="2:26" ht="15.95" customHeight="1" x14ac:dyDescent="0.15">
      <c r="B44" s="798"/>
      <c r="C44" s="765"/>
      <c r="D44" s="766"/>
      <c r="E44" s="152"/>
      <c r="F44" s="151"/>
      <c r="G44" s="150"/>
      <c r="H44" s="170"/>
      <c r="I44" s="171"/>
      <c r="J44" s="807"/>
      <c r="K44" s="807"/>
      <c r="L44" s="807"/>
      <c r="M44" s="808"/>
      <c r="N44" s="809"/>
      <c r="O44" s="263"/>
      <c r="P44" s="263"/>
      <c r="Q44" s="169" t="str">
        <f t="shared" si="0"/>
        <v/>
      </c>
      <c r="R44" s="150"/>
      <c r="S44" s="810"/>
      <c r="T44" s="811"/>
      <c r="U44" s="811"/>
      <c r="V44" s="812"/>
      <c r="W44" s="804"/>
      <c r="X44" s="805"/>
      <c r="Y44" s="806"/>
      <c r="Z44" s="1"/>
    </row>
    <row r="45" spans="2:26" ht="15.95" customHeight="1" x14ac:dyDescent="0.15">
      <c r="B45" s="799"/>
      <c r="C45" s="765"/>
      <c r="D45" s="766"/>
      <c r="E45" s="152"/>
      <c r="F45" s="151"/>
      <c r="G45" s="150"/>
      <c r="H45" s="170"/>
      <c r="I45" s="171"/>
      <c r="J45" s="823"/>
      <c r="K45" s="823"/>
      <c r="L45" s="823"/>
      <c r="M45" s="808"/>
      <c r="N45" s="809"/>
      <c r="O45" s="263"/>
      <c r="P45" s="263"/>
      <c r="Q45" s="169" t="str">
        <f t="shared" si="0"/>
        <v/>
      </c>
      <c r="R45" s="150"/>
      <c r="S45" s="810"/>
      <c r="T45" s="811"/>
      <c r="U45" s="811"/>
      <c r="V45" s="812"/>
      <c r="W45" s="804"/>
      <c r="X45" s="805"/>
      <c r="Y45" s="806"/>
      <c r="Z45" s="1"/>
    </row>
    <row r="46" spans="2:26" ht="15.95" customHeight="1" x14ac:dyDescent="0.15">
      <c r="B46" s="77"/>
      <c r="C46" s="1" t="s">
        <v>404</v>
      </c>
      <c r="D46" s="54"/>
      <c r="E46" s="2"/>
      <c r="F46" s="54"/>
      <c r="G46" s="75"/>
      <c r="H46" s="75"/>
      <c r="I46" s="75"/>
      <c r="J46" s="75"/>
      <c r="K46" s="75"/>
      <c r="L46" s="75"/>
      <c r="M46" s="75"/>
      <c r="N46" s="75"/>
      <c r="O46" s="75"/>
      <c r="P46" s="75"/>
      <c r="Q46" s="54"/>
      <c r="R46" s="75"/>
      <c r="S46" s="75"/>
      <c r="T46" s="75"/>
      <c r="U46" s="75"/>
      <c r="V46" s="75"/>
      <c r="W46" s="54"/>
      <c r="X46" s="54"/>
      <c r="Y46" s="54"/>
      <c r="Z46" s="1"/>
    </row>
    <row r="47" spans="2:26" ht="15.95" customHeight="1" x14ac:dyDescent="0.15">
      <c r="B47" s="77"/>
      <c r="C47" s="88" t="s">
        <v>348</v>
      </c>
      <c r="D47" s="54"/>
      <c r="E47" s="2"/>
      <c r="F47" s="54"/>
      <c r="G47" s="75"/>
      <c r="H47" s="75"/>
      <c r="I47" s="75"/>
      <c r="J47" s="75"/>
      <c r="K47" s="75"/>
      <c r="L47" s="75"/>
      <c r="M47" s="75"/>
      <c r="N47" s="75"/>
      <c r="O47" s="75"/>
      <c r="P47" s="75"/>
      <c r="Q47" s="54"/>
      <c r="R47" s="75"/>
      <c r="S47" s="75"/>
      <c r="T47" s="75"/>
      <c r="U47" s="75"/>
      <c r="V47" s="75"/>
      <c r="W47" s="54"/>
      <c r="X47" s="54"/>
      <c r="Y47" s="54"/>
      <c r="Z47" s="1"/>
    </row>
    <row r="48" spans="2:26" ht="15.95" customHeight="1" x14ac:dyDescent="0.15">
      <c r="C48" s="47" t="s">
        <v>310</v>
      </c>
    </row>
    <row r="49" spans="3:3" ht="15.95" customHeight="1" x14ac:dyDescent="0.15">
      <c r="C49" s="47" t="s">
        <v>311</v>
      </c>
    </row>
  </sheetData>
  <dataConsolidate/>
  <mergeCells count="217">
    <mergeCell ref="B8:B45"/>
    <mergeCell ref="B5:B7"/>
    <mergeCell ref="AD9:AD14"/>
    <mergeCell ref="AE9:AE14"/>
    <mergeCell ref="AD16:AD21"/>
    <mergeCell ref="AE16:AE21"/>
    <mergeCell ref="C25:D25"/>
    <mergeCell ref="C26:D26"/>
    <mergeCell ref="C19:D19"/>
    <mergeCell ref="C13:D13"/>
    <mergeCell ref="C17:D17"/>
    <mergeCell ref="M16:N16"/>
    <mergeCell ref="M22:N22"/>
    <mergeCell ref="M20:N20"/>
    <mergeCell ref="M24:N24"/>
    <mergeCell ref="S21:V21"/>
    <mergeCell ref="S22:V22"/>
    <mergeCell ref="W5:Y7"/>
    <mergeCell ref="I6:I7"/>
    <mergeCell ref="J6:L7"/>
    <mergeCell ref="J8:L8"/>
    <mergeCell ref="O6:P6"/>
    <mergeCell ref="Q6:Q7"/>
    <mergeCell ref="R6:R7"/>
    <mergeCell ref="R5:V5"/>
    <mergeCell ref="S6:V7"/>
    <mergeCell ref="M27:N27"/>
    <mergeCell ref="M30:N30"/>
    <mergeCell ref="M25:N25"/>
    <mergeCell ref="C29:D29"/>
    <mergeCell ref="M29:N29"/>
    <mergeCell ref="C28:D28"/>
    <mergeCell ref="M28:N28"/>
    <mergeCell ref="O5:Q5"/>
    <mergeCell ref="M19:N19"/>
    <mergeCell ref="M15:N15"/>
    <mergeCell ref="M8:N8"/>
    <mergeCell ref="J9:L9"/>
    <mergeCell ref="J10:L10"/>
    <mergeCell ref="J11:L11"/>
    <mergeCell ref="M9:N9"/>
    <mergeCell ref="M10:N10"/>
    <mergeCell ref="M11:N11"/>
    <mergeCell ref="S9:V9"/>
    <mergeCell ref="S10:V10"/>
    <mergeCell ref="S11:V11"/>
    <mergeCell ref="J16:L16"/>
    <mergeCell ref="J17:L17"/>
    <mergeCell ref="C45:D45"/>
    <mergeCell ref="M45:N45"/>
    <mergeCell ref="C43:D43"/>
    <mergeCell ref="M43:N43"/>
    <mergeCell ref="C44:D44"/>
    <mergeCell ref="M44:N44"/>
    <mergeCell ref="C34:D34"/>
    <mergeCell ref="M34:N34"/>
    <mergeCell ref="M33:N33"/>
    <mergeCell ref="J45:L45"/>
    <mergeCell ref="C36:D36"/>
    <mergeCell ref="C42:D42"/>
    <mergeCell ref="X3:Y4"/>
    <mergeCell ref="C10:D10"/>
    <mergeCell ref="C9:D9"/>
    <mergeCell ref="C14:D14"/>
    <mergeCell ref="C35:D35"/>
    <mergeCell ref="M35:N35"/>
    <mergeCell ref="C18:D18"/>
    <mergeCell ref="M18:N18"/>
    <mergeCell ref="M23:N23"/>
    <mergeCell ref="C30:D30"/>
    <mergeCell ref="C31:D31"/>
    <mergeCell ref="M17:N17"/>
    <mergeCell ref="C20:D20"/>
    <mergeCell ref="M21:N21"/>
    <mergeCell ref="C12:D12"/>
    <mergeCell ref="C11:D11"/>
    <mergeCell ref="C8:D8"/>
    <mergeCell ref="C5:D7"/>
    <mergeCell ref="E5:E7"/>
    <mergeCell ref="F5:F7"/>
    <mergeCell ref="M6:N7"/>
    <mergeCell ref="C27:D27"/>
    <mergeCell ref="M26:N26"/>
    <mergeCell ref="W34:Y34"/>
    <mergeCell ref="B2:W2"/>
    <mergeCell ref="B4:E4"/>
    <mergeCell ref="F4:H4"/>
    <mergeCell ref="I4:J4"/>
    <mergeCell ref="N4:O4"/>
    <mergeCell ref="P4:S4"/>
    <mergeCell ref="B3:E3"/>
    <mergeCell ref="F3:H3"/>
    <mergeCell ref="I3:J3"/>
    <mergeCell ref="N3:O3"/>
    <mergeCell ref="P3:S3"/>
    <mergeCell ref="T3:W4"/>
    <mergeCell ref="K3:M3"/>
    <mergeCell ref="K4:M4"/>
    <mergeCell ref="W35:Y35"/>
    <mergeCell ref="W43:Y43"/>
    <mergeCell ref="W44:Y44"/>
    <mergeCell ref="W45:Y45"/>
    <mergeCell ref="W8:Y8"/>
    <mergeCell ref="W9:Y9"/>
    <mergeCell ref="W10:Y10"/>
    <mergeCell ref="W11:Y11"/>
    <mergeCell ref="W12:Y12"/>
    <mergeCell ref="W13:Y13"/>
    <mergeCell ref="W14:Y14"/>
    <mergeCell ref="W15:Y15"/>
    <mergeCell ref="W16:Y16"/>
    <mergeCell ref="W17:Y17"/>
    <mergeCell ref="W18:Y18"/>
    <mergeCell ref="W19:Y19"/>
    <mergeCell ref="W20:Y20"/>
    <mergeCell ref="W21:Y21"/>
    <mergeCell ref="W22:Y22"/>
    <mergeCell ref="W23:Y23"/>
    <mergeCell ref="W24:Y24"/>
    <mergeCell ref="W25:Y25"/>
    <mergeCell ref="W30:Y30"/>
    <mergeCell ref="W31:Y31"/>
    <mergeCell ref="W32:Y32"/>
    <mergeCell ref="W33:Y33"/>
    <mergeCell ref="W26:Y26"/>
    <mergeCell ref="W27:Y27"/>
    <mergeCell ref="W28:Y28"/>
    <mergeCell ref="W29:Y29"/>
    <mergeCell ref="S32:V32"/>
    <mergeCell ref="S33:V33"/>
    <mergeCell ref="S30:V30"/>
    <mergeCell ref="S31:V31"/>
    <mergeCell ref="S26:V26"/>
    <mergeCell ref="S27:V27"/>
    <mergeCell ref="S28:V28"/>
    <mergeCell ref="S15:V15"/>
    <mergeCell ref="S16:V16"/>
    <mergeCell ref="S17:V17"/>
    <mergeCell ref="J12:L12"/>
    <mergeCell ref="J13:L13"/>
    <mergeCell ref="J14:L14"/>
    <mergeCell ref="M12:N12"/>
    <mergeCell ref="M13:N13"/>
    <mergeCell ref="M14:N14"/>
    <mergeCell ref="S12:V12"/>
    <mergeCell ref="S13:V13"/>
    <mergeCell ref="S14:V14"/>
    <mergeCell ref="S45:V45"/>
    <mergeCell ref="J32:L32"/>
    <mergeCell ref="J33:L33"/>
    <mergeCell ref="J34:L34"/>
    <mergeCell ref="J35:L35"/>
    <mergeCell ref="J29:L29"/>
    <mergeCell ref="J30:L30"/>
    <mergeCell ref="J31:L31"/>
    <mergeCell ref="S34:V34"/>
    <mergeCell ref="S35:V35"/>
    <mergeCell ref="S43:V43"/>
    <mergeCell ref="S44:V44"/>
    <mergeCell ref="S29:V29"/>
    <mergeCell ref="M31:N31"/>
    <mergeCell ref="M32:N32"/>
    <mergeCell ref="J36:L36"/>
    <mergeCell ref="M36:N36"/>
    <mergeCell ref="S36:V36"/>
    <mergeCell ref="J39:L39"/>
    <mergeCell ref="M39:N39"/>
    <mergeCell ref="S39:V39"/>
    <mergeCell ref="J42:L42"/>
    <mergeCell ref="M42:N42"/>
    <mergeCell ref="S42:V42"/>
    <mergeCell ref="S8:V8"/>
    <mergeCell ref="J5:N5"/>
    <mergeCell ref="G5:I5"/>
    <mergeCell ref="G6:H7"/>
    <mergeCell ref="J43:L43"/>
    <mergeCell ref="J44:L44"/>
    <mergeCell ref="J26:L26"/>
    <mergeCell ref="J27:L27"/>
    <mergeCell ref="J28:L28"/>
    <mergeCell ref="J21:L21"/>
    <mergeCell ref="J22:L22"/>
    <mergeCell ref="J23:L23"/>
    <mergeCell ref="J24:L24"/>
    <mergeCell ref="J25:L25"/>
    <mergeCell ref="J18:L18"/>
    <mergeCell ref="J19:L19"/>
    <mergeCell ref="J20:L20"/>
    <mergeCell ref="S18:V18"/>
    <mergeCell ref="S19:V19"/>
    <mergeCell ref="S20:V20"/>
    <mergeCell ref="J15:L15"/>
    <mergeCell ref="S23:V23"/>
    <mergeCell ref="S24:V24"/>
    <mergeCell ref="S25:V25"/>
    <mergeCell ref="W36:Y36"/>
    <mergeCell ref="C37:D37"/>
    <mergeCell ref="J37:L37"/>
    <mergeCell ref="M37:N37"/>
    <mergeCell ref="S37:V37"/>
    <mergeCell ref="W37:Y37"/>
    <mergeCell ref="C38:D38"/>
    <mergeCell ref="J38:L38"/>
    <mergeCell ref="M38:N38"/>
    <mergeCell ref="S38:V38"/>
    <mergeCell ref="W38:Y38"/>
    <mergeCell ref="W42:Y42"/>
    <mergeCell ref="W39:Y39"/>
    <mergeCell ref="J40:L40"/>
    <mergeCell ref="M40:N40"/>
    <mergeCell ref="S40:V40"/>
    <mergeCell ref="W40:Y40"/>
    <mergeCell ref="C41:D41"/>
    <mergeCell ref="J41:L41"/>
    <mergeCell ref="M41:N41"/>
    <mergeCell ref="S41:V41"/>
    <mergeCell ref="W41:Y41"/>
  </mergeCells>
  <phoneticPr fontId="2"/>
  <dataValidations count="3">
    <dataValidation type="list" allowBlank="1" showInputMessage="1" showErrorMessage="1" sqref="R8:R45">
      <formula1>"未,済"</formula1>
    </dataValidation>
    <dataValidation type="list" allowBlank="1" showInputMessage="1" showErrorMessage="1" sqref="G8:G45">
      <formula1>施設名</formula1>
    </dataValidation>
    <dataValidation type="list" allowBlank="1" showInputMessage="1" showErrorMessage="1" sqref="H8:H45">
      <formula1>INDIRECT($G8)</formula1>
    </dataValidation>
  </dataValidations>
  <printOptions horizontalCentered="1"/>
  <pageMargins left="0.39370078740157483" right="0.39370078740157483" top="0.59055118110236227" bottom="0.19685039370078741" header="0.31496062992125984" footer="0.27559055118110237"/>
  <pageSetup paperSize="9" scale="77" fitToHeight="0" orientation="landscape" copies="2"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'(参考)リスト'!$D$56:$D$58</xm:f>
          </x14:formula1>
          <xm:sqref>I8:I45</xm:sqref>
        </x14:dataValidation>
        <x14:dataValidation type="list" allowBlank="1" showInputMessage="1" showErrorMessage="1">
          <x14:formula1>
            <xm:f>'(参考)リスト'!$E$56:$E$62</xm:f>
          </x14:formula1>
          <xm:sqref>J8:L45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S57"/>
  <sheetViews>
    <sheetView showGridLines="0" showZeros="0" view="pageBreakPreview" topLeftCell="B1" zoomScaleNormal="100" zoomScaleSheetLayoutView="100" workbookViewId="0">
      <pane ySplit="5" topLeftCell="A6" activePane="bottomLeft" state="frozen"/>
      <selection activeCell="B5" sqref="B5:C6"/>
      <selection pane="bottomLeft" activeCell="B5" sqref="B5:C6"/>
    </sheetView>
  </sheetViews>
  <sheetFormatPr defaultRowHeight="12" x14ac:dyDescent="0.15"/>
  <cols>
    <col min="1" max="1" width="1.625" style="3" customWidth="1"/>
    <col min="2" max="11" width="4.125" style="3" customWidth="1"/>
    <col min="12" max="20" width="4" style="3" customWidth="1"/>
    <col min="21" max="22" width="2.875" style="3" customWidth="1"/>
    <col min="23" max="24" width="3" style="3" customWidth="1"/>
    <col min="25" max="36" width="3.75" style="3" customWidth="1"/>
    <col min="37" max="39" width="5" style="3" customWidth="1"/>
    <col min="40" max="41" width="3.375" style="3" customWidth="1"/>
    <col min="42" max="42" width="9" style="3"/>
    <col min="43" max="43" width="7" style="62" customWidth="1"/>
    <col min="44" max="49" width="3.25" style="62" customWidth="1"/>
    <col min="50" max="50" width="7" style="62" customWidth="1"/>
    <col min="51" max="56" width="3.25" style="62" customWidth="1"/>
    <col min="57" max="57" width="7" style="62" customWidth="1"/>
    <col min="58" max="63" width="3.25" style="62" customWidth="1"/>
    <col min="64" max="64" width="2" style="3" customWidth="1"/>
    <col min="65" max="66" width="6.75" style="3" customWidth="1"/>
    <col min="67" max="67" width="2" style="3" customWidth="1"/>
    <col min="68" max="68" width="7.5" style="62" customWidth="1"/>
    <col min="69" max="69" width="6.25" style="62" customWidth="1"/>
    <col min="70" max="70" width="5.875" style="62" customWidth="1"/>
    <col min="71" max="71" width="7.125" style="62" customWidth="1"/>
    <col min="72" max="72" width="2.125" style="3" customWidth="1"/>
    <col min="73" max="73" width="10.125" style="3" customWidth="1"/>
    <col min="74" max="100" width="8" style="3" customWidth="1"/>
    <col min="101" max="111" width="9" style="3"/>
    <col min="112" max="112" width="14" style="3" bestFit="1" customWidth="1"/>
    <col min="113" max="16384" width="9" style="3"/>
  </cols>
  <sheetData>
    <row r="2" spans="2:71" ht="8.25" customHeight="1" x14ac:dyDescent="0.15">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2:71" ht="24.95" customHeight="1" x14ac:dyDescent="0.15">
      <c r="B3" s="771" t="s">
        <v>378</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row>
    <row r="4" spans="2:71" ht="18" customHeight="1" x14ac:dyDescent="0.15">
      <c r="B4" s="469" t="s">
        <v>271</v>
      </c>
      <c r="C4" s="469"/>
      <c r="D4" s="469"/>
      <c r="E4" s="887" t="str">
        <f>'様式S-1'!D3</f>
        <v>○○トンネル</v>
      </c>
      <c r="F4" s="888"/>
      <c r="G4" s="888"/>
      <c r="H4" s="888"/>
      <c r="I4" s="888"/>
      <c r="J4" s="889"/>
      <c r="K4" s="471" t="s">
        <v>270</v>
      </c>
      <c r="L4" s="471"/>
      <c r="M4" s="471"/>
      <c r="N4" s="472" t="str">
        <f>'様式S-1'!J3</f>
        <v>国道○○</v>
      </c>
      <c r="O4" s="472"/>
      <c r="P4" s="472"/>
      <c r="Q4" s="472"/>
      <c r="R4" s="472"/>
      <c r="S4" s="472"/>
      <c r="T4" s="326" t="s">
        <v>319</v>
      </c>
      <c r="U4" s="326"/>
      <c r="V4" s="326"/>
      <c r="W4" s="326"/>
      <c r="X4" s="326"/>
      <c r="Y4" s="472" t="str">
        <f>'様式A-1'!K5</f>
        <v>○○（株）</v>
      </c>
      <c r="Z4" s="472"/>
      <c r="AA4" s="472"/>
      <c r="AB4" s="472"/>
      <c r="AC4" s="472"/>
      <c r="AD4" s="472"/>
      <c r="AE4" s="472"/>
      <c r="AF4" s="472"/>
      <c r="AG4" s="301" t="s">
        <v>269</v>
      </c>
      <c r="AH4" s="302"/>
      <c r="AI4" s="302"/>
      <c r="AJ4" s="303"/>
      <c r="AK4" s="456">
        <f>'様式A-1'!Q5</f>
        <v>44785</v>
      </c>
      <c r="AL4" s="878"/>
      <c r="AM4" s="878"/>
      <c r="AN4" s="878"/>
      <c r="AO4" s="879"/>
      <c r="AP4" s="66"/>
    </row>
    <row r="5" spans="2:71" ht="18" customHeight="1" x14ac:dyDescent="0.15">
      <c r="B5" s="474" t="s">
        <v>0</v>
      </c>
      <c r="C5" s="474"/>
      <c r="D5" s="474"/>
      <c r="E5" s="861" t="str">
        <f>'様式S-1'!D4</f>
        <v>○○トンネル</v>
      </c>
      <c r="F5" s="862"/>
      <c r="G5" s="862"/>
      <c r="H5" s="862"/>
      <c r="I5" s="862"/>
      <c r="J5" s="863"/>
      <c r="K5" s="476" t="s">
        <v>1</v>
      </c>
      <c r="L5" s="476"/>
      <c r="M5" s="476"/>
      <c r="N5" s="472" t="str">
        <f>'様式S-1'!J3</f>
        <v>国道○○</v>
      </c>
      <c r="O5" s="472"/>
      <c r="P5" s="472"/>
      <c r="Q5" s="472"/>
      <c r="R5" s="472"/>
      <c r="S5" s="472"/>
      <c r="T5" s="326" t="s">
        <v>320</v>
      </c>
      <c r="U5" s="326"/>
      <c r="V5" s="326"/>
      <c r="W5" s="326"/>
      <c r="X5" s="326"/>
      <c r="Y5" s="472" t="str">
        <f>'様式A-1'!K6</f>
        <v>○○</v>
      </c>
      <c r="Z5" s="472"/>
      <c r="AA5" s="472"/>
      <c r="AB5" s="472"/>
      <c r="AC5" s="472"/>
      <c r="AD5" s="472"/>
      <c r="AE5" s="472"/>
      <c r="AF5" s="472"/>
      <c r="AG5" s="875"/>
      <c r="AH5" s="876"/>
      <c r="AI5" s="876"/>
      <c r="AJ5" s="877"/>
      <c r="AK5" s="880"/>
      <c r="AL5" s="881"/>
      <c r="AM5" s="881"/>
      <c r="AN5" s="881"/>
      <c r="AO5" s="882"/>
      <c r="AP5" s="4"/>
      <c r="BB5" s="65"/>
    </row>
    <row r="6" spans="2:71" ht="12" customHeight="1" x14ac:dyDescent="0.15">
      <c r="B6" s="859" t="s">
        <v>268</v>
      </c>
      <c r="C6" s="890"/>
      <c r="D6" s="891"/>
      <c r="E6" s="891"/>
      <c r="F6" s="891"/>
      <c r="G6" s="891"/>
      <c r="H6" s="891"/>
      <c r="I6" s="891"/>
      <c r="J6" s="892"/>
      <c r="K6" s="884" t="s">
        <v>267</v>
      </c>
      <c r="L6" s="885"/>
      <c r="M6" s="885"/>
      <c r="N6" s="885"/>
      <c r="O6" s="885"/>
      <c r="P6" s="885"/>
      <c r="Q6" s="885"/>
      <c r="R6" s="885"/>
      <c r="S6" s="885"/>
      <c r="T6" s="885"/>
      <c r="U6" s="885"/>
      <c r="V6" s="885"/>
      <c r="W6" s="885"/>
      <c r="X6" s="885"/>
      <c r="Y6" s="885"/>
      <c r="Z6" s="885"/>
      <c r="AA6" s="885"/>
      <c r="AB6" s="885"/>
      <c r="AC6" s="885"/>
      <c r="AD6" s="885"/>
      <c r="AE6" s="885"/>
      <c r="AF6" s="885"/>
      <c r="AG6" s="885"/>
      <c r="AH6" s="885"/>
      <c r="AI6" s="885"/>
      <c r="AJ6" s="885"/>
      <c r="AK6" s="885"/>
      <c r="AL6" s="885"/>
      <c r="AM6" s="885"/>
      <c r="AN6" s="885"/>
      <c r="AO6" s="886"/>
      <c r="AQ6" s="3"/>
      <c r="AR6" s="3"/>
      <c r="AS6" s="3"/>
      <c r="AT6" s="3"/>
      <c r="AU6" s="3"/>
      <c r="AV6" s="3"/>
      <c r="AW6" s="3"/>
      <c r="AX6" s="3"/>
      <c r="AY6" s="3"/>
      <c r="AZ6" s="3"/>
      <c r="BA6" s="3"/>
      <c r="BB6" s="3"/>
      <c r="BC6" s="3"/>
      <c r="BD6" s="3"/>
      <c r="BE6" s="3"/>
      <c r="BF6" s="3"/>
      <c r="BG6" s="3"/>
      <c r="BH6" s="3"/>
      <c r="BI6" s="3"/>
      <c r="BJ6" s="3"/>
      <c r="BK6" s="3"/>
      <c r="BP6" s="3"/>
      <c r="BQ6" s="3"/>
      <c r="BR6" s="3"/>
      <c r="BS6" s="3"/>
    </row>
    <row r="7" spans="2:71" ht="12" customHeight="1" x14ac:dyDescent="0.15">
      <c r="B7" s="679"/>
      <c r="C7" s="893"/>
      <c r="D7" s="894"/>
      <c r="E7" s="894"/>
      <c r="F7" s="894"/>
      <c r="G7" s="894"/>
      <c r="H7" s="894"/>
      <c r="I7" s="894"/>
      <c r="J7" s="895"/>
      <c r="K7" s="899" t="s">
        <v>266</v>
      </c>
      <c r="L7" s="900"/>
      <c r="M7" s="860"/>
      <c r="N7" s="901">
        <v>7</v>
      </c>
      <c r="O7" s="902"/>
      <c r="P7" s="899" t="s">
        <v>265</v>
      </c>
      <c r="Q7" s="860"/>
      <c r="R7" s="903">
        <v>10.5</v>
      </c>
      <c r="S7" s="904"/>
      <c r="T7" s="905"/>
      <c r="U7" s="853" t="s">
        <v>264</v>
      </c>
      <c r="V7" s="855"/>
      <c r="W7" s="853" t="s">
        <v>263</v>
      </c>
      <c r="X7" s="855"/>
      <c r="Y7" s="860" t="s">
        <v>262</v>
      </c>
      <c r="Z7" s="423"/>
      <c r="AA7" s="423"/>
      <c r="AB7" s="423"/>
      <c r="AC7" s="853" t="s">
        <v>261</v>
      </c>
      <c r="AD7" s="854"/>
      <c r="AE7" s="854"/>
      <c r="AF7" s="854"/>
      <c r="AG7" s="854"/>
      <c r="AH7" s="854"/>
      <c r="AI7" s="854"/>
      <c r="AJ7" s="855"/>
      <c r="AK7" s="853" t="s">
        <v>396</v>
      </c>
      <c r="AL7" s="854"/>
      <c r="AM7" s="854"/>
      <c r="AN7" s="867"/>
      <c r="AO7" s="868"/>
      <c r="AQ7" s="3"/>
      <c r="AR7" s="3"/>
      <c r="AS7" s="3"/>
      <c r="AT7" s="3"/>
      <c r="AU7" s="3"/>
      <c r="AV7" s="3"/>
      <c r="AW7" s="3"/>
      <c r="AX7" s="3"/>
      <c r="AY7" s="3"/>
      <c r="AZ7" s="3"/>
      <c r="BA7" s="3"/>
      <c r="BB7" s="3"/>
      <c r="BC7" s="3"/>
      <c r="BD7" s="3"/>
      <c r="BE7" s="3"/>
      <c r="BF7" s="3"/>
      <c r="BG7" s="3"/>
      <c r="BH7" s="3"/>
      <c r="BI7" s="3"/>
      <c r="BJ7" s="3"/>
      <c r="BK7" s="3"/>
      <c r="BP7" s="3"/>
      <c r="BQ7" s="3"/>
      <c r="BR7" s="3"/>
      <c r="BS7" s="3"/>
    </row>
    <row r="8" spans="2:71" ht="12" customHeight="1" x14ac:dyDescent="0.15">
      <c r="B8" s="679"/>
      <c r="C8" s="893"/>
      <c r="D8" s="894"/>
      <c r="E8" s="894"/>
      <c r="F8" s="894"/>
      <c r="G8" s="894"/>
      <c r="H8" s="894"/>
      <c r="I8" s="894"/>
      <c r="J8" s="895"/>
      <c r="K8" s="423" t="s">
        <v>260</v>
      </c>
      <c r="L8" s="423" t="s">
        <v>227</v>
      </c>
      <c r="M8" s="423"/>
      <c r="N8" s="423" t="s">
        <v>226</v>
      </c>
      <c r="O8" s="423"/>
      <c r="P8" s="423" t="s">
        <v>259</v>
      </c>
      <c r="Q8" s="423"/>
      <c r="R8" s="423" t="s">
        <v>9</v>
      </c>
      <c r="S8" s="423"/>
      <c r="T8" s="423"/>
      <c r="U8" s="869"/>
      <c r="V8" s="883"/>
      <c r="W8" s="869"/>
      <c r="X8" s="883"/>
      <c r="Y8" s="860"/>
      <c r="Z8" s="423"/>
      <c r="AA8" s="423"/>
      <c r="AB8" s="423"/>
      <c r="AC8" s="856"/>
      <c r="AD8" s="857"/>
      <c r="AE8" s="857"/>
      <c r="AF8" s="857"/>
      <c r="AG8" s="857"/>
      <c r="AH8" s="857"/>
      <c r="AI8" s="857"/>
      <c r="AJ8" s="858"/>
      <c r="AK8" s="869"/>
      <c r="AL8" s="870"/>
      <c r="AM8" s="870"/>
      <c r="AN8" s="871"/>
      <c r="AO8" s="872"/>
      <c r="AQ8" s="3"/>
      <c r="AR8" s="3"/>
      <c r="AS8" s="3"/>
      <c r="AT8" s="3"/>
      <c r="AU8" s="3"/>
      <c r="AV8" s="3"/>
      <c r="AW8" s="3"/>
      <c r="AX8" s="3"/>
      <c r="AY8" s="3"/>
      <c r="AZ8" s="3"/>
      <c r="BA8" s="3"/>
      <c r="BB8" s="3"/>
      <c r="BC8" s="3"/>
      <c r="BD8" s="3"/>
      <c r="BE8" s="3"/>
      <c r="BF8" s="3"/>
      <c r="BG8" s="3"/>
      <c r="BH8" s="3"/>
      <c r="BI8" s="3"/>
      <c r="BJ8" s="3"/>
      <c r="BK8" s="3"/>
      <c r="BP8" s="3"/>
      <c r="BQ8" s="3"/>
      <c r="BR8" s="3"/>
      <c r="BS8" s="3"/>
    </row>
    <row r="9" spans="2:71" ht="12" customHeight="1" x14ac:dyDescent="0.15">
      <c r="B9" s="679"/>
      <c r="C9" s="893"/>
      <c r="D9" s="894"/>
      <c r="E9" s="894"/>
      <c r="F9" s="894"/>
      <c r="G9" s="894"/>
      <c r="H9" s="894"/>
      <c r="I9" s="894"/>
      <c r="J9" s="895"/>
      <c r="K9" s="423"/>
      <c r="L9" s="423"/>
      <c r="M9" s="423"/>
      <c r="N9" s="423"/>
      <c r="O9" s="423"/>
      <c r="P9" s="423"/>
      <c r="Q9" s="423"/>
      <c r="R9" s="423"/>
      <c r="S9" s="423"/>
      <c r="T9" s="423"/>
      <c r="U9" s="869"/>
      <c r="V9" s="883"/>
      <c r="W9" s="869"/>
      <c r="X9" s="883"/>
      <c r="Y9" s="860" t="s">
        <v>397</v>
      </c>
      <c r="Z9" s="423"/>
      <c r="AA9" s="423"/>
      <c r="AB9" s="423"/>
      <c r="AC9" s="423" t="s">
        <v>398</v>
      </c>
      <c r="AD9" s="423"/>
      <c r="AE9" s="423"/>
      <c r="AF9" s="423"/>
      <c r="AG9" s="423" t="s">
        <v>399</v>
      </c>
      <c r="AH9" s="423"/>
      <c r="AI9" s="423"/>
      <c r="AJ9" s="423"/>
      <c r="AK9" s="869"/>
      <c r="AL9" s="870"/>
      <c r="AM9" s="870"/>
      <c r="AN9" s="871"/>
      <c r="AO9" s="872"/>
      <c r="AQ9" s="3"/>
      <c r="AR9" s="3"/>
      <c r="AS9" s="3"/>
      <c r="AT9" s="3"/>
      <c r="AU9" s="3"/>
      <c r="AV9" s="3"/>
      <c r="AW9" s="3"/>
      <c r="AX9" s="3"/>
      <c r="AY9" s="3"/>
      <c r="AZ9" s="3"/>
      <c r="BA9" s="3"/>
      <c r="BB9" s="3"/>
      <c r="BC9" s="3"/>
      <c r="BD9" s="3"/>
      <c r="BE9" s="3"/>
      <c r="BF9" s="3"/>
      <c r="BG9" s="3"/>
      <c r="BH9" s="3"/>
      <c r="BI9" s="3"/>
      <c r="BJ9" s="3"/>
      <c r="BK9" s="3"/>
      <c r="BP9" s="3"/>
      <c r="BQ9" s="3"/>
      <c r="BR9" s="3"/>
      <c r="BS9" s="3"/>
    </row>
    <row r="10" spans="2:71" ht="12" customHeight="1" x14ac:dyDescent="0.15">
      <c r="B10" s="679"/>
      <c r="C10" s="893"/>
      <c r="D10" s="894"/>
      <c r="E10" s="894"/>
      <c r="F10" s="894"/>
      <c r="G10" s="894"/>
      <c r="H10" s="894"/>
      <c r="I10" s="894"/>
      <c r="J10" s="895"/>
      <c r="K10" s="423"/>
      <c r="L10" s="423"/>
      <c r="M10" s="423"/>
      <c r="N10" s="423"/>
      <c r="O10" s="423"/>
      <c r="P10" s="423"/>
      <c r="Q10" s="423"/>
      <c r="R10" s="423"/>
      <c r="S10" s="423"/>
      <c r="T10" s="423"/>
      <c r="U10" s="856"/>
      <c r="V10" s="858"/>
      <c r="W10" s="856"/>
      <c r="X10" s="858"/>
      <c r="Y10" s="207" t="s">
        <v>258</v>
      </c>
      <c r="Z10" s="155" t="s">
        <v>242</v>
      </c>
      <c r="AA10" s="155" t="s">
        <v>257</v>
      </c>
      <c r="AB10" s="155" t="s">
        <v>255</v>
      </c>
      <c r="AC10" s="155" t="s">
        <v>41</v>
      </c>
      <c r="AD10" s="155" t="s">
        <v>242</v>
      </c>
      <c r="AE10" s="155" t="s">
        <v>256</v>
      </c>
      <c r="AF10" s="155" t="s">
        <v>255</v>
      </c>
      <c r="AG10" s="155" t="s">
        <v>254</v>
      </c>
      <c r="AH10" s="155" t="s">
        <v>253</v>
      </c>
      <c r="AI10" s="155" t="s">
        <v>252</v>
      </c>
      <c r="AJ10" s="155" t="s">
        <v>251</v>
      </c>
      <c r="AK10" s="856"/>
      <c r="AL10" s="857"/>
      <c r="AM10" s="857"/>
      <c r="AN10" s="873"/>
      <c r="AO10" s="874"/>
      <c r="AQ10" s="3"/>
      <c r="AR10" s="3"/>
      <c r="AS10" s="3"/>
      <c r="AT10" s="3"/>
      <c r="AU10" s="3"/>
      <c r="AV10" s="3"/>
      <c r="AW10" s="3"/>
      <c r="AX10" s="3"/>
      <c r="AY10" s="3"/>
      <c r="AZ10" s="3"/>
      <c r="BA10" s="3"/>
      <c r="BB10" s="3"/>
      <c r="BC10" s="3"/>
      <c r="BD10" s="3"/>
      <c r="BE10" s="3"/>
      <c r="BF10" s="3"/>
      <c r="BG10" s="3"/>
      <c r="BH10" s="3"/>
      <c r="BI10" s="3"/>
      <c r="BJ10" s="3"/>
      <c r="BK10" s="3"/>
      <c r="BP10" s="3"/>
      <c r="BQ10" s="3"/>
      <c r="BR10" s="3"/>
      <c r="BS10" s="3"/>
    </row>
    <row r="11" spans="2:71" ht="12" customHeight="1" x14ac:dyDescent="0.15">
      <c r="B11" s="679"/>
      <c r="C11" s="893"/>
      <c r="D11" s="894"/>
      <c r="E11" s="894"/>
      <c r="F11" s="894"/>
      <c r="G11" s="894"/>
      <c r="H11" s="894"/>
      <c r="I11" s="894"/>
      <c r="J11" s="895"/>
      <c r="K11" s="200">
        <v>1</v>
      </c>
      <c r="L11" s="841" t="s">
        <v>505</v>
      </c>
      <c r="M11" s="842"/>
      <c r="N11" s="841" t="s">
        <v>506</v>
      </c>
      <c r="O11" s="842"/>
      <c r="P11" s="841" t="s">
        <v>521</v>
      </c>
      <c r="Q11" s="842"/>
      <c r="R11" s="841" t="s">
        <v>522</v>
      </c>
      <c r="S11" s="843"/>
      <c r="T11" s="842"/>
      <c r="U11" s="841" t="s">
        <v>509</v>
      </c>
      <c r="V11" s="842"/>
      <c r="W11" s="841" t="s">
        <v>509</v>
      </c>
      <c r="X11" s="843"/>
      <c r="Y11" s="154"/>
      <c r="Z11" s="154"/>
      <c r="AA11" s="154"/>
      <c r="AB11" s="154"/>
      <c r="AC11" s="154"/>
      <c r="AD11" s="154"/>
      <c r="AE11" s="154"/>
      <c r="AF11" s="154"/>
      <c r="AG11" s="201"/>
      <c r="AH11" s="201"/>
      <c r="AI11" s="201"/>
      <c r="AJ11" s="201">
        <v>1.3</v>
      </c>
      <c r="AK11" s="846"/>
      <c r="AL11" s="847"/>
      <c r="AM11" s="847"/>
      <c r="AN11" s="865"/>
      <c r="AO11" s="866"/>
      <c r="AQ11" s="3"/>
      <c r="AR11" s="3"/>
      <c r="AS11" s="3"/>
      <c r="AT11" s="3"/>
      <c r="AU11" s="3"/>
      <c r="AV11" s="3"/>
      <c r="AW11" s="3"/>
      <c r="AX11" s="3"/>
      <c r="AY11" s="3"/>
      <c r="AZ11" s="3"/>
      <c r="BA11" s="3"/>
      <c r="BB11" s="3"/>
      <c r="BC11" s="3"/>
      <c r="BD11" s="3"/>
      <c r="BE11" s="3"/>
      <c r="BF11" s="3"/>
      <c r="BG11" s="3"/>
      <c r="BH11" s="3"/>
      <c r="BI11" s="3"/>
      <c r="BJ11" s="3"/>
      <c r="BK11" s="3"/>
      <c r="BP11" s="3"/>
      <c r="BQ11" s="3"/>
      <c r="BR11" s="3"/>
      <c r="BS11" s="3"/>
    </row>
    <row r="12" spans="2:71" ht="12" customHeight="1" x14ac:dyDescent="0.15">
      <c r="B12" s="679"/>
      <c r="C12" s="893"/>
      <c r="D12" s="894"/>
      <c r="E12" s="894"/>
      <c r="F12" s="894"/>
      <c r="G12" s="894"/>
      <c r="H12" s="894"/>
      <c r="I12" s="894"/>
      <c r="J12" s="895"/>
      <c r="K12" s="200">
        <v>2</v>
      </c>
      <c r="L12" s="841" t="s">
        <v>505</v>
      </c>
      <c r="M12" s="842"/>
      <c r="N12" s="841" t="s">
        <v>506</v>
      </c>
      <c r="O12" s="842"/>
      <c r="P12" s="841" t="s">
        <v>511</v>
      </c>
      <c r="Q12" s="842"/>
      <c r="R12" s="846" t="s">
        <v>512</v>
      </c>
      <c r="S12" s="847"/>
      <c r="T12" s="848"/>
      <c r="U12" s="841" t="s">
        <v>595</v>
      </c>
      <c r="V12" s="843"/>
      <c r="W12" s="841" t="s">
        <v>509</v>
      </c>
      <c r="X12" s="843"/>
      <c r="Y12" s="154"/>
      <c r="Z12" s="154"/>
      <c r="AA12" s="154"/>
      <c r="AB12" s="154"/>
      <c r="AC12" s="201"/>
      <c r="AD12" s="201"/>
      <c r="AE12" s="201"/>
      <c r="AF12" s="201">
        <v>0.9</v>
      </c>
      <c r="AG12" s="154"/>
      <c r="AH12" s="154"/>
      <c r="AI12" s="154"/>
      <c r="AJ12" s="154"/>
      <c r="AK12" s="849"/>
      <c r="AL12" s="850"/>
      <c r="AM12" s="850"/>
      <c r="AN12" s="851"/>
      <c r="AO12" s="852"/>
      <c r="AQ12" s="3"/>
      <c r="AR12" s="3"/>
      <c r="AS12" s="3"/>
      <c r="AT12" s="3"/>
      <c r="AU12" s="3"/>
      <c r="AV12" s="3"/>
      <c r="AW12" s="3"/>
      <c r="AX12" s="3"/>
      <c r="AY12" s="3"/>
      <c r="AZ12" s="3"/>
      <c r="BA12" s="3"/>
      <c r="BB12" s="3"/>
      <c r="BC12" s="3"/>
      <c r="BD12" s="3"/>
      <c r="BE12" s="3"/>
      <c r="BF12" s="3"/>
      <c r="BG12" s="3"/>
      <c r="BH12" s="3"/>
      <c r="BI12" s="3"/>
      <c r="BJ12" s="3"/>
      <c r="BK12" s="3"/>
      <c r="BP12" s="3"/>
      <c r="BQ12" s="3"/>
      <c r="BR12" s="3"/>
      <c r="BS12" s="3"/>
    </row>
    <row r="13" spans="2:71" ht="12" customHeight="1" x14ac:dyDescent="0.15">
      <c r="B13" s="679"/>
      <c r="C13" s="893"/>
      <c r="D13" s="894"/>
      <c r="E13" s="894"/>
      <c r="F13" s="894"/>
      <c r="G13" s="894"/>
      <c r="H13" s="894"/>
      <c r="I13" s="894"/>
      <c r="J13" s="895"/>
      <c r="K13" s="200">
        <v>3</v>
      </c>
      <c r="L13" s="841" t="s">
        <v>505</v>
      </c>
      <c r="M13" s="842"/>
      <c r="N13" s="841" t="s">
        <v>520</v>
      </c>
      <c r="O13" s="842"/>
      <c r="P13" s="841" t="s">
        <v>507</v>
      </c>
      <c r="Q13" s="842"/>
      <c r="R13" s="846" t="s">
        <v>508</v>
      </c>
      <c r="S13" s="847"/>
      <c r="T13" s="848"/>
      <c r="U13" s="841" t="s">
        <v>509</v>
      </c>
      <c r="V13" s="843"/>
      <c r="W13" s="841" t="s">
        <v>509</v>
      </c>
      <c r="X13" s="843"/>
      <c r="Y13" s="201"/>
      <c r="Z13" s="201"/>
      <c r="AA13" s="201"/>
      <c r="AB13" s="201" t="s">
        <v>581</v>
      </c>
      <c r="AC13" s="228"/>
      <c r="AD13" s="228"/>
      <c r="AE13" s="228"/>
      <c r="AF13" s="228"/>
      <c r="AG13" s="228"/>
      <c r="AH13" s="228"/>
      <c r="AI13" s="228"/>
      <c r="AJ13" s="228"/>
      <c r="AK13" s="849"/>
      <c r="AL13" s="850"/>
      <c r="AM13" s="850"/>
      <c r="AN13" s="851"/>
      <c r="AO13" s="852"/>
      <c r="AQ13" s="3"/>
      <c r="AR13" s="3"/>
      <c r="AS13" s="3"/>
      <c r="AT13" s="3"/>
      <c r="AU13" s="3"/>
      <c r="AV13" s="3"/>
      <c r="AW13" s="3"/>
      <c r="AX13" s="3"/>
      <c r="AY13" s="3"/>
      <c r="AZ13" s="3"/>
      <c r="BA13" s="3"/>
      <c r="BB13" s="3"/>
      <c r="BC13" s="3"/>
      <c r="BD13" s="3"/>
      <c r="BE13" s="3"/>
      <c r="BF13" s="3"/>
      <c r="BG13" s="3"/>
      <c r="BH13" s="3"/>
      <c r="BI13" s="3"/>
      <c r="BJ13" s="3"/>
      <c r="BK13" s="3"/>
      <c r="BP13" s="3"/>
      <c r="BQ13" s="3"/>
      <c r="BR13" s="3"/>
      <c r="BS13" s="3"/>
    </row>
    <row r="14" spans="2:71" ht="12" customHeight="1" x14ac:dyDescent="0.15">
      <c r="B14" s="679"/>
      <c r="C14" s="893"/>
      <c r="D14" s="894"/>
      <c r="E14" s="894"/>
      <c r="F14" s="894"/>
      <c r="G14" s="894"/>
      <c r="H14" s="894"/>
      <c r="I14" s="894"/>
      <c r="J14" s="895"/>
      <c r="K14" s="200">
        <v>4</v>
      </c>
      <c r="L14" s="841" t="s">
        <v>505</v>
      </c>
      <c r="M14" s="842"/>
      <c r="N14" s="841" t="s">
        <v>580</v>
      </c>
      <c r="O14" s="842"/>
      <c r="P14" s="841" t="s">
        <v>511</v>
      </c>
      <c r="Q14" s="842"/>
      <c r="R14" s="846" t="s">
        <v>515</v>
      </c>
      <c r="S14" s="847"/>
      <c r="T14" s="848"/>
      <c r="U14" s="841" t="s">
        <v>504</v>
      </c>
      <c r="V14" s="843"/>
      <c r="W14" s="841" t="s">
        <v>513</v>
      </c>
      <c r="X14" s="843"/>
      <c r="Y14" s="154"/>
      <c r="Z14" s="154"/>
      <c r="AA14" s="154"/>
      <c r="AB14" s="154"/>
      <c r="AC14" s="208"/>
      <c r="AD14" s="208"/>
      <c r="AE14" s="208"/>
      <c r="AF14" s="208"/>
      <c r="AG14" s="228"/>
      <c r="AH14" s="228"/>
      <c r="AI14" s="228"/>
      <c r="AJ14" s="228"/>
      <c r="AK14" s="849" t="s">
        <v>582</v>
      </c>
      <c r="AL14" s="850"/>
      <c r="AM14" s="850"/>
      <c r="AN14" s="851"/>
      <c r="AO14" s="852"/>
      <c r="AQ14" s="3"/>
      <c r="AR14" s="3"/>
      <c r="AS14" s="3"/>
      <c r="AT14" s="3"/>
      <c r="AU14" s="3"/>
      <c r="AV14" s="3"/>
      <c r="AW14" s="3"/>
      <c r="AX14" s="3"/>
      <c r="AY14" s="3"/>
      <c r="AZ14" s="3"/>
      <c r="BA14" s="3"/>
      <c r="BB14" s="3"/>
      <c r="BC14" s="3"/>
      <c r="BD14" s="3"/>
      <c r="BE14" s="3"/>
      <c r="BF14" s="3"/>
      <c r="BG14" s="3"/>
      <c r="BH14" s="3"/>
      <c r="BI14" s="3"/>
      <c r="BJ14" s="3"/>
      <c r="BK14" s="3"/>
      <c r="BP14" s="3"/>
      <c r="BQ14" s="3"/>
      <c r="BR14" s="3"/>
      <c r="BS14" s="3"/>
    </row>
    <row r="15" spans="2:71" ht="12" customHeight="1" x14ac:dyDescent="0.15">
      <c r="B15" s="679"/>
      <c r="C15" s="893"/>
      <c r="D15" s="894"/>
      <c r="E15" s="894"/>
      <c r="F15" s="894"/>
      <c r="G15" s="894"/>
      <c r="H15" s="894"/>
      <c r="I15" s="894"/>
      <c r="J15" s="895"/>
      <c r="K15" s="200"/>
      <c r="L15" s="841"/>
      <c r="M15" s="842"/>
      <c r="N15" s="841"/>
      <c r="O15" s="842"/>
      <c r="P15" s="841"/>
      <c r="Q15" s="842"/>
      <c r="R15" s="846"/>
      <c r="S15" s="847"/>
      <c r="T15" s="848"/>
      <c r="U15" s="841"/>
      <c r="V15" s="842"/>
      <c r="W15" s="841"/>
      <c r="X15" s="843"/>
      <c r="Y15" s="201"/>
      <c r="Z15" s="201"/>
      <c r="AA15" s="201"/>
      <c r="AB15" s="201"/>
      <c r="AC15" s="208"/>
      <c r="AD15" s="208"/>
      <c r="AE15" s="208"/>
      <c r="AF15" s="208"/>
      <c r="AG15" s="208"/>
      <c r="AH15" s="208"/>
      <c r="AI15" s="208"/>
      <c r="AJ15" s="208"/>
      <c r="AK15" s="849"/>
      <c r="AL15" s="850"/>
      <c r="AM15" s="850"/>
      <c r="AN15" s="851"/>
      <c r="AO15" s="852"/>
      <c r="AQ15" s="3"/>
      <c r="AR15" s="3"/>
      <c r="AS15" s="3"/>
      <c r="AT15" s="3"/>
      <c r="AU15" s="3"/>
      <c r="AV15" s="3"/>
      <c r="AW15" s="3"/>
      <c r="AX15" s="3"/>
      <c r="AY15" s="3"/>
      <c r="AZ15" s="3"/>
      <c r="BA15" s="3"/>
      <c r="BB15" s="3"/>
      <c r="BC15" s="3"/>
      <c r="BD15" s="3"/>
      <c r="BE15" s="3"/>
      <c r="BF15" s="3"/>
      <c r="BG15" s="3"/>
      <c r="BH15" s="3"/>
      <c r="BI15" s="3"/>
      <c r="BJ15" s="3"/>
      <c r="BK15" s="3"/>
      <c r="BP15" s="3"/>
      <c r="BQ15" s="3"/>
      <c r="BR15" s="3"/>
      <c r="BS15" s="3"/>
    </row>
    <row r="16" spans="2:71" ht="12" customHeight="1" x14ac:dyDescent="0.15">
      <c r="B16" s="679"/>
      <c r="C16" s="893"/>
      <c r="D16" s="894"/>
      <c r="E16" s="894"/>
      <c r="F16" s="894"/>
      <c r="G16" s="894"/>
      <c r="H16" s="894"/>
      <c r="I16" s="894"/>
      <c r="J16" s="895"/>
      <c r="K16" s="200"/>
      <c r="L16" s="841"/>
      <c r="M16" s="842"/>
      <c r="N16" s="846"/>
      <c r="O16" s="848"/>
      <c r="P16" s="841"/>
      <c r="Q16" s="842"/>
      <c r="R16" s="846"/>
      <c r="S16" s="847"/>
      <c r="T16" s="848"/>
      <c r="U16" s="841"/>
      <c r="V16" s="842"/>
      <c r="W16" s="841"/>
      <c r="X16" s="843"/>
      <c r="Y16" s="201"/>
      <c r="Z16" s="201"/>
      <c r="AA16" s="201"/>
      <c r="AB16" s="201"/>
      <c r="AC16" s="208"/>
      <c r="AD16" s="208"/>
      <c r="AE16" s="208"/>
      <c r="AF16" s="208"/>
      <c r="AG16" s="208"/>
      <c r="AH16" s="208"/>
      <c r="AI16" s="208"/>
      <c r="AJ16" s="208"/>
      <c r="AK16" s="849"/>
      <c r="AL16" s="850"/>
      <c r="AM16" s="850"/>
      <c r="AN16" s="851"/>
      <c r="AO16" s="852"/>
      <c r="AQ16" s="3"/>
      <c r="AR16" s="3"/>
      <c r="AS16" s="3"/>
      <c r="AT16" s="3"/>
      <c r="AU16" s="3"/>
      <c r="AV16" s="3"/>
      <c r="AW16" s="3"/>
      <c r="AX16" s="3"/>
      <c r="AY16" s="3"/>
      <c r="AZ16" s="3"/>
      <c r="BA16" s="3"/>
      <c r="BB16" s="3"/>
      <c r="BC16" s="3"/>
      <c r="BD16" s="3"/>
      <c r="BE16" s="3"/>
      <c r="BF16" s="3"/>
      <c r="BG16" s="3"/>
      <c r="BH16" s="3"/>
      <c r="BI16" s="3"/>
      <c r="BJ16" s="3"/>
      <c r="BK16" s="3"/>
      <c r="BP16" s="3"/>
      <c r="BQ16" s="3"/>
      <c r="BR16" s="3"/>
      <c r="BS16" s="3"/>
    </row>
    <row r="17" spans="2:71" ht="12" customHeight="1" x14ac:dyDescent="0.15">
      <c r="B17" s="679"/>
      <c r="C17" s="893"/>
      <c r="D17" s="894"/>
      <c r="E17" s="894"/>
      <c r="F17" s="894"/>
      <c r="G17" s="894"/>
      <c r="H17" s="894"/>
      <c r="I17" s="894"/>
      <c r="J17" s="895"/>
      <c r="K17" s="200"/>
      <c r="L17" s="841"/>
      <c r="M17" s="842"/>
      <c r="N17" s="841"/>
      <c r="O17" s="842"/>
      <c r="P17" s="841"/>
      <c r="Q17" s="842"/>
      <c r="R17" s="846"/>
      <c r="S17" s="847"/>
      <c r="T17" s="848"/>
      <c r="U17" s="841"/>
      <c r="V17" s="843"/>
      <c r="W17" s="841"/>
      <c r="X17" s="843"/>
      <c r="Y17" s="201"/>
      <c r="Z17" s="201"/>
      <c r="AA17" s="201"/>
      <c r="AB17" s="201"/>
      <c r="AC17" s="208"/>
      <c r="AD17" s="208"/>
      <c r="AE17" s="209"/>
      <c r="AF17" s="210"/>
      <c r="AG17" s="208"/>
      <c r="AH17" s="208"/>
      <c r="AI17" s="208"/>
      <c r="AJ17" s="208"/>
      <c r="AK17" s="841"/>
      <c r="AL17" s="843"/>
      <c r="AM17" s="843"/>
      <c r="AN17" s="844"/>
      <c r="AO17" s="845"/>
      <c r="AQ17" s="3"/>
      <c r="AR17" s="3"/>
      <c r="AS17" s="3"/>
      <c r="AT17" s="3"/>
      <c r="AU17" s="3"/>
      <c r="AV17" s="3"/>
      <c r="AW17" s="3"/>
      <c r="AX17" s="3"/>
      <c r="AY17" s="3"/>
      <c r="AZ17" s="3"/>
      <c r="BA17" s="3"/>
      <c r="BB17" s="3"/>
      <c r="BC17" s="3"/>
      <c r="BD17" s="3"/>
      <c r="BE17" s="3"/>
      <c r="BF17" s="3"/>
      <c r="BG17" s="3"/>
      <c r="BH17" s="3"/>
      <c r="BI17" s="3"/>
      <c r="BJ17" s="3"/>
      <c r="BK17" s="3"/>
      <c r="BP17" s="3"/>
      <c r="BQ17" s="3"/>
      <c r="BR17" s="3"/>
      <c r="BS17" s="3"/>
    </row>
    <row r="18" spans="2:71" ht="12" customHeight="1" x14ac:dyDescent="0.15">
      <c r="B18" s="679"/>
      <c r="C18" s="893"/>
      <c r="D18" s="894"/>
      <c r="E18" s="894"/>
      <c r="F18" s="894"/>
      <c r="G18" s="894"/>
      <c r="H18" s="894"/>
      <c r="I18" s="894"/>
      <c r="J18" s="895"/>
      <c r="K18" s="200"/>
      <c r="L18" s="841"/>
      <c r="M18" s="842"/>
      <c r="N18" s="841"/>
      <c r="O18" s="842"/>
      <c r="P18" s="841"/>
      <c r="Q18" s="842"/>
      <c r="R18" s="846"/>
      <c r="S18" s="847"/>
      <c r="T18" s="848"/>
      <c r="U18" s="841"/>
      <c r="V18" s="843"/>
      <c r="W18" s="841"/>
      <c r="X18" s="843"/>
      <c r="Y18" s="201"/>
      <c r="Z18" s="201"/>
      <c r="AA18" s="201"/>
      <c r="AB18" s="201"/>
      <c r="AC18" s="208"/>
      <c r="AD18" s="208"/>
      <c r="AE18" s="208"/>
      <c r="AF18" s="211"/>
      <c r="AG18" s="208"/>
      <c r="AH18" s="208"/>
      <c r="AI18" s="208"/>
      <c r="AJ18" s="208"/>
      <c r="AK18" s="841"/>
      <c r="AL18" s="843"/>
      <c r="AM18" s="843"/>
      <c r="AN18" s="844"/>
      <c r="AO18" s="845"/>
      <c r="AQ18" s="3"/>
      <c r="AR18" s="3"/>
      <c r="AS18" s="3"/>
      <c r="AT18" s="3"/>
      <c r="AU18" s="3"/>
      <c r="AV18" s="3"/>
      <c r="AW18" s="3"/>
      <c r="AX18" s="3"/>
      <c r="AY18" s="3"/>
      <c r="AZ18" s="3"/>
      <c r="BA18" s="3"/>
      <c r="BB18" s="3"/>
      <c r="BC18" s="3"/>
      <c r="BD18" s="3"/>
      <c r="BE18" s="3"/>
      <c r="BF18" s="3"/>
      <c r="BG18" s="3"/>
      <c r="BH18" s="3"/>
      <c r="BI18" s="3"/>
      <c r="BJ18" s="3"/>
      <c r="BK18" s="3"/>
      <c r="BP18" s="3"/>
      <c r="BQ18" s="3"/>
      <c r="BR18" s="3"/>
      <c r="BS18" s="3"/>
    </row>
    <row r="19" spans="2:71" ht="12" customHeight="1" x14ac:dyDescent="0.15">
      <c r="B19" s="679"/>
      <c r="C19" s="893"/>
      <c r="D19" s="894"/>
      <c r="E19" s="894"/>
      <c r="F19" s="894"/>
      <c r="G19" s="894"/>
      <c r="H19" s="894"/>
      <c r="I19" s="894"/>
      <c r="J19" s="895"/>
      <c r="K19" s="200"/>
      <c r="L19" s="841"/>
      <c r="M19" s="842"/>
      <c r="N19" s="846"/>
      <c r="O19" s="848"/>
      <c r="P19" s="841"/>
      <c r="Q19" s="842"/>
      <c r="R19" s="846"/>
      <c r="S19" s="847"/>
      <c r="T19" s="848"/>
      <c r="U19" s="841"/>
      <c r="V19" s="842"/>
      <c r="W19" s="841"/>
      <c r="X19" s="842"/>
      <c r="Y19" s="201"/>
      <c r="Z19" s="201"/>
      <c r="AA19" s="201"/>
      <c r="AB19" s="201"/>
      <c r="AC19" s="208"/>
      <c r="AD19" s="208"/>
      <c r="AE19" s="208"/>
      <c r="AF19" s="208"/>
      <c r="AG19" s="208"/>
      <c r="AH19" s="208"/>
      <c r="AI19" s="208"/>
      <c r="AJ19" s="212"/>
      <c r="AK19" s="841"/>
      <c r="AL19" s="843"/>
      <c r="AM19" s="843"/>
      <c r="AN19" s="844"/>
      <c r="AO19" s="845"/>
      <c r="AQ19" s="3"/>
      <c r="AR19" s="3"/>
      <c r="AS19" s="3"/>
      <c r="AT19" s="3"/>
      <c r="AU19" s="3"/>
      <c r="AV19" s="3"/>
      <c r="AW19" s="3"/>
      <c r="AX19" s="3"/>
      <c r="AY19" s="3"/>
      <c r="AZ19" s="3"/>
      <c r="BA19" s="3"/>
      <c r="BB19" s="3"/>
      <c r="BC19" s="3"/>
      <c r="BD19" s="3"/>
      <c r="BE19" s="3"/>
      <c r="BF19" s="3"/>
      <c r="BG19" s="3"/>
      <c r="BH19" s="3"/>
      <c r="BI19" s="3"/>
      <c r="BJ19" s="3"/>
      <c r="BK19" s="3"/>
      <c r="BP19" s="3"/>
      <c r="BQ19" s="3"/>
      <c r="BR19" s="3"/>
      <c r="BS19" s="3"/>
    </row>
    <row r="20" spans="2:71" ht="12" customHeight="1" x14ac:dyDescent="0.15">
      <c r="B20" s="679"/>
      <c r="C20" s="893"/>
      <c r="D20" s="894"/>
      <c r="E20" s="894"/>
      <c r="F20" s="894"/>
      <c r="G20" s="894"/>
      <c r="H20" s="894"/>
      <c r="I20" s="894"/>
      <c r="J20" s="895"/>
      <c r="K20" s="200"/>
      <c r="L20" s="841"/>
      <c r="M20" s="842"/>
      <c r="N20" s="846"/>
      <c r="O20" s="848"/>
      <c r="P20" s="841"/>
      <c r="Q20" s="842"/>
      <c r="R20" s="846"/>
      <c r="S20" s="847"/>
      <c r="T20" s="848"/>
      <c r="U20" s="841"/>
      <c r="V20" s="842"/>
      <c r="W20" s="841"/>
      <c r="X20" s="843"/>
      <c r="Y20" s="202"/>
      <c r="Z20" s="202"/>
      <c r="AA20" s="202"/>
      <c r="AB20" s="202"/>
      <c r="AC20" s="213"/>
      <c r="AD20" s="213"/>
      <c r="AE20" s="213"/>
      <c r="AF20" s="213"/>
      <c r="AG20" s="213"/>
      <c r="AH20" s="213"/>
      <c r="AI20" s="213"/>
      <c r="AJ20" s="213"/>
      <c r="AK20" s="841"/>
      <c r="AL20" s="843"/>
      <c r="AM20" s="843"/>
      <c r="AN20" s="844"/>
      <c r="AO20" s="845"/>
      <c r="AQ20" s="3"/>
      <c r="AR20" s="3"/>
      <c r="AS20" s="3"/>
      <c r="AT20" s="3"/>
      <c r="AU20" s="3"/>
      <c r="AV20" s="3"/>
      <c r="AW20" s="3"/>
      <c r="AX20" s="3"/>
      <c r="AY20" s="3"/>
      <c r="AZ20" s="3"/>
      <c r="BA20" s="3"/>
      <c r="BB20" s="3"/>
      <c r="BC20" s="3"/>
      <c r="BD20" s="3"/>
      <c r="BE20" s="3"/>
      <c r="BF20" s="3"/>
      <c r="BG20" s="3"/>
      <c r="BH20" s="3"/>
      <c r="BI20" s="3"/>
      <c r="BJ20" s="3"/>
      <c r="BK20" s="3"/>
      <c r="BP20" s="3"/>
      <c r="BQ20" s="3"/>
      <c r="BR20" s="3"/>
      <c r="BS20" s="3"/>
    </row>
    <row r="21" spans="2:71" ht="12" customHeight="1" x14ac:dyDescent="0.15">
      <c r="B21" s="679"/>
      <c r="C21" s="893"/>
      <c r="D21" s="894"/>
      <c r="E21" s="894"/>
      <c r="F21" s="894"/>
      <c r="G21" s="894"/>
      <c r="H21" s="894"/>
      <c r="I21" s="894"/>
      <c r="J21" s="895"/>
      <c r="K21" s="200"/>
      <c r="L21" s="841"/>
      <c r="M21" s="842"/>
      <c r="N21" s="846"/>
      <c r="O21" s="848"/>
      <c r="P21" s="841"/>
      <c r="Q21" s="842"/>
      <c r="R21" s="846"/>
      <c r="S21" s="847"/>
      <c r="T21" s="848"/>
      <c r="U21" s="841"/>
      <c r="V21" s="842"/>
      <c r="W21" s="841"/>
      <c r="X21" s="843"/>
      <c r="Y21" s="202"/>
      <c r="Z21" s="202"/>
      <c r="AA21" s="202"/>
      <c r="AB21" s="202"/>
      <c r="AC21" s="213"/>
      <c r="AD21" s="213"/>
      <c r="AE21" s="213"/>
      <c r="AF21" s="213"/>
      <c r="AG21" s="213"/>
      <c r="AH21" s="213"/>
      <c r="AI21" s="213"/>
      <c r="AJ21" s="213"/>
      <c r="AK21" s="841"/>
      <c r="AL21" s="843"/>
      <c r="AM21" s="843"/>
      <c r="AN21" s="844"/>
      <c r="AO21" s="845"/>
      <c r="AQ21" s="3"/>
      <c r="AR21" s="3"/>
      <c r="AS21" s="3"/>
      <c r="AT21" s="3"/>
      <c r="AU21" s="3"/>
      <c r="AV21" s="3"/>
      <c r="AW21" s="3"/>
      <c r="AX21" s="3"/>
      <c r="AY21" s="3"/>
      <c r="AZ21" s="3"/>
      <c r="BA21" s="3"/>
      <c r="BB21" s="3"/>
      <c r="BC21" s="3"/>
      <c r="BD21" s="3"/>
      <c r="BE21" s="3"/>
      <c r="BF21" s="3"/>
      <c r="BG21" s="3"/>
      <c r="BH21" s="3"/>
      <c r="BI21" s="3"/>
      <c r="BJ21" s="3"/>
      <c r="BK21" s="3"/>
      <c r="BP21" s="3"/>
      <c r="BQ21" s="3"/>
      <c r="BR21" s="3"/>
      <c r="BS21" s="3"/>
    </row>
    <row r="22" spans="2:71" ht="12" customHeight="1" x14ac:dyDescent="0.15">
      <c r="B22" s="679"/>
      <c r="C22" s="893"/>
      <c r="D22" s="894"/>
      <c r="E22" s="894"/>
      <c r="F22" s="894"/>
      <c r="G22" s="894"/>
      <c r="H22" s="894"/>
      <c r="I22" s="894"/>
      <c r="J22" s="895"/>
      <c r="K22" s="200"/>
      <c r="L22" s="841"/>
      <c r="M22" s="842"/>
      <c r="N22" s="841"/>
      <c r="O22" s="842"/>
      <c r="P22" s="841"/>
      <c r="Q22" s="842"/>
      <c r="R22" s="841"/>
      <c r="S22" s="843"/>
      <c r="T22" s="842"/>
      <c r="U22" s="841"/>
      <c r="V22" s="842"/>
      <c r="W22" s="841"/>
      <c r="X22" s="843"/>
      <c r="Y22" s="202"/>
      <c r="Z22" s="202"/>
      <c r="AA22" s="202"/>
      <c r="AB22" s="202"/>
      <c r="AC22" s="202"/>
      <c r="AD22" s="202"/>
      <c r="AE22" s="202"/>
      <c r="AF22" s="202"/>
      <c r="AG22" s="202"/>
      <c r="AH22" s="202"/>
      <c r="AI22" s="202"/>
      <c r="AJ22" s="202"/>
      <c r="AK22" s="841"/>
      <c r="AL22" s="843"/>
      <c r="AM22" s="843"/>
      <c r="AN22" s="844"/>
      <c r="AO22" s="845"/>
      <c r="AQ22" s="3"/>
      <c r="AR22" s="3"/>
      <c r="AS22" s="3"/>
      <c r="AT22" s="3"/>
      <c r="AU22" s="3"/>
      <c r="AV22" s="3"/>
      <c r="AW22" s="3"/>
      <c r="AX22" s="3"/>
      <c r="AY22" s="3"/>
      <c r="AZ22" s="3"/>
      <c r="BA22" s="3"/>
      <c r="BB22" s="3"/>
      <c r="BC22" s="3"/>
      <c r="BD22" s="3"/>
      <c r="BE22" s="3"/>
      <c r="BF22" s="3"/>
      <c r="BG22" s="3"/>
      <c r="BH22" s="3"/>
      <c r="BI22" s="3"/>
      <c r="BJ22" s="3"/>
      <c r="BK22" s="3"/>
      <c r="BP22" s="3"/>
      <c r="BQ22" s="3"/>
      <c r="BR22" s="3"/>
      <c r="BS22" s="3"/>
    </row>
    <row r="23" spans="2:71" ht="12" customHeight="1" x14ac:dyDescent="0.15">
      <c r="B23" s="679"/>
      <c r="C23" s="893"/>
      <c r="D23" s="894"/>
      <c r="E23" s="894"/>
      <c r="F23" s="894"/>
      <c r="G23" s="894"/>
      <c r="H23" s="894"/>
      <c r="I23" s="894"/>
      <c r="J23" s="895"/>
      <c r="K23" s="200"/>
      <c r="L23" s="841"/>
      <c r="M23" s="842"/>
      <c r="N23" s="841"/>
      <c r="O23" s="842"/>
      <c r="P23" s="841"/>
      <c r="Q23" s="842"/>
      <c r="R23" s="846"/>
      <c r="S23" s="847"/>
      <c r="T23" s="848"/>
      <c r="U23" s="841"/>
      <c r="V23" s="843"/>
      <c r="W23" s="841"/>
      <c r="X23" s="843"/>
      <c r="Y23" s="202"/>
      <c r="Z23" s="202"/>
      <c r="AA23" s="202"/>
      <c r="AB23" s="202"/>
      <c r="AC23" s="202"/>
      <c r="AD23" s="202"/>
      <c r="AE23" s="202"/>
      <c r="AF23" s="202"/>
      <c r="AG23" s="202"/>
      <c r="AH23" s="202"/>
      <c r="AI23" s="202"/>
      <c r="AJ23" s="202"/>
      <c r="AK23" s="841"/>
      <c r="AL23" s="843"/>
      <c r="AM23" s="843"/>
      <c r="AN23" s="844"/>
      <c r="AO23" s="845"/>
      <c r="AQ23" s="3"/>
      <c r="AR23" s="3"/>
      <c r="AS23" s="3"/>
      <c r="AT23" s="3"/>
      <c r="AU23" s="3"/>
      <c r="AV23" s="3"/>
      <c r="AW23" s="3"/>
      <c r="AX23" s="3"/>
      <c r="AY23" s="3"/>
      <c r="AZ23" s="3"/>
      <c r="BA23" s="3"/>
      <c r="BB23" s="3"/>
      <c r="BC23" s="3"/>
      <c r="BD23" s="3"/>
      <c r="BE23" s="3"/>
      <c r="BF23" s="3"/>
      <c r="BG23" s="3"/>
      <c r="BH23" s="3"/>
      <c r="BI23" s="3"/>
      <c r="BJ23" s="3"/>
      <c r="BK23" s="3"/>
      <c r="BP23" s="3"/>
      <c r="BQ23" s="3"/>
      <c r="BR23" s="3"/>
      <c r="BS23" s="3"/>
    </row>
    <row r="24" spans="2:71" ht="12" customHeight="1" x14ac:dyDescent="0.15">
      <c r="B24" s="679"/>
      <c r="C24" s="893"/>
      <c r="D24" s="894"/>
      <c r="E24" s="894"/>
      <c r="F24" s="894"/>
      <c r="G24" s="894"/>
      <c r="H24" s="894"/>
      <c r="I24" s="894"/>
      <c r="J24" s="895"/>
      <c r="K24" s="200"/>
      <c r="L24" s="841"/>
      <c r="M24" s="842"/>
      <c r="N24" s="841"/>
      <c r="O24" s="842"/>
      <c r="P24" s="841"/>
      <c r="Q24" s="842"/>
      <c r="R24" s="841"/>
      <c r="S24" s="843"/>
      <c r="T24" s="842"/>
      <c r="U24" s="841"/>
      <c r="V24" s="842"/>
      <c r="W24" s="841"/>
      <c r="X24" s="843"/>
      <c r="Y24" s="202"/>
      <c r="Z24" s="202"/>
      <c r="AA24" s="202"/>
      <c r="AB24" s="202"/>
      <c r="AC24" s="202"/>
      <c r="AD24" s="202"/>
      <c r="AE24" s="202"/>
      <c r="AF24" s="202"/>
      <c r="AG24" s="202"/>
      <c r="AH24" s="202"/>
      <c r="AI24" s="202"/>
      <c r="AJ24" s="202"/>
      <c r="AK24" s="841"/>
      <c r="AL24" s="843"/>
      <c r="AM24" s="843"/>
      <c r="AN24" s="844"/>
      <c r="AO24" s="845"/>
      <c r="AQ24" s="3"/>
      <c r="AR24" s="3"/>
      <c r="AS24" s="3"/>
      <c r="AT24" s="3"/>
      <c r="AU24" s="3"/>
      <c r="AV24" s="3"/>
      <c r="AW24" s="3"/>
      <c r="AX24" s="3"/>
      <c r="AY24" s="3"/>
      <c r="AZ24" s="3"/>
      <c r="BA24" s="3"/>
      <c r="BB24" s="3"/>
      <c r="BC24" s="3"/>
      <c r="BD24" s="3"/>
      <c r="BE24" s="3"/>
      <c r="BF24" s="3"/>
      <c r="BG24" s="3"/>
      <c r="BH24" s="3"/>
      <c r="BI24" s="3"/>
      <c r="BJ24" s="3"/>
      <c r="BK24" s="3"/>
      <c r="BP24" s="3"/>
      <c r="BQ24" s="3"/>
      <c r="BR24" s="3"/>
      <c r="BS24" s="3"/>
    </row>
    <row r="25" spans="2:71" ht="12" customHeight="1" x14ac:dyDescent="0.15">
      <c r="B25" s="679"/>
      <c r="C25" s="893"/>
      <c r="D25" s="894"/>
      <c r="E25" s="894"/>
      <c r="F25" s="894"/>
      <c r="G25" s="894"/>
      <c r="H25" s="894"/>
      <c r="I25" s="894"/>
      <c r="J25" s="895"/>
      <c r="K25" s="200"/>
      <c r="L25" s="841"/>
      <c r="M25" s="842"/>
      <c r="N25" s="841"/>
      <c r="O25" s="842"/>
      <c r="P25" s="841"/>
      <c r="Q25" s="842"/>
      <c r="R25" s="841"/>
      <c r="S25" s="843"/>
      <c r="T25" s="842"/>
      <c r="U25" s="841"/>
      <c r="V25" s="842"/>
      <c r="W25" s="841"/>
      <c r="X25" s="843"/>
      <c r="Y25" s="202"/>
      <c r="Z25" s="202"/>
      <c r="AA25" s="202"/>
      <c r="AB25" s="202"/>
      <c r="AC25" s="202"/>
      <c r="AD25" s="202"/>
      <c r="AE25" s="202"/>
      <c r="AF25" s="202"/>
      <c r="AG25" s="202"/>
      <c r="AH25" s="202"/>
      <c r="AI25" s="202"/>
      <c r="AJ25" s="202"/>
      <c r="AK25" s="841"/>
      <c r="AL25" s="843"/>
      <c r="AM25" s="843"/>
      <c r="AN25" s="844"/>
      <c r="AO25" s="845"/>
      <c r="AQ25" s="3"/>
      <c r="AR25" s="3"/>
      <c r="AS25" s="3"/>
      <c r="AT25" s="3"/>
      <c r="AU25" s="3"/>
      <c r="AV25" s="3"/>
      <c r="AW25" s="3"/>
      <c r="AX25" s="3"/>
      <c r="AY25" s="3"/>
      <c r="AZ25" s="3"/>
      <c r="BA25" s="3"/>
      <c r="BB25" s="3"/>
      <c r="BC25" s="3"/>
      <c r="BD25" s="3"/>
      <c r="BE25" s="3"/>
      <c r="BF25" s="3"/>
      <c r="BG25" s="3"/>
      <c r="BH25" s="3"/>
      <c r="BI25" s="3"/>
      <c r="BJ25" s="3"/>
      <c r="BK25" s="3"/>
      <c r="BP25" s="3"/>
      <c r="BQ25" s="3"/>
      <c r="BR25" s="3"/>
      <c r="BS25" s="3"/>
    </row>
    <row r="26" spans="2:71" ht="12" customHeight="1" x14ac:dyDescent="0.15">
      <c r="B26" s="679"/>
      <c r="C26" s="893"/>
      <c r="D26" s="894"/>
      <c r="E26" s="894"/>
      <c r="F26" s="894"/>
      <c r="G26" s="894"/>
      <c r="H26" s="894"/>
      <c r="I26" s="894"/>
      <c r="J26" s="895"/>
      <c r="K26" s="200"/>
      <c r="L26" s="841"/>
      <c r="M26" s="842"/>
      <c r="N26" s="846"/>
      <c r="O26" s="848"/>
      <c r="P26" s="841"/>
      <c r="Q26" s="842"/>
      <c r="R26" s="846"/>
      <c r="S26" s="847"/>
      <c r="T26" s="848"/>
      <c r="U26" s="841"/>
      <c r="V26" s="842"/>
      <c r="W26" s="841"/>
      <c r="X26" s="843"/>
      <c r="Y26" s="293"/>
      <c r="Z26" s="293"/>
      <c r="AA26" s="293"/>
      <c r="AB26" s="293"/>
      <c r="AC26" s="213"/>
      <c r="AD26" s="213"/>
      <c r="AE26" s="213"/>
      <c r="AF26" s="213"/>
      <c r="AG26" s="213"/>
      <c r="AH26" s="213"/>
      <c r="AI26" s="213"/>
      <c r="AJ26" s="213"/>
      <c r="AK26" s="841"/>
      <c r="AL26" s="843"/>
      <c r="AM26" s="843"/>
      <c r="AN26" s="844"/>
      <c r="AO26" s="845"/>
      <c r="AQ26" s="3"/>
      <c r="AR26" s="3"/>
      <c r="AS26" s="3"/>
      <c r="AT26" s="3"/>
      <c r="AU26" s="3"/>
      <c r="AV26" s="3"/>
      <c r="AW26" s="3"/>
      <c r="AX26" s="3"/>
      <c r="AY26" s="3"/>
      <c r="AZ26" s="3"/>
      <c r="BA26" s="3"/>
      <c r="BB26" s="3"/>
      <c r="BC26" s="3"/>
      <c r="BD26" s="3"/>
      <c r="BE26" s="3"/>
      <c r="BF26" s="3"/>
      <c r="BG26" s="3"/>
      <c r="BH26" s="3"/>
      <c r="BI26" s="3"/>
      <c r="BJ26" s="3"/>
      <c r="BK26" s="3"/>
      <c r="BP26" s="3"/>
      <c r="BQ26" s="3"/>
      <c r="BR26" s="3"/>
      <c r="BS26" s="3"/>
    </row>
    <row r="27" spans="2:71" ht="12" customHeight="1" x14ac:dyDescent="0.15">
      <c r="B27" s="679"/>
      <c r="C27" s="893"/>
      <c r="D27" s="894"/>
      <c r="E27" s="894"/>
      <c r="F27" s="894"/>
      <c r="G27" s="894"/>
      <c r="H27" s="894"/>
      <c r="I27" s="894"/>
      <c r="J27" s="895"/>
      <c r="K27" s="200"/>
      <c r="L27" s="841"/>
      <c r="M27" s="842"/>
      <c r="N27" s="841"/>
      <c r="O27" s="842"/>
      <c r="P27" s="841"/>
      <c r="Q27" s="842"/>
      <c r="R27" s="841"/>
      <c r="S27" s="843"/>
      <c r="T27" s="842"/>
      <c r="U27" s="841"/>
      <c r="V27" s="842"/>
      <c r="W27" s="841"/>
      <c r="X27" s="843"/>
      <c r="Y27" s="293"/>
      <c r="Z27" s="293"/>
      <c r="AA27" s="293"/>
      <c r="AB27" s="293"/>
      <c r="AC27" s="293"/>
      <c r="AD27" s="293"/>
      <c r="AE27" s="293"/>
      <c r="AF27" s="293"/>
      <c r="AG27" s="293"/>
      <c r="AH27" s="293"/>
      <c r="AI27" s="293"/>
      <c r="AJ27" s="293"/>
      <c r="AK27" s="841"/>
      <c r="AL27" s="843"/>
      <c r="AM27" s="843"/>
      <c r="AN27" s="844"/>
      <c r="AO27" s="845"/>
      <c r="AQ27" s="3"/>
      <c r="AR27" s="3"/>
      <c r="AS27" s="3"/>
      <c r="AT27" s="3"/>
      <c r="AU27" s="3"/>
      <c r="AV27" s="3"/>
      <c r="AW27" s="3"/>
      <c r="AX27" s="3"/>
      <c r="AY27" s="3"/>
      <c r="AZ27" s="3"/>
      <c r="BA27" s="3"/>
      <c r="BB27" s="3"/>
      <c r="BC27" s="3"/>
      <c r="BD27" s="3"/>
      <c r="BE27" s="3"/>
      <c r="BF27" s="3"/>
      <c r="BG27" s="3"/>
      <c r="BH27" s="3"/>
      <c r="BI27" s="3"/>
      <c r="BJ27" s="3"/>
      <c r="BK27" s="3"/>
      <c r="BP27" s="3"/>
      <c r="BQ27" s="3"/>
      <c r="BR27" s="3"/>
      <c r="BS27" s="3"/>
    </row>
    <row r="28" spans="2:71" ht="12" customHeight="1" x14ac:dyDescent="0.15">
      <c r="B28" s="679"/>
      <c r="C28" s="893"/>
      <c r="D28" s="894"/>
      <c r="E28" s="894"/>
      <c r="F28" s="894"/>
      <c r="G28" s="894"/>
      <c r="H28" s="894"/>
      <c r="I28" s="894"/>
      <c r="J28" s="895"/>
      <c r="K28" s="200"/>
      <c r="L28" s="841"/>
      <c r="M28" s="842"/>
      <c r="N28" s="841"/>
      <c r="O28" s="842"/>
      <c r="P28" s="841"/>
      <c r="Q28" s="842"/>
      <c r="R28" s="846"/>
      <c r="S28" s="847"/>
      <c r="T28" s="848"/>
      <c r="U28" s="841"/>
      <c r="V28" s="843"/>
      <c r="W28" s="841"/>
      <c r="X28" s="843"/>
      <c r="Y28" s="293"/>
      <c r="Z28" s="293"/>
      <c r="AA28" s="293"/>
      <c r="AB28" s="293"/>
      <c r="AC28" s="293"/>
      <c r="AD28" s="293"/>
      <c r="AE28" s="293"/>
      <c r="AF28" s="293"/>
      <c r="AG28" s="293"/>
      <c r="AH28" s="293"/>
      <c r="AI28" s="293"/>
      <c r="AJ28" s="293"/>
      <c r="AK28" s="841"/>
      <c r="AL28" s="843"/>
      <c r="AM28" s="843"/>
      <c r="AN28" s="844"/>
      <c r="AO28" s="845"/>
      <c r="AQ28" s="3"/>
      <c r="AR28" s="3"/>
      <c r="AS28" s="3"/>
      <c r="AT28" s="3"/>
      <c r="AU28" s="3"/>
      <c r="AV28" s="3"/>
      <c r="AW28" s="3"/>
      <c r="AX28" s="3"/>
      <c r="AY28" s="3"/>
      <c r="AZ28" s="3"/>
      <c r="BA28" s="3"/>
      <c r="BB28" s="3"/>
      <c r="BC28" s="3"/>
      <c r="BD28" s="3"/>
      <c r="BE28" s="3"/>
      <c r="BF28" s="3"/>
      <c r="BG28" s="3"/>
      <c r="BH28" s="3"/>
      <c r="BI28" s="3"/>
      <c r="BJ28" s="3"/>
      <c r="BK28" s="3"/>
      <c r="BP28" s="3"/>
      <c r="BQ28" s="3"/>
      <c r="BR28" s="3"/>
      <c r="BS28" s="3"/>
    </row>
    <row r="29" spans="2:71" ht="12" customHeight="1" x14ac:dyDescent="0.15">
      <c r="B29" s="679"/>
      <c r="C29" s="893"/>
      <c r="D29" s="894"/>
      <c r="E29" s="894"/>
      <c r="F29" s="894"/>
      <c r="G29" s="894"/>
      <c r="H29" s="894"/>
      <c r="I29" s="894"/>
      <c r="J29" s="895"/>
      <c r="K29" s="200"/>
      <c r="L29" s="841"/>
      <c r="M29" s="842"/>
      <c r="N29" s="841"/>
      <c r="O29" s="842"/>
      <c r="P29" s="841"/>
      <c r="Q29" s="842"/>
      <c r="R29" s="841"/>
      <c r="S29" s="843"/>
      <c r="T29" s="842"/>
      <c r="U29" s="841"/>
      <c r="V29" s="842"/>
      <c r="W29" s="841"/>
      <c r="X29" s="843"/>
      <c r="Y29" s="293"/>
      <c r="Z29" s="293"/>
      <c r="AA29" s="293"/>
      <c r="AB29" s="293"/>
      <c r="AC29" s="293"/>
      <c r="AD29" s="293"/>
      <c r="AE29" s="293"/>
      <c r="AF29" s="293"/>
      <c r="AG29" s="293"/>
      <c r="AH29" s="293"/>
      <c r="AI29" s="293"/>
      <c r="AJ29" s="293"/>
      <c r="AK29" s="841"/>
      <c r="AL29" s="843"/>
      <c r="AM29" s="843"/>
      <c r="AN29" s="844"/>
      <c r="AO29" s="845"/>
      <c r="AQ29" s="3"/>
      <c r="AR29" s="3"/>
      <c r="AS29" s="3"/>
      <c r="AT29" s="3"/>
      <c r="AU29" s="3"/>
      <c r="AV29" s="3"/>
      <c r="AW29" s="3"/>
      <c r="AX29" s="3"/>
      <c r="AY29" s="3"/>
      <c r="AZ29" s="3"/>
      <c r="BA29" s="3"/>
      <c r="BB29" s="3"/>
      <c r="BC29" s="3"/>
      <c r="BD29" s="3"/>
      <c r="BE29" s="3"/>
      <c r="BF29" s="3"/>
      <c r="BG29" s="3"/>
      <c r="BH29" s="3"/>
      <c r="BI29" s="3"/>
      <c r="BJ29" s="3"/>
      <c r="BK29" s="3"/>
      <c r="BP29" s="3"/>
      <c r="BQ29" s="3"/>
      <c r="BR29" s="3"/>
      <c r="BS29" s="3"/>
    </row>
    <row r="30" spans="2:71" ht="12" customHeight="1" x14ac:dyDescent="0.15">
      <c r="B30" s="679"/>
      <c r="C30" s="893"/>
      <c r="D30" s="894"/>
      <c r="E30" s="894"/>
      <c r="F30" s="894"/>
      <c r="G30" s="894"/>
      <c r="H30" s="894"/>
      <c r="I30" s="894"/>
      <c r="J30" s="895"/>
      <c r="K30" s="200"/>
      <c r="L30" s="841"/>
      <c r="M30" s="842"/>
      <c r="N30" s="841"/>
      <c r="O30" s="842"/>
      <c r="P30" s="841"/>
      <c r="Q30" s="842"/>
      <c r="R30" s="841"/>
      <c r="S30" s="843"/>
      <c r="T30" s="842"/>
      <c r="U30" s="841"/>
      <c r="V30" s="842"/>
      <c r="W30" s="841"/>
      <c r="X30" s="843"/>
      <c r="Y30" s="293"/>
      <c r="Z30" s="293"/>
      <c r="AA30" s="293"/>
      <c r="AB30" s="293"/>
      <c r="AC30" s="293"/>
      <c r="AD30" s="293"/>
      <c r="AE30" s="293"/>
      <c r="AF30" s="293"/>
      <c r="AG30" s="293"/>
      <c r="AH30" s="293"/>
      <c r="AI30" s="293"/>
      <c r="AJ30" s="293"/>
      <c r="AK30" s="841"/>
      <c r="AL30" s="843"/>
      <c r="AM30" s="843"/>
      <c r="AN30" s="844"/>
      <c r="AO30" s="845"/>
      <c r="AQ30" s="3"/>
      <c r="AR30" s="3"/>
      <c r="AS30" s="3"/>
      <c r="AT30" s="3"/>
      <c r="AU30" s="3"/>
      <c r="AV30" s="3"/>
      <c r="AW30" s="3"/>
      <c r="AX30" s="3"/>
      <c r="AY30" s="3"/>
      <c r="AZ30" s="3"/>
      <c r="BA30" s="3"/>
      <c r="BB30" s="3"/>
      <c r="BC30" s="3"/>
      <c r="BD30" s="3"/>
      <c r="BE30" s="3"/>
      <c r="BF30" s="3"/>
      <c r="BG30" s="3"/>
      <c r="BH30" s="3"/>
      <c r="BI30" s="3"/>
      <c r="BJ30" s="3"/>
      <c r="BK30" s="3"/>
      <c r="BP30" s="3"/>
      <c r="BQ30" s="3"/>
      <c r="BR30" s="3"/>
      <c r="BS30" s="3"/>
    </row>
    <row r="31" spans="2:71" ht="12" customHeight="1" x14ac:dyDescent="0.15">
      <c r="B31" s="679"/>
      <c r="C31" s="893"/>
      <c r="D31" s="894"/>
      <c r="E31" s="894"/>
      <c r="F31" s="894"/>
      <c r="G31" s="894"/>
      <c r="H31" s="894"/>
      <c r="I31" s="894"/>
      <c r="J31" s="895"/>
      <c r="K31" s="200"/>
      <c r="L31" s="841"/>
      <c r="M31" s="842"/>
      <c r="N31" s="841"/>
      <c r="O31" s="842"/>
      <c r="P31" s="841"/>
      <c r="Q31" s="842"/>
      <c r="R31" s="841"/>
      <c r="S31" s="843"/>
      <c r="T31" s="842"/>
      <c r="U31" s="841"/>
      <c r="V31" s="842"/>
      <c r="W31" s="841"/>
      <c r="X31" s="843"/>
      <c r="Y31" s="202"/>
      <c r="Z31" s="202"/>
      <c r="AA31" s="202"/>
      <c r="AB31" s="202"/>
      <c r="AC31" s="202"/>
      <c r="AD31" s="202"/>
      <c r="AE31" s="202"/>
      <c r="AF31" s="202"/>
      <c r="AG31" s="202"/>
      <c r="AH31" s="202"/>
      <c r="AI31" s="202"/>
      <c r="AJ31" s="202"/>
      <c r="AK31" s="841"/>
      <c r="AL31" s="843"/>
      <c r="AM31" s="843"/>
      <c r="AN31" s="844"/>
      <c r="AO31" s="845"/>
      <c r="AQ31" s="3"/>
      <c r="AR31" s="3"/>
      <c r="AS31" s="3"/>
      <c r="AT31" s="3"/>
      <c r="AU31" s="3"/>
      <c r="AV31" s="3"/>
      <c r="AW31" s="3"/>
      <c r="AX31" s="3"/>
      <c r="AY31" s="3"/>
      <c r="AZ31" s="3"/>
      <c r="BA31" s="3"/>
      <c r="BB31" s="3"/>
      <c r="BC31" s="3"/>
      <c r="BD31" s="3"/>
      <c r="BE31" s="3"/>
      <c r="BF31" s="3"/>
      <c r="BG31" s="3"/>
      <c r="BH31" s="3"/>
      <c r="BI31" s="3"/>
      <c r="BJ31" s="3"/>
      <c r="BK31" s="3"/>
      <c r="BP31" s="3"/>
      <c r="BQ31" s="3"/>
      <c r="BR31" s="3"/>
      <c r="BS31" s="3"/>
    </row>
    <row r="32" spans="2:71" ht="12" customHeight="1" x14ac:dyDescent="0.15">
      <c r="B32" s="679"/>
      <c r="C32" s="893"/>
      <c r="D32" s="894"/>
      <c r="E32" s="894"/>
      <c r="F32" s="894"/>
      <c r="G32" s="894"/>
      <c r="H32" s="894"/>
      <c r="I32" s="894"/>
      <c r="J32" s="895"/>
      <c r="K32" s="200"/>
      <c r="L32" s="841"/>
      <c r="M32" s="842"/>
      <c r="N32" s="841"/>
      <c r="O32" s="842"/>
      <c r="P32" s="841"/>
      <c r="Q32" s="842"/>
      <c r="R32" s="841"/>
      <c r="S32" s="843"/>
      <c r="T32" s="842"/>
      <c r="U32" s="841"/>
      <c r="V32" s="842"/>
      <c r="W32" s="841"/>
      <c r="X32" s="843"/>
      <c r="Y32" s="202"/>
      <c r="Z32" s="202"/>
      <c r="AA32" s="202"/>
      <c r="AB32" s="202"/>
      <c r="AC32" s="202"/>
      <c r="AD32" s="202"/>
      <c r="AE32" s="202"/>
      <c r="AF32" s="202"/>
      <c r="AG32" s="202"/>
      <c r="AH32" s="202"/>
      <c r="AI32" s="202"/>
      <c r="AJ32" s="202"/>
      <c r="AK32" s="841"/>
      <c r="AL32" s="843"/>
      <c r="AM32" s="843"/>
      <c r="AN32" s="844"/>
      <c r="AO32" s="845"/>
      <c r="AQ32" s="3"/>
      <c r="AR32" s="3"/>
      <c r="AS32" s="3"/>
      <c r="AT32" s="3"/>
      <c r="AU32" s="3"/>
      <c r="AV32" s="3"/>
      <c r="AW32" s="3"/>
      <c r="AX32" s="3"/>
      <c r="AY32" s="3"/>
      <c r="AZ32" s="3"/>
      <c r="BA32" s="3"/>
      <c r="BB32" s="3"/>
      <c r="BC32" s="3"/>
      <c r="BD32" s="3"/>
      <c r="BE32" s="3"/>
      <c r="BF32" s="3"/>
      <c r="BG32" s="3"/>
      <c r="BH32" s="3"/>
      <c r="BI32" s="3"/>
      <c r="BJ32" s="3"/>
      <c r="BK32" s="3"/>
      <c r="BP32" s="3"/>
      <c r="BQ32" s="3"/>
      <c r="BR32" s="3"/>
      <c r="BS32" s="3"/>
    </row>
    <row r="33" spans="2:71" ht="12" customHeight="1" x14ac:dyDescent="0.15">
      <c r="B33" s="679"/>
      <c r="C33" s="893"/>
      <c r="D33" s="894"/>
      <c r="E33" s="894"/>
      <c r="F33" s="894"/>
      <c r="G33" s="894"/>
      <c r="H33" s="894"/>
      <c r="I33" s="894"/>
      <c r="J33" s="895"/>
      <c r="K33" s="200"/>
      <c r="L33" s="841"/>
      <c r="M33" s="842"/>
      <c r="N33" s="841"/>
      <c r="O33" s="842"/>
      <c r="P33" s="841"/>
      <c r="Q33" s="842"/>
      <c r="R33" s="841"/>
      <c r="S33" s="843"/>
      <c r="T33" s="842"/>
      <c r="U33" s="841"/>
      <c r="V33" s="842"/>
      <c r="W33" s="841"/>
      <c r="X33" s="843"/>
      <c r="Y33" s="202"/>
      <c r="Z33" s="202"/>
      <c r="AA33" s="202"/>
      <c r="AB33" s="202"/>
      <c r="AC33" s="202"/>
      <c r="AD33" s="202"/>
      <c r="AE33" s="202"/>
      <c r="AF33" s="202"/>
      <c r="AG33" s="202"/>
      <c r="AH33" s="202"/>
      <c r="AI33" s="202"/>
      <c r="AJ33" s="202"/>
      <c r="AK33" s="841"/>
      <c r="AL33" s="843"/>
      <c r="AM33" s="843"/>
      <c r="AN33" s="844"/>
      <c r="AO33" s="845"/>
      <c r="AQ33" s="3"/>
      <c r="AR33" s="3"/>
      <c r="AS33" s="3"/>
      <c r="AT33" s="3"/>
      <c r="AU33" s="3"/>
      <c r="AV33" s="3"/>
      <c r="AW33" s="3"/>
      <c r="AX33" s="3"/>
      <c r="AY33" s="3"/>
      <c r="AZ33" s="3"/>
      <c r="BA33" s="3"/>
      <c r="BB33" s="3"/>
      <c r="BC33" s="3"/>
      <c r="BD33" s="3"/>
      <c r="BE33" s="3"/>
      <c r="BF33" s="3"/>
      <c r="BG33" s="3"/>
      <c r="BH33" s="3"/>
      <c r="BI33" s="3"/>
      <c r="BJ33" s="3"/>
      <c r="BK33" s="3"/>
      <c r="BP33" s="3"/>
      <c r="BQ33" s="3"/>
      <c r="BR33" s="3"/>
      <c r="BS33" s="3"/>
    </row>
    <row r="34" spans="2:71" ht="12" customHeight="1" x14ac:dyDescent="0.15">
      <c r="B34" s="679"/>
      <c r="C34" s="893"/>
      <c r="D34" s="894"/>
      <c r="E34" s="894"/>
      <c r="F34" s="894"/>
      <c r="G34" s="894"/>
      <c r="H34" s="894"/>
      <c r="I34" s="894"/>
      <c r="J34" s="895"/>
      <c r="K34" s="200"/>
      <c r="L34" s="841"/>
      <c r="M34" s="842"/>
      <c r="N34" s="841"/>
      <c r="O34" s="842"/>
      <c r="P34" s="841"/>
      <c r="Q34" s="842"/>
      <c r="R34" s="841"/>
      <c r="S34" s="843"/>
      <c r="T34" s="842"/>
      <c r="U34" s="841"/>
      <c r="V34" s="842"/>
      <c r="W34" s="841"/>
      <c r="X34" s="843"/>
      <c r="Y34" s="202"/>
      <c r="Z34" s="202"/>
      <c r="AA34" s="202"/>
      <c r="AB34" s="202"/>
      <c r="AC34" s="202"/>
      <c r="AD34" s="202"/>
      <c r="AE34" s="202"/>
      <c r="AF34" s="202"/>
      <c r="AG34" s="202"/>
      <c r="AH34" s="202"/>
      <c r="AI34" s="202"/>
      <c r="AJ34" s="202"/>
      <c r="AK34" s="841"/>
      <c r="AL34" s="843"/>
      <c r="AM34" s="843"/>
      <c r="AN34" s="844"/>
      <c r="AO34" s="845"/>
      <c r="AQ34" s="3"/>
      <c r="AR34" s="3"/>
      <c r="AS34" s="3"/>
      <c r="AT34" s="3"/>
      <c r="AU34" s="3"/>
      <c r="AV34" s="3"/>
      <c r="AW34" s="3"/>
      <c r="AX34" s="3"/>
      <c r="AY34" s="3"/>
      <c r="AZ34" s="3"/>
      <c r="BA34" s="3"/>
      <c r="BB34" s="3"/>
      <c r="BC34" s="3"/>
      <c r="BD34" s="3"/>
      <c r="BE34" s="3"/>
      <c r="BF34" s="3"/>
      <c r="BG34" s="3"/>
      <c r="BH34" s="3"/>
      <c r="BI34" s="3"/>
      <c r="BJ34" s="3"/>
      <c r="BK34" s="3"/>
      <c r="BP34" s="3"/>
      <c r="BQ34" s="3"/>
      <c r="BR34" s="3"/>
      <c r="BS34" s="3"/>
    </row>
    <row r="35" spans="2:71" ht="12" customHeight="1" x14ac:dyDescent="0.15">
      <c r="B35" s="679"/>
      <c r="C35" s="893"/>
      <c r="D35" s="894"/>
      <c r="E35" s="894"/>
      <c r="F35" s="894"/>
      <c r="G35" s="894"/>
      <c r="H35" s="894"/>
      <c r="I35" s="894"/>
      <c r="J35" s="895"/>
      <c r="K35" s="200"/>
      <c r="L35" s="841"/>
      <c r="M35" s="842"/>
      <c r="N35" s="841"/>
      <c r="O35" s="842"/>
      <c r="P35" s="841"/>
      <c r="Q35" s="842"/>
      <c r="R35" s="841"/>
      <c r="S35" s="843"/>
      <c r="T35" s="842"/>
      <c r="U35" s="841"/>
      <c r="V35" s="842"/>
      <c r="W35" s="841"/>
      <c r="X35" s="843"/>
      <c r="Y35" s="202"/>
      <c r="Z35" s="202"/>
      <c r="AA35" s="202"/>
      <c r="AB35" s="202"/>
      <c r="AC35" s="202"/>
      <c r="AD35" s="202"/>
      <c r="AE35" s="202"/>
      <c r="AF35" s="202"/>
      <c r="AG35" s="202"/>
      <c r="AH35" s="202"/>
      <c r="AI35" s="202"/>
      <c r="AJ35" s="202"/>
      <c r="AK35" s="841"/>
      <c r="AL35" s="843"/>
      <c r="AM35" s="843"/>
      <c r="AN35" s="844"/>
      <c r="AO35" s="845"/>
      <c r="AQ35" s="3"/>
      <c r="AR35" s="3"/>
      <c r="AS35" s="3"/>
      <c r="AT35" s="3"/>
      <c r="AU35" s="3"/>
      <c r="AV35" s="3"/>
      <c r="AW35" s="3"/>
      <c r="AX35" s="3"/>
      <c r="AY35" s="3"/>
      <c r="AZ35" s="3"/>
      <c r="BA35" s="3"/>
      <c r="BB35" s="3"/>
      <c r="BC35" s="3"/>
      <c r="BD35" s="3"/>
      <c r="BE35" s="3"/>
      <c r="BF35" s="3"/>
      <c r="BG35" s="3"/>
      <c r="BH35" s="3"/>
      <c r="BI35" s="3"/>
      <c r="BJ35" s="3"/>
      <c r="BK35" s="3"/>
      <c r="BP35" s="3"/>
      <c r="BQ35" s="3"/>
      <c r="BR35" s="3"/>
      <c r="BS35" s="3"/>
    </row>
    <row r="36" spans="2:71" ht="12" customHeight="1" x14ac:dyDescent="0.15">
      <c r="B36" s="679"/>
      <c r="C36" s="893"/>
      <c r="D36" s="894"/>
      <c r="E36" s="894"/>
      <c r="F36" s="894"/>
      <c r="G36" s="894"/>
      <c r="H36" s="894"/>
      <c r="I36" s="894"/>
      <c r="J36" s="895"/>
      <c r="K36" s="423" t="s">
        <v>250</v>
      </c>
      <c r="L36" s="423" t="s">
        <v>249</v>
      </c>
      <c r="M36" s="423"/>
      <c r="N36" s="423"/>
      <c r="O36" s="423"/>
      <c r="P36" s="423"/>
      <c r="Q36" s="423"/>
      <c r="R36" s="423"/>
      <c r="S36" s="423"/>
      <c r="T36" s="423"/>
      <c r="U36" s="423"/>
      <c r="V36" s="423"/>
      <c r="W36" s="423"/>
      <c r="X36" s="423"/>
      <c r="Y36" s="899" t="s">
        <v>248</v>
      </c>
      <c r="Z36" s="900"/>
      <c r="AA36" s="900"/>
      <c r="AB36" s="860"/>
      <c r="AC36" s="214">
        <f t="shared" ref="AC36:AJ36" si="0">SUM(AC11:AC35)</f>
        <v>0</v>
      </c>
      <c r="AD36" s="214">
        <f t="shared" si="0"/>
        <v>0</v>
      </c>
      <c r="AE36" s="214">
        <f t="shared" si="0"/>
        <v>0</v>
      </c>
      <c r="AF36" s="214">
        <f t="shared" si="0"/>
        <v>0.9</v>
      </c>
      <c r="AG36" s="214">
        <f t="shared" si="0"/>
        <v>0</v>
      </c>
      <c r="AH36" s="214">
        <f t="shared" si="0"/>
        <v>0</v>
      </c>
      <c r="AI36" s="214">
        <f t="shared" si="0"/>
        <v>0</v>
      </c>
      <c r="AJ36" s="214">
        <f t="shared" si="0"/>
        <v>1.3</v>
      </c>
      <c r="AK36" s="899" t="s">
        <v>247</v>
      </c>
      <c r="AL36" s="900"/>
      <c r="AM36" s="900"/>
      <c r="AN36" s="844"/>
      <c r="AO36" s="845"/>
      <c r="AQ36" s="3"/>
      <c r="AR36" s="3"/>
      <c r="AS36" s="3"/>
      <c r="AT36" s="3"/>
      <c r="AU36" s="3"/>
      <c r="AV36" s="3"/>
      <c r="AW36" s="3"/>
      <c r="AX36" s="3"/>
      <c r="AY36" s="3"/>
      <c r="AZ36" s="3"/>
      <c r="BA36" s="3"/>
      <c r="BB36" s="3"/>
      <c r="BC36" s="3"/>
      <c r="BD36" s="3"/>
      <c r="BE36" s="3"/>
      <c r="BF36" s="3"/>
      <c r="BG36" s="3"/>
      <c r="BH36" s="3"/>
      <c r="BI36" s="3"/>
      <c r="BJ36" s="3"/>
      <c r="BK36" s="3"/>
      <c r="BP36" s="3"/>
      <c r="BQ36" s="3"/>
      <c r="BR36" s="3"/>
      <c r="BS36" s="3"/>
    </row>
    <row r="37" spans="2:71" ht="12" customHeight="1" x14ac:dyDescent="0.15">
      <c r="B37" s="679"/>
      <c r="C37" s="893"/>
      <c r="D37" s="894"/>
      <c r="E37" s="894"/>
      <c r="F37" s="894"/>
      <c r="G37" s="894"/>
      <c r="H37" s="894"/>
      <c r="I37" s="894"/>
      <c r="J37" s="895"/>
      <c r="K37" s="423"/>
      <c r="L37" s="423" t="s">
        <v>246</v>
      </c>
      <c r="M37" s="423"/>
      <c r="N37" s="423"/>
      <c r="O37" s="423" t="s">
        <v>245</v>
      </c>
      <c r="P37" s="423"/>
      <c r="Q37" s="423"/>
      <c r="R37" s="423"/>
      <c r="S37" s="423"/>
      <c r="T37" s="423"/>
      <c r="U37" s="423"/>
      <c r="V37" s="423"/>
      <c r="W37" s="423"/>
      <c r="X37" s="423"/>
      <c r="Y37" s="203">
        <f>COUNTIF(Y11:Y35,"〇")</f>
        <v>0</v>
      </c>
      <c r="Z37" s="203">
        <f>COUNTIF(Z11:Z35,"〇")</f>
        <v>0</v>
      </c>
      <c r="AA37" s="203">
        <f>COUNTIF(AA11:AA35,"〇")</f>
        <v>0</v>
      </c>
      <c r="AB37" s="203">
        <f>COUNTIF(AB11:AB35,"〇")</f>
        <v>1</v>
      </c>
      <c r="AC37" s="203">
        <f t="shared" ref="AC37:AJ37" si="1">COUNT(AC11:AC35)</f>
        <v>0</v>
      </c>
      <c r="AD37" s="203">
        <f t="shared" si="1"/>
        <v>0</v>
      </c>
      <c r="AE37" s="203">
        <f t="shared" si="1"/>
        <v>0</v>
      </c>
      <c r="AF37" s="203">
        <f t="shared" si="1"/>
        <v>1</v>
      </c>
      <c r="AG37" s="203">
        <f t="shared" si="1"/>
        <v>0</v>
      </c>
      <c r="AH37" s="203">
        <f t="shared" si="1"/>
        <v>0</v>
      </c>
      <c r="AI37" s="203">
        <f t="shared" si="1"/>
        <v>0</v>
      </c>
      <c r="AJ37" s="203">
        <f t="shared" si="1"/>
        <v>1</v>
      </c>
      <c r="AK37" s="918"/>
      <c r="AL37" s="919"/>
      <c r="AM37" s="919"/>
      <c r="AN37" s="919"/>
      <c r="AO37" s="920"/>
      <c r="AQ37" s="3"/>
      <c r="AR37" s="3"/>
      <c r="AS37" s="3"/>
      <c r="AT37" s="3"/>
      <c r="AU37" s="3"/>
      <c r="AV37" s="3"/>
      <c r="AW37" s="3"/>
      <c r="AX37" s="3"/>
      <c r="AY37" s="3"/>
      <c r="AZ37" s="3"/>
      <c r="BA37" s="3"/>
      <c r="BB37" s="3"/>
      <c r="BC37" s="3"/>
      <c r="BD37" s="3"/>
      <c r="BE37" s="3"/>
      <c r="BF37" s="3"/>
      <c r="BG37" s="3"/>
      <c r="BH37" s="3"/>
      <c r="BI37" s="3"/>
      <c r="BJ37" s="3"/>
      <c r="BK37" s="3"/>
      <c r="BP37" s="3"/>
      <c r="BQ37" s="3"/>
      <c r="BR37" s="3"/>
      <c r="BS37" s="3"/>
    </row>
    <row r="38" spans="2:71" ht="12" customHeight="1" x14ac:dyDescent="0.15">
      <c r="B38" s="679"/>
      <c r="C38" s="893"/>
      <c r="D38" s="894"/>
      <c r="E38" s="894"/>
      <c r="F38" s="894"/>
      <c r="G38" s="894"/>
      <c r="H38" s="894"/>
      <c r="I38" s="894"/>
      <c r="J38" s="895"/>
      <c r="K38" s="423"/>
      <c r="L38" s="423"/>
      <c r="M38" s="423"/>
      <c r="N38" s="423"/>
      <c r="O38" s="423" t="s">
        <v>400</v>
      </c>
      <c r="P38" s="423"/>
      <c r="Q38" s="423"/>
      <c r="R38" s="423"/>
      <c r="S38" s="423"/>
      <c r="T38" s="423"/>
      <c r="U38" s="423"/>
      <c r="V38" s="423"/>
      <c r="W38" s="423"/>
      <c r="X38" s="423"/>
      <c r="Y38" s="906" t="str">
        <f>IF(Y37&gt;0,"Ⅳ",IF(Z37&gt;0,"Ⅲ",IF(AA37&gt;0,"Ⅱa",IF(AB37&gt;0,"Ⅱb","Ⅰ"))))</f>
        <v>Ⅱb</v>
      </c>
      <c r="Z38" s="907"/>
      <c r="AA38" s="907"/>
      <c r="AB38" s="908"/>
      <c r="AC38" s="906" t="str">
        <f>IF(AC37&gt;0,"Ⅳ",IF(AD37&gt;0,"Ⅲ",IF(AE37&gt;0,"Ⅱa",IF(AF37&gt;0,"Ⅱb","Ⅰ"))))</f>
        <v>Ⅱb</v>
      </c>
      <c r="AD38" s="907"/>
      <c r="AE38" s="907"/>
      <c r="AF38" s="908"/>
      <c r="AG38" s="906" t="str">
        <f>IF(AG37&gt;0,"Ⅳ",IF(AH37&gt;0,"Ⅲ",IF(AI37&gt;0,"Ⅱa",IF(AJ37&gt;0,"Ⅱb","Ⅰ"))))</f>
        <v>Ⅱb</v>
      </c>
      <c r="AH38" s="907"/>
      <c r="AI38" s="907"/>
      <c r="AJ38" s="908"/>
      <c r="AK38" s="921"/>
      <c r="AL38" s="922"/>
      <c r="AM38" s="922"/>
      <c r="AN38" s="922"/>
      <c r="AO38" s="923"/>
      <c r="AQ38" s="3"/>
      <c r="AR38" s="3"/>
      <c r="AS38" s="3"/>
      <c r="AT38" s="3"/>
      <c r="AU38" s="3"/>
      <c r="AV38" s="3"/>
      <c r="AW38" s="3"/>
      <c r="AX38" s="3"/>
      <c r="AY38" s="3"/>
      <c r="AZ38" s="3"/>
      <c r="BA38" s="3"/>
      <c r="BB38" s="3"/>
      <c r="BC38" s="3"/>
      <c r="BD38" s="3"/>
      <c r="BE38" s="3"/>
      <c r="BF38" s="3"/>
      <c r="BG38" s="3"/>
      <c r="BH38" s="3"/>
      <c r="BI38" s="3"/>
      <c r="BJ38" s="3"/>
      <c r="BK38" s="3"/>
      <c r="BP38" s="3"/>
      <c r="BQ38" s="3"/>
      <c r="BR38" s="3"/>
      <c r="BS38" s="3"/>
    </row>
    <row r="39" spans="2:71" ht="12" customHeight="1" x14ac:dyDescent="0.15">
      <c r="B39" s="679"/>
      <c r="C39" s="893"/>
      <c r="D39" s="894"/>
      <c r="E39" s="894"/>
      <c r="F39" s="894"/>
      <c r="G39" s="894"/>
      <c r="H39" s="894"/>
      <c r="I39" s="894"/>
      <c r="J39" s="895"/>
      <c r="K39" s="423"/>
      <c r="L39" s="423" t="s">
        <v>244</v>
      </c>
      <c r="M39" s="423"/>
      <c r="N39" s="423"/>
      <c r="O39" s="423" t="s">
        <v>243</v>
      </c>
      <c r="P39" s="423"/>
      <c r="Q39" s="423"/>
      <c r="R39" s="423"/>
      <c r="S39" s="423"/>
      <c r="T39" s="423"/>
      <c r="U39" s="423"/>
      <c r="V39" s="423"/>
      <c r="W39" s="423"/>
      <c r="X39" s="423"/>
      <c r="Y39" s="155" t="s">
        <v>41</v>
      </c>
      <c r="Z39" s="155" t="s">
        <v>42</v>
      </c>
      <c r="AA39" s="424" t="s">
        <v>43</v>
      </c>
      <c r="AB39" s="424"/>
      <c r="AC39" s="155" t="s">
        <v>41</v>
      </c>
      <c r="AD39" s="155" t="s">
        <v>242</v>
      </c>
      <c r="AE39" s="424" t="s">
        <v>43</v>
      </c>
      <c r="AF39" s="424"/>
      <c r="AG39" s="155" t="s">
        <v>41</v>
      </c>
      <c r="AH39" s="155" t="s">
        <v>42</v>
      </c>
      <c r="AI39" s="424" t="s">
        <v>43</v>
      </c>
      <c r="AJ39" s="424"/>
      <c r="AK39" s="921"/>
      <c r="AL39" s="922"/>
      <c r="AM39" s="922"/>
      <c r="AN39" s="922"/>
      <c r="AO39" s="923"/>
      <c r="AQ39" s="3"/>
      <c r="AR39" s="3"/>
      <c r="AS39" s="3"/>
      <c r="AT39" s="3"/>
      <c r="AU39" s="3"/>
      <c r="AV39" s="3"/>
      <c r="AW39" s="3"/>
      <c r="AX39" s="3"/>
      <c r="AY39" s="3"/>
      <c r="AZ39" s="3"/>
      <c r="BA39" s="3"/>
      <c r="BB39" s="3"/>
      <c r="BC39" s="3"/>
      <c r="BD39" s="3"/>
      <c r="BE39" s="3"/>
      <c r="BF39" s="3"/>
      <c r="BG39" s="3"/>
      <c r="BH39" s="3"/>
      <c r="BI39" s="3"/>
      <c r="BJ39" s="3"/>
      <c r="BK39" s="3"/>
      <c r="BP39" s="3"/>
      <c r="BQ39" s="3"/>
      <c r="BR39" s="3"/>
      <c r="BS39" s="3"/>
    </row>
    <row r="40" spans="2:71" ht="12" customHeight="1" x14ac:dyDescent="0.15">
      <c r="B40" s="679"/>
      <c r="C40" s="893"/>
      <c r="D40" s="894"/>
      <c r="E40" s="894"/>
      <c r="F40" s="894"/>
      <c r="G40" s="894"/>
      <c r="H40" s="894"/>
      <c r="I40" s="894"/>
      <c r="J40" s="895"/>
      <c r="K40" s="423"/>
      <c r="L40" s="423"/>
      <c r="M40" s="423"/>
      <c r="N40" s="423"/>
      <c r="O40" s="423" t="s">
        <v>401</v>
      </c>
      <c r="P40" s="423"/>
      <c r="Q40" s="423"/>
      <c r="R40" s="423"/>
      <c r="S40" s="423"/>
      <c r="T40" s="423"/>
      <c r="U40" s="423"/>
      <c r="V40" s="423"/>
      <c r="W40" s="423"/>
      <c r="X40" s="423"/>
      <c r="Y40" s="229">
        <f>IF(Y37=0,0,1)</f>
        <v>0</v>
      </c>
      <c r="Z40" s="229">
        <f>IF(Z37=0,0,1)</f>
        <v>0</v>
      </c>
      <c r="AA40" s="930">
        <f>IF(AND(AA37=0,AB37=0),0,1)</f>
        <v>1</v>
      </c>
      <c r="AB40" s="931">
        <f t="shared" ref="AB40" si="2">IF(AB37=0,0,1)</f>
        <v>1</v>
      </c>
      <c r="AC40" s="64">
        <f>AC37</f>
        <v>0</v>
      </c>
      <c r="AD40" s="64">
        <f>AD37</f>
        <v>0</v>
      </c>
      <c r="AE40" s="932">
        <f>SUM(AE37:AF37)</f>
        <v>1</v>
      </c>
      <c r="AF40" s="933"/>
      <c r="AG40" s="64">
        <f>AG37</f>
        <v>0</v>
      </c>
      <c r="AH40" s="64">
        <f>AH37</f>
        <v>0</v>
      </c>
      <c r="AI40" s="932">
        <f>SUM(AI37:AJ37)</f>
        <v>1</v>
      </c>
      <c r="AJ40" s="933"/>
      <c r="AK40" s="921"/>
      <c r="AL40" s="922"/>
      <c r="AM40" s="922"/>
      <c r="AN40" s="922"/>
      <c r="AO40" s="923"/>
      <c r="AQ40" s="3"/>
      <c r="AR40" s="3"/>
      <c r="AS40" s="3"/>
      <c r="AT40" s="3"/>
      <c r="AU40" s="3"/>
      <c r="AV40" s="3"/>
      <c r="AW40" s="3"/>
      <c r="AX40" s="3"/>
      <c r="AY40" s="3"/>
      <c r="AZ40" s="3"/>
      <c r="BA40" s="3"/>
      <c r="BB40" s="3"/>
      <c r="BC40" s="3"/>
      <c r="BD40" s="3"/>
      <c r="BE40" s="3"/>
      <c r="BF40" s="3"/>
      <c r="BG40" s="3"/>
      <c r="BH40" s="3"/>
      <c r="BI40" s="3"/>
      <c r="BJ40" s="3"/>
      <c r="BK40" s="3"/>
      <c r="BP40" s="3"/>
      <c r="BQ40" s="3"/>
      <c r="BR40" s="3"/>
      <c r="BS40" s="3"/>
    </row>
    <row r="41" spans="2:71" ht="12" customHeight="1" x14ac:dyDescent="0.15">
      <c r="B41" s="679"/>
      <c r="C41" s="893"/>
      <c r="D41" s="894"/>
      <c r="E41" s="894"/>
      <c r="F41" s="894"/>
      <c r="G41" s="894"/>
      <c r="H41" s="894"/>
      <c r="I41" s="894"/>
      <c r="J41" s="895"/>
      <c r="K41" s="423"/>
      <c r="L41" s="423"/>
      <c r="M41" s="423"/>
      <c r="N41" s="423"/>
      <c r="O41" s="423" t="s">
        <v>402</v>
      </c>
      <c r="P41" s="423"/>
      <c r="Q41" s="423"/>
      <c r="R41" s="423"/>
      <c r="S41" s="423"/>
      <c r="T41" s="423"/>
      <c r="U41" s="423"/>
      <c r="V41" s="423"/>
      <c r="W41" s="423"/>
      <c r="X41" s="423"/>
      <c r="Y41" s="927" t="str">
        <f>IF(Y40&gt;0,"Ⅳ",IF(Z40&gt;0,"Ⅲ",IF(AA40&gt;0,"Ⅱ","Ⅰ")))</f>
        <v>Ⅱ</v>
      </c>
      <c r="Z41" s="928"/>
      <c r="AA41" s="928"/>
      <c r="AB41" s="929"/>
      <c r="AC41" s="906" t="str">
        <f>IF(AC40&gt;0,"Ⅳ",IF(AD40&gt;0,"Ⅲ",IF(AE40&gt;0,"Ⅱ","Ⅰ")))</f>
        <v>Ⅱ</v>
      </c>
      <c r="AD41" s="907"/>
      <c r="AE41" s="907"/>
      <c r="AF41" s="908"/>
      <c r="AG41" s="906" t="str">
        <f>IF(AG40&gt;0,"Ⅳ",IF(AH40&gt;0,"Ⅲ",IF(AI40&gt;0,"Ⅱ","Ⅰ")))</f>
        <v>Ⅱ</v>
      </c>
      <c r="AH41" s="907"/>
      <c r="AI41" s="907"/>
      <c r="AJ41" s="908"/>
      <c r="AK41" s="921"/>
      <c r="AL41" s="922"/>
      <c r="AM41" s="922"/>
      <c r="AN41" s="922"/>
      <c r="AO41" s="923"/>
      <c r="AQ41" s="3"/>
      <c r="AR41" s="3"/>
      <c r="AS41" s="3"/>
      <c r="AT41" s="3"/>
      <c r="AU41" s="3"/>
      <c r="AV41" s="3"/>
      <c r="AW41" s="3"/>
      <c r="AX41" s="3"/>
      <c r="AY41" s="3"/>
      <c r="AZ41" s="3"/>
      <c r="BA41" s="3"/>
      <c r="BB41" s="3"/>
      <c r="BC41" s="3"/>
      <c r="BD41" s="3"/>
      <c r="BE41" s="3"/>
      <c r="BF41" s="3"/>
      <c r="BG41" s="3"/>
      <c r="BH41" s="3"/>
      <c r="BI41" s="3"/>
      <c r="BJ41" s="3"/>
      <c r="BK41" s="3"/>
      <c r="BP41" s="3"/>
      <c r="BQ41" s="3"/>
      <c r="BR41" s="3"/>
      <c r="BS41" s="3"/>
    </row>
    <row r="42" spans="2:71" ht="12" customHeight="1" x14ac:dyDescent="0.15">
      <c r="B42" s="679"/>
      <c r="C42" s="893"/>
      <c r="D42" s="894"/>
      <c r="E42" s="894"/>
      <c r="F42" s="894"/>
      <c r="G42" s="894"/>
      <c r="H42" s="894"/>
      <c r="I42" s="894"/>
      <c r="J42" s="895"/>
      <c r="K42" s="423"/>
      <c r="L42" s="423"/>
      <c r="M42" s="423"/>
      <c r="N42" s="423"/>
      <c r="O42" s="423" t="s">
        <v>403</v>
      </c>
      <c r="P42" s="423"/>
      <c r="Q42" s="423"/>
      <c r="R42" s="423"/>
      <c r="S42" s="423"/>
      <c r="T42" s="423"/>
      <c r="U42" s="423"/>
      <c r="V42" s="423"/>
      <c r="W42" s="423"/>
      <c r="X42" s="423"/>
      <c r="Y42" s="906" t="str">
        <f>IF(COUNTIF(Y41:AJ41,"Ⅳ")&gt;0,"Ⅳ",IF(COUNTIF(Y41:AJ41,"Ⅲ")&gt;0,"Ⅲ",IF(COUNTIF(Y41:AJ41,"Ⅱ")&gt;0,"Ⅱ","Ⅰ")))</f>
        <v>Ⅱ</v>
      </c>
      <c r="Z42" s="907"/>
      <c r="AA42" s="907"/>
      <c r="AB42" s="907"/>
      <c r="AC42" s="907"/>
      <c r="AD42" s="907"/>
      <c r="AE42" s="907"/>
      <c r="AF42" s="907"/>
      <c r="AG42" s="907"/>
      <c r="AH42" s="907"/>
      <c r="AI42" s="907"/>
      <c r="AJ42" s="908"/>
      <c r="AK42" s="924"/>
      <c r="AL42" s="925"/>
      <c r="AM42" s="925"/>
      <c r="AN42" s="925"/>
      <c r="AO42" s="926"/>
      <c r="AQ42" s="3"/>
      <c r="AR42" s="3"/>
      <c r="AS42" s="3"/>
      <c r="AT42" s="3"/>
      <c r="AU42" s="3"/>
      <c r="AV42" s="3"/>
      <c r="AW42" s="3"/>
      <c r="AX42" s="3"/>
      <c r="AY42" s="3"/>
      <c r="AZ42" s="3"/>
      <c r="BA42" s="3"/>
      <c r="BB42" s="3"/>
      <c r="BC42" s="3"/>
      <c r="BD42" s="3"/>
      <c r="BE42" s="3"/>
      <c r="BF42" s="3"/>
      <c r="BG42" s="3"/>
      <c r="BH42" s="3"/>
      <c r="BI42" s="3"/>
      <c r="BJ42" s="3"/>
      <c r="BK42" s="3"/>
      <c r="BP42" s="3"/>
      <c r="BQ42" s="3"/>
      <c r="BR42" s="3"/>
      <c r="BS42" s="3"/>
    </row>
    <row r="43" spans="2:71" ht="14.25" customHeight="1" x14ac:dyDescent="0.15">
      <c r="B43" s="679"/>
      <c r="C43" s="893"/>
      <c r="D43" s="894"/>
      <c r="E43" s="894"/>
      <c r="F43" s="894"/>
      <c r="G43" s="894"/>
      <c r="H43" s="894"/>
      <c r="I43" s="894"/>
      <c r="J43" s="895"/>
      <c r="K43" s="423" t="s">
        <v>192</v>
      </c>
      <c r="L43" s="915"/>
      <c r="M43" s="915"/>
      <c r="N43" s="915"/>
      <c r="O43" s="915"/>
      <c r="P43" s="915"/>
      <c r="Q43" s="915"/>
      <c r="R43" s="915"/>
      <c r="S43" s="915"/>
      <c r="T43" s="915"/>
      <c r="U43" s="915"/>
      <c r="V43" s="915"/>
      <c r="W43" s="915"/>
      <c r="X43" s="915"/>
      <c r="Y43" s="915"/>
      <c r="Z43" s="915"/>
      <c r="AA43" s="915"/>
      <c r="AB43" s="915"/>
      <c r="AC43" s="915"/>
      <c r="AD43" s="915"/>
      <c r="AE43" s="915"/>
      <c r="AF43" s="915"/>
      <c r="AG43" s="915"/>
      <c r="AH43" s="915"/>
      <c r="AI43" s="915"/>
      <c r="AJ43" s="915"/>
      <c r="AK43" s="915"/>
      <c r="AL43" s="915"/>
      <c r="AM43" s="915"/>
      <c r="AN43" s="915"/>
      <c r="AO43" s="915"/>
      <c r="AQ43" s="3"/>
      <c r="AR43" s="3"/>
      <c r="AS43" s="3"/>
      <c r="AT43" s="3"/>
      <c r="AU43" s="3"/>
      <c r="AV43" s="3"/>
      <c r="AW43" s="3"/>
      <c r="AX43" s="3"/>
      <c r="AY43" s="3"/>
      <c r="AZ43" s="3"/>
      <c r="BA43" s="3"/>
      <c r="BB43" s="3"/>
      <c r="BC43" s="3"/>
      <c r="BD43" s="3"/>
      <c r="BE43" s="3"/>
      <c r="BF43" s="3"/>
      <c r="BG43" s="3"/>
      <c r="BH43" s="3"/>
      <c r="BI43" s="3"/>
      <c r="BJ43" s="3"/>
      <c r="BK43" s="3"/>
      <c r="BP43" s="3"/>
      <c r="BQ43" s="3"/>
      <c r="BR43" s="3"/>
      <c r="BS43" s="3"/>
    </row>
    <row r="44" spans="2:71" ht="14.25" customHeight="1" x14ac:dyDescent="0.15">
      <c r="B44" s="679"/>
      <c r="C44" s="893"/>
      <c r="D44" s="894"/>
      <c r="E44" s="894"/>
      <c r="F44" s="894"/>
      <c r="G44" s="894"/>
      <c r="H44" s="894"/>
      <c r="I44" s="894"/>
      <c r="J44" s="895"/>
      <c r="K44" s="423"/>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Q44" s="3"/>
      <c r="AR44" s="3"/>
      <c r="AS44" s="3"/>
      <c r="AT44" s="3"/>
      <c r="AU44" s="3"/>
      <c r="AV44" s="3"/>
      <c r="AW44" s="3"/>
      <c r="AX44" s="3"/>
      <c r="AY44" s="3"/>
      <c r="AZ44" s="3"/>
      <c r="BA44" s="3"/>
      <c r="BB44" s="3"/>
      <c r="BC44" s="3"/>
      <c r="BD44" s="3"/>
      <c r="BE44" s="3"/>
      <c r="BF44" s="3"/>
      <c r="BG44" s="3"/>
      <c r="BH44" s="3"/>
      <c r="BI44" s="3"/>
      <c r="BJ44" s="3"/>
      <c r="BK44" s="3"/>
      <c r="BP44" s="3"/>
      <c r="BQ44" s="3"/>
      <c r="BR44" s="3"/>
      <c r="BS44" s="3"/>
    </row>
    <row r="45" spans="2:71" ht="12" customHeight="1" x14ac:dyDescent="0.15">
      <c r="B45" s="679"/>
      <c r="C45" s="893"/>
      <c r="D45" s="894"/>
      <c r="E45" s="894"/>
      <c r="F45" s="894"/>
      <c r="G45" s="894"/>
      <c r="H45" s="894"/>
      <c r="I45" s="894"/>
      <c r="J45" s="895"/>
      <c r="K45" s="916" t="s">
        <v>349</v>
      </c>
      <c r="L45" s="916"/>
      <c r="M45" s="916"/>
      <c r="N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c r="AN45" s="916"/>
      <c r="AO45" s="916"/>
      <c r="AQ45" s="3"/>
      <c r="AR45" s="3"/>
      <c r="AS45" s="3"/>
      <c r="AT45" s="3"/>
      <c r="AU45" s="3"/>
      <c r="AV45" s="3"/>
      <c r="AW45" s="3"/>
      <c r="AX45" s="3"/>
      <c r="AY45" s="3"/>
      <c r="AZ45" s="3"/>
      <c r="BA45" s="3"/>
      <c r="BB45" s="3"/>
      <c r="BC45" s="3"/>
      <c r="BD45" s="3"/>
      <c r="BE45" s="3"/>
      <c r="BF45" s="3"/>
      <c r="BG45" s="3"/>
      <c r="BH45" s="3"/>
      <c r="BI45" s="3"/>
      <c r="BJ45" s="3"/>
      <c r="BK45" s="3"/>
      <c r="BP45" s="3"/>
      <c r="BQ45" s="3"/>
      <c r="BR45" s="3"/>
      <c r="BS45" s="3"/>
    </row>
    <row r="46" spans="2:71" ht="12" customHeight="1" x14ac:dyDescent="0.15">
      <c r="B46" s="679"/>
      <c r="C46" s="893"/>
      <c r="D46" s="894"/>
      <c r="E46" s="894"/>
      <c r="F46" s="894"/>
      <c r="G46" s="894"/>
      <c r="H46" s="894"/>
      <c r="I46" s="894"/>
      <c r="J46" s="895"/>
      <c r="K46" s="917" t="s">
        <v>350</v>
      </c>
      <c r="L46" s="9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c r="AN46" s="917"/>
      <c r="AO46" s="917"/>
      <c r="AQ46" s="3"/>
      <c r="AR46" s="3"/>
      <c r="AS46" s="3"/>
      <c r="AT46" s="3"/>
      <c r="AU46" s="3"/>
      <c r="AV46" s="3"/>
      <c r="AW46" s="3"/>
      <c r="AX46" s="3"/>
      <c r="AY46" s="3"/>
      <c r="AZ46" s="3"/>
      <c r="BA46" s="3"/>
      <c r="BB46" s="3"/>
      <c r="BC46" s="3"/>
      <c r="BD46" s="3"/>
      <c r="BE46" s="3"/>
      <c r="BF46" s="3"/>
      <c r="BG46" s="3"/>
      <c r="BH46" s="3"/>
      <c r="BI46" s="3"/>
      <c r="BJ46" s="3"/>
      <c r="BK46" s="3"/>
      <c r="BP46" s="3"/>
      <c r="BQ46" s="3"/>
      <c r="BR46" s="3"/>
      <c r="BS46" s="3"/>
    </row>
    <row r="47" spans="2:71" ht="12" customHeight="1" x14ac:dyDescent="0.15">
      <c r="B47" s="679"/>
      <c r="C47" s="893"/>
      <c r="D47" s="894"/>
      <c r="E47" s="894"/>
      <c r="F47" s="894"/>
      <c r="G47" s="894"/>
      <c r="H47" s="894"/>
      <c r="I47" s="894"/>
      <c r="J47" s="895"/>
      <c r="K47" s="204" t="s">
        <v>370</v>
      </c>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6"/>
      <c r="AQ47" s="3"/>
      <c r="AR47" s="3"/>
      <c r="AS47" s="3"/>
      <c r="AT47" s="3"/>
      <c r="AU47" s="3"/>
      <c r="AV47" s="3"/>
      <c r="AW47" s="3"/>
      <c r="AX47" s="3"/>
      <c r="AY47" s="3"/>
      <c r="AZ47" s="3"/>
      <c r="BA47" s="3"/>
      <c r="BB47" s="3"/>
      <c r="BC47" s="3"/>
      <c r="BD47" s="3"/>
      <c r="BE47" s="3"/>
      <c r="BF47" s="3"/>
      <c r="BG47" s="3"/>
      <c r="BH47" s="3"/>
      <c r="BI47" s="3"/>
      <c r="BJ47" s="3"/>
      <c r="BK47" s="3"/>
      <c r="BP47" s="3"/>
      <c r="BQ47" s="3"/>
      <c r="BR47" s="3"/>
      <c r="BS47" s="3"/>
    </row>
    <row r="48" spans="2:71" ht="12" customHeight="1" x14ac:dyDescent="0.15">
      <c r="B48" s="679"/>
      <c r="C48" s="893"/>
      <c r="D48" s="894"/>
      <c r="E48" s="894"/>
      <c r="F48" s="894"/>
      <c r="G48" s="894"/>
      <c r="H48" s="894"/>
      <c r="I48" s="894"/>
      <c r="J48" s="895"/>
      <c r="K48" s="204" t="s">
        <v>371</v>
      </c>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6"/>
      <c r="AQ48" s="3"/>
      <c r="AR48" s="3"/>
      <c r="AS48" s="3"/>
      <c r="AT48" s="3"/>
      <c r="AU48" s="3"/>
      <c r="AV48" s="3"/>
      <c r="AW48" s="3"/>
      <c r="AX48" s="3"/>
      <c r="AY48" s="3"/>
      <c r="AZ48" s="3"/>
      <c r="BA48" s="3"/>
      <c r="BB48" s="3"/>
      <c r="BC48" s="3"/>
      <c r="BD48" s="3"/>
      <c r="BE48" s="3"/>
      <c r="BF48" s="3"/>
      <c r="BG48" s="3"/>
      <c r="BH48" s="3"/>
      <c r="BI48" s="3"/>
      <c r="BJ48" s="3"/>
      <c r="BK48" s="3"/>
      <c r="BP48" s="3"/>
      <c r="BQ48" s="3"/>
      <c r="BR48" s="3"/>
      <c r="BS48" s="3"/>
    </row>
    <row r="49" spans="2:71" ht="12" customHeight="1" x14ac:dyDescent="0.15">
      <c r="B49" s="679"/>
      <c r="C49" s="893"/>
      <c r="D49" s="894"/>
      <c r="E49" s="894"/>
      <c r="F49" s="894"/>
      <c r="G49" s="894"/>
      <c r="H49" s="894"/>
      <c r="I49" s="894"/>
      <c r="J49" s="895"/>
      <c r="K49" s="909" t="s">
        <v>372</v>
      </c>
      <c r="L49" s="910"/>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c r="AN49" s="910"/>
      <c r="AO49" s="911"/>
      <c r="AQ49" s="3"/>
      <c r="AR49" s="3"/>
      <c r="AS49" s="3"/>
      <c r="AT49" s="3"/>
      <c r="AU49" s="3"/>
      <c r="AV49" s="3"/>
      <c r="AW49" s="3"/>
      <c r="AX49" s="3"/>
      <c r="AY49" s="3"/>
      <c r="AZ49" s="3"/>
      <c r="BA49" s="3"/>
      <c r="BB49" s="3"/>
      <c r="BC49" s="3"/>
      <c r="BD49" s="3"/>
      <c r="BE49" s="3"/>
      <c r="BF49" s="3"/>
      <c r="BG49" s="3"/>
      <c r="BH49" s="3"/>
      <c r="BI49" s="3"/>
      <c r="BJ49" s="3"/>
      <c r="BK49" s="3"/>
      <c r="BP49" s="3"/>
      <c r="BQ49" s="3"/>
      <c r="BR49" s="3"/>
      <c r="BS49" s="3"/>
    </row>
    <row r="50" spans="2:71" ht="12" customHeight="1" x14ac:dyDescent="0.15">
      <c r="B50" s="680"/>
      <c r="C50" s="896"/>
      <c r="D50" s="897"/>
      <c r="E50" s="897"/>
      <c r="F50" s="897"/>
      <c r="G50" s="897"/>
      <c r="H50" s="897"/>
      <c r="I50" s="897"/>
      <c r="J50" s="898"/>
      <c r="K50" s="912"/>
      <c r="L50" s="913"/>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913"/>
      <c r="AM50" s="913"/>
      <c r="AN50" s="913"/>
      <c r="AO50" s="914"/>
      <c r="AQ50" s="3"/>
      <c r="AR50" s="3"/>
      <c r="AS50" s="3"/>
      <c r="AT50" s="3"/>
      <c r="AU50" s="3"/>
      <c r="AV50" s="3"/>
      <c r="AW50" s="63"/>
      <c r="AX50" s="63"/>
      <c r="AY50" s="63"/>
      <c r="AZ50" s="63"/>
      <c r="BA50" s="63"/>
      <c r="BB50" s="63"/>
      <c r="BC50" s="63"/>
      <c r="BD50" s="63"/>
      <c r="BE50" s="63"/>
      <c r="BF50" s="63"/>
      <c r="BG50" s="63"/>
      <c r="BH50" s="63"/>
      <c r="BI50" s="63"/>
      <c r="BJ50" s="3"/>
      <c r="BK50" s="3"/>
      <c r="BP50" s="3"/>
      <c r="BQ50" s="3"/>
      <c r="BR50" s="3"/>
      <c r="BS50" s="3"/>
    </row>
    <row r="51" spans="2:71" s="9" customFormat="1" ht="12" customHeight="1" x14ac:dyDescent="0.15">
      <c r="C51" s="9" t="s">
        <v>241</v>
      </c>
    </row>
    <row r="52" spans="2:71" ht="12" customHeight="1" x14ac:dyDescent="0.15">
      <c r="C52" s="3" t="s">
        <v>351</v>
      </c>
    </row>
    <row r="53" spans="2:71" ht="12" customHeight="1" x14ac:dyDescent="0.15">
      <c r="C53" s="3" t="s">
        <v>352</v>
      </c>
    </row>
    <row r="54" spans="2:71" ht="12" customHeight="1" x14ac:dyDescent="0.15">
      <c r="C54" s="3" t="s">
        <v>353</v>
      </c>
    </row>
    <row r="55" spans="2:71" ht="12" customHeight="1" x14ac:dyDescent="0.15">
      <c r="C55" s="3" t="s">
        <v>354</v>
      </c>
    </row>
    <row r="56" spans="2:71" ht="12" customHeight="1" x14ac:dyDescent="0.15">
      <c r="C56" s="3" t="s">
        <v>355</v>
      </c>
    </row>
    <row r="57" spans="2:71" x14ac:dyDescent="0.15">
      <c r="C57" s="3" t="s">
        <v>356</v>
      </c>
    </row>
  </sheetData>
  <mergeCells count="242">
    <mergeCell ref="K49:AO49"/>
    <mergeCell ref="K50:AO50"/>
    <mergeCell ref="O42:X42"/>
    <mergeCell ref="Y42:AJ42"/>
    <mergeCell ref="K43:K44"/>
    <mergeCell ref="L43:AO44"/>
    <mergeCell ref="K45:AO45"/>
    <mergeCell ref="K46:AO46"/>
    <mergeCell ref="L39:N42"/>
    <mergeCell ref="O40:X40"/>
    <mergeCell ref="K36:K42"/>
    <mergeCell ref="AK37:AO42"/>
    <mergeCell ref="O41:X41"/>
    <mergeCell ref="Y41:AB41"/>
    <mergeCell ref="AC41:AF41"/>
    <mergeCell ref="AG41:AJ41"/>
    <mergeCell ref="AA40:AB40"/>
    <mergeCell ref="AE40:AF40"/>
    <mergeCell ref="AK36:AO36"/>
    <mergeCell ref="AI40:AJ40"/>
    <mergeCell ref="O38:X38"/>
    <mergeCell ref="AC38:AF38"/>
    <mergeCell ref="AG38:AJ38"/>
    <mergeCell ref="O39:X39"/>
    <mergeCell ref="P35:Q35"/>
    <mergeCell ref="R35:T35"/>
    <mergeCell ref="U35:V35"/>
    <mergeCell ref="W35:X35"/>
    <mergeCell ref="L36:X36"/>
    <mergeCell ref="Y36:AB36"/>
    <mergeCell ref="L37:N38"/>
    <mergeCell ref="Y38:AB38"/>
    <mergeCell ref="O37:X37"/>
    <mergeCell ref="AE39:AF39"/>
    <mergeCell ref="AI39:AJ39"/>
    <mergeCell ref="W32:X32"/>
    <mergeCell ref="L31:M31"/>
    <mergeCell ref="N31:O31"/>
    <mergeCell ref="P31:Q31"/>
    <mergeCell ref="R31:T31"/>
    <mergeCell ref="U31:V31"/>
    <mergeCell ref="W31:X31"/>
    <mergeCell ref="L34:M34"/>
    <mergeCell ref="N34:O34"/>
    <mergeCell ref="P34:Q34"/>
    <mergeCell ref="R34:T34"/>
    <mergeCell ref="U34:V34"/>
    <mergeCell ref="W34:X34"/>
    <mergeCell ref="L33:M33"/>
    <mergeCell ref="N33:O33"/>
    <mergeCell ref="P33:Q33"/>
    <mergeCell ref="R33:T33"/>
    <mergeCell ref="U33:V33"/>
    <mergeCell ref="W33:X33"/>
    <mergeCell ref="AA39:AB39"/>
    <mergeCell ref="L35:M35"/>
    <mergeCell ref="N35:O35"/>
    <mergeCell ref="W23:X23"/>
    <mergeCell ref="L22:M22"/>
    <mergeCell ref="N22:O22"/>
    <mergeCell ref="P22:Q22"/>
    <mergeCell ref="R22:T22"/>
    <mergeCell ref="U22:V22"/>
    <mergeCell ref="W22:X22"/>
    <mergeCell ref="L25:M25"/>
    <mergeCell ref="N25:O25"/>
    <mergeCell ref="P25:Q25"/>
    <mergeCell ref="R25:T25"/>
    <mergeCell ref="U25:V25"/>
    <mergeCell ref="W25:X25"/>
    <mergeCell ref="L24:M24"/>
    <mergeCell ref="N24:O24"/>
    <mergeCell ref="P24:Q24"/>
    <mergeCell ref="R24:T24"/>
    <mergeCell ref="U24:V24"/>
    <mergeCell ref="W24:X24"/>
    <mergeCell ref="W19:X19"/>
    <mergeCell ref="N18:O18"/>
    <mergeCell ref="P18:Q18"/>
    <mergeCell ref="R18:T18"/>
    <mergeCell ref="U18:V18"/>
    <mergeCell ref="W18:X18"/>
    <mergeCell ref="N21:O21"/>
    <mergeCell ref="P21:Q21"/>
    <mergeCell ref="R21:T21"/>
    <mergeCell ref="U21:V21"/>
    <mergeCell ref="W21:X21"/>
    <mergeCell ref="N20:O20"/>
    <mergeCell ref="P20:Q20"/>
    <mergeCell ref="R20:T20"/>
    <mergeCell ref="U20:V20"/>
    <mergeCell ref="W20:X20"/>
    <mergeCell ref="L21:M21"/>
    <mergeCell ref="C6:J50"/>
    <mergeCell ref="K7:M7"/>
    <mergeCell ref="N7:O7"/>
    <mergeCell ref="P7:Q7"/>
    <mergeCell ref="R7:T7"/>
    <mergeCell ref="U7:V10"/>
    <mergeCell ref="L13:M13"/>
    <mergeCell ref="L19:M19"/>
    <mergeCell ref="N19:O19"/>
    <mergeCell ref="P19:Q19"/>
    <mergeCell ref="R19:T19"/>
    <mergeCell ref="U19:V19"/>
    <mergeCell ref="L20:M20"/>
    <mergeCell ref="L23:M23"/>
    <mergeCell ref="N23:O23"/>
    <mergeCell ref="P23:Q23"/>
    <mergeCell ref="R23:T23"/>
    <mergeCell ref="U23:V23"/>
    <mergeCell ref="L32:M32"/>
    <mergeCell ref="N32:O32"/>
    <mergeCell ref="P32:Q32"/>
    <mergeCell ref="R32:T32"/>
    <mergeCell ref="U32:V32"/>
    <mergeCell ref="P15:Q15"/>
    <mergeCell ref="R15:T15"/>
    <mergeCell ref="U15:V15"/>
    <mergeCell ref="W15:X15"/>
    <mergeCell ref="L14:M14"/>
    <mergeCell ref="N14:O14"/>
    <mergeCell ref="P14:Q14"/>
    <mergeCell ref="R14:T14"/>
    <mergeCell ref="U14:V14"/>
    <mergeCell ref="W14:X14"/>
    <mergeCell ref="L18:M18"/>
    <mergeCell ref="B4:D4"/>
    <mergeCell ref="E4:J4"/>
    <mergeCell ref="K4:M4"/>
    <mergeCell ref="N4:S4"/>
    <mergeCell ref="T4:X4"/>
    <mergeCell ref="Y4:AF4"/>
    <mergeCell ref="L17:M17"/>
    <mergeCell ref="N17:O17"/>
    <mergeCell ref="P17:Q17"/>
    <mergeCell ref="R17:T17"/>
    <mergeCell ref="U17:V17"/>
    <mergeCell ref="W17:X17"/>
    <mergeCell ref="P16:Q16"/>
    <mergeCell ref="R16:T16"/>
    <mergeCell ref="U16:V16"/>
    <mergeCell ref="W16:X16"/>
    <mergeCell ref="U13:V13"/>
    <mergeCell ref="W13:X13"/>
    <mergeCell ref="L16:M16"/>
    <mergeCell ref="N16:O16"/>
    <mergeCell ref="L11:M11"/>
    <mergeCell ref="N11:O11"/>
    <mergeCell ref="P11:Q11"/>
    <mergeCell ref="B5:D5"/>
    <mergeCell ref="E5:J5"/>
    <mergeCell ref="K5:M5"/>
    <mergeCell ref="N5:S5"/>
    <mergeCell ref="T5:X5"/>
    <mergeCell ref="Y5:AF5"/>
    <mergeCell ref="B3:AO3"/>
    <mergeCell ref="AK11:AO11"/>
    <mergeCell ref="AK12:AO12"/>
    <mergeCell ref="AK7:AO10"/>
    <mergeCell ref="AG4:AJ5"/>
    <mergeCell ref="AK4:AO5"/>
    <mergeCell ref="L12:M12"/>
    <mergeCell ref="N12:O12"/>
    <mergeCell ref="P12:Q12"/>
    <mergeCell ref="R12:T12"/>
    <mergeCell ref="U12:V12"/>
    <mergeCell ref="AG9:AJ9"/>
    <mergeCell ref="W7:X10"/>
    <mergeCell ref="R11:T11"/>
    <mergeCell ref="U11:V11"/>
    <mergeCell ref="W11:X11"/>
    <mergeCell ref="AC9:AF9"/>
    <mergeCell ref="K6:AO6"/>
    <mergeCell ref="AK13:AO13"/>
    <mergeCell ref="AK14:AO14"/>
    <mergeCell ref="AK15:AO15"/>
    <mergeCell ref="AK16:AO16"/>
    <mergeCell ref="AK17:AO17"/>
    <mergeCell ref="AK18:AO18"/>
    <mergeCell ref="AC7:AJ8"/>
    <mergeCell ref="N13:O13"/>
    <mergeCell ref="B6:B50"/>
    <mergeCell ref="L15:M15"/>
    <mergeCell ref="N15:O15"/>
    <mergeCell ref="N8:O10"/>
    <mergeCell ref="P8:Q10"/>
    <mergeCell ref="R8:T10"/>
    <mergeCell ref="Y7:AB8"/>
    <mergeCell ref="K8:K10"/>
    <mergeCell ref="W12:X12"/>
    <mergeCell ref="P13:Q13"/>
    <mergeCell ref="R13:T13"/>
    <mergeCell ref="L8:M10"/>
    <mergeCell ref="Y9:AB9"/>
    <mergeCell ref="AK33:AO33"/>
    <mergeCell ref="AK34:AO34"/>
    <mergeCell ref="AK35:AO35"/>
    <mergeCell ref="AK19:AO19"/>
    <mergeCell ref="AK20:AO20"/>
    <mergeCell ref="AK21:AO21"/>
    <mergeCell ref="AK22:AO22"/>
    <mergeCell ref="AK23:AO23"/>
    <mergeCell ref="AK24:AO24"/>
    <mergeCell ref="AK25:AO25"/>
    <mergeCell ref="AK31:AO31"/>
    <mergeCell ref="AK32:AO32"/>
    <mergeCell ref="L26:M26"/>
    <mergeCell ref="N26:O26"/>
    <mergeCell ref="P26:Q26"/>
    <mergeCell ref="R26:T26"/>
    <mergeCell ref="U26:V26"/>
    <mergeCell ref="W26:X26"/>
    <mergeCell ref="AK26:AO26"/>
    <mergeCell ref="L27:M27"/>
    <mergeCell ref="N27:O27"/>
    <mergeCell ref="P27:Q27"/>
    <mergeCell ref="R27:T27"/>
    <mergeCell ref="U27:V27"/>
    <mergeCell ref="W27:X27"/>
    <mergeCell ref="AK27:AO27"/>
    <mergeCell ref="L30:M30"/>
    <mergeCell ref="N30:O30"/>
    <mergeCell ref="P30:Q30"/>
    <mergeCell ref="R30:T30"/>
    <mergeCell ref="U30:V30"/>
    <mergeCell ref="W30:X30"/>
    <mergeCell ref="AK30:AO30"/>
    <mergeCell ref="L28:M28"/>
    <mergeCell ref="N28:O28"/>
    <mergeCell ref="P28:Q28"/>
    <mergeCell ref="R28:T28"/>
    <mergeCell ref="U28:V28"/>
    <mergeCell ref="W28:X28"/>
    <mergeCell ref="AK28:AO28"/>
    <mergeCell ref="L29:M29"/>
    <mergeCell ref="N29:O29"/>
    <mergeCell ref="P29:Q29"/>
    <mergeCell ref="R29:T29"/>
    <mergeCell ref="U29:V29"/>
    <mergeCell ref="W29:X29"/>
    <mergeCell ref="AK29:AO29"/>
  </mergeCells>
  <phoneticPr fontId="7"/>
  <dataValidations count="2">
    <dataValidation type="list" allowBlank="1" showInputMessage="1" showErrorMessage="1" sqref="Y11:AB35">
      <formula1>"〇"</formula1>
    </dataValidation>
    <dataValidation type="list" allowBlank="1" showInputMessage="1" showErrorMessage="1" sqref="U11:X35">
      <formula1>"Ⅰ,Ⅱ,Ⅲ,Ⅳ,－"</formula1>
    </dataValidation>
  </dataValidations>
  <printOptions horizontalCentered="1"/>
  <pageMargins left="0.39370078740157483" right="0.39370078740157483" top="0.59055118110236227" bottom="0.19685039370078741" header="0.31496062992125984" footer="0.27559055118110237"/>
  <pageSetup paperSize="9" scale="89" fitToHeight="0" orientation="landscape" copies="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22"/>
  <sheetViews>
    <sheetView showGridLines="0" showZeros="0" view="pageBreakPreview" zoomScaleNormal="100" zoomScaleSheetLayoutView="100" workbookViewId="0">
      <pane xSplit="1" ySplit="6" topLeftCell="B7" activePane="bottomRight" state="frozen"/>
      <selection activeCell="B5" sqref="B5:C6"/>
      <selection pane="topRight" activeCell="B5" sqref="B5:C6"/>
      <selection pane="bottomLeft" activeCell="B5" sqref="B5:C6"/>
      <selection pane="bottomRight" activeCell="B5" sqref="B5:C6"/>
    </sheetView>
  </sheetViews>
  <sheetFormatPr defaultColWidth="5.625" defaultRowHeight="15.95" customHeight="1" x14ac:dyDescent="0.15"/>
  <cols>
    <col min="1" max="1" width="2.75" style="1" customWidth="1"/>
    <col min="2" max="2" width="4.125" style="1" customWidth="1"/>
    <col min="3" max="27" width="5.625" style="1" customWidth="1"/>
    <col min="28" max="29" width="5.625" style="2" customWidth="1"/>
    <col min="30" max="16384" width="5.625" style="1"/>
  </cols>
  <sheetData>
    <row r="1" spans="2:28" ht="9.75" customHeight="1" x14ac:dyDescent="0.15">
      <c r="G1" s="2"/>
      <c r="H1" s="2"/>
      <c r="I1" s="2"/>
      <c r="J1" s="2"/>
      <c r="K1" s="2"/>
      <c r="L1" s="2"/>
      <c r="M1" s="2"/>
      <c r="N1" s="2"/>
      <c r="O1" s="2"/>
      <c r="P1" s="2"/>
      <c r="Q1" s="2"/>
      <c r="R1" s="2"/>
      <c r="S1" s="2"/>
      <c r="T1" s="2"/>
      <c r="U1" s="2"/>
      <c r="V1" s="2"/>
      <c r="W1" s="2"/>
      <c r="X1" s="2"/>
      <c r="Y1" s="2"/>
      <c r="Z1" s="2"/>
    </row>
    <row r="2" spans="2:28" ht="24.75" customHeight="1" x14ac:dyDescent="0.15">
      <c r="B2" s="771" t="s">
        <v>379</v>
      </c>
      <c r="C2" s="771"/>
      <c r="D2" s="771"/>
      <c r="E2" s="771"/>
      <c r="F2" s="771"/>
      <c r="G2" s="771"/>
      <c r="H2" s="771"/>
      <c r="I2" s="771"/>
      <c r="J2" s="771"/>
      <c r="K2" s="771"/>
      <c r="L2" s="771"/>
      <c r="M2" s="771"/>
      <c r="N2" s="771"/>
      <c r="O2" s="771"/>
      <c r="P2" s="771"/>
      <c r="Q2" s="771"/>
      <c r="R2" s="771"/>
      <c r="S2" s="771"/>
      <c r="T2" s="771"/>
      <c r="U2" s="771"/>
      <c r="V2" s="771"/>
      <c r="W2" s="771"/>
      <c r="X2" s="771"/>
      <c r="Y2" s="771"/>
      <c r="Z2" s="771"/>
    </row>
    <row r="3" spans="2:28" ht="20.100000000000001" customHeight="1" x14ac:dyDescent="0.15">
      <c r="B3" s="953" t="s">
        <v>30</v>
      </c>
      <c r="C3" s="953"/>
      <c r="D3" s="953"/>
      <c r="E3" s="503" t="str">
        <f>'様式S-1'!D3</f>
        <v>○○トンネル</v>
      </c>
      <c r="F3" s="503"/>
      <c r="G3" s="503"/>
      <c r="H3" s="504" t="s">
        <v>31</v>
      </c>
      <c r="I3" s="504"/>
      <c r="J3" s="505" t="str">
        <f>'様式S-1'!J3</f>
        <v>国道○○</v>
      </c>
      <c r="K3" s="505"/>
      <c r="L3" s="505"/>
      <c r="M3" s="722" t="s">
        <v>319</v>
      </c>
      <c r="N3" s="723"/>
      <c r="O3" s="723"/>
      <c r="P3" s="723"/>
      <c r="Q3" s="724"/>
      <c r="R3" s="689" t="str">
        <f>'様式A-1'!K5</f>
        <v>○○（株）</v>
      </c>
      <c r="S3" s="689"/>
      <c r="T3" s="689"/>
      <c r="U3" s="493" t="s">
        <v>269</v>
      </c>
      <c r="V3" s="494"/>
      <c r="W3" s="495"/>
      <c r="X3" s="506">
        <f>'様式A-1'!Q5</f>
        <v>44785</v>
      </c>
      <c r="Y3" s="507"/>
      <c r="Z3" s="508"/>
    </row>
    <row r="4" spans="2:28" ht="20.100000000000001" customHeight="1" x14ac:dyDescent="0.15">
      <c r="B4" s="777" t="s">
        <v>0</v>
      </c>
      <c r="C4" s="777"/>
      <c r="D4" s="777"/>
      <c r="E4" s="515" t="str">
        <f>'様式S-1'!D4</f>
        <v>○○トンネル</v>
      </c>
      <c r="F4" s="515"/>
      <c r="G4" s="515"/>
      <c r="H4" s="516" t="s">
        <v>1</v>
      </c>
      <c r="I4" s="516"/>
      <c r="J4" s="505" t="str">
        <f>'様式S-1'!R3</f>
        <v>○○事務所</v>
      </c>
      <c r="K4" s="505"/>
      <c r="L4" s="505"/>
      <c r="M4" s="722" t="s">
        <v>320</v>
      </c>
      <c r="N4" s="723"/>
      <c r="O4" s="723"/>
      <c r="P4" s="723"/>
      <c r="Q4" s="724"/>
      <c r="R4" s="689" t="str">
        <f>'様式A-1'!K6</f>
        <v>○○</v>
      </c>
      <c r="S4" s="689"/>
      <c r="T4" s="689"/>
      <c r="U4" s="935"/>
      <c r="V4" s="936"/>
      <c r="W4" s="937"/>
      <c r="X4" s="938"/>
      <c r="Y4" s="939"/>
      <c r="Z4" s="940"/>
    </row>
    <row r="5" spans="2:28" ht="28.5" customHeight="1" x14ac:dyDescent="0.15">
      <c r="B5" s="968"/>
      <c r="C5" s="956" t="s">
        <v>273</v>
      </c>
      <c r="D5" s="956"/>
      <c r="E5" s="958" t="s">
        <v>233</v>
      </c>
      <c r="F5" s="941" t="s">
        <v>346</v>
      </c>
      <c r="G5" s="942"/>
      <c r="H5" s="942"/>
      <c r="I5" s="942"/>
      <c r="J5" s="942"/>
      <c r="K5" s="942"/>
      <c r="L5" s="942"/>
      <c r="M5" s="942"/>
      <c r="N5" s="942"/>
      <c r="O5" s="942"/>
      <c r="P5" s="942"/>
      <c r="Q5" s="942"/>
      <c r="R5" s="942"/>
      <c r="S5" s="943"/>
      <c r="T5" s="943"/>
      <c r="U5" s="943"/>
      <c r="V5" s="943"/>
      <c r="W5" s="943"/>
      <c r="X5" s="943"/>
      <c r="Y5" s="943"/>
      <c r="Z5" s="944"/>
      <c r="AA5" s="67"/>
      <c r="AB5" s="8"/>
    </row>
    <row r="6" spans="2:28" ht="24.75" customHeight="1" x14ac:dyDescent="0.15">
      <c r="B6" s="966"/>
      <c r="C6" s="957"/>
      <c r="D6" s="957"/>
      <c r="E6" s="959"/>
      <c r="F6" s="960" t="s">
        <v>385</v>
      </c>
      <c r="G6" s="960"/>
      <c r="H6" s="941" t="s">
        <v>345</v>
      </c>
      <c r="I6" s="943"/>
      <c r="J6" s="943"/>
      <c r="K6" s="943"/>
      <c r="L6" s="943"/>
      <c r="M6" s="943"/>
      <c r="N6" s="944"/>
      <c r="O6" s="941" t="s">
        <v>344</v>
      </c>
      <c r="P6" s="946"/>
      <c r="Q6" s="946"/>
      <c r="R6" s="946"/>
      <c r="S6" s="946"/>
      <c r="T6" s="946"/>
      <c r="U6" s="946"/>
      <c r="V6" s="947"/>
      <c r="W6" s="941" t="s">
        <v>272</v>
      </c>
      <c r="X6" s="945"/>
      <c r="Y6" s="954" t="s">
        <v>325</v>
      </c>
      <c r="Z6" s="955"/>
      <c r="AA6" s="8"/>
      <c r="AB6" s="8"/>
    </row>
    <row r="7" spans="2:28" ht="27.75" customHeight="1" x14ac:dyDescent="0.15">
      <c r="B7" s="966" t="s">
        <v>1076</v>
      </c>
      <c r="C7" s="765">
        <v>9</v>
      </c>
      <c r="D7" s="766"/>
      <c r="E7" s="169">
        <v>1</v>
      </c>
      <c r="F7" s="965" t="s">
        <v>583</v>
      </c>
      <c r="G7" s="965"/>
      <c r="H7" s="951" t="s">
        <v>584</v>
      </c>
      <c r="I7" s="949"/>
      <c r="J7" s="949"/>
      <c r="K7" s="949"/>
      <c r="L7" s="949"/>
      <c r="M7" s="949"/>
      <c r="N7" s="950"/>
      <c r="O7" s="948" t="s">
        <v>585</v>
      </c>
      <c r="P7" s="949"/>
      <c r="Q7" s="949"/>
      <c r="R7" s="949"/>
      <c r="S7" s="949"/>
      <c r="T7" s="949"/>
      <c r="U7" s="949"/>
      <c r="V7" s="950"/>
      <c r="W7" s="934" t="s">
        <v>504</v>
      </c>
      <c r="X7" s="934"/>
      <c r="Y7" s="934" t="s">
        <v>504</v>
      </c>
      <c r="Z7" s="934"/>
    </row>
    <row r="8" spans="2:28" ht="27.75" customHeight="1" x14ac:dyDescent="0.15">
      <c r="B8" s="966"/>
      <c r="C8" s="765">
        <v>12</v>
      </c>
      <c r="D8" s="766"/>
      <c r="E8" s="169">
        <v>1</v>
      </c>
      <c r="F8" s="965" t="s">
        <v>583</v>
      </c>
      <c r="G8" s="965"/>
      <c r="H8" s="951" t="s">
        <v>584</v>
      </c>
      <c r="I8" s="949"/>
      <c r="J8" s="949"/>
      <c r="K8" s="949"/>
      <c r="L8" s="949"/>
      <c r="M8" s="949"/>
      <c r="N8" s="950"/>
      <c r="O8" s="948" t="s">
        <v>586</v>
      </c>
      <c r="P8" s="949"/>
      <c r="Q8" s="949"/>
      <c r="R8" s="949"/>
      <c r="S8" s="949"/>
      <c r="T8" s="949"/>
      <c r="U8" s="949"/>
      <c r="V8" s="950"/>
      <c r="W8" s="934" t="s">
        <v>529</v>
      </c>
      <c r="X8" s="934"/>
      <c r="Y8" s="934" t="s">
        <v>509</v>
      </c>
      <c r="Z8" s="934"/>
    </row>
    <row r="9" spans="2:28" ht="27.75" customHeight="1" x14ac:dyDescent="0.15">
      <c r="B9" s="966"/>
      <c r="C9" s="765"/>
      <c r="D9" s="766"/>
      <c r="E9" s="169"/>
      <c r="F9" s="963"/>
      <c r="G9" s="963"/>
      <c r="H9" s="951"/>
      <c r="I9" s="952"/>
      <c r="J9" s="952"/>
      <c r="K9" s="952"/>
      <c r="L9" s="949"/>
      <c r="M9" s="949"/>
      <c r="N9" s="950"/>
      <c r="O9" s="964"/>
      <c r="P9" s="949"/>
      <c r="Q9" s="949"/>
      <c r="R9" s="949"/>
      <c r="S9" s="949"/>
      <c r="T9" s="949"/>
      <c r="U9" s="949"/>
      <c r="V9" s="950"/>
      <c r="W9" s="934"/>
      <c r="X9" s="934"/>
      <c r="Y9" s="934"/>
      <c r="Z9" s="934"/>
    </row>
    <row r="10" spans="2:28" ht="27.75" customHeight="1" x14ac:dyDescent="0.15">
      <c r="B10" s="966"/>
      <c r="C10" s="961"/>
      <c r="D10" s="962"/>
      <c r="E10" s="61"/>
      <c r="F10" s="963"/>
      <c r="G10" s="963"/>
      <c r="H10" s="951"/>
      <c r="I10" s="952"/>
      <c r="J10" s="952"/>
      <c r="K10" s="952"/>
      <c r="L10" s="949"/>
      <c r="M10" s="949"/>
      <c r="N10" s="950"/>
      <c r="O10" s="964"/>
      <c r="P10" s="949"/>
      <c r="Q10" s="949"/>
      <c r="R10" s="949"/>
      <c r="S10" s="949"/>
      <c r="T10" s="949"/>
      <c r="U10" s="949"/>
      <c r="V10" s="950"/>
      <c r="W10" s="934"/>
      <c r="X10" s="934"/>
      <c r="Y10" s="934"/>
      <c r="Z10" s="934"/>
    </row>
    <row r="11" spans="2:28" ht="27.75" customHeight="1" x14ac:dyDescent="0.15">
      <c r="B11" s="966"/>
      <c r="C11" s="961"/>
      <c r="D11" s="962"/>
      <c r="E11" s="61"/>
      <c r="F11" s="963"/>
      <c r="G11" s="963"/>
      <c r="H11" s="951"/>
      <c r="I11" s="952"/>
      <c r="J11" s="952"/>
      <c r="K11" s="952"/>
      <c r="L11" s="949"/>
      <c r="M11" s="949"/>
      <c r="N11" s="950"/>
      <c r="O11" s="964"/>
      <c r="P11" s="949"/>
      <c r="Q11" s="949"/>
      <c r="R11" s="949"/>
      <c r="S11" s="949"/>
      <c r="T11" s="949"/>
      <c r="U11" s="949"/>
      <c r="V11" s="950"/>
      <c r="W11" s="934"/>
      <c r="X11" s="934"/>
      <c r="Y11" s="934"/>
      <c r="Z11" s="934"/>
    </row>
    <row r="12" spans="2:28" ht="27.75" customHeight="1" x14ac:dyDescent="0.15">
      <c r="B12" s="966"/>
      <c r="C12" s="961"/>
      <c r="D12" s="962"/>
      <c r="E12" s="61"/>
      <c r="F12" s="963"/>
      <c r="G12" s="963"/>
      <c r="H12" s="951"/>
      <c r="I12" s="952"/>
      <c r="J12" s="952"/>
      <c r="K12" s="952"/>
      <c r="L12" s="949"/>
      <c r="M12" s="949"/>
      <c r="N12" s="950"/>
      <c r="O12" s="964"/>
      <c r="P12" s="949"/>
      <c r="Q12" s="949"/>
      <c r="R12" s="949"/>
      <c r="S12" s="949"/>
      <c r="T12" s="949"/>
      <c r="U12" s="949"/>
      <c r="V12" s="950"/>
      <c r="W12" s="934"/>
      <c r="X12" s="934"/>
      <c r="Y12" s="934"/>
      <c r="Z12" s="934"/>
    </row>
    <row r="13" spans="2:28" ht="27.75" customHeight="1" x14ac:dyDescent="0.15">
      <c r="B13" s="966"/>
      <c r="C13" s="961"/>
      <c r="D13" s="962"/>
      <c r="E13" s="61"/>
      <c r="F13" s="963"/>
      <c r="G13" s="963"/>
      <c r="H13" s="951"/>
      <c r="I13" s="952"/>
      <c r="J13" s="952"/>
      <c r="K13" s="952"/>
      <c r="L13" s="949"/>
      <c r="M13" s="949"/>
      <c r="N13" s="950"/>
      <c r="O13" s="964"/>
      <c r="P13" s="949"/>
      <c r="Q13" s="949"/>
      <c r="R13" s="949"/>
      <c r="S13" s="949"/>
      <c r="T13" s="949"/>
      <c r="U13" s="949"/>
      <c r="V13" s="950"/>
      <c r="W13" s="934"/>
      <c r="X13" s="934"/>
      <c r="Y13" s="934"/>
      <c r="Z13" s="934"/>
    </row>
    <row r="14" spans="2:28" ht="27.75" customHeight="1" x14ac:dyDescent="0.15">
      <c r="B14" s="966"/>
      <c r="C14" s="961"/>
      <c r="D14" s="962"/>
      <c r="E14" s="61"/>
      <c r="F14" s="965"/>
      <c r="G14" s="965"/>
      <c r="H14" s="951"/>
      <c r="I14" s="952"/>
      <c r="J14" s="952"/>
      <c r="K14" s="952"/>
      <c r="L14" s="949"/>
      <c r="M14" s="949"/>
      <c r="N14" s="950"/>
      <c r="O14" s="964"/>
      <c r="P14" s="949"/>
      <c r="Q14" s="949"/>
      <c r="R14" s="949"/>
      <c r="S14" s="949"/>
      <c r="T14" s="949"/>
      <c r="U14" s="949"/>
      <c r="V14" s="950"/>
      <c r="W14" s="934"/>
      <c r="X14" s="934"/>
      <c r="Y14" s="934"/>
      <c r="Z14" s="934"/>
    </row>
    <row r="15" spans="2:28" ht="27.75" customHeight="1" x14ac:dyDescent="0.15">
      <c r="B15" s="966"/>
      <c r="C15" s="961"/>
      <c r="D15" s="962"/>
      <c r="E15" s="61"/>
      <c r="F15" s="963"/>
      <c r="G15" s="963"/>
      <c r="H15" s="951"/>
      <c r="I15" s="952"/>
      <c r="J15" s="952"/>
      <c r="K15" s="952"/>
      <c r="L15" s="949"/>
      <c r="M15" s="949"/>
      <c r="N15" s="950"/>
      <c r="O15" s="964"/>
      <c r="P15" s="949"/>
      <c r="Q15" s="949"/>
      <c r="R15" s="949"/>
      <c r="S15" s="949"/>
      <c r="T15" s="949"/>
      <c r="U15" s="949"/>
      <c r="V15" s="950"/>
      <c r="W15" s="934"/>
      <c r="X15" s="934"/>
      <c r="Y15" s="934"/>
      <c r="Z15" s="934"/>
    </row>
    <row r="16" spans="2:28" ht="27.75" customHeight="1" x14ac:dyDescent="0.15">
      <c r="B16" s="966"/>
      <c r="C16" s="961"/>
      <c r="D16" s="962"/>
      <c r="E16" s="61"/>
      <c r="F16" s="963"/>
      <c r="G16" s="963"/>
      <c r="H16" s="951"/>
      <c r="I16" s="952"/>
      <c r="J16" s="952"/>
      <c r="K16" s="952"/>
      <c r="L16" s="949"/>
      <c r="M16" s="949"/>
      <c r="N16" s="950"/>
      <c r="O16" s="964"/>
      <c r="P16" s="949"/>
      <c r="Q16" s="949"/>
      <c r="R16" s="949"/>
      <c r="S16" s="949"/>
      <c r="T16" s="949"/>
      <c r="U16" s="949"/>
      <c r="V16" s="950"/>
      <c r="W16" s="934"/>
      <c r="X16" s="934"/>
      <c r="Y16" s="934"/>
      <c r="Z16" s="934"/>
    </row>
    <row r="17" spans="2:26" ht="27.75" customHeight="1" x14ac:dyDescent="0.15">
      <c r="B17" s="966"/>
      <c r="C17" s="961"/>
      <c r="D17" s="962"/>
      <c r="E17" s="61"/>
      <c r="F17" s="963"/>
      <c r="G17" s="963"/>
      <c r="H17" s="951"/>
      <c r="I17" s="952"/>
      <c r="J17" s="952"/>
      <c r="K17" s="952"/>
      <c r="L17" s="949"/>
      <c r="M17" s="949"/>
      <c r="N17" s="950"/>
      <c r="O17" s="964"/>
      <c r="P17" s="949"/>
      <c r="Q17" s="949"/>
      <c r="R17" s="949"/>
      <c r="S17" s="949"/>
      <c r="T17" s="949"/>
      <c r="U17" s="949"/>
      <c r="V17" s="950"/>
      <c r="W17" s="934"/>
      <c r="X17" s="934"/>
      <c r="Y17" s="934"/>
      <c r="Z17" s="934"/>
    </row>
    <row r="18" spans="2:26" ht="27.75" customHeight="1" x14ac:dyDescent="0.15">
      <c r="B18" s="966"/>
      <c r="C18" s="961"/>
      <c r="D18" s="962"/>
      <c r="E18" s="61"/>
      <c r="F18" s="963"/>
      <c r="G18" s="963"/>
      <c r="H18" s="951"/>
      <c r="I18" s="952"/>
      <c r="J18" s="952"/>
      <c r="K18" s="952"/>
      <c r="L18" s="949"/>
      <c r="M18" s="949"/>
      <c r="N18" s="950"/>
      <c r="O18" s="964"/>
      <c r="P18" s="949"/>
      <c r="Q18" s="949"/>
      <c r="R18" s="949"/>
      <c r="S18" s="949"/>
      <c r="T18" s="949"/>
      <c r="U18" s="949"/>
      <c r="V18" s="950"/>
      <c r="W18" s="934"/>
      <c r="X18" s="934"/>
      <c r="Y18" s="934"/>
      <c r="Z18" s="934"/>
    </row>
    <row r="19" spans="2:26" ht="27.75" customHeight="1" x14ac:dyDescent="0.15">
      <c r="B19" s="966"/>
      <c r="C19" s="961"/>
      <c r="D19" s="962"/>
      <c r="E19" s="61"/>
      <c r="F19" s="963"/>
      <c r="G19" s="963"/>
      <c r="H19" s="951"/>
      <c r="I19" s="952"/>
      <c r="J19" s="952"/>
      <c r="K19" s="952"/>
      <c r="L19" s="949"/>
      <c r="M19" s="949"/>
      <c r="N19" s="950"/>
      <c r="O19" s="964"/>
      <c r="P19" s="949"/>
      <c r="Q19" s="949"/>
      <c r="R19" s="949"/>
      <c r="S19" s="949"/>
      <c r="T19" s="949"/>
      <c r="U19" s="949"/>
      <c r="V19" s="950"/>
      <c r="W19" s="934"/>
      <c r="X19" s="934"/>
      <c r="Y19" s="934"/>
      <c r="Z19" s="934"/>
    </row>
    <row r="20" spans="2:26" ht="27.75" customHeight="1" x14ac:dyDescent="0.15">
      <c r="B20" s="966"/>
      <c r="C20" s="961"/>
      <c r="D20" s="962"/>
      <c r="E20" s="61"/>
      <c r="F20" s="963"/>
      <c r="G20" s="963"/>
      <c r="H20" s="951"/>
      <c r="I20" s="952"/>
      <c r="J20" s="952"/>
      <c r="K20" s="952"/>
      <c r="L20" s="949"/>
      <c r="M20" s="949"/>
      <c r="N20" s="950"/>
      <c r="O20" s="964"/>
      <c r="P20" s="949"/>
      <c r="Q20" s="949"/>
      <c r="R20" s="949"/>
      <c r="S20" s="949"/>
      <c r="T20" s="949"/>
      <c r="U20" s="949"/>
      <c r="V20" s="950"/>
      <c r="W20" s="934"/>
      <c r="X20" s="934"/>
      <c r="Y20" s="934"/>
      <c r="Z20" s="934"/>
    </row>
    <row r="21" spans="2:26" ht="27.75" customHeight="1" x14ac:dyDescent="0.15">
      <c r="B21" s="967"/>
      <c r="C21" s="961"/>
      <c r="D21" s="962"/>
      <c r="E21" s="61"/>
      <c r="F21" s="963"/>
      <c r="G21" s="963"/>
      <c r="H21" s="951"/>
      <c r="I21" s="952"/>
      <c r="J21" s="952"/>
      <c r="K21" s="952"/>
      <c r="L21" s="949"/>
      <c r="M21" s="949"/>
      <c r="N21" s="950"/>
      <c r="O21" s="964"/>
      <c r="P21" s="949"/>
      <c r="Q21" s="949"/>
      <c r="R21" s="949"/>
      <c r="S21" s="949"/>
      <c r="T21" s="949"/>
      <c r="U21" s="949"/>
      <c r="V21" s="950"/>
      <c r="W21" s="934"/>
      <c r="X21" s="934"/>
      <c r="Y21" s="934"/>
      <c r="Z21" s="934"/>
    </row>
    <row r="22" spans="2:26" ht="15.95" customHeight="1" x14ac:dyDescent="0.15">
      <c r="B22" s="1" t="s">
        <v>717</v>
      </c>
    </row>
  </sheetData>
  <mergeCells count="115">
    <mergeCell ref="B7:B21"/>
    <mergeCell ref="B5:B6"/>
    <mergeCell ref="C21:D21"/>
    <mergeCell ref="F21:G21"/>
    <mergeCell ref="C20:D20"/>
    <mergeCell ref="F20:G20"/>
    <mergeCell ref="W20:X20"/>
    <mergeCell ref="W21:X21"/>
    <mergeCell ref="C17:D17"/>
    <mergeCell ref="F17:G17"/>
    <mergeCell ref="C18:D18"/>
    <mergeCell ref="F18:G18"/>
    <mergeCell ref="C19:D19"/>
    <mergeCell ref="F19:G19"/>
    <mergeCell ref="C15:D15"/>
    <mergeCell ref="F15:G15"/>
    <mergeCell ref="C9:D9"/>
    <mergeCell ref="F9:G9"/>
    <mergeCell ref="O9:V9"/>
    <mergeCell ref="C7:D7"/>
    <mergeCell ref="F7:G7"/>
    <mergeCell ref="C8:D8"/>
    <mergeCell ref="F8:G8"/>
    <mergeCell ref="Y17:Z17"/>
    <mergeCell ref="O20:V20"/>
    <mergeCell ref="O21:V21"/>
    <mergeCell ref="Y21:Z21"/>
    <mergeCell ref="Y20:Z20"/>
    <mergeCell ref="H20:N20"/>
    <mergeCell ref="H21:N21"/>
    <mergeCell ref="W17:X17"/>
    <mergeCell ref="Y19:Z19"/>
    <mergeCell ref="Y18:Z18"/>
    <mergeCell ref="W18:X18"/>
    <mergeCell ref="W19:X19"/>
    <mergeCell ref="O19:V19"/>
    <mergeCell ref="O17:V17"/>
    <mergeCell ref="O18:V18"/>
    <mergeCell ref="H17:N17"/>
    <mergeCell ref="H18:N18"/>
    <mergeCell ref="H19:N19"/>
    <mergeCell ref="Y15:Z15"/>
    <mergeCell ref="C14:D14"/>
    <mergeCell ref="F14:G14"/>
    <mergeCell ref="Y14:Z14"/>
    <mergeCell ref="W14:X14"/>
    <mergeCell ref="W15:X15"/>
    <mergeCell ref="Y16:Z16"/>
    <mergeCell ref="O14:V14"/>
    <mergeCell ref="O15:V15"/>
    <mergeCell ref="O16:V16"/>
    <mergeCell ref="H15:N15"/>
    <mergeCell ref="H16:N16"/>
    <mergeCell ref="H14:N14"/>
    <mergeCell ref="C16:D16"/>
    <mergeCell ref="F16:G16"/>
    <mergeCell ref="W16:X16"/>
    <mergeCell ref="Y12:Z12"/>
    <mergeCell ref="C13:D13"/>
    <mergeCell ref="F13:G13"/>
    <mergeCell ref="Y11:Z11"/>
    <mergeCell ref="C10:D10"/>
    <mergeCell ref="F10:G10"/>
    <mergeCell ref="Y10:Z10"/>
    <mergeCell ref="C11:D11"/>
    <mergeCell ref="F11:G11"/>
    <mergeCell ref="C12:D12"/>
    <mergeCell ref="F12:G12"/>
    <mergeCell ref="W12:X12"/>
    <mergeCell ref="W13:X13"/>
    <mergeCell ref="Y13:Z13"/>
    <mergeCell ref="O12:V12"/>
    <mergeCell ref="O13:V13"/>
    <mergeCell ref="H12:N12"/>
    <mergeCell ref="H13:N13"/>
    <mergeCell ref="W10:X10"/>
    <mergeCell ref="W11:X11"/>
    <mergeCell ref="O10:V10"/>
    <mergeCell ref="O11:V11"/>
    <mergeCell ref="H10:N10"/>
    <mergeCell ref="H11:N11"/>
    <mergeCell ref="B2:Z2"/>
    <mergeCell ref="B3:D3"/>
    <mergeCell ref="E3:G3"/>
    <mergeCell ref="H3:I3"/>
    <mergeCell ref="J3:L3"/>
    <mergeCell ref="M3:Q3"/>
    <mergeCell ref="R3:T3"/>
    <mergeCell ref="R4:T4"/>
    <mergeCell ref="Y6:Z6"/>
    <mergeCell ref="B4:D4"/>
    <mergeCell ref="E4:G4"/>
    <mergeCell ref="H4:I4"/>
    <mergeCell ref="J4:L4"/>
    <mergeCell ref="M4:Q4"/>
    <mergeCell ref="C5:D6"/>
    <mergeCell ref="E5:E6"/>
    <mergeCell ref="F6:G6"/>
    <mergeCell ref="Y9:Z9"/>
    <mergeCell ref="Y7:Z7"/>
    <mergeCell ref="U3:W4"/>
    <mergeCell ref="X3:Z4"/>
    <mergeCell ref="F5:Z5"/>
    <mergeCell ref="W6:X6"/>
    <mergeCell ref="W7:X7"/>
    <mergeCell ref="W8:X8"/>
    <mergeCell ref="W9:X9"/>
    <mergeCell ref="O6:V6"/>
    <mergeCell ref="O7:V7"/>
    <mergeCell ref="O8:V8"/>
    <mergeCell ref="Y8:Z8"/>
    <mergeCell ref="H6:N6"/>
    <mergeCell ref="H7:N7"/>
    <mergeCell ref="H8:N8"/>
    <mergeCell ref="H9:N9"/>
  </mergeCells>
  <phoneticPr fontId="7"/>
  <printOptions horizontalCentered="1"/>
  <pageMargins left="0.39370078740157483" right="0.39370078740157483" top="0.59055118110236227" bottom="0.19685039370078741" header="0.31496062992125984" footer="0.27559055118110237"/>
  <pageSetup paperSize="9" fitToHeight="0" orientation="landscape" copies="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0"/>
  <sheetViews>
    <sheetView showGridLines="0" view="pageBreakPreview" zoomScaleNormal="100" zoomScaleSheetLayoutView="100" workbookViewId="0">
      <pane xSplit="1" ySplit="5" topLeftCell="B6" activePane="bottomRight" state="frozen"/>
      <selection activeCell="B5" sqref="B5:C6"/>
      <selection pane="topRight" activeCell="B5" sqref="B5:C6"/>
      <selection pane="bottomLeft" activeCell="B5" sqref="B5:C6"/>
      <selection pane="bottomRight" activeCell="B5" sqref="B5:C6"/>
    </sheetView>
  </sheetViews>
  <sheetFormatPr defaultRowHeight="13.5" x14ac:dyDescent="0.15"/>
  <cols>
    <col min="1" max="1" width="1.875" customWidth="1"/>
    <col min="2" max="60" width="2.125" style="68" customWidth="1"/>
    <col min="61" max="61" width="0.625" style="68" customWidth="1"/>
    <col min="62" max="62" width="2.125" style="68" customWidth="1"/>
    <col min="63" max="63" width="1" style="68" customWidth="1"/>
    <col min="64" max="65" width="2.125" style="68" customWidth="1"/>
  </cols>
  <sheetData>
    <row r="1" spans="1:65" x14ac:dyDescent="0.15">
      <c r="A1" s="72"/>
    </row>
    <row r="2" spans="1:65" s="70" customFormat="1" ht="14.25" customHeight="1" x14ac:dyDescent="0.15">
      <c r="B2" s="108" t="s">
        <v>380</v>
      </c>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5"/>
      <c r="BD2" s="105"/>
      <c r="BE2" s="105"/>
      <c r="BF2" s="105"/>
      <c r="BG2" s="105"/>
      <c r="BH2" s="105"/>
      <c r="BI2" s="105"/>
      <c r="BJ2" s="105"/>
      <c r="BK2" s="105"/>
      <c r="BL2" s="71"/>
      <c r="BM2" s="71"/>
    </row>
    <row r="3" spans="1:65" s="69" customFormat="1" ht="17.25" customHeight="1" x14ac:dyDescent="0.15">
      <c r="B3" s="975" t="s">
        <v>30</v>
      </c>
      <c r="C3" s="976"/>
      <c r="D3" s="976"/>
      <c r="E3" s="977"/>
      <c r="F3" s="1016" t="str">
        <f>'様式S-1'!D3&amp;""</f>
        <v>○○トンネル</v>
      </c>
      <c r="G3" s="1017"/>
      <c r="H3" s="1017"/>
      <c r="I3" s="1017"/>
      <c r="J3" s="1017"/>
      <c r="K3" s="1017"/>
      <c r="L3" s="1017"/>
      <c r="M3" s="1017"/>
      <c r="N3" s="1017"/>
      <c r="O3" s="1017"/>
      <c r="P3" s="1017"/>
      <c r="Q3" s="1017"/>
      <c r="R3" s="1017"/>
      <c r="S3" s="1017"/>
      <c r="T3" s="1018"/>
      <c r="U3" s="1006" t="s">
        <v>279</v>
      </c>
      <c r="V3" s="1007"/>
      <c r="W3" s="1007"/>
      <c r="X3" s="1008"/>
      <c r="Y3" s="1008"/>
      <c r="Z3" s="990" t="str">
        <f>'様式S-1'!J3&amp;""</f>
        <v>国道○○</v>
      </c>
      <c r="AA3" s="991"/>
      <c r="AB3" s="991"/>
      <c r="AC3" s="991"/>
      <c r="AD3" s="991"/>
      <c r="AE3" s="991"/>
      <c r="AF3" s="991"/>
      <c r="AG3" s="991"/>
      <c r="AH3" s="992"/>
      <c r="AI3" s="1006" t="s">
        <v>389</v>
      </c>
      <c r="AJ3" s="1008"/>
      <c r="AK3" s="1008"/>
      <c r="AL3" s="1008"/>
      <c r="AM3" s="1008"/>
      <c r="AN3" s="1009"/>
      <c r="AO3" s="1010" t="str">
        <f>'様式A-1'!K5&amp;""</f>
        <v>○○（株）</v>
      </c>
      <c r="AP3" s="1011"/>
      <c r="AQ3" s="1011"/>
      <c r="AR3" s="1011"/>
      <c r="AS3" s="1011"/>
      <c r="AT3" s="1011"/>
      <c r="AU3" s="1011"/>
      <c r="AV3" s="1012"/>
      <c r="AW3" s="994" t="s">
        <v>269</v>
      </c>
      <c r="AX3" s="995"/>
      <c r="AY3" s="995"/>
      <c r="AZ3" s="995"/>
      <c r="BA3" s="995"/>
      <c r="BB3" s="996"/>
      <c r="BC3" s="1000">
        <f>'様式A-1'!Q5</f>
        <v>44785</v>
      </c>
      <c r="BD3" s="1001"/>
      <c r="BE3" s="1001"/>
      <c r="BF3" s="1001"/>
      <c r="BG3" s="1001"/>
      <c r="BH3" s="1001"/>
      <c r="BI3" s="1001"/>
      <c r="BJ3" s="1001"/>
      <c r="BK3" s="1002"/>
    </row>
    <row r="4" spans="1:65" s="69" customFormat="1" ht="17.25" customHeight="1" x14ac:dyDescent="0.15">
      <c r="B4" s="984" t="s">
        <v>278</v>
      </c>
      <c r="C4" s="985"/>
      <c r="D4" s="985"/>
      <c r="E4" s="986"/>
      <c r="F4" s="987" t="str">
        <f>'様式S-1'!D4&amp;""</f>
        <v>○○トンネル</v>
      </c>
      <c r="G4" s="988"/>
      <c r="H4" s="988"/>
      <c r="I4" s="988"/>
      <c r="J4" s="988"/>
      <c r="K4" s="988"/>
      <c r="L4" s="988"/>
      <c r="M4" s="988"/>
      <c r="N4" s="988"/>
      <c r="O4" s="988"/>
      <c r="P4" s="988"/>
      <c r="Q4" s="988"/>
      <c r="R4" s="988"/>
      <c r="S4" s="988"/>
      <c r="T4" s="989"/>
      <c r="U4" s="1006" t="s">
        <v>387</v>
      </c>
      <c r="V4" s="1007"/>
      <c r="W4" s="1007"/>
      <c r="X4" s="1008"/>
      <c r="Y4" s="1008"/>
      <c r="Z4" s="990" t="str">
        <f>'様式S-1'!R3&amp;""</f>
        <v>○○事務所</v>
      </c>
      <c r="AA4" s="991"/>
      <c r="AB4" s="991"/>
      <c r="AC4" s="991"/>
      <c r="AD4" s="991"/>
      <c r="AE4" s="991"/>
      <c r="AF4" s="991"/>
      <c r="AG4" s="991"/>
      <c r="AH4" s="992"/>
      <c r="AI4" s="1006" t="s">
        <v>390</v>
      </c>
      <c r="AJ4" s="1008"/>
      <c r="AK4" s="1008"/>
      <c r="AL4" s="1008"/>
      <c r="AM4" s="1008"/>
      <c r="AN4" s="1009"/>
      <c r="AO4" s="1010" t="str">
        <f>'様式A-1'!K6&amp;""</f>
        <v>○○</v>
      </c>
      <c r="AP4" s="1011"/>
      <c r="AQ4" s="1011"/>
      <c r="AR4" s="1011"/>
      <c r="AS4" s="1011"/>
      <c r="AT4" s="1011"/>
      <c r="AU4" s="1011"/>
      <c r="AV4" s="1012"/>
      <c r="AW4" s="997"/>
      <c r="AX4" s="998"/>
      <c r="AY4" s="998"/>
      <c r="AZ4" s="998"/>
      <c r="BA4" s="998"/>
      <c r="BB4" s="999"/>
      <c r="BC4" s="1003"/>
      <c r="BD4" s="1004"/>
      <c r="BE4" s="1004"/>
      <c r="BF4" s="1004"/>
      <c r="BG4" s="1004"/>
      <c r="BH4" s="1004"/>
      <c r="BI4" s="1004"/>
      <c r="BJ4" s="1004"/>
      <c r="BK4" s="1005"/>
    </row>
    <row r="5" spans="1:65" ht="42.75" customHeight="1" x14ac:dyDescent="0.15">
      <c r="A5" s="72"/>
      <c r="B5" s="1020" t="s">
        <v>277</v>
      </c>
      <c r="C5" s="1007"/>
      <c r="D5" s="1007"/>
      <c r="E5" s="1007"/>
      <c r="F5" s="1007"/>
      <c r="G5" s="1019"/>
      <c r="H5" s="1006" t="s">
        <v>276</v>
      </c>
      <c r="I5" s="1007"/>
      <c r="J5" s="1007"/>
      <c r="K5" s="1007"/>
      <c r="L5" s="1007"/>
      <c r="M5" s="1007"/>
      <c r="N5" s="1007"/>
      <c r="O5" s="1019"/>
      <c r="P5" s="1006" t="s">
        <v>275</v>
      </c>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6" t="s">
        <v>274</v>
      </c>
      <c r="AO5" s="1007"/>
      <c r="AP5" s="1007"/>
      <c r="AQ5" s="1007"/>
      <c r="AR5" s="1007"/>
      <c r="AS5" s="1007"/>
      <c r="AT5" s="1007"/>
      <c r="AU5" s="1007"/>
      <c r="AV5" s="1007"/>
      <c r="AW5" s="1007"/>
      <c r="AX5" s="1007"/>
      <c r="AY5" s="1007"/>
      <c r="AZ5" s="1007"/>
      <c r="BA5" s="1007"/>
      <c r="BB5" s="1007"/>
      <c r="BC5" s="1007"/>
      <c r="BD5" s="1007"/>
      <c r="BE5" s="1007"/>
      <c r="BF5" s="1007"/>
      <c r="BG5" s="1007"/>
      <c r="BH5" s="1007"/>
      <c r="BI5" s="1007"/>
      <c r="BJ5" s="1007"/>
      <c r="BK5" s="1019"/>
    </row>
    <row r="6" spans="1:65" ht="30" customHeight="1" x14ac:dyDescent="0.15">
      <c r="A6" s="72"/>
      <c r="B6" s="969" t="s">
        <v>587</v>
      </c>
      <c r="C6" s="970"/>
      <c r="D6" s="970"/>
      <c r="E6" s="970"/>
      <c r="F6" s="970"/>
      <c r="G6" s="971"/>
      <c r="H6" s="972" t="s">
        <v>589</v>
      </c>
      <c r="I6" s="972"/>
      <c r="J6" s="972"/>
      <c r="K6" s="972"/>
      <c r="L6" s="972"/>
      <c r="M6" s="972"/>
      <c r="N6" s="972"/>
      <c r="O6" s="972"/>
      <c r="P6" s="973" t="s">
        <v>591</v>
      </c>
      <c r="Q6" s="974"/>
      <c r="R6" s="974"/>
      <c r="S6" s="974"/>
      <c r="T6" s="974"/>
      <c r="U6" s="974"/>
      <c r="V6" s="974"/>
      <c r="W6" s="974"/>
      <c r="X6" s="974"/>
      <c r="Y6" s="974"/>
      <c r="Z6" s="974"/>
      <c r="AA6" s="974"/>
      <c r="AB6" s="974"/>
      <c r="AC6" s="974"/>
      <c r="AD6" s="974"/>
      <c r="AE6" s="974"/>
      <c r="AF6" s="974"/>
      <c r="AG6" s="974"/>
      <c r="AH6" s="974"/>
      <c r="AI6" s="974"/>
      <c r="AJ6" s="974"/>
      <c r="AK6" s="974"/>
      <c r="AL6" s="974"/>
      <c r="AM6" s="974"/>
      <c r="AN6" s="1013" t="s">
        <v>593</v>
      </c>
      <c r="AO6" s="1014"/>
      <c r="AP6" s="1014"/>
      <c r="AQ6" s="1014"/>
      <c r="AR6" s="1014"/>
      <c r="AS6" s="1014"/>
      <c r="AT6" s="1014"/>
      <c r="AU6" s="1014"/>
      <c r="AV6" s="1014"/>
      <c r="AW6" s="1014"/>
      <c r="AX6" s="1014"/>
      <c r="AY6" s="1014"/>
      <c r="AZ6" s="1014"/>
      <c r="BA6" s="1014"/>
      <c r="BB6" s="1014"/>
      <c r="BC6" s="1014"/>
      <c r="BD6" s="1014"/>
      <c r="BE6" s="1014"/>
      <c r="BF6" s="1014"/>
      <c r="BG6" s="1014"/>
      <c r="BH6" s="1014"/>
      <c r="BI6" s="1014"/>
      <c r="BJ6" s="1014"/>
      <c r="BK6" s="1015"/>
    </row>
    <row r="7" spans="1:65" ht="30" customHeight="1" x14ac:dyDescent="0.15">
      <c r="A7" s="72"/>
      <c r="B7" s="969" t="s">
        <v>588</v>
      </c>
      <c r="C7" s="970"/>
      <c r="D7" s="970"/>
      <c r="E7" s="970"/>
      <c r="F7" s="970"/>
      <c r="G7" s="971"/>
      <c r="H7" s="972" t="s">
        <v>590</v>
      </c>
      <c r="I7" s="972"/>
      <c r="J7" s="972"/>
      <c r="K7" s="972"/>
      <c r="L7" s="972"/>
      <c r="M7" s="972"/>
      <c r="N7" s="972"/>
      <c r="O7" s="972"/>
      <c r="P7" s="973" t="s">
        <v>592</v>
      </c>
      <c r="Q7" s="974"/>
      <c r="R7" s="974"/>
      <c r="S7" s="974"/>
      <c r="T7" s="974"/>
      <c r="U7" s="974"/>
      <c r="V7" s="974"/>
      <c r="W7" s="974"/>
      <c r="X7" s="974"/>
      <c r="Y7" s="974"/>
      <c r="Z7" s="974"/>
      <c r="AA7" s="974"/>
      <c r="AB7" s="974"/>
      <c r="AC7" s="974"/>
      <c r="AD7" s="974"/>
      <c r="AE7" s="974"/>
      <c r="AF7" s="974"/>
      <c r="AG7" s="974"/>
      <c r="AH7" s="974"/>
      <c r="AI7" s="974"/>
      <c r="AJ7" s="974"/>
      <c r="AK7" s="974"/>
      <c r="AL7" s="974"/>
      <c r="AM7" s="974"/>
      <c r="AN7" s="1013" t="s">
        <v>594</v>
      </c>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5"/>
    </row>
    <row r="8" spans="1:65" ht="30" customHeight="1" x14ac:dyDescent="0.15">
      <c r="A8" s="72"/>
      <c r="B8" s="978"/>
      <c r="C8" s="979"/>
      <c r="D8" s="979"/>
      <c r="E8" s="979"/>
      <c r="F8" s="979"/>
      <c r="G8" s="980"/>
      <c r="H8" s="981"/>
      <c r="I8" s="981"/>
      <c r="J8" s="981"/>
      <c r="K8" s="981"/>
      <c r="L8" s="981"/>
      <c r="M8" s="981"/>
      <c r="N8" s="981"/>
      <c r="O8" s="981"/>
      <c r="P8" s="982"/>
      <c r="Q8" s="983"/>
      <c r="R8" s="983"/>
      <c r="S8" s="983"/>
      <c r="T8" s="983"/>
      <c r="U8" s="983"/>
      <c r="V8" s="983"/>
      <c r="W8" s="983"/>
      <c r="X8" s="983"/>
      <c r="Y8" s="983"/>
      <c r="Z8" s="983"/>
      <c r="AA8" s="983"/>
      <c r="AB8" s="983"/>
      <c r="AC8" s="983"/>
      <c r="AD8" s="983"/>
      <c r="AE8" s="983"/>
      <c r="AF8" s="983"/>
      <c r="AG8" s="983"/>
      <c r="AH8" s="983"/>
      <c r="AI8" s="983"/>
      <c r="AJ8" s="983"/>
      <c r="AK8" s="983"/>
      <c r="AL8" s="983"/>
      <c r="AM8" s="983"/>
      <c r="AN8" s="982"/>
      <c r="AO8" s="983"/>
      <c r="AP8" s="983"/>
      <c r="AQ8" s="983"/>
      <c r="AR8" s="983"/>
      <c r="AS8" s="983"/>
      <c r="AT8" s="983"/>
      <c r="AU8" s="983"/>
      <c r="AV8" s="983"/>
      <c r="AW8" s="983"/>
      <c r="AX8" s="983"/>
      <c r="AY8" s="983"/>
      <c r="AZ8" s="983"/>
      <c r="BA8" s="983"/>
      <c r="BB8" s="983"/>
      <c r="BC8" s="983"/>
      <c r="BD8" s="983"/>
      <c r="BE8" s="983"/>
      <c r="BF8" s="983"/>
      <c r="BG8" s="983"/>
      <c r="BH8" s="983"/>
      <c r="BI8" s="983"/>
      <c r="BJ8" s="983"/>
      <c r="BK8" s="993"/>
    </row>
    <row r="9" spans="1:65" ht="30" customHeight="1" x14ac:dyDescent="0.15">
      <c r="A9" s="72"/>
      <c r="B9" s="978"/>
      <c r="C9" s="979"/>
      <c r="D9" s="979"/>
      <c r="E9" s="979"/>
      <c r="F9" s="979"/>
      <c r="G9" s="980"/>
      <c r="H9" s="981"/>
      <c r="I9" s="981"/>
      <c r="J9" s="981"/>
      <c r="K9" s="981"/>
      <c r="L9" s="981"/>
      <c r="M9" s="981"/>
      <c r="N9" s="981"/>
      <c r="O9" s="981"/>
      <c r="P9" s="982"/>
      <c r="Q9" s="983"/>
      <c r="R9" s="983"/>
      <c r="S9" s="983"/>
      <c r="T9" s="983"/>
      <c r="U9" s="983"/>
      <c r="V9" s="983"/>
      <c r="W9" s="983"/>
      <c r="X9" s="983"/>
      <c r="Y9" s="983"/>
      <c r="Z9" s="983"/>
      <c r="AA9" s="983"/>
      <c r="AB9" s="983"/>
      <c r="AC9" s="983"/>
      <c r="AD9" s="983"/>
      <c r="AE9" s="983"/>
      <c r="AF9" s="983"/>
      <c r="AG9" s="983"/>
      <c r="AH9" s="983"/>
      <c r="AI9" s="983"/>
      <c r="AJ9" s="983"/>
      <c r="AK9" s="983"/>
      <c r="AL9" s="983"/>
      <c r="AM9" s="983"/>
      <c r="AN9" s="982"/>
      <c r="AO9" s="983"/>
      <c r="AP9" s="983"/>
      <c r="AQ9" s="983"/>
      <c r="AR9" s="983"/>
      <c r="AS9" s="983"/>
      <c r="AT9" s="983"/>
      <c r="AU9" s="983"/>
      <c r="AV9" s="983"/>
      <c r="AW9" s="983"/>
      <c r="AX9" s="983"/>
      <c r="AY9" s="983"/>
      <c r="AZ9" s="983"/>
      <c r="BA9" s="983"/>
      <c r="BB9" s="983"/>
      <c r="BC9" s="983"/>
      <c r="BD9" s="983"/>
      <c r="BE9" s="983"/>
      <c r="BF9" s="983"/>
      <c r="BG9" s="983"/>
      <c r="BH9" s="983"/>
      <c r="BI9" s="983"/>
      <c r="BJ9" s="983"/>
      <c r="BK9" s="993"/>
    </row>
    <row r="10" spans="1:65" ht="30" customHeight="1" x14ac:dyDescent="0.15">
      <c r="A10" s="72"/>
      <c r="B10" s="978"/>
      <c r="C10" s="979"/>
      <c r="D10" s="979"/>
      <c r="E10" s="979"/>
      <c r="F10" s="979"/>
      <c r="G10" s="980"/>
      <c r="H10" s="981"/>
      <c r="I10" s="981"/>
      <c r="J10" s="981"/>
      <c r="K10" s="981"/>
      <c r="L10" s="981"/>
      <c r="M10" s="981"/>
      <c r="N10" s="981"/>
      <c r="O10" s="981"/>
      <c r="P10" s="982"/>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2"/>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93"/>
    </row>
    <row r="11" spans="1:65" ht="30" customHeight="1" x14ac:dyDescent="0.15">
      <c r="A11" s="72"/>
      <c r="B11" s="978"/>
      <c r="C11" s="979"/>
      <c r="D11" s="979"/>
      <c r="E11" s="979"/>
      <c r="F11" s="979"/>
      <c r="G11" s="980"/>
      <c r="H11" s="981"/>
      <c r="I11" s="981"/>
      <c r="J11" s="981"/>
      <c r="K11" s="981"/>
      <c r="L11" s="981"/>
      <c r="M11" s="981"/>
      <c r="N11" s="981"/>
      <c r="O11" s="981"/>
      <c r="P11" s="982"/>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2"/>
      <c r="AO11" s="983"/>
      <c r="AP11" s="983"/>
      <c r="AQ11" s="983"/>
      <c r="AR11" s="983"/>
      <c r="AS11" s="983"/>
      <c r="AT11" s="983"/>
      <c r="AU11" s="983"/>
      <c r="AV11" s="983"/>
      <c r="AW11" s="983"/>
      <c r="AX11" s="983"/>
      <c r="AY11" s="983"/>
      <c r="AZ11" s="983"/>
      <c r="BA11" s="983"/>
      <c r="BB11" s="983"/>
      <c r="BC11" s="983"/>
      <c r="BD11" s="983"/>
      <c r="BE11" s="983"/>
      <c r="BF11" s="983"/>
      <c r="BG11" s="983"/>
      <c r="BH11" s="983"/>
      <c r="BI11" s="983"/>
      <c r="BJ11" s="983"/>
      <c r="BK11" s="993"/>
    </row>
    <row r="12" spans="1:65" ht="30" customHeight="1" x14ac:dyDescent="0.15">
      <c r="A12" s="72"/>
      <c r="B12" s="978"/>
      <c r="C12" s="979"/>
      <c r="D12" s="979"/>
      <c r="E12" s="979"/>
      <c r="F12" s="979"/>
      <c r="G12" s="980"/>
      <c r="H12" s="981"/>
      <c r="I12" s="981"/>
      <c r="J12" s="981"/>
      <c r="K12" s="981"/>
      <c r="L12" s="981"/>
      <c r="M12" s="981"/>
      <c r="N12" s="981"/>
      <c r="O12" s="981"/>
      <c r="P12" s="982"/>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2"/>
      <c r="AO12" s="983"/>
      <c r="AP12" s="983"/>
      <c r="AQ12" s="983"/>
      <c r="AR12" s="983"/>
      <c r="AS12" s="983"/>
      <c r="AT12" s="983"/>
      <c r="AU12" s="983"/>
      <c r="AV12" s="983"/>
      <c r="AW12" s="983"/>
      <c r="AX12" s="983"/>
      <c r="AY12" s="983"/>
      <c r="AZ12" s="983"/>
      <c r="BA12" s="983"/>
      <c r="BB12" s="983"/>
      <c r="BC12" s="983"/>
      <c r="BD12" s="983"/>
      <c r="BE12" s="983"/>
      <c r="BF12" s="983"/>
      <c r="BG12" s="983"/>
      <c r="BH12" s="983"/>
      <c r="BI12" s="983"/>
      <c r="BJ12" s="983"/>
      <c r="BK12" s="993"/>
    </row>
    <row r="13" spans="1:65" ht="30" customHeight="1" x14ac:dyDescent="0.15">
      <c r="A13" s="72"/>
      <c r="B13" s="978"/>
      <c r="C13" s="979"/>
      <c r="D13" s="979"/>
      <c r="E13" s="979"/>
      <c r="F13" s="979"/>
      <c r="G13" s="980"/>
      <c r="H13" s="981"/>
      <c r="I13" s="981"/>
      <c r="J13" s="981"/>
      <c r="K13" s="981"/>
      <c r="L13" s="981"/>
      <c r="M13" s="981"/>
      <c r="N13" s="981"/>
      <c r="O13" s="981"/>
      <c r="P13" s="982"/>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2"/>
      <c r="AO13" s="983"/>
      <c r="AP13" s="983"/>
      <c r="AQ13" s="983"/>
      <c r="AR13" s="983"/>
      <c r="AS13" s="983"/>
      <c r="AT13" s="983"/>
      <c r="AU13" s="983"/>
      <c r="AV13" s="983"/>
      <c r="AW13" s="983"/>
      <c r="AX13" s="983"/>
      <c r="AY13" s="983"/>
      <c r="AZ13" s="983"/>
      <c r="BA13" s="983"/>
      <c r="BB13" s="983"/>
      <c r="BC13" s="983"/>
      <c r="BD13" s="983"/>
      <c r="BE13" s="983"/>
      <c r="BF13" s="983"/>
      <c r="BG13" s="983"/>
      <c r="BH13" s="983"/>
      <c r="BI13" s="983"/>
      <c r="BJ13" s="983"/>
      <c r="BK13" s="993"/>
    </row>
    <row r="14" spans="1:65" ht="30" customHeight="1" x14ac:dyDescent="0.15">
      <c r="A14" s="72"/>
      <c r="B14" s="978"/>
      <c r="C14" s="979"/>
      <c r="D14" s="979"/>
      <c r="E14" s="979"/>
      <c r="F14" s="979"/>
      <c r="G14" s="980"/>
      <c r="H14" s="981"/>
      <c r="I14" s="981"/>
      <c r="J14" s="981"/>
      <c r="K14" s="981"/>
      <c r="L14" s="981"/>
      <c r="M14" s="981"/>
      <c r="N14" s="981"/>
      <c r="O14" s="981"/>
      <c r="P14" s="982"/>
      <c r="Q14" s="983"/>
      <c r="R14" s="983"/>
      <c r="S14" s="983"/>
      <c r="T14" s="983"/>
      <c r="U14" s="983"/>
      <c r="V14" s="983"/>
      <c r="W14" s="983"/>
      <c r="X14" s="983"/>
      <c r="Y14" s="983"/>
      <c r="Z14" s="983"/>
      <c r="AA14" s="983"/>
      <c r="AB14" s="983"/>
      <c r="AC14" s="983"/>
      <c r="AD14" s="983"/>
      <c r="AE14" s="983"/>
      <c r="AF14" s="983"/>
      <c r="AG14" s="983"/>
      <c r="AH14" s="983"/>
      <c r="AI14" s="983"/>
      <c r="AJ14" s="983"/>
      <c r="AK14" s="983"/>
      <c r="AL14" s="983"/>
      <c r="AM14" s="983"/>
      <c r="AN14" s="982"/>
      <c r="AO14" s="983"/>
      <c r="AP14" s="983"/>
      <c r="AQ14" s="983"/>
      <c r="AR14" s="983"/>
      <c r="AS14" s="983"/>
      <c r="AT14" s="983"/>
      <c r="AU14" s="983"/>
      <c r="AV14" s="983"/>
      <c r="AW14" s="983"/>
      <c r="AX14" s="983"/>
      <c r="AY14" s="983"/>
      <c r="AZ14" s="983"/>
      <c r="BA14" s="983"/>
      <c r="BB14" s="983"/>
      <c r="BC14" s="983"/>
      <c r="BD14" s="983"/>
      <c r="BE14" s="983"/>
      <c r="BF14" s="983"/>
      <c r="BG14" s="983"/>
      <c r="BH14" s="983"/>
      <c r="BI14" s="983"/>
      <c r="BJ14" s="983"/>
      <c r="BK14" s="993"/>
    </row>
    <row r="15" spans="1:65" ht="30" customHeight="1" x14ac:dyDescent="0.15">
      <c r="A15" s="72"/>
      <c r="B15" s="978"/>
      <c r="C15" s="979"/>
      <c r="D15" s="979"/>
      <c r="E15" s="979"/>
      <c r="F15" s="979"/>
      <c r="G15" s="980"/>
      <c r="H15" s="981"/>
      <c r="I15" s="981"/>
      <c r="J15" s="981"/>
      <c r="K15" s="981"/>
      <c r="L15" s="981"/>
      <c r="M15" s="981"/>
      <c r="N15" s="981"/>
      <c r="O15" s="981"/>
      <c r="P15" s="982"/>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2"/>
      <c r="AO15" s="983"/>
      <c r="AP15" s="983"/>
      <c r="AQ15" s="983"/>
      <c r="AR15" s="983"/>
      <c r="AS15" s="983"/>
      <c r="AT15" s="983"/>
      <c r="AU15" s="983"/>
      <c r="AV15" s="983"/>
      <c r="AW15" s="983"/>
      <c r="AX15" s="983"/>
      <c r="AY15" s="983"/>
      <c r="AZ15" s="983"/>
      <c r="BA15" s="983"/>
      <c r="BB15" s="983"/>
      <c r="BC15" s="983"/>
      <c r="BD15" s="983"/>
      <c r="BE15" s="983"/>
      <c r="BF15" s="983"/>
      <c r="BG15" s="983"/>
      <c r="BH15" s="983"/>
      <c r="BI15" s="983"/>
      <c r="BJ15" s="983"/>
      <c r="BK15" s="993"/>
    </row>
    <row r="16" spans="1:65" ht="30" customHeight="1" x14ac:dyDescent="0.15">
      <c r="A16" s="72"/>
      <c r="B16" s="978"/>
      <c r="C16" s="979"/>
      <c r="D16" s="979"/>
      <c r="E16" s="979"/>
      <c r="F16" s="979"/>
      <c r="G16" s="980"/>
      <c r="H16" s="981"/>
      <c r="I16" s="981"/>
      <c r="J16" s="981"/>
      <c r="K16" s="981"/>
      <c r="L16" s="981"/>
      <c r="M16" s="981"/>
      <c r="N16" s="981"/>
      <c r="O16" s="981"/>
      <c r="P16" s="982"/>
      <c r="Q16" s="983"/>
      <c r="R16" s="983"/>
      <c r="S16" s="983"/>
      <c r="T16" s="983"/>
      <c r="U16" s="983"/>
      <c r="V16" s="983"/>
      <c r="W16" s="983"/>
      <c r="X16" s="983"/>
      <c r="Y16" s="983"/>
      <c r="Z16" s="983"/>
      <c r="AA16" s="983"/>
      <c r="AB16" s="983"/>
      <c r="AC16" s="983"/>
      <c r="AD16" s="983"/>
      <c r="AE16" s="983"/>
      <c r="AF16" s="983"/>
      <c r="AG16" s="983"/>
      <c r="AH16" s="983"/>
      <c r="AI16" s="983"/>
      <c r="AJ16" s="983"/>
      <c r="AK16" s="983"/>
      <c r="AL16" s="983"/>
      <c r="AM16" s="983"/>
      <c r="AN16" s="982"/>
      <c r="AO16" s="983"/>
      <c r="AP16" s="983"/>
      <c r="AQ16" s="983"/>
      <c r="AR16" s="983"/>
      <c r="AS16" s="983"/>
      <c r="AT16" s="983"/>
      <c r="AU16" s="983"/>
      <c r="AV16" s="983"/>
      <c r="AW16" s="983"/>
      <c r="AX16" s="983"/>
      <c r="AY16" s="983"/>
      <c r="AZ16" s="983"/>
      <c r="BA16" s="983"/>
      <c r="BB16" s="983"/>
      <c r="BC16" s="983"/>
      <c r="BD16" s="983"/>
      <c r="BE16" s="983"/>
      <c r="BF16" s="983"/>
      <c r="BG16" s="983"/>
      <c r="BH16" s="983"/>
      <c r="BI16" s="983"/>
      <c r="BJ16" s="983"/>
      <c r="BK16" s="993"/>
    </row>
    <row r="17" spans="1:63" ht="30" customHeight="1" x14ac:dyDescent="0.15">
      <c r="A17" s="72"/>
      <c r="B17" s="978"/>
      <c r="C17" s="979"/>
      <c r="D17" s="979"/>
      <c r="E17" s="979"/>
      <c r="F17" s="979"/>
      <c r="G17" s="980"/>
      <c r="H17" s="981"/>
      <c r="I17" s="981"/>
      <c r="J17" s="981"/>
      <c r="K17" s="981"/>
      <c r="L17" s="981"/>
      <c r="M17" s="981"/>
      <c r="N17" s="981"/>
      <c r="O17" s="981"/>
      <c r="P17" s="982"/>
      <c r="Q17" s="983"/>
      <c r="R17" s="983"/>
      <c r="S17" s="983"/>
      <c r="T17" s="983"/>
      <c r="U17" s="983"/>
      <c r="V17" s="983"/>
      <c r="W17" s="983"/>
      <c r="X17" s="983"/>
      <c r="Y17" s="983"/>
      <c r="Z17" s="983"/>
      <c r="AA17" s="983"/>
      <c r="AB17" s="983"/>
      <c r="AC17" s="983"/>
      <c r="AD17" s="983"/>
      <c r="AE17" s="983"/>
      <c r="AF17" s="983"/>
      <c r="AG17" s="983"/>
      <c r="AH17" s="983"/>
      <c r="AI17" s="983"/>
      <c r="AJ17" s="983"/>
      <c r="AK17" s="983"/>
      <c r="AL17" s="983"/>
      <c r="AM17" s="983"/>
      <c r="AN17" s="982"/>
      <c r="AO17" s="983"/>
      <c r="AP17" s="983"/>
      <c r="AQ17" s="983"/>
      <c r="AR17" s="983"/>
      <c r="AS17" s="983"/>
      <c r="AT17" s="983"/>
      <c r="AU17" s="983"/>
      <c r="AV17" s="983"/>
      <c r="AW17" s="983"/>
      <c r="AX17" s="983"/>
      <c r="AY17" s="983"/>
      <c r="AZ17" s="983"/>
      <c r="BA17" s="983"/>
      <c r="BB17" s="983"/>
      <c r="BC17" s="983"/>
      <c r="BD17" s="983"/>
      <c r="BE17" s="983"/>
      <c r="BF17" s="983"/>
      <c r="BG17" s="983"/>
      <c r="BH17" s="983"/>
      <c r="BI17" s="983"/>
      <c r="BJ17" s="983"/>
      <c r="BK17" s="993"/>
    </row>
    <row r="18" spans="1:63" ht="30" customHeight="1" x14ac:dyDescent="0.15">
      <c r="A18" s="72"/>
      <c r="B18" s="978"/>
      <c r="C18" s="979"/>
      <c r="D18" s="979"/>
      <c r="E18" s="979"/>
      <c r="F18" s="979"/>
      <c r="G18" s="980"/>
      <c r="H18" s="981"/>
      <c r="I18" s="981"/>
      <c r="J18" s="981"/>
      <c r="K18" s="981"/>
      <c r="L18" s="981"/>
      <c r="M18" s="981"/>
      <c r="N18" s="981"/>
      <c r="O18" s="981"/>
      <c r="P18" s="982"/>
      <c r="Q18" s="983"/>
      <c r="R18" s="983"/>
      <c r="S18" s="983"/>
      <c r="T18" s="983"/>
      <c r="U18" s="983"/>
      <c r="V18" s="983"/>
      <c r="W18" s="983"/>
      <c r="X18" s="983"/>
      <c r="Y18" s="983"/>
      <c r="Z18" s="983"/>
      <c r="AA18" s="983"/>
      <c r="AB18" s="983"/>
      <c r="AC18" s="983"/>
      <c r="AD18" s="983"/>
      <c r="AE18" s="983"/>
      <c r="AF18" s="983"/>
      <c r="AG18" s="983"/>
      <c r="AH18" s="983"/>
      <c r="AI18" s="983"/>
      <c r="AJ18" s="983"/>
      <c r="AK18" s="983"/>
      <c r="AL18" s="983"/>
      <c r="AM18" s="983"/>
      <c r="AN18" s="982"/>
      <c r="AO18" s="983"/>
      <c r="AP18" s="983"/>
      <c r="AQ18" s="983"/>
      <c r="AR18" s="983"/>
      <c r="AS18" s="983"/>
      <c r="AT18" s="983"/>
      <c r="AU18" s="983"/>
      <c r="AV18" s="983"/>
      <c r="AW18" s="983"/>
      <c r="AX18" s="983"/>
      <c r="AY18" s="983"/>
      <c r="AZ18" s="983"/>
      <c r="BA18" s="983"/>
      <c r="BB18" s="983"/>
      <c r="BC18" s="983"/>
      <c r="BD18" s="983"/>
      <c r="BE18" s="983"/>
      <c r="BF18" s="983"/>
      <c r="BG18" s="983"/>
      <c r="BH18" s="983"/>
      <c r="BI18" s="983"/>
      <c r="BJ18" s="983"/>
      <c r="BK18" s="993"/>
    </row>
    <row r="19" spans="1:63" ht="30" customHeight="1" x14ac:dyDescent="0.15">
      <c r="A19" s="72"/>
      <c r="B19" s="978"/>
      <c r="C19" s="979"/>
      <c r="D19" s="979"/>
      <c r="E19" s="979"/>
      <c r="F19" s="979"/>
      <c r="G19" s="980"/>
      <c r="H19" s="981"/>
      <c r="I19" s="981"/>
      <c r="J19" s="981"/>
      <c r="K19" s="981"/>
      <c r="L19" s="981"/>
      <c r="M19" s="981"/>
      <c r="N19" s="981"/>
      <c r="O19" s="981"/>
      <c r="P19" s="982"/>
      <c r="Q19" s="983"/>
      <c r="R19" s="983"/>
      <c r="S19" s="983"/>
      <c r="T19" s="983"/>
      <c r="U19" s="983"/>
      <c r="V19" s="983"/>
      <c r="W19" s="983"/>
      <c r="X19" s="983"/>
      <c r="Y19" s="983"/>
      <c r="Z19" s="983"/>
      <c r="AA19" s="983"/>
      <c r="AB19" s="983"/>
      <c r="AC19" s="983"/>
      <c r="AD19" s="983"/>
      <c r="AE19" s="983"/>
      <c r="AF19" s="983"/>
      <c r="AG19" s="983"/>
      <c r="AH19" s="983"/>
      <c r="AI19" s="983"/>
      <c r="AJ19" s="983"/>
      <c r="AK19" s="983"/>
      <c r="AL19" s="983"/>
      <c r="AM19" s="983"/>
      <c r="AN19" s="982"/>
      <c r="AO19" s="983"/>
      <c r="AP19" s="983"/>
      <c r="AQ19" s="983"/>
      <c r="AR19" s="983"/>
      <c r="AS19" s="983"/>
      <c r="AT19" s="983"/>
      <c r="AU19" s="983"/>
      <c r="AV19" s="983"/>
      <c r="AW19" s="983"/>
      <c r="AX19" s="983"/>
      <c r="AY19" s="983"/>
      <c r="AZ19" s="983"/>
      <c r="BA19" s="983"/>
      <c r="BB19" s="983"/>
      <c r="BC19" s="983"/>
      <c r="BD19" s="983"/>
      <c r="BE19" s="983"/>
      <c r="BF19" s="983"/>
      <c r="BG19" s="983"/>
      <c r="BH19" s="983"/>
      <c r="BI19" s="983"/>
      <c r="BJ19" s="983"/>
      <c r="BK19" s="993"/>
    </row>
    <row r="20" spans="1:63" x14ac:dyDescent="0.15">
      <c r="A20" s="72"/>
      <c r="B20" s="106"/>
      <c r="C20" s="106"/>
      <c r="D20" s="107" t="s">
        <v>391</v>
      </c>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row>
  </sheetData>
  <mergeCells count="74">
    <mergeCell ref="B19:G19"/>
    <mergeCell ref="H5:O5"/>
    <mergeCell ref="P5:AM5"/>
    <mergeCell ref="AN5:BK5"/>
    <mergeCell ref="P6:AM6"/>
    <mergeCell ref="AN6:BK6"/>
    <mergeCell ref="P13:AM13"/>
    <mergeCell ref="AN13:BK13"/>
    <mergeCell ref="P14:AM14"/>
    <mergeCell ref="AN14:BK14"/>
    <mergeCell ref="H19:O19"/>
    <mergeCell ref="B5:G5"/>
    <mergeCell ref="P18:AM18"/>
    <mergeCell ref="AN18:BK18"/>
    <mergeCell ref="P19:AM19"/>
    <mergeCell ref="AN19:BK19"/>
    <mergeCell ref="AN12:BK12"/>
    <mergeCell ref="AN10:BK10"/>
    <mergeCell ref="AW3:BB4"/>
    <mergeCell ref="BC3:BK4"/>
    <mergeCell ref="P12:AM12"/>
    <mergeCell ref="AN8:BK8"/>
    <mergeCell ref="AN9:BK9"/>
    <mergeCell ref="U3:Y3"/>
    <mergeCell ref="U4:Y4"/>
    <mergeCell ref="AI3:AN3"/>
    <mergeCell ref="AI4:AN4"/>
    <mergeCell ref="AO3:AV3"/>
    <mergeCell ref="AO4:AV4"/>
    <mergeCell ref="AN7:BK7"/>
    <mergeCell ref="F3:T3"/>
    <mergeCell ref="B6:G6"/>
    <mergeCell ref="H18:O18"/>
    <mergeCell ref="H14:O14"/>
    <mergeCell ref="B18:G18"/>
    <mergeCell ref="B16:G16"/>
    <mergeCell ref="B15:G15"/>
    <mergeCell ref="B14:G14"/>
    <mergeCell ref="AN17:BK17"/>
    <mergeCell ref="H15:O15"/>
    <mergeCell ref="B10:G10"/>
    <mergeCell ref="H10:O10"/>
    <mergeCell ref="P10:AM10"/>
    <mergeCell ref="B17:G17"/>
    <mergeCell ref="H11:O11"/>
    <mergeCell ref="P11:AM11"/>
    <mergeCell ref="AN11:BK11"/>
    <mergeCell ref="H16:O16"/>
    <mergeCell ref="H17:O17"/>
    <mergeCell ref="AN15:BK15"/>
    <mergeCell ref="P15:AM15"/>
    <mergeCell ref="P16:AM16"/>
    <mergeCell ref="AN16:BK16"/>
    <mergeCell ref="B13:G13"/>
    <mergeCell ref="H13:O13"/>
    <mergeCell ref="B9:G9"/>
    <mergeCell ref="H9:O9"/>
    <mergeCell ref="P9:AM9"/>
    <mergeCell ref="P17:AM17"/>
    <mergeCell ref="B12:G12"/>
    <mergeCell ref="H12:O12"/>
    <mergeCell ref="B11:G11"/>
    <mergeCell ref="B7:G7"/>
    <mergeCell ref="H7:O7"/>
    <mergeCell ref="P7:AM7"/>
    <mergeCell ref="B3:E3"/>
    <mergeCell ref="B8:G8"/>
    <mergeCell ref="H8:O8"/>
    <mergeCell ref="P8:AM8"/>
    <mergeCell ref="B4:E4"/>
    <mergeCell ref="F4:T4"/>
    <mergeCell ref="H6:O6"/>
    <mergeCell ref="Z3:AH3"/>
    <mergeCell ref="Z4:AH4"/>
  </mergeCells>
  <phoneticPr fontId="7"/>
  <printOptions horizontalCentered="1"/>
  <pageMargins left="0.39370078740157483" right="0.39370078740157483" top="0.59055118110236227" bottom="0.19685039370078741" header="0.31496062992125984" footer="0.27559055118110237"/>
  <pageSetup paperSize="9" scale="105"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N57"/>
  <sheetViews>
    <sheetView showGridLines="0" view="pageBreakPreview" zoomScale="90" zoomScaleNormal="100" zoomScaleSheetLayoutView="90" workbookViewId="0">
      <pane xSplit="1" ySplit="10" topLeftCell="B11"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2.75" style="44" customWidth="1"/>
    <col min="2" max="3" width="4" style="45" customWidth="1"/>
    <col min="4" max="40" width="4" style="44" customWidth="1"/>
    <col min="41" max="16384" width="9" style="44"/>
  </cols>
  <sheetData>
    <row r="2" spans="1:40" ht="20.25" customHeight="1" thickBot="1" x14ac:dyDescent="0.2">
      <c r="B2" s="109" t="s">
        <v>382</v>
      </c>
      <c r="C2" s="110"/>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row>
    <row r="3" spans="1:40" x14ac:dyDescent="0.15">
      <c r="B3" s="1041" t="s">
        <v>92</v>
      </c>
      <c r="C3" s="1042"/>
      <c r="D3" s="1042"/>
      <c r="E3" s="1045" t="str">
        <f>'様式S-1'!D3&amp;""</f>
        <v>○○トンネル</v>
      </c>
      <c r="F3" s="1045"/>
      <c r="G3" s="1045"/>
      <c r="H3" s="1045"/>
      <c r="I3" s="1045"/>
      <c r="J3" s="1045"/>
      <c r="K3" s="1070" t="s">
        <v>91</v>
      </c>
      <c r="L3" s="1070"/>
      <c r="M3" s="1070"/>
      <c r="N3" s="1065" t="str">
        <f>'様式S-1'!J3&amp;""</f>
        <v>国道○○</v>
      </c>
      <c r="O3" s="1065"/>
      <c r="P3" s="1065"/>
      <c r="Q3" s="1065"/>
      <c r="R3" s="1065"/>
      <c r="S3" s="1065"/>
      <c r="T3" s="1065"/>
      <c r="U3" s="1067" t="s">
        <v>326</v>
      </c>
      <c r="V3" s="1067"/>
      <c r="W3" s="1067"/>
      <c r="X3" s="1067"/>
      <c r="Y3" s="1065" t="str">
        <f>'様式A-1'!K5&amp;""</f>
        <v>○○（株）</v>
      </c>
      <c r="Z3" s="1065"/>
      <c r="AA3" s="1065"/>
      <c r="AB3" s="1065"/>
      <c r="AC3" s="1065"/>
      <c r="AD3" s="1065"/>
      <c r="AE3" s="1065"/>
      <c r="AF3" s="1065"/>
      <c r="AG3" s="1072" t="s">
        <v>314</v>
      </c>
      <c r="AH3" s="1073"/>
      <c r="AI3" s="1074"/>
      <c r="AJ3" s="1075">
        <f>'様式A-1'!Q5</f>
        <v>44785</v>
      </c>
      <c r="AK3" s="1076"/>
      <c r="AL3" s="1076"/>
      <c r="AM3" s="1076"/>
      <c r="AN3" s="1077"/>
    </row>
    <row r="4" spans="1:40" x14ac:dyDescent="0.15">
      <c r="A4" s="44" t="s">
        <v>90</v>
      </c>
      <c r="B4" s="1043" t="s">
        <v>89</v>
      </c>
      <c r="C4" s="1044"/>
      <c r="D4" s="1044"/>
      <c r="E4" s="1069" t="str">
        <f>'様式S-1'!D4&amp;""</f>
        <v>○○トンネル</v>
      </c>
      <c r="F4" s="1069"/>
      <c r="G4" s="1069"/>
      <c r="H4" s="1069"/>
      <c r="I4" s="1069"/>
      <c r="J4" s="1069"/>
      <c r="K4" s="1071" t="s">
        <v>88</v>
      </c>
      <c r="L4" s="1071"/>
      <c r="M4" s="1071"/>
      <c r="N4" s="1066" t="str">
        <f>'様式S-1'!R3&amp;""</f>
        <v>○○事務所</v>
      </c>
      <c r="O4" s="1066"/>
      <c r="P4" s="1066"/>
      <c r="Q4" s="1066"/>
      <c r="R4" s="1066"/>
      <c r="S4" s="1066"/>
      <c r="T4" s="1066"/>
      <c r="U4" s="1068" t="s">
        <v>327</v>
      </c>
      <c r="V4" s="1068"/>
      <c r="W4" s="1068"/>
      <c r="X4" s="1068"/>
      <c r="Y4" s="1069" t="str">
        <f>'様式A-1'!K6&amp;""</f>
        <v>○○</v>
      </c>
      <c r="Z4" s="1069"/>
      <c r="AA4" s="1069"/>
      <c r="AB4" s="1069"/>
      <c r="AC4" s="1069"/>
      <c r="AD4" s="1069"/>
      <c r="AE4" s="1069"/>
      <c r="AF4" s="1069"/>
      <c r="AG4" s="938"/>
      <c r="AH4" s="939"/>
      <c r="AI4" s="940"/>
      <c r="AJ4" s="938"/>
      <c r="AK4" s="939"/>
      <c r="AL4" s="939"/>
      <c r="AM4" s="939"/>
      <c r="AN4" s="1078"/>
    </row>
    <row r="5" spans="1:40" x14ac:dyDescent="0.15">
      <c r="B5" s="1051"/>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2"/>
      <c r="AB5" s="1052"/>
      <c r="AC5" s="1052"/>
      <c r="AD5" s="1052"/>
      <c r="AE5" s="1052"/>
      <c r="AF5" s="1052"/>
      <c r="AG5" s="1053" t="s">
        <v>87</v>
      </c>
      <c r="AH5" s="1054"/>
      <c r="AI5" s="1055"/>
      <c r="AJ5" s="1059" t="str">
        <f>'様式A-1'!T7</f>
        <v>Ⅲ</v>
      </c>
      <c r="AK5" s="1060"/>
      <c r="AL5" s="1060"/>
      <c r="AM5" s="1060"/>
      <c r="AN5" s="1061"/>
    </row>
    <row r="6" spans="1:40" ht="12.75" thickBot="1" x14ac:dyDescent="0.2">
      <c r="B6" s="1046" t="s">
        <v>86</v>
      </c>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c r="AF6" s="1047"/>
      <c r="AG6" s="1056"/>
      <c r="AH6" s="1057"/>
      <c r="AI6" s="1058"/>
      <c r="AJ6" s="1062"/>
      <c r="AK6" s="1063"/>
      <c r="AL6" s="1063"/>
      <c r="AM6" s="1063"/>
      <c r="AN6" s="1064"/>
    </row>
    <row r="7" spans="1:40" x14ac:dyDescent="0.15">
      <c r="B7" s="1024" t="s">
        <v>85</v>
      </c>
      <c r="C7" s="1021" t="s">
        <v>386</v>
      </c>
      <c r="D7" s="1038" t="s">
        <v>84</v>
      </c>
      <c r="E7" s="1039"/>
      <c r="F7" s="1039"/>
      <c r="G7" s="1039"/>
      <c r="H7" s="1039"/>
      <c r="I7" s="1039"/>
      <c r="J7" s="1039"/>
      <c r="K7" s="1039"/>
      <c r="L7" s="1039"/>
      <c r="M7" s="1039"/>
      <c r="N7" s="1039"/>
      <c r="O7" s="1039"/>
      <c r="P7" s="1039"/>
      <c r="Q7" s="1039"/>
      <c r="R7" s="1039"/>
      <c r="S7" s="1039"/>
      <c r="T7" s="1039"/>
      <c r="U7" s="1039"/>
      <c r="V7" s="1039"/>
      <c r="W7" s="1039"/>
      <c r="X7" s="1040"/>
      <c r="Y7" s="1033" t="s">
        <v>83</v>
      </c>
      <c r="Z7" s="1033"/>
      <c r="AA7" s="1033"/>
      <c r="AB7" s="1033"/>
      <c r="AC7" s="1048" t="s">
        <v>82</v>
      </c>
      <c r="AD7" s="1049"/>
      <c r="AE7" s="1049"/>
      <c r="AF7" s="1049"/>
      <c r="AG7" s="1049"/>
      <c r="AH7" s="1049"/>
      <c r="AI7" s="1049"/>
      <c r="AJ7" s="1049"/>
      <c r="AK7" s="1049"/>
      <c r="AL7" s="1049"/>
      <c r="AM7" s="1049"/>
      <c r="AN7" s="1050"/>
    </row>
    <row r="8" spans="1:40" ht="13.5" x14ac:dyDescent="0.15">
      <c r="B8" s="1025"/>
      <c r="C8" s="1022"/>
      <c r="D8" s="1036" t="s">
        <v>81</v>
      </c>
      <c r="E8" s="1034"/>
      <c r="F8" s="1034"/>
      <c r="G8" s="1034"/>
      <c r="H8" s="1034"/>
      <c r="I8" s="1034"/>
      <c r="J8" s="1034"/>
      <c r="K8" s="1034"/>
      <c r="L8" s="1034"/>
      <c r="M8" s="1034"/>
      <c r="N8" s="1034"/>
      <c r="O8" s="1037"/>
      <c r="P8" s="1034" t="s">
        <v>383</v>
      </c>
      <c r="Q8" s="1034"/>
      <c r="R8" s="1034"/>
      <c r="S8" s="1034"/>
      <c r="T8" s="1034"/>
      <c r="U8" s="1034"/>
      <c r="V8" s="1034"/>
      <c r="W8" s="1034"/>
      <c r="X8" s="1035"/>
      <c r="Y8" s="1032"/>
      <c r="Z8" s="1032"/>
      <c r="AA8" s="1032"/>
      <c r="AB8" s="1032"/>
      <c r="AC8" s="1079" t="s">
        <v>80</v>
      </c>
      <c r="AD8" s="1080"/>
      <c r="AE8" s="1080"/>
      <c r="AF8" s="1080"/>
      <c r="AG8" s="1037" t="s">
        <v>79</v>
      </c>
      <c r="AH8" s="1080"/>
      <c r="AI8" s="1080"/>
      <c r="AJ8" s="1080"/>
      <c r="AK8" s="1080"/>
      <c r="AL8" s="1080"/>
      <c r="AM8" s="1080"/>
      <c r="AN8" s="1081"/>
    </row>
    <row r="9" spans="1:40" ht="13.5" x14ac:dyDescent="0.15">
      <c r="B9" s="1025"/>
      <c r="C9" s="1022"/>
      <c r="D9" s="1036" t="s">
        <v>78</v>
      </c>
      <c r="E9" s="1034"/>
      <c r="F9" s="1034"/>
      <c r="G9" s="1037"/>
      <c r="H9" s="1034" t="s">
        <v>75</v>
      </c>
      <c r="I9" s="1034"/>
      <c r="J9" s="1034"/>
      <c r="K9" s="1037"/>
      <c r="L9" s="1034" t="s">
        <v>74</v>
      </c>
      <c r="M9" s="1034"/>
      <c r="N9" s="1034"/>
      <c r="O9" s="1037"/>
      <c r="P9" s="1034" t="s">
        <v>77</v>
      </c>
      <c r="Q9" s="1034"/>
      <c r="R9" s="1037"/>
      <c r="S9" s="1034" t="s">
        <v>75</v>
      </c>
      <c r="T9" s="1034"/>
      <c r="U9" s="1037"/>
      <c r="V9" s="1034" t="s">
        <v>74</v>
      </c>
      <c r="W9" s="1034"/>
      <c r="X9" s="1035"/>
      <c r="Y9" s="1031" t="s">
        <v>77</v>
      </c>
      <c r="Z9" s="1029" t="s">
        <v>75</v>
      </c>
      <c r="AA9" s="1029" t="s">
        <v>74</v>
      </c>
      <c r="AB9" s="1031" t="s">
        <v>76</v>
      </c>
      <c r="AC9" s="1079" t="s">
        <v>384</v>
      </c>
      <c r="AD9" s="1080"/>
      <c r="AE9" s="1080"/>
      <c r="AF9" s="1080"/>
      <c r="AG9" s="1080" t="s">
        <v>75</v>
      </c>
      <c r="AH9" s="1080"/>
      <c r="AI9" s="1080"/>
      <c r="AJ9" s="1080"/>
      <c r="AK9" s="1037" t="s">
        <v>74</v>
      </c>
      <c r="AL9" s="1080"/>
      <c r="AM9" s="1080"/>
      <c r="AN9" s="1081"/>
    </row>
    <row r="10" spans="1:40" s="45" customFormat="1" x14ac:dyDescent="0.15">
      <c r="B10" s="1026"/>
      <c r="C10" s="1023"/>
      <c r="D10" s="112" t="s">
        <v>69</v>
      </c>
      <c r="E10" s="113" t="s">
        <v>68</v>
      </c>
      <c r="F10" s="113" t="s">
        <v>71</v>
      </c>
      <c r="G10" s="114" t="s">
        <v>70</v>
      </c>
      <c r="H10" s="115" t="s">
        <v>69</v>
      </c>
      <c r="I10" s="113" t="s">
        <v>68</v>
      </c>
      <c r="J10" s="113" t="s">
        <v>71</v>
      </c>
      <c r="K10" s="114" t="s">
        <v>70</v>
      </c>
      <c r="L10" s="115" t="s">
        <v>69</v>
      </c>
      <c r="M10" s="113" t="s">
        <v>68</v>
      </c>
      <c r="N10" s="113" t="s">
        <v>71</v>
      </c>
      <c r="O10" s="114" t="s">
        <v>70</v>
      </c>
      <c r="P10" s="115" t="s">
        <v>73</v>
      </c>
      <c r="Q10" s="113" t="s">
        <v>72</v>
      </c>
      <c r="R10" s="114" t="s">
        <v>67</v>
      </c>
      <c r="S10" s="115" t="s">
        <v>73</v>
      </c>
      <c r="T10" s="113" t="s">
        <v>72</v>
      </c>
      <c r="U10" s="114" t="s">
        <v>67</v>
      </c>
      <c r="V10" s="115" t="s">
        <v>73</v>
      </c>
      <c r="W10" s="113" t="s">
        <v>72</v>
      </c>
      <c r="X10" s="116" t="s">
        <v>67</v>
      </c>
      <c r="Y10" s="1032"/>
      <c r="Z10" s="1030"/>
      <c r="AA10" s="1030"/>
      <c r="AB10" s="1032"/>
      <c r="AC10" s="112" t="s">
        <v>69</v>
      </c>
      <c r="AD10" s="113" t="s">
        <v>68</v>
      </c>
      <c r="AE10" s="113" t="s">
        <v>71</v>
      </c>
      <c r="AF10" s="114" t="s">
        <v>70</v>
      </c>
      <c r="AG10" s="117" t="s">
        <v>69</v>
      </c>
      <c r="AH10" s="113" t="s">
        <v>68</v>
      </c>
      <c r="AI10" s="113" t="s">
        <v>71</v>
      </c>
      <c r="AJ10" s="113" t="s">
        <v>70</v>
      </c>
      <c r="AK10" s="113" t="s">
        <v>69</v>
      </c>
      <c r="AL10" s="113" t="s">
        <v>68</v>
      </c>
      <c r="AM10" s="113" t="s">
        <v>71</v>
      </c>
      <c r="AN10" s="116" t="s">
        <v>70</v>
      </c>
    </row>
    <row r="11" spans="1:40" x14ac:dyDescent="0.15">
      <c r="B11" s="230" t="s">
        <v>455</v>
      </c>
      <c r="C11" s="118">
        <v>0.7</v>
      </c>
      <c r="D11" s="119">
        <v>0</v>
      </c>
      <c r="E11" s="120">
        <v>0</v>
      </c>
      <c r="F11" s="120">
        <v>0</v>
      </c>
      <c r="G11" s="121">
        <v>0</v>
      </c>
      <c r="H11" s="120">
        <v>0</v>
      </c>
      <c r="I11" s="120">
        <v>1</v>
      </c>
      <c r="J11" s="120">
        <v>1</v>
      </c>
      <c r="K11" s="121">
        <v>0</v>
      </c>
      <c r="L11" s="120">
        <v>0</v>
      </c>
      <c r="M11" s="120">
        <v>0</v>
      </c>
      <c r="N11" s="120">
        <v>0</v>
      </c>
      <c r="O11" s="121">
        <v>0</v>
      </c>
      <c r="P11" s="239">
        <f>IF($B11="","",IF(D11&gt;0,1,0))</f>
        <v>0</v>
      </c>
      <c r="Q11" s="239">
        <f>IF($B11="","",IF(AND(D11=0,E11&gt;0),1,0))</f>
        <v>0</v>
      </c>
      <c r="R11" s="239">
        <f>IF($B11="","",IF(AND(D11=0,E11=0,(F11+G11)&gt;0),1,0))</f>
        <v>0</v>
      </c>
      <c r="S11" s="120">
        <f>IF($B11="","",H11)</f>
        <v>0</v>
      </c>
      <c r="T11" s="120">
        <f>IF($B11="","",I11)</f>
        <v>1</v>
      </c>
      <c r="U11" s="120">
        <f>IF($B11="","",J11+K11)</f>
        <v>1</v>
      </c>
      <c r="V11" s="120">
        <f>IF($B11="","",L11)</f>
        <v>0</v>
      </c>
      <c r="W11" s="120">
        <f>IF($B11="","",M11)</f>
        <v>0</v>
      </c>
      <c r="X11" s="123">
        <f>IF($B11="","",N11+O11)</f>
        <v>0</v>
      </c>
      <c r="Y11" s="124" t="str">
        <f>IF($B11="","",IF(P11&gt;0,"Ⅳ",IF(Q11&gt;0,"Ⅲ",IF(R11&gt;0,"Ⅱ","Ⅰ"))))</f>
        <v>Ⅰ</v>
      </c>
      <c r="Z11" s="125" t="str">
        <f>IF($B11="","",IF(S11&gt;0,"Ⅳ",IF(T11&gt;0,"Ⅲ",IF(U11&gt;0,"Ⅱ","Ⅰ"))))</f>
        <v>Ⅲ</v>
      </c>
      <c r="AA11" s="125" t="str">
        <f>IF($B11="","",IF(V11&gt;0,"Ⅳ",IF(W11&gt;0,"Ⅲ",IF(X11&gt;0,"Ⅱ","Ⅰ"))))</f>
        <v>Ⅰ</v>
      </c>
      <c r="AB11" s="124" t="str">
        <f>IF(B11="","",IF((P11+S11+V11)&gt;0,"Ⅳ",IF((Q11+T11+W11)&gt;0,"Ⅲ",IF((R11+U11+X11)&gt;0,"Ⅱ","Ⅰ"))))</f>
        <v>Ⅲ</v>
      </c>
      <c r="AC11" s="232">
        <v>0</v>
      </c>
      <c r="AD11" s="127">
        <v>0</v>
      </c>
      <c r="AE11" s="127">
        <v>0</v>
      </c>
      <c r="AF11" s="233">
        <v>0</v>
      </c>
      <c r="AG11" s="127">
        <v>0</v>
      </c>
      <c r="AH11" s="127">
        <v>1</v>
      </c>
      <c r="AI11" s="127">
        <v>0.5</v>
      </c>
      <c r="AJ11" s="127">
        <v>0</v>
      </c>
      <c r="AK11" s="127">
        <v>0</v>
      </c>
      <c r="AL11" s="127">
        <v>0</v>
      </c>
      <c r="AM11" s="127">
        <v>0</v>
      </c>
      <c r="AN11" s="128">
        <v>0</v>
      </c>
    </row>
    <row r="12" spans="1:40" x14ac:dyDescent="0.15">
      <c r="B12" s="230">
        <v>1</v>
      </c>
      <c r="C12" s="129">
        <v>10.5</v>
      </c>
      <c r="D12" s="119">
        <v>0</v>
      </c>
      <c r="E12" s="120">
        <v>0</v>
      </c>
      <c r="F12" s="120">
        <v>0</v>
      </c>
      <c r="G12" s="121">
        <v>1</v>
      </c>
      <c r="H12" s="120">
        <v>0</v>
      </c>
      <c r="I12" s="120">
        <v>0</v>
      </c>
      <c r="J12" s="120">
        <v>2</v>
      </c>
      <c r="K12" s="121">
        <v>1</v>
      </c>
      <c r="L12" s="120">
        <v>0</v>
      </c>
      <c r="M12" s="120">
        <v>1</v>
      </c>
      <c r="N12" s="120">
        <v>0</v>
      </c>
      <c r="O12" s="121">
        <v>0</v>
      </c>
      <c r="P12" s="239">
        <f t="shared" ref="P12:P50" si="0">IF($B12="","",IF(D12&gt;0,1,0))</f>
        <v>0</v>
      </c>
      <c r="Q12" s="239">
        <f t="shared" ref="Q12:Q50" si="1">IF($B12="","",IF(AND(D12=0,E12&gt;0),1,0))</f>
        <v>0</v>
      </c>
      <c r="R12" s="239">
        <f t="shared" ref="R12:R50" si="2">IF($B12="","",IF(AND(D12=0,E12=0,(F12+G12)&gt;0),1,0))</f>
        <v>1</v>
      </c>
      <c r="S12" s="120">
        <f t="shared" ref="S12:S50" si="3">IF($B12="","",H12)</f>
        <v>0</v>
      </c>
      <c r="T12" s="120">
        <f t="shared" ref="T12:T50" si="4">IF($B12="","",I12)</f>
        <v>0</v>
      </c>
      <c r="U12" s="120">
        <f t="shared" ref="U12:U50" si="5">IF($B12="","",J12+K12)</f>
        <v>3</v>
      </c>
      <c r="V12" s="120">
        <f t="shared" ref="V12:V50" si="6">IF($B12="","",L12)</f>
        <v>0</v>
      </c>
      <c r="W12" s="120">
        <f t="shared" ref="W12:W50" si="7">IF($B12="","",M12)</f>
        <v>1</v>
      </c>
      <c r="X12" s="123">
        <f t="shared" ref="X12:X50" si="8">IF($B12="","",N12+O12)</f>
        <v>0</v>
      </c>
      <c r="Y12" s="124" t="str">
        <f t="shared" ref="Y12:Y14" si="9">IF($B12="","",IF(P12&gt;0,"Ⅳ",IF(Q12&gt;0,"Ⅲ",IF(R12&gt;0,"Ⅱ","Ⅰ"))))</f>
        <v>Ⅱ</v>
      </c>
      <c r="Z12" s="125" t="str">
        <f t="shared" ref="Z12:Z50" si="10">IF($B12="","",IF(S12&gt;0,"Ⅳ",IF(T12&gt;0,"Ⅲ",IF(U12&gt;0,"Ⅱ","Ⅰ"))))</f>
        <v>Ⅱ</v>
      </c>
      <c r="AA12" s="125" t="str">
        <f t="shared" ref="AA12:AA50" si="11">IF($B12="","",IF(V12&gt;0,"Ⅳ",IF(W12&gt;0,"Ⅲ",IF(X12&gt;0,"Ⅱ","Ⅰ"))))</f>
        <v>Ⅲ</v>
      </c>
      <c r="AB12" s="124" t="str">
        <f t="shared" ref="AB12:AB50" si="12">IF(B12="","",IF((P12+S12+V12)&gt;0,"Ⅳ",IF((Q12+T12+W12)&gt;0,"Ⅲ",IF((R12+U12+X12)&gt;0,"Ⅱ","Ⅰ"))))</f>
        <v>Ⅲ</v>
      </c>
      <c r="AC12" s="232">
        <v>0</v>
      </c>
      <c r="AD12" s="127">
        <v>0</v>
      </c>
      <c r="AE12" s="127">
        <v>0</v>
      </c>
      <c r="AF12" s="233">
        <v>1.5</v>
      </c>
      <c r="AG12" s="127">
        <v>0</v>
      </c>
      <c r="AH12" s="127">
        <v>0</v>
      </c>
      <c r="AI12" s="127">
        <v>0.6</v>
      </c>
      <c r="AJ12" s="127">
        <v>0.1</v>
      </c>
      <c r="AK12" s="127">
        <v>0</v>
      </c>
      <c r="AL12" s="127">
        <v>0.4</v>
      </c>
      <c r="AM12" s="127">
        <v>0</v>
      </c>
      <c r="AN12" s="128">
        <v>0</v>
      </c>
    </row>
    <row r="13" spans="1:40" x14ac:dyDescent="0.15">
      <c r="B13" s="230">
        <v>2</v>
      </c>
      <c r="C13" s="129">
        <v>10.5</v>
      </c>
      <c r="D13" s="119">
        <v>0</v>
      </c>
      <c r="E13" s="120">
        <v>0</v>
      </c>
      <c r="F13" s="120">
        <v>0</v>
      </c>
      <c r="G13" s="121">
        <v>1</v>
      </c>
      <c r="H13" s="120">
        <v>0</v>
      </c>
      <c r="I13" s="120">
        <v>0</v>
      </c>
      <c r="J13" s="120">
        <v>0</v>
      </c>
      <c r="K13" s="121">
        <v>3</v>
      </c>
      <c r="L13" s="120">
        <v>0</v>
      </c>
      <c r="M13" s="120">
        <v>0</v>
      </c>
      <c r="N13" s="120">
        <v>1</v>
      </c>
      <c r="O13" s="121">
        <v>0</v>
      </c>
      <c r="P13" s="239">
        <f t="shared" si="0"/>
        <v>0</v>
      </c>
      <c r="Q13" s="239">
        <f t="shared" si="1"/>
        <v>0</v>
      </c>
      <c r="R13" s="239">
        <f t="shared" si="2"/>
        <v>1</v>
      </c>
      <c r="S13" s="120">
        <f t="shared" si="3"/>
        <v>0</v>
      </c>
      <c r="T13" s="120">
        <f t="shared" si="4"/>
        <v>0</v>
      </c>
      <c r="U13" s="120">
        <f t="shared" si="5"/>
        <v>3</v>
      </c>
      <c r="V13" s="120">
        <f t="shared" si="6"/>
        <v>0</v>
      </c>
      <c r="W13" s="120">
        <f t="shared" si="7"/>
        <v>0</v>
      </c>
      <c r="X13" s="123">
        <f t="shared" si="8"/>
        <v>1</v>
      </c>
      <c r="Y13" s="124" t="str">
        <f t="shared" si="9"/>
        <v>Ⅱ</v>
      </c>
      <c r="Z13" s="125" t="str">
        <f t="shared" si="10"/>
        <v>Ⅱ</v>
      </c>
      <c r="AA13" s="125" t="str">
        <f t="shared" si="11"/>
        <v>Ⅱ</v>
      </c>
      <c r="AB13" s="124" t="str">
        <f t="shared" si="12"/>
        <v>Ⅱ</v>
      </c>
      <c r="AC13" s="232">
        <v>0</v>
      </c>
      <c r="AD13" s="127">
        <v>0</v>
      </c>
      <c r="AE13" s="127">
        <v>0</v>
      </c>
      <c r="AF13" s="233">
        <v>2.5</v>
      </c>
      <c r="AG13" s="127">
        <v>0</v>
      </c>
      <c r="AH13" s="127">
        <v>0</v>
      </c>
      <c r="AI13" s="127">
        <v>0</v>
      </c>
      <c r="AJ13" s="127">
        <v>0.2</v>
      </c>
      <c r="AK13" s="127">
        <v>0</v>
      </c>
      <c r="AL13" s="127">
        <v>0</v>
      </c>
      <c r="AM13" s="127">
        <v>1</v>
      </c>
      <c r="AN13" s="128">
        <v>0</v>
      </c>
    </row>
    <row r="14" spans="1:40" x14ac:dyDescent="0.15">
      <c r="B14" s="230">
        <v>3</v>
      </c>
      <c r="C14" s="129">
        <v>10.5</v>
      </c>
      <c r="D14" s="119">
        <v>0</v>
      </c>
      <c r="E14" s="120">
        <v>0</v>
      </c>
      <c r="F14" s="120">
        <v>0</v>
      </c>
      <c r="G14" s="121">
        <v>2</v>
      </c>
      <c r="H14" s="120">
        <v>0</v>
      </c>
      <c r="I14" s="120">
        <v>0</v>
      </c>
      <c r="J14" s="120">
        <v>0</v>
      </c>
      <c r="K14" s="121">
        <v>0</v>
      </c>
      <c r="L14" s="120">
        <v>0</v>
      </c>
      <c r="M14" s="120">
        <v>0</v>
      </c>
      <c r="N14" s="120">
        <v>0</v>
      </c>
      <c r="O14" s="121">
        <v>2</v>
      </c>
      <c r="P14" s="239">
        <f t="shared" si="0"/>
        <v>0</v>
      </c>
      <c r="Q14" s="239">
        <f t="shared" si="1"/>
        <v>0</v>
      </c>
      <c r="R14" s="239">
        <f t="shared" si="2"/>
        <v>1</v>
      </c>
      <c r="S14" s="120">
        <f t="shared" si="3"/>
        <v>0</v>
      </c>
      <c r="T14" s="120">
        <f t="shared" si="4"/>
        <v>0</v>
      </c>
      <c r="U14" s="120">
        <f t="shared" si="5"/>
        <v>0</v>
      </c>
      <c r="V14" s="120">
        <f t="shared" si="6"/>
        <v>0</v>
      </c>
      <c r="W14" s="120">
        <f t="shared" si="7"/>
        <v>0</v>
      </c>
      <c r="X14" s="123">
        <f t="shared" si="8"/>
        <v>2</v>
      </c>
      <c r="Y14" s="124" t="str">
        <f t="shared" si="9"/>
        <v>Ⅱ</v>
      </c>
      <c r="Z14" s="125" t="str">
        <f t="shared" si="10"/>
        <v>Ⅰ</v>
      </c>
      <c r="AA14" s="125" t="str">
        <f t="shared" si="11"/>
        <v>Ⅱ</v>
      </c>
      <c r="AB14" s="124" t="str">
        <f t="shared" si="12"/>
        <v>Ⅱ</v>
      </c>
      <c r="AC14" s="232">
        <v>0</v>
      </c>
      <c r="AD14" s="127">
        <v>0</v>
      </c>
      <c r="AE14" s="127">
        <v>0</v>
      </c>
      <c r="AF14" s="233">
        <v>4</v>
      </c>
      <c r="AG14" s="127">
        <v>0</v>
      </c>
      <c r="AH14" s="127">
        <v>0</v>
      </c>
      <c r="AI14" s="127">
        <v>0</v>
      </c>
      <c r="AJ14" s="127">
        <v>0</v>
      </c>
      <c r="AK14" s="127">
        <v>0</v>
      </c>
      <c r="AL14" s="127">
        <v>0</v>
      </c>
      <c r="AM14" s="127">
        <v>0</v>
      </c>
      <c r="AN14" s="128">
        <v>0.1</v>
      </c>
    </row>
    <row r="15" spans="1:40" x14ac:dyDescent="0.15">
      <c r="B15" s="230"/>
      <c r="C15" s="129"/>
      <c r="D15" s="119"/>
      <c r="E15" s="120"/>
      <c r="F15" s="120"/>
      <c r="G15" s="121"/>
      <c r="H15" s="122"/>
      <c r="I15" s="120"/>
      <c r="J15" s="120"/>
      <c r="K15" s="121"/>
      <c r="L15" s="122"/>
      <c r="M15" s="120"/>
      <c r="N15" s="120"/>
      <c r="O15" s="121"/>
      <c r="P15" s="239" t="str">
        <f t="shared" si="0"/>
        <v/>
      </c>
      <c r="Q15" s="239" t="str">
        <f t="shared" si="1"/>
        <v/>
      </c>
      <c r="R15" s="239" t="str">
        <f t="shared" si="2"/>
        <v/>
      </c>
      <c r="S15" s="120" t="str">
        <f t="shared" si="3"/>
        <v/>
      </c>
      <c r="T15" s="120" t="str">
        <f t="shared" si="4"/>
        <v/>
      </c>
      <c r="U15" s="120" t="str">
        <f t="shared" si="5"/>
        <v/>
      </c>
      <c r="V15" s="120" t="str">
        <f t="shared" si="6"/>
        <v/>
      </c>
      <c r="W15" s="120" t="str">
        <f t="shared" si="7"/>
        <v/>
      </c>
      <c r="X15" s="123" t="str">
        <f t="shared" si="8"/>
        <v/>
      </c>
      <c r="Y15" s="124"/>
      <c r="Z15" s="125" t="str">
        <f t="shared" si="10"/>
        <v/>
      </c>
      <c r="AA15" s="125" t="str">
        <f t="shared" si="11"/>
        <v/>
      </c>
      <c r="AB15" s="124" t="str">
        <f t="shared" si="12"/>
        <v/>
      </c>
      <c r="AC15" s="232"/>
      <c r="AD15" s="127"/>
      <c r="AE15" s="127"/>
      <c r="AF15" s="233"/>
      <c r="AG15" s="126"/>
      <c r="AH15" s="127"/>
      <c r="AI15" s="127"/>
      <c r="AJ15" s="127"/>
      <c r="AK15" s="127"/>
      <c r="AL15" s="127"/>
      <c r="AM15" s="127"/>
      <c r="AN15" s="128"/>
    </row>
    <row r="16" spans="1:40" x14ac:dyDescent="0.15">
      <c r="B16" s="230"/>
      <c r="C16" s="129"/>
      <c r="D16" s="119"/>
      <c r="E16" s="120"/>
      <c r="F16" s="120"/>
      <c r="G16" s="121"/>
      <c r="H16" s="122"/>
      <c r="I16" s="120"/>
      <c r="J16" s="120"/>
      <c r="K16" s="121"/>
      <c r="L16" s="122"/>
      <c r="M16" s="120"/>
      <c r="N16" s="120"/>
      <c r="O16" s="121"/>
      <c r="P16" s="239" t="str">
        <f t="shared" si="0"/>
        <v/>
      </c>
      <c r="Q16" s="239" t="str">
        <f t="shared" si="1"/>
        <v/>
      </c>
      <c r="R16" s="239" t="str">
        <f t="shared" si="2"/>
        <v/>
      </c>
      <c r="S16" s="120" t="str">
        <f t="shared" si="3"/>
        <v/>
      </c>
      <c r="T16" s="120" t="str">
        <f t="shared" si="4"/>
        <v/>
      </c>
      <c r="U16" s="120" t="str">
        <f t="shared" si="5"/>
        <v/>
      </c>
      <c r="V16" s="120" t="str">
        <f t="shared" si="6"/>
        <v/>
      </c>
      <c r="W16" s="120" t="str">
        <f t="shared" si="7"/>
        <v/>
      </c>
      <c r="X16" s="123" t="str">
        <f t="shared" si="8"/>
        <v/>
      </c>
      <c r="Y16" s="124"/>
      <c r="Z16" s="125" t="str">
        <f t="shared" si="10"/>
        <v/>
      </c>
      <c r="AA16" s="125" t="str">
        <f t="shared" si="11"/>
        <v/>
      </c>
      <c r="AB16" s="124" t="str">
        <f t="shared" si="12"/>
        <v/>
      </c>
      <c r="AC16" s="232"/>
      <c r="AD16" s="127"/>
      <c r="AE16" s="127"/>
      <c r="AF16" s="233"/>
      <c r="AG16" s="126"/>
      <c r="AH16" s="127"/>
      <c r="AI16" s="127"/>
      <c r="AJ16" s="127"/>
      <c r="AK16" s="127"/>
      <c r="AL16" s="127"/>
      <c r="AM16" s="127"/>
      <c r="AN16" s="128"/>
    </row>
    <row r="17" spans="2:40" x14ac:dyDescent="0.15">
      <c r="B17" s="230"/>
      <c r="C17" s="129"/>
      <c r="D17" s="119"/>
      <c r="E17" s="120"/>
      <c r="F17" s="120"/>
      <c r="G17" s="121"/>
      <c r="H17" s="122"/>
      <c r="I17" s="120"/>
      <c r="J17" s="120"/>
      <c r="K17" s="121"/>
      <c r="L17" s="122"/>
      <c r="M17" s="120"/>
      <c r="N17" s="120"/>
      <c r="O17" s="121"/>
      <c r="P17" s="239" t="str">
        <f t="shared" si="0"/>
        <v/>
      </c>
      <c r="Q17" s="239" t="str">
        <f t="shared" si="1"/>
        <v/>
      </c>
      <c r="R17" s="239" t="str">
        <f t="shared" si="2"/>
        <v/>
      </c>
      <c r="S17" s="120" t="str">
        <f t="shared" si="3"/>
        <v/>
      </c>
      <c r="T17" s="120" t="str">
        <f t="shared" si="4"/>
        <v/>
      </c>
      <c r="U17" s="120" t="str">
        <f t="shared" si="5"/>
        <v/>
      </c>
      <c r="V17" s="120" t="str">
        <f t="shared" si="6"/>
        <v/>
      </c>
      <c r="W17" s="120" t="str">
        <f t="shared" si="7"/>
        <v/>
      </c>
      <c r="X17" s="123" t="str">
        <f t="shared" si="8"/>
        <v/>
      </c>
      <c r="Y17" s="124"/>
      <c r="Z17" s="125" t="str">
        <f t="shared" si="10"/>
        <v/>
      </c>
      <c r="AA17" s="125" t="str">
        <f t="shared" si="11"/>
        <v/>
      </c>
      <c r="AB17" s="124" t="str">
        <f t="shared" si="12"/>
        <v/>
      </c>
      <c r="AC17" s="232"/>
      <c r="AD17" s="127"/>
      <c r="AE17" s="127"/>
      <c r="AF17" s="233"/>
      <c r="AG17" s="126"/>
      <c r="AH17" s="127"/>
      <c r="AI17" s="127"/>
      <c r="AJ17" s="127"/>
      <c r="AK17" s="127"/>
      <c r="AL17" s="127"/>
      <c r="AM17" s="127"/>
      <c r="AN17" s="128"/>
    </row>
    <row r="18" spans="2:40" x14ac:dyDescent="0.15">
      <c r="B18" s="230"/>
      <c r="C18" s="129"/>
      <c r="D18" s="119"/>
      <c r="E18" s="120"/>
      <c r="F18" s="120"/>
      <c r="G18" s="121"/>
      <c r="H18" s="122"/>
      <c r="I18" s="120"/>
      <c r="J18" s="120"/>
      <c r="K18" s="121"/>
      <c r="L18" s="122"/>
      <c r="M18" s="120"/>
      <c r="N18" s="120"/>
      <c r="O18" s="121"/>
      <c r="P18" s="239" t="str">
        <f t="shared" si="0"/>
        <v/>
      </c>
      <c r="Q18" s="239" t="str">
        <f t="shared" si="1"/>
        <v/>
      </c>
      <c r="R18" s="239" t="str">
        <f t="shared" si="2"/>
        <v/>
      </c>
      <c r="S18" s="120" t="str">
        <f t="shared" si="3"/>
        <v/>
      </c>
      <c r="T18" s="120" t="str">
        <f t="shared" si="4"/>
        <v/>
      </c>
      <c r="U18" s="120" t="str">
        <f t="shared" si="5"/>
        <v/>
      </c>
      <c r="V18" s="120" t="str">
        <f t="shared" si="6"/>
        <v/>
      </c>
      <c r="W18" s="120" t="str">
        <f t="shared" si="7"/>
        <v/>
      </c>
      <c r="X18" s="123" t="str">
        <f t="shared" si="8"/>
        <v/>
      </c>
      <c r="Y18" s="124"/>
      <c r="Z18" s="125" t="str">
        <f t="shared" si="10"/>
        <v/>
      </c>
      <c r="AA18" s="125" t="str">
        <f t="shared" si="11"/>
        <v/>
      </c>
      <c r="AB18" s="124" t="str">
        <f t="shared" si="12"/>
        <v/>
      </c>
      <c r="AC18" s="232"/>
      <c r="AD18" s="127"/>
      <c r="AE18" s="127"/>
      <c r="AF18" s="233"/>
      <c r="AG18" s="126"/>
      <c r="AH18" s="127"/>
      <c r="AI18" s="127"/>
      <c r="AJ18" s="127"/>
      <c r="AK18" s="127"/>
      <c r="AL18" s="127"/>
      <c r="AM18" s="127"/>
      <c r="AN18" s="128"/>
    </row>
    <row r="19" spans="2:40" x14ac:dyDescent="0.15">
      <c r="B19" s="230"/>
      <c r="C19" s="129"/>
      <c r="D19" s="119"/>
      <c r="E19" s="120"/>
      <c r="F19" s="120"/>
      <c r="G19" s="121"/>
      <c r="H19" s="122"/>
      <c r="I19" s="120"/>
      <c r="J19" s="120"/>
      <c r="K19" s="121"/>
      <c r="L19" s="122"/>
      <c r="M19" s="120"/>
      <c r="N19" s="120"/>
      <c r="O19" s="121"/>
      <c r="P19" s="239" t="str">
        <f t="shared" si="0"/>
        <v/>
      </c>
      <c r="Q19" s="239" t="str">
        <f t="shared" si="1"/>
        <v/>
      </c>
      <c r="R19" s="239" t="str">
        <f t="shared" si="2"/>
        <v/>
      </c>
      <c r="S19" s="120" t="str">
        <f t="shared" si="3"/>
        <v/>
      </c>
      <c r="T19" s="120" t="str">
        <f t="shared" si="4"/>
        <v/>
      </c>
      <c r="U19" s="120" t="str">
        <f t="shared" si="5"/>
        <v/>
      </c>
      <c r="V19" s="120" t="str">
        <f t="shared" si="6"/>
        <v/>
      </c>
      <c r="W19" s="120" t="str">
        <f t="shared" si="7"/>
        <v/>
      </c>
      <c r="X19" s="123" t="str">
        <f t="shared" si="8"/>
        <v/>
      </c>
      <c r="Y19" s="124"/>
      <c r="Z19" s="125" t="str">
        <f t="shared" si="10"/>
        <v/>
      </c>
      <c r="AA19" s="125" t="str">
        <f t="shared" si="11"/>
        <v/>
      </c>
      <c r="AB19" s="124" t="str">
        <f t="shared" si="12"/>
        <v/>
      </c>
      <c r="AC19" s="232"/>
      <c r="AD19" s="127"/>
      <c r="AE19" s="127"/>
      <c r="AF19" s="233"/>
      <c r="AG19" s="126"/>
      <c r="AH19" s="127"/>
      <c r="AI19" s="127"/>
      <c r="AJ19" s="127"/>
      <c r="AK19" s="127"/>
      <c r="AL19" s="127"/>
      <c r="AM19" s="127"/>
      <c r="AN19" s="128"/>
    </row>
    <row r="20" spans="2:40" x14ac:dyDescent="0.15">
      <c r="B20" s="230"/>
      <c r="C20" s="129"/>
      <c r="D20" s="119"/>
      <c r="E20" s="120"/>
      <c r="F20" s="120"/>
      <c r="G20" s="121"/>
      <c r="H20" s="122"/>
      <c r="I20" s="120"/>
      <c r="J20" s="120"/>
      <c r="K20" s="121"/>
      <c r="L20" s="122"/>
      <c r="M20" s="120"/>
      <c r="N20" s="120"/>
      <c r="O20" s="121"/>
      <c r="P20" s="239" t="str">
        <f t="shared" si="0"/>
        <v/>
      </c>
      <c r="Q20" s="239" t="str">
        <f t="shared" si="1"/>
        <v/>
      </c>
      <c r="R20" s="239" t="str">
        <f t="shared" si="2"/>
        <v/>
      </c>
      <c r="S20" s="120" t="str">
        <f t="shared" si="3"/>
        <v/>
      </c>
      <c r="T20" s="120" t="str">
        <f t="shared" si="4"/>
        <v/>
      </c>
      <c r="U20" s="120" t="str">
        <f t="shared" si="5"/>
        <v/>
      </c>
      <c r="V20" s="120" t="str">
        <f t="shared" si="6"/>
        <v/>
      </c>
      <c r="W20" s="120" t="str">
        <f t="shared" si="7"/>
        <v/>
      </c>
      <c r="X20" s="123" t="str">
        <f t="shared" si="8"/>
        <v/>
      </c>
      <c r="Y20" s="124"/>
      <c r="Z20" s="125" t="str">
        <f t="shared" si="10"/>
        <v/>
      </c>
      <c r="AA20" s="125" t="str">
        <f t="shared" si="11"/>
        <v/>
      </c>
      <c r="AB20" s="124" t="str">
        <f t="shared" si="12"/>
        <v/>
      </c>
      <c r="AC20" s="232"/>
      <c r="AD20" s="127"/>
      <c r="AE20" s="127"/>
      <c r="AF20" s="233"/>
      <c r="AG20" s="126"/>
      <c r="AH20" s="127"/>
      <c r="AI20" s="127"/>
      <c r="AJ20" s="127"/>
      <c r="AK20" s="127"/>
      <c r="AL20" s="127"/>
      <c r="AM20" s="127"/>
      <c r="AN20" s="128"/>
    </row>
    <row r="21" spans="2:40" x14ac:dyDescent="0.15">
      <c r="B21" s="230"/>
      <c r="C21" s="129"/>
      <c r="D21" s="119"/>
      <c r="E21" s="120"/>
      <c r="F21" s="120"/>
      <c r="G21" s="121"/>
      <c r="H21" s="122"/>
      <c r="I21" s="120"/>
      <c r="J21" s="120"/>
      <c r="K21" s="121"/>
      <c r="L21" s="122"/>
      <c r="M21" s="120"/>
      <c r="N21" s="120"/>
      <c r="O21" s="121"/>
      <c r="P21" s="239" t="str">
        <f t="shared" si="0"/>
        <v/>
      </c>
      <c r="Q21" s="239" t="str">
        <f t="shared" si="1"/>
        <v/>
      </c>
      <c r="R21" s="239" t="str">
        <f t="shared" si="2"/>
        <v/>
      </c>
      <c r="S21" s="120" t="str">
        <f t="shared" si="3"/>
        <v/>
      </c>
      <c r="T21" s="120" t="str">
        <f t="shared" si="4"/>
        <v/>
      </c>
      <c r="U21" s="120" t="str">
        <f t="shared" si="5"/>
        <v/>
      </c>
      <c r="V21" s="120" t="str">
        <f t="shared" si="6"/>
        <v/>
      </c>
      <c r="W21" s="120" t="str">
        <f t="shared" si="7"/>
        <v/>
      </c>
      <c r="X21" s="123" t="str">
        <f t="shared" si="8"/>
        <v/>
      </c>
      <c r="Y21" s="124"/>
      <c r="Z21" s="125" t="str">
        <f t="shared" si="10"/>
        <v/>
      </c>
      <c r="AA21" s="125" t="str">
        <f t="shared" si="11"/>
        <v/>
      </c>
      <c r="AB21" s="124" t="str">
        <f t="shared" si="12"/>
        <v/>
      </c>
      <c r="AC21" s="232"/>
      <c r="AD21" s="127"/>
      <c r="AE21" s="127"/>
      <c r="AF21" s="233"/>
      <c r="AG21" s="126"/>
      <c r="AH21" s="127"/>
      <c r="AI21" s="127"/>
      <c r="AJ21" s="127"/>
      <c r="AK21" s="127"/>
      <c r="AL21" s="127"/>
      <c r="AM21" s="127"/>
      <c r="AN21" s="128"/>
    </row>
    <row r="22" spans="2:40" x14ac:dyDescent="0.15">
      <c r="B22" s="230"/>
      <c r="C22" s="129"/>
      <c r="D22" s="119"/>
      <c r="E22" s="120"/>
      <c r="F22" s="120"/>
      <c r="G22" s="121"/>
      <c r="H22" s="122"/>
      <c r="I22" s="120"/>
      <c r="J22" s="120"/>
      <c r="K22" s="121"/>
      <c r="L22" s="122"/>
      <c r="M22" s="120"/>
      <c r="N22" s="120"/>
      <c r="O22" s="121"/>
      <c r="P22" s="239" t="str">
        <f t="shared" si="0"/>
        <v/>
      </c>
      <c r="Q22" s="239" t="str">
        <f t="shared" si="1"/>
        <v/>
      </c>
      <c r="R22" s="239" t="str">
        <f t="shared" si="2"/>
        <v/>
      </c>
      <c r="S22" s="120" t="str">
        <f t="shared" si="3"/>
        <v/>
      </c>
      <c r="T22" s="120" t="str">
        <f t="shared" si="4"/>
        <v/>
      </c>
      <c r="U22" s="120" t="str">
        <f t="shared" si="5"/>
        <v/>
      </c>
      <c r="V22" s="120" t="str">
        <f t="shared" si="6"/>
        <v/>
      </c>
      <c r="W22" s="120" t="str">
        <f t="shared" si="7"/>
        <v/>
      </c>
      <c r="X22" s="123" t="str">
        <f t="shared" si="8"/>
        <v/>
      </c>
      <c r="Y22" s="124"/>
      <c r="Z22" s="125" t="str">
        <f t="shared" si="10"/>
        <v/>
      </c>
      <c r="AA22" s="125" t="str">
        <f t="shared" si="11"/>
        <v/>
      </c>
      <c r="AB22" s="124" t="str">
        <f t="shared" si="12"/>
        <v/>
      </c>
      <c r="AC22" s="232"/>
      <c r="AD22" s="127"/>
      <c r="AE22" s="127"/>
      <c r="AF22" s="233"/>
      <c r="AG22" s="126"/>
      <c r="AH22" s="127"/>
      <c r="AI22" s="127"/>
      <c r="AJ22" s="127"/>
      <c r="AK22" s="127"/>
      <c r="AL22" s="127"/>
      <c r="AM22" s="127"/>
      <c r="AN22" s="128"/>
    </row>
    <row r="23" spans="2:40" x14ac:dyDescent="0.15">
      <c r="B23" s="230"/>
      <c r="C23" s="129"/>
      <c r="D23" s="119"/>
      <c r="E23" s="120"/>
      <c r="F23" s="120"/>
      <c r="G23" s="121"/>
      <c r="H23" s="122"/>
      <c r="I23" s="120"/>
      <c r="J23" s="120"/>
      <c r="K23" s="121"/>
      <c r="L23" s="122"/>
      <c r="M23" s="120"/>
      <c r="N23" s="120"/>
      <c r="O23" s="121"/>
      <c r="P23" s="239" t="str">
        <f t="shared" si="0"/>
        <v/>
      </c>
      <c r="Q23" s="239" t="str">
        <f t="shared" si="1"/>
        <v/>
      </c>
      <c r="R23" s="239" t="str">
        <f t="shared" si="2"/>
        <v/>
      </c>
      <c r="S23" s="120" t="str">
        <f t="shared" si="3"/>
        <v/>
      </c>
      <c r="T23" s="120" t="str">
        <f t="shared" si="4"/>
        <v/>
      </c>
      <c r="U23" s="120" t="str">
        <f t="shared" si="5"/>
        <v/>
      </c>
      <c r="V23" s="120" t="str">
        <f t="shared" si="6"/>
        <v/>
      </c>
      <c r="W23" s="120" t="str">
        <f t="shared" si="7"/>
        <v/>
      </c>
      <c r="X23" s="123" t="str">
        <f t="shared" si="8"/>
        <v/>
      </c>
      <c r="Y23" s="124"/>
      <c r="Z23" s="125" t="str">
        <f t="shared" si="10"/>
        <v/>
      </c>
      <c r="AA23" s="125" t="str">
        <f t="shared" si="11"/>
        <v/>
      </c>
      <c r="AB23" s="124" t="str">
        <f t="shared" si="12"/>
        <v/>
      </c>
      <c r="AC23" s="232"/>
      <c r="AD23" s="127"/>
      <c r="AE23" s="127"/>
      <c r="AF23" s="233"/>
      <c r="AG23" s="126"/>
      <c r="AH23" s="127"/>
      <c r="AI23" s="127"/>
      <c r="AJ23" s="127"/>
      <c r="AK23" s="127"/>
      <c r="AL23" s="127"/>
      <c r="AM23" s="127"/>
      <c r="AN23" s="128"/>
    </row>
    <row r="24" spans="2:40" x14ac:dyDescent="0.15">
      <c r="B24" s="230"/>
      <c r="C24" s="129"/>
      <c r="D24" s="119"/>
      <c r="E24" s="120"/>
      <c r="F24" s="120"/>
      <c r="G24" s="121"/>
      <c r="H24" s="122"/>
      <c r="I24" s="120"/>
      <c r="J24" s="120"/>
      <c r="K24" s="121"/>
      <c r="L24" s="122"/>
      <c r="M24" s="120"/>
      <c r="N24" s="120"/>
      <c r="O24" s="121"/>
      <c r="P24" s="239" t="str">
        <f t="shared" si="0"/>
        <v/>
      </c>
      <c r="Q24" s="239" t="str">
        <f t="shared" si="1"/>
        <v/>
      </c>
      <c r="R24" s="239" t="str">
        <f t="shared" si="2"/>
        <v/>
      </c>
      <c r="S24" s="120" t="str">
        <f t="shared" si="3"/>
        <v/>
      </c>
      <c r="T24" s="120" t="str">
        <f t="shared" si="4"/>
        <v/>
      </c>
      <c r="U24" s="120" t="str">
        <f t="shared" si="5"/>
        <v/>
      </c>
      <c r="V24" s="120" t="str">
        <f t="shared" si="6"/>
        <v/>
      </c>
      <c r="W24" s="120" t="str">
        <f t="shared" si="7"/>
        <v/>
      </c>
      <c r="X24" s="123" t="str">
        <f t="shared" si="8"/>
        <v/>
      </c>
      <c r="Y24" s="124"/>
      <c r="Z24" s="125" t="str">
        <f t="shared" si="10"/>
        <v/>
      </c>
      <c r="AA24" s="125" t="str">
        <f t="shared" si="11"/>
        <v/>
      </c>
      <c r="AB24" s="124" t="str">
        <f t="shared" si="12"/>
        <v/>
      </c>
      <c r="AC24" s="232"/>
      <c r="AD24" s="127"/>
      <c r="AE24" s="127"/>
      <c r="AF24" s="233"/>
      <c r="AG24" s="126"/>
      <c r="AH24" s="127"/>
      <c r="AI24" s="127"/>
      <c r="AJ24" s="127"/>
      <c r="AK24" s="127"/>
      <c r="AL24" s="127"/>
      <c r="AM24" s="127"/>
      <c r="AN24" s="128"/>
    </row>
    <row r="25" spans="2:40" x14ac:dyDescent="0.15">
      <c r="B25" s="230"/>
      <c r="C25" s="129"/>
      <c r="D25" s="119"/>
      <c r="E25" s="120"/>
      <c r="F25" s="120"/>
      <c r="G25" s="121"/>
      <c r="H25" s="122"/>
      <c r="I25" s="120"/>
      <c r="J25" s="120"/>
      <c r="K25" s="121"/>
      <c r="L25" s="122"/>
      <c r="M25" s="120"/>
      <c r="N25" s="120"/>
      <c r="O25" s="121"/>
      <c r="P25" s="239" t="str">
        <f t="shared" si="0"/>
        <v/>
      </c>
      <c r="Q25" s="239" t="str">
        <f t="shared" si="1"/>
        <v/>
      </c>
      <c r="R25" s="239" t="str">
        <f t="shared" si="2"/>
        <v/>
      </c>
      <c r="S25" s="120" t="str">
        <f t="shared" si="3"/>
        <v/>
      </c>
      <c r="T25" s="120" t="str">
        <f t="shared" si="4"/>
        <v/>
      </c>
      <c r="U25" s="120" t="str">
        <f t="shared" si="5"/>
        <v/>
      </c>
      <c r="V25" s="120" t="str">
        <f t="shared" si="6"/>
        <v/>
      </c>
      <c r="W25" s="120" t="str">
        <f t="shared" si="7"/>
        <v/>
      </c>
      <c r="X25" s="123" t="str">
        <f t="shared" si="8"/>
        <v/>
      </c>
      <c r="Y25" s="124"/>
      <c r="Z25" s="125" t="str">
        <f t="shared" si="10"/>
        <v/>
      </c>
      <c r="AA25" s="125" t="str">
        <f t="shared" si="11"/>
        <v/>
      </c>
      <c r="AB25" s="124" t="str">
        <f t="shared" si="12"/>
        <v/>
      </c>
      <c r="AC25" s="232"/>
      <c r="AD25" s="127"/>
      <c r="AE25" s="127"/>
      <c r="AF25" s="233"/>
      <c r="AG25" s="126"/>
      <c r="AH25" s="127"/>
      <c r="AI25" s="127"/>
      <c r="AJ25" s="127"/>
      <c r="AK25" s="127"/>
      <c r="AL25" s="127"/>
      <c r="AM25" s="127"/>
      <c r="AN25" s="128"/>
    </row>
    <row r="26" spans="2:40" x14ac:dyDescent="0.15">
      <c r="B26" s="230"/>
      <c r="C26" s="129"/>
      <c r="D26" s="119"/>
      <c r="E26" s="120"/>
      <c r="F26" s="120"/>
      <c r="G26" s="121"/>
      <c r="H26" s="122"/>
      <c r="I26" s="120"/>
      <c r="J26" s="120"/>
      <c r="K26" s="121"/>
      <c r="L26" s="122"/>
      <c r="M26" s="120"/>
      <c r="N26" s="120"/>
      <c r="O26" s="121"/>
      <c r="P26" s="239" t="str">
        <f t="shared" si="0"/>
        <v/>
      </c>
      <c r="Q26" s="239" t="str">
        <f t="shared" si="1"/>
        <v/>
      </c>
      <c r="R26" s="239" t="str">
        <f t="shared" si="2"/>
        <v/>
      </c>
      <c r="S26" s="120" t="str">
        <f t="shared" si="3"/>
        <v/>
      </c>
      <c r="T26" s="120" t="str">
        <f t="shared" si="4"/>
        <v/>
      </c>
      <c r="U26" s="120" t="str">
        <f t="shared" si="5"/>
        <v/>
      </c>
      <c r="V26" s="120" t="str">
        <f t="shared" si="6"/>
        <v/>
      </c>
      <c r="W26" s="120" t="str">
        <f t="shared" si="7"/>
        <v/>
      </c>
      <c r="X26" s="123" t="str">
        <f t="shared" si="8"/>
        <v/>
      </c>
      <c r="Y26" s="124"/>
      <c r="Z26" s="125" t="str">
        <f t="shared" si="10"/>
        <v/>
      </c>
      <c r="AA26" s="125" t="str">
        <f t="shared" si="11"/>
        <v/>
      </c>
      <c r="AB26" s="124" t="str">
        <f t="shared" si="12"/>
        <v/>
      </c>
      <c r="AC26" s="232"/>
      <c r="AD26" s="127"/>
      <c r="AE26" s="127"/>
      <c r="AF26" s="233"/>
      <c r="AG26" s="126"/>
      <c r="AH26" s="127"/>
      <c r="AI26" s="127"/>
      <c r="AJ26" s="127"/>
      <c r="AK26" s="127"/>
      <c r="AL26" s="127"/>
      <c r="AM26" s="127"/>
      <c r="AN26" s="128"/>
    </row>
    <row r="27" spans="2:40" x14ac:dyDescent="0.15">
      <c r="B27" s="230"/>
      <c r="C27" s="129"/>
      <c r="D27" s="119"/>
      <c r="E27" s="120"/>
      <c r="F27" s="120"/>
      <c r="G27" s="121"/>
      <c r="H27" s="122"/>
      <c r="I27" s="120"/>
      <c r="J27" s="120"/>
      <c r="K27" s="121"/>
      <c r="L27" s="122"/>
      <c r="M27" s="120"/>
      <c r="N27" s="120"/>
      <c r="O27" s="121"/>
      <c r="P27" s="239" t="str">
        <f t="shared" si="0"/>
        <v/>
      </c>
      <c r="Q27" s="239" t="str">
        <f t="shared" si="1"/>
        <v/>
      </c>
      <c r="R27" s="239" t="str">
        <f t="shared" si="2"/>
        <v/>
      </c>
      <c r="S27" s="120" t="str">
        <f t="shared" si="3"/>
        <v/>
      </c>
      <c r="T27" s="120" t="str">
        <f t="shared" si="4"/>
        <v/>
      </c>
      <c r="U27" s="120" t="str">
        <f t="shared" si="5"/>
        <v/>
      </c>
      <c r="V27" s="120" t="str">
        <f t="shared" si="6"/>
        <v/>
      </c>
      <c r="W27" s="120" t="str">
        <f t="shared" si="7"/>
        <v/>
      </c>
      <c r="X27" s="123" t="str">
        <f t="shared" si="8"/>
        <v/>
      </c>
      <c r="Y27" s="124"/>
      <c r="Z27" s="125" t="str">
        <f t="shared" si="10"/>
        <v/>
      </c>
      <c r="AA27" s="125" t="str">
        <f t="shared" si="11"/>
        <v/>
      </c>
      <c r="AB27" s="124" t="str">
        <f t="shared" si="12"/>
        <v/>
      </c>
      <c r="AC27" s="232"/>
      <c r="AD27" s="127"/>
      <c r="AE27" s="127"/>
      <c r="AF27" s="233"/>
      <c r="AG27" s="126"/>
      <c r="AH27" s="127"/>
      <c r="AI27" s="127"/>
      <c r="AJ27" s="127"/>
      <c r="AK27" s="127"/>
      <c r="AL27" s="127"/>
      <c r="AM27" s="127"/>
      <c r="AN27" s="128"/>
    </row>
    <row r="28" spans="2:40" x14ac:dyDescent="0.15">
      <c r="B28" s="230"/>
      <c r="C28" s="129"/>
      <c r="D28" s="119"/>
      <c r="E28" s="120"/>
      <c r="F28" s="120"/>
      <c r="G28" s="121"/>
      <c r="H28" s="122"/>
      <c r="I28" s="120"/>
      <c r="J28" s="120"/>
      <c r="K28" s="121"/>
      <c r="L28" s="122"/>
      <c r="M28" s="120"/>
      <c r="N28" s="120"/>
      <c r="O28" s="121"/>
      <c r="P28" s="239" t="str">
        <f t="shared" si="0"/>
        <v/>
      </c>
      <c r="Q28" s="239" t="str">
        <f t="shared" si="1"/>
        <v/>
      </c>
      <c r="R28" s="239" t="str">
        <f t="shared" si="2"/>
        <v/>
      </c>
      <c r="S28" s="120" t="str">
        <f t="shared" si="3"/>
        <v/>
      </c>
      <c r="T28" s="120" t="str">
        <f t="shared" si="4"/>
        <v/>
      </c>
      <c r="U28" s="120" t="str">
        <f t="shared" si="5"/>
        <v/>
      </c>
      <c r="V28" s="120" t="str">
        <f t="shared" si="6"/>
        <v/>
      </c>
      <c r="W28" s="120" t="str">
        <f t="shared" si="7"/>
        <v/>
      </c>
      <c r="X28" s="123" t="str">
        <f t="shared" si="8"/>
        <v/>
      </c>
      <c r="Y28" s="124"/>
      <c r="Z28" s="125" t="str">
        <f t="shared" si="10"/>
        <v/>
      </c>
      <c r="AA28" s="125" t="str">
        <f t="shared" si="11"/>
        <v/>
      </c>
      <c r="AB28" s="124" t="str">
        <f t="shared" si="12"/>
        <v/>
      </c>
      <c r="AC28" s="232"/>
      <c r="AD28" s="127"/>
      <c r="AE28" s="127"/>
      <c r="AF28" s="233"/>
      <c r="AG28" s="126"/>
      <c r="AH28" s="127"/>
      <c r="AI28" s="127"/>
      <c r="AJ28" s="127"/>
      <c r="AK28" s="127"/>
      <c r="AL28" s="127"/>
      <c r="AM28" s="127"/>
      <c r="AN28" s="128"/>
    </row>
    <row r="29" spans="2:40" x14ac:dyDescent="0.15">
      <c r="B29" s="230"/>
      <c r="C29" s="129"/>
      <c r="D29" s="119"/>
      <c r="E29" s="120"/>
      <c r="F29" s="120"/>
      <c r="G29" s="121"/>
      <c r="H29" s="122"/>
      <c r="I29" s="120"/>
      <c r="J29" s="120"/>
      <c r="K29" s="121"/>
      <c r="L29" s="122"/>
      <c r="M29" s="120"/>
      <c r="N29" s="120"/>
      <c r="O29" s="121"/>
      <c r="P29" s="239" t="str">
        <f t="shared" si="0"/>
        <v/>
      </c>
      <c r="Q29" s="239" t="str">
        <f t="shared" si="1"/>
        <v/>
      </c>
      <c r="R29" s="239" t="str">
        <f t="shared" si="2"/>
        <v/>
      </c>
      <c r="S29" s="120" t="str">
        <f t="shared" si="3"/>
        <v/>
      </c>
      <c r="T29" s="120" t="str">
        <f t="shared" si="4"/>
        <v/>
      </c>
      <c r="U29" s="120" t="str">
        <f t="shared" si="5"/>
        <v/>
      </c>
      <c r="V29" s="120" t="str">
        <f t="shared" si="6"/>
        <v/>
      </c>
      <c r="W29" s="120" t="str">
        <f t="shared" si="7"/>
        <v/>
      </c>
      <c r="X29" s="123" t="str">
        <f t="shared" si="8"/>
        <v/>
      </c>
      <c r="Y29" s="124"/>
      <c r="Z29" s="125" t="str">
        <f t="shared" si="10"/>
        <v/>
      </c>
      <c r="AA29" s="125" t="str">
        <f t="shared" si="11"/>
        <v/>
      </c>
      <c r="AB29" s="124" t="str">
        <f t="shared" si="12"/>
        <v/>
      </c>
      <c r="AC29" s="232"/>
      <c r="AD29" s="127"/>
      <c r="AE29" s="127"/>
      <c r="AF29" s="233"/>
      <c r="AG29" s="126"/>
      <c r="AH29" s="127"/>
      <c r="AI29" s="127"/>
      <c r="AJ29" s="127"/>
      <c r="AK29" s="127"/>
      <c r="AL29" s="127"/>
      <c r="AM29" s="127"/>
      <c r="AN29" s="128"/>
    </row>
    <row r="30" spans="2:40" x14ac:dyDescent="0.15">
      <c r="B30" s="230"/>
      <c r="C30" s="129"/>
      <c r="D30" s="119"/>
      <c r="E30" s="120"/>
      <c r="F30" s="120"/>
      <c r="G30" s="121"/>
      <c r="H30" s="122"/>
      <c r="I30" s="120"/>
      <c r="J30" s="120"/>
      <c r="K30" s="121"/>
      <c r="L30" s="122"/>
      <c r="M30" s="120"/>
      <c r="N30" s="120"/>
      <c r="O30" s="121"/>
      <c r="P30" s="239" t="str">
        <f t="shared" si="0"/>
        <v/>
      </c>
      <c r="Q30" s="239" t="str">
        <f t="shared" si="1"/>
        <v/>
      </c>
      <c r="R30" s="239" t="str">
        <f t="shared" si="2"/>
        <v/>
      </c>
      <c r="S30" s="120" t="str">
        <f t="shared" si="3"/>
        <v/>
      </c>
      <c r="T30" s="120" t="str">
        <f t="shared" si="4"/>
        <v/>
      </c>
      <c r="U30" s="120" t="str">
        <f t="shared" si="5"/>
        <v/>
      </c>
      <c r="V30" s="120" t="str">
        <f t="shared" si="6"/>
        <v/>
      </c>
      <c r="W30" s="120" t="str">
        <f t="shared" si="7"/>
        <v/>
      </c>
      <c r="X30" s="123" t="str">
        <f t="shared" si="8"/>
        <v/>
      </c>
      <c r="Y30" s="124"/>
      <c r="Z30" s="125" t="str">
        <f t="shared" si="10"/>
        <v/>
      </c>
      <c r="AA30" s="125" t="str">
        <f t="shared" si="11"/>
        <v/>
      </c>
      <c r="AB30" s="124" t="str">
        <f t="shared" si="12"/>
        <v/>
      </c>
      <c r="AC30" s="232"/>
      <c r="AD30" s="127"/>
      <c r="AE30" s="127"/>
      <c r="AF30" s="233"/>
      <c r="AG30" s="126"/>
      <c r="AH30" s="127"/>
      <c r="AI30" s="127"/>
      <c r="AJ30" s="127"/>
      <c r="AK30" s="127"/>
      <c r="AL30" s="127"/>
      <c r="AM30" s="127"/>
      <c r="AN30" s="128"/>
    </row>
    <row r="31" spans="2:40" x14ac:dyDescent="0.15">
      <c r="B31" s="230"/>
      <c r="C31" s="129"/>
      <c r="D31" s="119"/>
      <c r="E31" s="120"/>
      <c r="F31" s="120"/>
      <c r="G31" s="121"/>
      <c r="H31" s="122"/>
      <c r="I31" s="120"/>
      <c r="J31" s="120"/>
      <c r="K31" s="121"/>
      <c r="L31" s="122"/>
      <c r="M31" s="120"/>
      <c r="N31" s="120"/>
      <c r="O31" s="121"/>
      <c r="P31" s="239" t="str">
        <f t="shared" si="0"/>
        <v/>
      </c>
      <c r="Q31" s="239" t="str">
        <f t="shared" si="1"/>
        <v/>
      </c>
      <c r="R31" s="239" t="str">
        <f t="shared" si="2"/>
        <v/>
      </c>
      <c r="S31" s="120" t="str">
        <f t="shared" si="3"/>
        <v/>
      </c>
      <c r="T31" s="120" t="str">
        <f t="shared" si="4"/>
        <v/>
      </c>
      <c r="U31" s="120" t="str">
        <f t="shared" si="5"/>
        <v/>
      </c>
      <c r="V31" s="120" t="str">
        <f t="shared" si="6"/>
        <v/>
      </c>
      <c r="W31" s="120" t="str">
        <f t="shared" si="7"/>
        <v/>
      </c>
      <c r="X31" s="123" t="str">
        <f t="shared" si="8"/>
        <v/>
      </c>
      <c r="Y31" s="124"/>
      <c r="Z31" s="125" t="str">
        <f t="shared" si="10"/>
        <v/>
      </c>
      <c r="AA31" s="125" t="str">
        <f t="shared" si="11"/>
        <v/>
      </c>
      <c r="AB31" s="124" t="str">
        <f t="shared" si="12"/>
        <v/>
      </c>
      <c r="AC31" s="232"/>
      <c r="AD31" s="127"/>
      <c r="AE31" s="127"/>
      <c r="AF31" s="233"/>
      <c r="AG31" s="126"/>
      <c r="AH31" s="127"/>
      <c r="AI31" s="127"/>
      <c r="AJ31" s="127"/>
      <c r="AK31" s="127"/>
      <c r="AL31" s="127"/>
      <c r="AM31" s="127"/>
      <c r="AN31" s="128"/>
    </row>
    <row r="32" spans="2:40" x14ac:dyDescent="0.15">
      <c r="B32" s="230"/>
      <c r="C32" s="129"/>
      <c r="D32" s="119"/>
      <c r="E32" s="120"/>
      <c r="F32" s="120"/>
      <c r="G32" s="121"/>
      <c r="H32" s="122"/>
      <c r="I32" s="120"/>
      <c r="J32" s="120"/>
      <c r="K32" s="121"/>
      <c r="L32" s="122"/>
      <c r="M32" s="120"/>
      <c r="N32" s="120"/>
      <c r="O32" s="121"/>
      <c r="P32" s="239" t="str">
        <f t="shared" si="0"/>
        <v/>
      </c>
      <c r="Q32" s="239" t="str">
        <f t="shared" si="1"/>
        <v/>
      </c>
      <c r="R32" s="239" t="str">
        <f t="shared" si="2"/>
        <v/>
      </c>
      <c r="S32" s="120" t="str">
        <f t="shared" si="3"/>
        <v/>
      </c>
      <c r="T32" s="120" t="str">
        <f t="shared" si="4"/>
        <v/>
      </c>
      <c r="U32" s="120" t="str">
        <f t="shared" si="5"/>
        <v/>
      </c>
      <c r="V32" s="120" t="str">
        <f t="shared" si="6"/>
        <v/>
      </c>
      <c r="W32" s="120" t="str">
        <f t="shared" si="7"/>
        <v/>
      </c>
      <c r="X32" s="123" t="str">
        <f t="shared" si="8"/>
        <v/>
      </c>
      <c r="Y32" s="124"/>
      <c r="Z32" s="125" t="str">
        <f t="shared" si="10"/>
        <v/>
      </c>
      <c r="AA32" s="125" t="str">
        <f t="shared" si="11"/>
        <v/>
      </c>
      <c r="AB32" s="124" t="str">
        <f t="shared" si="12"/>
        <v/>
      </c>
      <c r="AC32" s="232"/>
      <c r="AD32" s="127"/>
      <c r="AE32" s="127"/>
      <c r="AF32" s="233"/>
      <c r="AG32" s="126"/>
      <c r="AH32" s="127"/>
      <c r="AI32" s="127"/>
      <c r="AJ32" s="127"/>
      <c r="AK32" s="127"/>
      <c r="AL32" s="127"/>
      <c r="AM32" s="127"/>
      <c r="AN32" s="128"/>
    </row>
    <row r="33" spans="2:40" x14ac:dyDescent="0.15">
      <c r="B33" s="230"/>
      <c r="C33" s="129"/>
      <c r="D33" s="119"/>
      <c r="E33" s="120"/>
      <c r="F33" s="120"/>
      <c r="G33" s="121"/>
      <c r="H33" s="122"/>
      <c r="I33" s="120"/>
      <c r="J33" s="120"/>
      <c r="K33" s="121"/>
      <c r="L33" s="122"/>
      <c r="M33" s="120"/>
      <c r="N33" s="120"/>
      <c r="O33" s="121"/>
      <c r="P33" s="239" t="str">
        <f t="shared" si="0"/>
        <v/>
      </c>
      <c r="Q33" s="239" t="str">
        <f t="shared" si="1"/>
        <v/>
      </c>
      <c r="R33" s="239" t="str">
        <f t="shared" si="2"/>
        <v/>
      </c>
      <c r="S33" s="120" t="str">
        <f t="shared" si="3"/>
        <v/>
      </c>
      <c r="T33" s="120" t="str">
        <f t="shared" si="4"/>
        <v/>
      </c>
      <c r="U33" s="120" t="str">
        <f t="shared" si="5"/>
        <v/>
      </c>
      <c r="V33" s="120" t="str">
        <f t="shared" si="6"/>
        <v/>
      </c>
      <c r="W33" s="120" t="str">
        <f t="shared" si="7"/>
        <v/>
      </c>
      <c r="X33" s="123" t="str">
        <f t="shared" si="8"/>
        <v/>
      </c>
      <c r="Y33" s="124"/>
      <c r="Z33" s="125" t="str">
        <f t="shared" si="10"/>
        <v/>
      </c>
      <c r="AA33" s="125" t="str">
        <f t="shared" si="11"/>
        <v/>
      </c>
      <c r="AB33" s="124" t="str">
        <f t="shared" si="12"/>
        <v/>
      </c>
      <c r="AC33" s="232"/>
      <c r="AD33" s="127"/>
      <c r="AE33" s="127"/>
      <c r="AF33" s="233"/>
      <c r="AG33" s="126"/>
      <c r="AH33" s="127"/>
      <c r="AI33" s="127"/>
      <c r="AJ33" s="127"/>
      <c r="AK33" s="127"/>
      <c r="AL33" s="127"/>
      <c r="AM33" s="127"/>
      <c r="AN33" s="128"/>
    </row>
    <row r="34" spans="2:40" x14ac:dyDescent="0.15">
      <c r="B34" s="230"/>
      <c r="C34" s="129"/>
      <c r="D34" s="119"/>
      <c r="E34" s="120"/>
      <c r="F34" s="120"/>
      <c r="G34" s="121"/>
      <c r="H34" s="122"/>
      <c r="I34" s="120"/>
      <c r="J34" s="120"/>
      <c r="K34" s="121"/>
      <c r="L34" s="122"/>
      <c r="M34" s="120"/>
      <c r="N34" s="120"/>
      <c r="O34" s="121"/>
      <c r="P34" s="239" t="str">
        <f t="shared" si="0"/>
        <v/>
      </c>
      <c r="Q34" s="239" t="str">
        <f t="shared" si="1"/>
        <v/>
      </c>
      <c r="R34" s="239" t="str">
        <f t="shared" si="2"/>
        <v/>
      </c>
      <c r="S34" s="120" t="str">
        <f t="shared" si="3"/>
        <v/>
      </c>
      <c r="T34" s="120" t="str">
        <f t="shared" si="4"/>
        <v/>
      </c>
      <c r="U34" s="120" t="str">
        <f t="shared" si="5"/>
        <v/>
      </c>
      <c r="V34" s="120" t="str">
        <f t="shared" si="6"/>
        <v/>
      </c>
      <c r="W34" s="120" t="str">
        <f t="shared" si="7"/>
        <v/>
      </c>
      <c r="X34" s="123" t="str">
        <f t="shared" si="8"/>
        <v/>
      </c>
      <c r="Y34" s="124"/>
      <c r="Z34" s="125" t="str">
        <f t="shared" si="10"/>
        <v/>
      </c>
      <c r="AA34" s="125" t="str">
        <f t="shared" si="11"/>
        <v/>
      </c>
      <c r="AB34" s="124" t="str">
        <f t="shared" si="12"/>
        <v/>
      </c>
      <c r="AC34" s="232"/>
      <c r="AD34" s="127"/>
      <c r="AE34" s="127"/>
      <c r="AF34" s="233"/>
      <c r="AG34" s="126"/>
      <c r="AH34" s="127"/>
      <c r="AI34" s="127"/>
      <c r="AJ34" s="127"/>
      <c r="AK34" s="127"/>
      <c r="AL34" s="127"/>
      <c r="AM34" s="127"/>
      <c r="AN34" s="128"/>
    </row>
    <row r="35" spans="2:40" x14ac:dyDescent="0.15">
      <c r="B35" s="230"/>
      <c r="C35" s="129"/>
      <c r="D35" s="119"/>
      <c r="E35" s="120"/>
      <c r="F35" s="120"/>
      <c r="G35" s="121"/>
      <c r="H35" s="122"/>
      <c r="I35" s="120"/>
      <c r="J35" s="120"/>
      <c r="K35" s="121"/>
      <c r="L35" s="122"/>
      <c r="M35" s="120"/>
      <c r="N35" s="120"/>
      <c r="O35" s="121"/>
      <c r="P35" s="239" t="str">
        <f t="shared" si="0"/>
        <v/>
      </c>
      <c r="Q35" s="239" t="str">
        <f t="shared" si="1"/>
        <v/>
      </c>
      <c r="R35" s="239" t="str">
        <f t="shared" si="2"/>
        <v/>
      </c>
      <c r="S35" s="120" t="str">
        <f t="shared" si="3"/>
        <v/>
      </c>
      <c r="T35" s="120" t="str">
        <f t="shared" si="4"/>
        <v/>
      </c>
      <c r="U35" s="120" t="str">
        <f t="shared" si="5"/>
        <v/>
      </c>
      <c r="V35" s="120" t="str">
        <f t="shared" si="6"/>
        <v/>
      </c>
      <c r="W35" s="120" t="str">
        <f t="shared" si="7"/>
        <v/>
      </c>
      <c r="X35" s="123" t="str">
        <f t="shared" si="8"/>
        <v/>
      </c>
      <c r="Y35" s="124"/>
      <c r="Z35" s="125" t="str">
        <f t="shared" si="10"/>
        <v/>
      </c>
      <c r="AA35" s="125" t="str">
        <f t="shared" si="11"/>
        <v/>
      </c>
      <c r="AB35" s="124" t="str">
        <f t="shared" si="12"/>
        <v/>
      </c>
      <c r="AC35" s="232"/>
      <c r="AD35" s="127"/>
      <c r="AE35" s="127"/>
      <c r="AF35" s="233"/>
      <c r="AG35" s="126"/>
      <c r="AH35" s="127"/>
      <c r="AI35" s="127"/>
      <c r="AJ35" s="127"/>
      <c r="AK35" s="127"/>
      <c r="AL35" s="127"/>
      <c r="AM35" s="127"/>
      <c r="AN35" s="128"/>
    </row>
    <row r="36" spans="2:40" x14ac:dyDescent="0.15">
      <c r="B36" s="230"/>
      <c r="C36" s="129"/>
      <c r="D36" s="119"/>
      <c r="E36" s="120"/>
      <c r="F36" s="120"/>
      <c r="G36" s="121"/>
      <c r="H36" s="122"/>
      <c r="I36" s="120"/>
      <c r="J36" s="120"/>
      <c r="K36" s="121"/>
      <c r="L36" s="122"/>
      <c r="M36" s="120"/>
      <c r="N36" s="120"/>
      <c r="O36" s="121"/>
      <c r="P36" s="239" t="str">
        <f t="shared" si="0"/>
        <v/>
      </c>
      <c r="Q36" s="239" t="str">
        <f t="shared" si="1"/>
        <v/>
      </c>
      <c r="R36" s="239" t="str">
        <f t="shared" si="2"/>
        <v/>
      </c>
      <c r="S36" s="120" t="str">
        <f t="shared" si="3"/>
        <v/>
      </c>
      <c r="T36" s="120" t="str">
        <f t="shared" si="4"/>
        <v/>
      </c>
      <c r="U36" s="120" t="str">
        <f t="shared" si="5"/>
        <v/>
      </c>
      <c r="V36" s="120" t="str">
        <f t="shared" si="6"/>
        <v/>
      </c>
      <c r="W36" s="120" t="str">
        <f t="shared" si="7"/>
        <v/>
      </c>
      <c r="X36" s="123" t="str">
        <f t="shared" si="8"/>
        <v/>
      </c>
      <c r="Y36" s="124"/>
      <c r="Z36" s="125" t="str">
        <f t="shared" si="10"/>
        <v/>
      </c>
      <c r="AA36" s="125" t="str">
        <f t="shared" si="11"/>
        <v/>
      </c>
      <c r="AB36" s="124" t="str">
        <f t="shared" si="12"/>
        <v/>
      </c>
      <c r="AC36" s="232"/>
      <c r="AD36" s="127"/>
      <c r="AE36" s="127"/>
      <c r="AF36" s="233"/>
      <c r="AG36" s="126"/>
      <c r="AH36" s="127"/>
      <c r="AI36" s="127"/>
      <c r="AJ36" s="127"/>
      <c r="AK36" s="127"/>
      <c r="AL36" s="127"/>
      <c r="AM36" s="127"/>
      <c r="AN36" s="128"/>
    </row>
    <row r="37" spans="2:40" x14ac:dyDescent="0.15">
      <c r="B37" s="230"/>
      <c r="C37" s="129"/>
      <c r="D37" s="119"/>
      <c r="E37" s="120"/>
      <c r="F37" s="120"/>
      <c r="G37" s="121"/>
      <c r="H37" s="122"/>
      <c r="I37" s="120"/>
      <c r="J37" s="120"/>
      <c r="K37" s="121"/>
      <c r="L37" s="122"/>
      <c r="M37" s="120"/>
      <c r="N37" s="120"/>
      <c r="O37" s="121"/>
      <c r="P37" s="239" t="str">
        <f t="shared" si="0"/>
        <v/>
      </c>
      <c r="Q37" s="239" t="str">
        <f t="shared" si="1"/>
        <v/>
      </c>
      <c r="R37" s="239" t="str">
        <f t="shared" si="2"/>
        <v/>
      </c>
      <c r="S37" s="120" t="str">
        <f t="shared" si="3"/>
        <v/>
      </c>
      <c r="T37" s="120" t="str">
        <f t="shared" si="4"/>
        <v/>
      </c>
      <c r="U37" s="120" t="str">
        <f t="shared" si="5"/>
        <v/>
      </c>
      <c r="V37" s="120" t="str">
        <f t="shared" si="6"/>
        <v/>
      </c>
      <c r="W37" s="120" t="str">
        <f t="shared" si="7"/>
        <v/>
      </c>
      <c r="X37" s="123" t="str">
        <f t="shared" si="8"/>
        <v/>
      </c>
      <c r="Y37" s="124"/>
      <c r="Z37" s="125" t="str">
        <f t="shared" si="10"/>
        <v/>
      </c>
      <c r="AA37" s="125" t="str">
        <f t="shared" si="11"/>
        <v/>
      </c>
      <c r="AB37" s="124" t="str">
        <f t="shared" si="12"/>
        <v/>
      </c>
      <c r="AC37" s="232"/>
      <c r="AD37" s="127"/>
      <c r="AE37" s="127"/>
      <c r="AF37" s="233"/>
      <c r="AG37" s="126"/>
      <c r="AH37" s="127"/>
      <c r="AI37" s="127"/>
      <c r="AJ37" s="127"/>
      <c r="AK37" s="127"/>
      <c r="AL37" s="127"/>
      <c r="AM37" s="127"/>
      <c r="AN37" s="128"/>
    </row>
    <row r="38" spans="2:40" x14ac:dyDescent="0.15">
      <c r="B38" s="230"/>
      <c r="C38" s="129"/>
      <c r="D38" s="119"/>
      <c r="E38" s="120"/>
      <c r="F38" s="120"/>
      <c r="G38" s="121"/>
      <c r="H38" s="122"/>
      <c r="I38" s="120"/>
      <c r="J38" s="120"/>
      <c r="K38" s="121"/>
      <c r="L38" s="122"/>
      <c r="M38" s="120"/>
      <c r="N38" s="120"/>
      <c r="O38" s="121"/>
      <c r="P38" s="239" t="str">
        <f t="shared" si="0"/>
        <v/>
      </c>
      <c r="Q38" s="239" t="str">
        <f t="shared" si="1"/>
        <v/>
      </c>
      <c r="R38" s="239" t="str">
        <f t="shared" si="2"/>
        <v/>
      </c>
      <c r="S38" s="120" t="str">
        <f t="shared" si="3"/>
        <v/>
      </c>
      <c r="T38" s="120" t="str">
        <f t="shared" si="4"/>
        <v/>
      </c>
      <c r="U38" s="120" t="str">
        <f t="shared" si="5"/>
        <v/>
      </c>
      <c r="V38" s="120" t="str">
        <f t="shared" si="6"/>
        <v/>
      </c>
      <c r="W38" s="120" t="str">
        <f t="shared" si="7"/>
        <v/>
      </c>
      <c r="X38" s="123" t="str">
        <f t="shared" si="8"/>
        <v/>
      </c>
      <c r="Y38" s="124"/>
      <c r="Z38" s="125" t="str">
        <f t="shared" si="10"/>
        <v/>
      </c>
      <c r="AA38" s="125" t="str">
        <f t="shared" si="11"/>
        <v/>
      </c>
      <c r="AB38" s="124" t="str">
        <f t="shared" si="12"/>
        <v/>
      </c>
      <c r="AC38" s="232"/>
      <c r="AD38" s="127"/>
      <c r="AE38" s="127"/>
      <c r="AF38" s="233"/>
      <c r="AG38" s="126"/>
      <c r="AH38" s="127"/>
      <c r="AI38" s="127"/>
      <c r="AJ38" s="127"/>
      <c r="AK38" s="127"/>
      <c r="AL38" s="127"/>
      <c r="AM38" s="127"/>
      <c r="AN38" s="128"/>
    </row>
    <row r="39" spans="2:40" x14ac:dyDescent="0.15">
      <c r="B39" s="230"/>
      <c r="C39" s="129"/>
      <c r="D39" s="119"/>
      <c r="E39" s="120"/>
      <c r="F39" s="120"/>
      <c r="G39" s="121"/>
      <c r="H39" s="122"/>
      <c r="I39" s="120"/>
      <c r="J39" s="120"/>
      <c r="K39" s="121"/>
      <c r="L39" s="122"/>
      <c r="M39" s="120"/>
      <c r="N39" s="120"/>
      <c r="O39" s="121"/>
      <c r="P39" s="239" t="str">
        <f t="shared" ref="P39:P43" si="13">IF($B39="","",IF(D39&gt;0,1,0))</f>
        <v/>
      </c>
      <c r="Q39" s="239" t="str">
        <f t="shared" ref="Q39:Q43" si="14">IF($B39="","",IF(AND(D39=0,E39&gt;0),1,0))</f>
        <v/>
      </c>
      <c r="R39" s="239" t="str">
        <f t="shared" ref="R39:R43" si="15">IF($B39="","",IF(AND(D39=0,E39=0,(F39+G39)&gt;0),1,0))</f>
        <v/>
      </c>
      <c r="S39" s="120" t="str">
        <f t="shared" ref="S39:S43" si="16">IF($B39="","",H39)</f>
        <v/>
      </c>
      <c r="T39" s="120" t="str">
        <f t="shared" ref="T39:T43" si="17">IF($B39="","",I39)</f>
        <v/>
      </c>
      <c r="U39" s="120" t="str">
        <f t="shared" ref="U39:U43" si="18">IF($B39="","",J39+K39)</f>
        <v/>
      </c>
      <c r="V39" s="120" t="str">
        <f t="shared" ref="V39:V43" si="19">IF($B39="","",L39)</f>
        <v/>
      </c>
      <c r="W39" s="120" t="str">
        <f t="shared" ref="W39:W43" si="20">IF($B39="","",M39)</f>
        <v/>
      </c>
      <c r="X39" s="123" t="str">
        <f t="shared" ref="X39:X43" si="21">IF($B39="","",N39+O39)</f>
        <v/>
      </c>
      <c r="Y39" s="124"/>
      <c r="Z39" s="125" t="str">
        <f t="shared" ref="Z39:Z43" si="22">IF($B39="","",IF(S39&gt;0,"Ⅳ",IF(T39&gt;0,"Ⅲ",IF(U39&gt;0,"Ⅱ","Ⅰ"))))</f>
        <v/>
      </c>
      <c r="AA39" s="125" t="str">
        <f t="shared" ref="AA39:AA43" si="23">IF($B39="","",IF(V39&gt;0,"Ⅳ",IF(W39&gt;0,"Ⅲ",IF(X39&gt;0,"Ⅱ","Ⅰ"))))</f>
        <v/>
      </c>
      <c r="AB39" s="124" t="str">
        <f t="shared" ref="AB39:AB43" si="24">IF(B39="","",IF((P39+S39+V39)&gt;0,"Ⅳ",IF((Q39+T39+W39)&gt;0,"Ⅲ",IF((R39+U39+X39)&gt;0,"Ⅱ","Ⅰ"))))</f>
        <v/>
      </c>
      <c r="AC39" s="232"/>
      <c r="AD39" s="127"/>
      <c r="AE39" s="127"/>
      <c r="AF39" s="233"/>
      <c r="AG39" s="126"/>
      <c r="AH39" s="127"/>
      <c r="AI39" s="127"/>
      <c r="AJ39" s="127"/>
      <c r="AK39" s="127"/>
      <c r="AL39" s="127"/>
      <c r="AM39" s="127"/>
      <c r="AN39" s="128"/>
    </row>
    <row r="40" spans="2:40" x14ac:dyDescent="0.15">
      <c r="B40" s="230"/>
      <c r="C40" s="129"/>
      <c r="D40" s="119"/>
      <c r="E40" s="120"/>
      <c r="F40" s="120"/>
      <c r="G40" s="121"/>
      <c r="H40" s="122"/>
      <c r="I40" s="120"/>
      <c r="J40" s="120"/>
      <c r="K40" s="121"/>
      <c r="L40" s="122"/>
      <c r="M40" s="120"/>
      <c r="N40" s="120"/>
      <c r="O40" s="121"/>
      <c r="P40" s="239" t="str">
        <f t="shared" si="13"/>
        <v/>
      </c>
      <c r="Q40" s="239" t="str">
        <f t="shared" si="14"/>
        <v/>
      </c>
      <c r="R40" s="239" t="str">
        <f t="shared" si="15"/>
        <v/>
      </c>
      <c r="S40" s="120" t="str">
        <f t="shared" si="16"/>
        <v/>
      </c>
      <c r="T40" s="120" t="str">
        <f t="shared" si="17"/>
        <v/>
      </c>
      <c r="U40" s="120" t="str">
        <f t="shared" si="18"/>
        <v/>
      </c>
      <c r="V40" s="120" t="str">
        <f t="shared" si="19"/>
        <v/>
      </c>
      <c r="W40" s="120" t="str">
        <f t="shared" si="20"/>
        <v/>
      </c>
      <c r="X40" s="123" t="str">
        <f t="shared" si="21"/>
        <v/>
      </c>
      <c r="Y40" s="124"/>
      <c r="Z40" s="125" t="str">
        <f t="shared" si="22"/>
        <v/>
      </c>
      <c r="AA40" s="125" t="str">
        <f t="shared" si="23"/>
        <v/>
      </c>
      <c r="AB40" s="124" t="str">
        <f t="shared" si="24"/>
        <v/>
      </c>
      <c r="AC40" s="232"/>
      <c r="AD40" s="127"/>
      <c r="AE40" s="127"/>
      <c r="AF40" s="233"/>
      <c r="AG40" s="126"/>
      <c r="AH40" s="127"/>
      <c r="AI40" s="127"/>
      <c r="AJ40" s="127"/>
      <c r="AK40" s="127"/>
      <c r="AL40" s="127"/>
      <c r="AM40" s="127"/>
      <c r="AN40" s="128"/>
    </row>
    <row r="41" spans="2:40" x14ac:dyDescent="0.15">
      <c r="B41" s="230"/>
      <c r="C41" s="129"/>
      <c r="D41" s="119"/>
      <c r="E41" s="120"/>
      <c r="F41" s="120"/>
      <c r="G41" s="121"/>
      <c r="H41" s="122"/>
      <c r="I41" s="120"/>
      <c r="J41" s="120"/>
      <c r="K41" s="121"/>
      <c r="L41" s="122"/>
      <c r="M41" s="120"/>
      <c r="N41" s="120"/>
      <c r="O41" s="121"/>
      <c r="P41" s="239" t="str">
        <f t="shared" si="13"/>
        <v/>
      </c>
      <c r="Q41" s="239" t="str">
        <f t="shared" si="14"/>
        <v/>
      </c>
      <c r="R41" s="239" t="str">
        <f t="shared" si="15"/>
        <v/>
      </c>
      <c r="S41" s="120" t="str">
        <f t="shared" si="16"/>
        <v/>
      </c>
      <c r="T41" s="120" t="str">
        <f t="shared" si="17"/>
        <v/>
      </c>
      <c r="U41" s="120" t="str">
        <f t="shared" si="18"/>
        <v/>
      </c>
      <c r="V41" s="120" t="str">
        <f t="shared" si="19"/>
        <v/>
      </c>
      <c r="W41" s="120" t="str">
        <f t="shared" si="20"/>
        <v/>
      </c>
      <c r="X41" s="123" t="str">
        <f t="shared" si="21"/>
        <v/>
      </c>
      <c r="Y41" s="124"/>
      <c r="Z41" s="125" t="str">
        <f t="shared" si="22"/>
        <v/>
      </c>
      <c r="AA41" s="125" t="str">
        <f t="shared" si="23"/>
        <v/>
      </c>
      <c r="AB41" s="124" t="str">
        <f t="shared" si="24"/>
        <v/>
      </c>
      <c r="AC41" s="232"/>
      <c r="AD41" s="127"/>
      <c r="AE41" s="127"/>
      <c r="AF41" s="233"/>
      <c r="AG41" s="126"/>
      <c r="AH41" s="127"/>
      <c r="AI41" s="127"/>
      <c r="AJ41" s="127"/>
      <c r="AK41" s="127"/>
      <c r="AL41" s="127"/>
      <c r="AM41" s="127"/>
      <c r="AN41" s="128"/>
    </row>
    <row r="42" spans="2:40" x14ac:dyDescent="0.15">
      <c r="B42" s="230"/>
      <c r="C42" s="129"/>
      <c r="D42" s="119"/>
      <c r="E42" s="120"/>
      <c r="F42" s="120"/>
      <c r="G42" s="121"/>
      <c r="H42" s="122"/>
      <c r="I42" s="120"/>
      <c r="J42" s="120"/>
      <c r="K42" s="121"/>
      <c r="L42" s="122"/>
      <c r="M42" s="120"/>
      <c r="N42" s="120"/>
      <c r="O42" s="121"/>
      <c r="P42" s="239" t="str">
        <f t="shared" si="13"/>
        <v/>
      </c>
      <c r="Q42" s="239" t="str">
        <f t="shared" si="14"/>
        <v/>
      </c>
      <c r="R42" s="239" t="str">
        <f t="shared" si="15"/>
        <v/>
      </c>
      <c r="S42" s="120" t="str">
        <f t="shared" si="16"/>
        <v/>
      </c>
      <c r="T42" s="120" t="str">
        <f t="shared" si="17"/>
        <v/>
      </c>
      <c r="U42" s="120" t="str">
        <f t="shared" si="18"/>
        <v/>
      </c>
      <c r="V42" s="120" t="str">
        <f t="shared" si="19"/>
        <v/>
      </c>
      <c r="W42" s="120" t="str">
        <f t="shared" si="20"/>
        <v/>
      </c>
      <c r="X42" s="123" t="str">
        <f t="shared" si="21"/>
        <v/>
      </c>
      <c r="Y42" s="124"/>
      <c r="Z42" s="125" t="str">
        <f t="shared" si="22"/>
        <v/>
      </c>
      <c r="AA42" s="125" t="str">
        <f t="shared" si="23"/>
        <v/>
      </c>
      <c r="AB42" s="124" t="str">
        <f t="shared" si="24"/>
        <v/>
      </c>
      <c r="AC42" s="232"/>
      <c r="AD42" s="127"/>
      <c r="AE42" s="127"/>
      <c r="AF42" s="233"/>
      <c r="AG42" s="126"/>
      <c r="AH42" s="127"/>
      <c r="AI42" s="127"/>
      <c r="AJ42" s="127"/>
      <c r="AK42" s="127"/>
      <c r="AL42" s="127"/>
      <c r="AM42" s="127"/>
      <c r="AN42" s="128"/>
    </row>
    <row r="43" spans="2:40" x14ac:dyDescent="0.15">
      <c r="B43" s="230"/>
      <c r="C43" s="129"/>
      <c r="D43" s="119"/>
      <c r="E43" s="120"/>
      <c r="F43" s="120"/>
      <c r="G43" s="121"/>
      <c r="H43" s="122"/>
      <c r="I43" s="120"/>
      <c r="J43" s="120"/>
      <c r="K43" s="121"/>
      <c r="L43" s="122"/>
      <c r="M43" s="120"/>
      <c r="N43" s="120"/>
      <c r="O43" s="121"/>
      <c r="P43" s="239" t="str">
        <f t="shared" si="13"/>
        <v/>
      </c>
      <c r="Q43" s="239" t="str">
        <f t="shared" si="14"/>
        <v/>
      </c>
      <c r="R43" s="239" t="str">
        <f t="shared" si="15"/>
        <v/>
      </c>
      <c r="S43" s="120" t="str">
        <f t="shared" si="16"/>
        <v/>
      </c>
      <c r="T43" s="120" t="str">
        <f t="shared" si="17"/>
        <v/>
      </c>
      <c r="U43" s="120" t="str">
        <f t="shared" si="18"/>
        <v/>
      </c>
      <c r="V43" s="120" t="str">
        <f t="shared" si="19"/>
        <v/>
      </c>
      <c r="W43" s="120" t="str">
        <f t="shared" si="20"/>
        <v/>
      </c>
      <c r="X43" s="123" t="str">
        <f t="shared" si="21"/>
        <v/>
      </c>
      <c r="Y43" s="124"/>
      <c r="Z43" s="125" t="str">
        <f t="shared" si="22"/>
        <v/>
      </c>
      <c r="AA43" s="125" t="str">
        <f t="shared" si="23"/>
        <v/>
      </c>
      <c r="AB43" s="124" t="str">
        <f t="shared" si="24"/>
        <v/>
      </c>
      <c r="AC43" s="232"/>
      <c r="AD43" s="127"/>
      <c r="AE43" s="127"/>
      <c r="AF43" s="233"/>
      <c r="AG43" s="126"/>
      <c r="AH43" s="127"/>
      <c r="AI43" s="127"/>
      <c r="AJ43" s="127"/>
      <c r="AK43" s="127"/>
      <c r="AL43" s="127"/>
      <c r="AM43" s="127"/>
      <c r="AN43" s="128"/>
    </row>
    <row r="44" spans="2:40" x14ac:dyDescent="0.15">
      <c r="B44" s="230"/>
      <c r="C44" s="129"/>
      <c r="D44" s="119"/>
      <c r="E44" s="120"/>
      <c r="F44" s="120"/>
      <c r="G44" s="121"/>
      <c r="H44" s="122"/>
      <c r="I44" s="120"/>
      <c r="J44" s="120"/>
      <c r="K44" s="121"/>
      <c r="L44" s="122"/>
      <c r="M44" s="120"/>
      <c r="N44" s="120"/>
      <c r="O44" s="121"/>
      <c r="P44" s="239" t="str">
        <f t="shared" ref="P44" si="25">IF($B44="","",IF(D44&gt;0,1,0))</f>
        <v/>
      </c>
      <c r="Q44" s="239" t="str">
        <f t="shared" ref="Q44" si="26">IF($B44="","",IF(AND(D44=0,E44&gt;0),1,0))</f>
        <v/>
      </c>
      <c r="R44" s="239" t="str">
        <f t="shared" ref="R44" si="27">IF($B44="","",IF(AND(D44=0,E44=0,(F44+G44)&gt;0),1,0))</f>
        <v/>
      </c>
      <c r="S44" s="120" t="str">
        <f t="shared" ref="S44" si="28">IF($B44="","",H44)</f>
        <v/>
      </c>
      <c r="T44" s="120" t="str">
        <f t="shared" ref="T44" si="29">IF($B44="","",I44)</f>
        <v/>
      </c>
      <c r="U44" s="120" t="str">
        <f t="shared" ref="U44" si="30">IF($B44="","",J44+K44)</f>
        <v/>
      </c>
      <c r="V44" s="120" t="str">
        <f t="shared" ref="V44" si="31">IF($B44="","",L44)</f>
        <v/>
      </c>
      <c r="W44" s="120" t="str">
        <f t="shared" ref="W44" si="32">IF($B44="","",M44)</f>
        <v/>
      </c>
      <c r="X44" s="123" t="str">
        <f t="shared" ref="X44" si="33">IF($B44="","",N44+O44)</f>
        <v/>
      </c>
      <c r="Y44" s="124"/>
      <c r="Z44" s="125" t="str">
        <f t="shared" ref="Z44" si="34">IF($B44="","",IF(S44&gt;0,"Ⅳ",IF(T44&gt;0,"Ⅲ",IF(U44&gt;0,"Ⅱ","Ⅰ"))))</f>
        <v/>
      </c>
      <c r="AA44" s="125" t="str">
        <f t="shared" ref="AA44" si="35">IF($B44="","",IF(V44&gt;0,"Ⅳ",IF(W44&gt;0,"Ⅲ",IF(X44&gt;0,"Ⅱ","Ⅰ"))))</f>
        <v/>
      </c>
      <c r="AB44" s="124" t="str">
        <f t="shared" ref="AB44" si="36">IF(B44="","",IF((P44+S44+V44)&gt;0,"Ⅳ",IF((Q44+T44+W44)&gt;0,"Ⅲ",IF((R44+U44+X44)&gt;0,"Ⅱ","Ⅰ"))))</f>
        <v/>
      </c>
      <c r="AC44" s="232"/>
      <c r="AD44" s="127"/>
      <c r="AE44" s="127"/>
      <c r="AF44" s="233"/>
      <c r="AG44" s="126"/>
      <c r="AH44" s="127"/>
      <c r="AI44" s="127"/>
      <c r="AJ44" s="127"/>
      <c r="AK44" s="127"/>
      <c r="AL44" s="127"/>
      <c r="AM44" s="127"/>
      <c r="AN44" s="128"/>
    </row>
    <row r="45" spans="2:40" x14ac:dyDescent="0.15">
      <c r="B45" s="230"/>
      <c r="C45" s="129"/>
      <c r="D45" s="119"/>
      <c r="E45" s="120"/>
      <c r="F45" s="120"/>
      <c r="G45" s="121"/>
      <c r="H45" s="122"/>
      <c r="I45" s="120"/>
      <c r="J45" s="120"/>
      <c r="K45" s="121"/>
      <c r="L45" s="122"/>
      <c r="M45" s="120"/>
      <c r="N45" s="120"/>
      <c r="O45" s="121"/>
      <c r="P45" s="239" t="str">
        <f t="shared" si="0"/>
        <v/>
      </c>
      <c r="Q45" s="239" t="str">
        <f t="shared" si="1"/>
        <v/>
      </c>
      <c r="R45" s="239" t="str">
        <f t="shared" si="2"/>
        <v/>
      </c>
      <c r="S45" s="120" t="str">
        <f t="shared" si="3"/>
        <v/>
      </c>
      <c r="T45" s="120" t="str">
        <f t="shared" si="4"/>
        <v/>
      </c>
      <c r="U45" s="120" t="str">
        <f t="shared" si="5"/>
        <v/>
      </c>
      <c r="V45" s="120" t="str">
        <f t="shared" si="6"/>
        <v/>
      </c>
      <c r="W45" s="120" t="str">
        <f t="shared" si="7"/>
        <v/>
      </c>
      <c r="X45" s="123" t="str">
        <f t="shared" si="8"/>
        <v/>
      </c>
      <c r="Y45" s="124"/>
      <c r="Z45" s="125" t="str">
        <f t="shared" si="10"/>
        <v/>
      </c>
      <c r="AA45" s="125" t="str">
        <f t="shared" si="11"/>
        <v/>
      </c>
      <c r="AB45" s="124" t="str">
        <f t="shared" si="12"/>
        <v/>
      </c>
      <c r="AC45" s="232"/>
      <c r="AD45" s="127"/>
      <c r="AE45" s="127"/>
      <c r="AF45" s="233"/>
      <c r="AG45" s="126"/>
      <c r="AH45" s="127"/>
      <c r="AI45" s="127"/>
      <c r="AJ45" s="127"/>
      <c r="AK45" s="127"/>
      <c r="AL45" s="127"/>
      <c r="AM45" s="127"/>
      <c r="AN45" s="128"/>
    </row>
    <row r="46" spans="2:40" x14ac:dyDescent="0.15">
      <c r="B46" s="230"/>
      <c r="C46" s="129"/>
      <c r="D46" s="119"/>
      <c r="E46" s="120"/>
      <c r="F46" s="120"/>
      <c r="G46" s="121"/>
      <c r="H46" s="122"/>
      <c r="I46" s="120"/>
      <c r="J46" s="120"/>
      <c r="K46" s="121"/>
      <c r="L46" s="122"/>
      <c r="M46" s="120"/>
      <c r="N46" s="120"/>
      <c r="O46" s="121"/>
      <c r="P46" s="239" t="str">
        <f t="shared" si="0"/>
        <v/>
      </c>
      <c r="Q46" s="239" t="str">
        <f t="shared" si="1"/>
        <v/>
      </c>
      <c r="R46" s="239" t="str">
        <f t="shared" si="2"/>
        <v/>
      </c>
      <c r="S46" s="120" t="str">
        <f t="shared" si="3"/>
        <v/>
      </c>
      <c r="T46" s="120" t="str">
        <f t="shared" si="4"/>
        <v/>
      </c>
      <c r="U46" s="120" t="str">
        <f t="shared" si="5"/>
        <v/>
      </c>
      <c r="V46" s="120" t="str">
        <f t="shared" si="6"/>
        <v/>
      </c>
      <c r="W46" s="120" t="str">
        <f t="shared" si="7"/>
        <v/>
      </c>
      <c r="X46" s="123" t="str">
        <f t="shared" si="8"/>
        <v/>
      </c>
      <c r="Y46" s="124"/>
      <c r="Z46" s="125" t="str">
        <f t="shared" si="10"/>
        <v/>
      </c>
      <c r="AA46" s="125" t="str">
        <f t="shared" si="11"/>
        <v/>
      </c>
      <c r="AB46" s="124" t="str">
        <f t="shared" si="12"/>
        <v/>
      </c>
      <c r="AC46" s="232"/>
      <c r="AD46" s="127"/>
      <c r="AE46" s="127"/>
      <c r="AF46" s="233"/>
      <c r="AG46" s="126"/>
      <c r="AH46" s="127"/>
      <c r="AI46" s="127"/>
      <c r="AJ46" s="127"/>
      <c r="AK46" s="127"/>
      <c r="AL46" s="127"/>
      <c r="AM46" s="127"/>
      <c r="AN46" s="128"/>
    </row>
    <row r="47" spans="2:40" x14ac:dyDescent="0.15">
      <c r="B47" s="230"/>
      <c r="C47" s="129"/>
      <c r="D47" s="119"/>
      <c r="E47" s="120"/>
      <c r="F47" s="120"/>
      <c r="G47" s="121"/>
      <c r="H47" s="122"/>
      <c r="I47" s="120"/>
      <c r="J47" s="120"/>
      <c r="K47" s="121"/>
      <c r="L47" s="122"/>
      <c r="M47" s="120"/>
      <c r="N47" s="120"/>
      <c r="O47" s="121"/>
      <c r="P47" s="239" t="str">
        <f t="shared" si="0"/>
        <v/>
      </c>
      <c r="Q47" s="239" t="str">
        <f t="shared" si="1"/>
        <v/>
      </c>
      <c r="R47" s="239" t="str">
        <f t="shared" si="2"/>
        <v/>
      </c>
      <c r="S47" s="120" t="str">
        <f t="shared" si="3"/>
        <v/>
      </c>
      <c r="T47" s="120" t="str">
        <f t="shared" si="4"/>
        <v/>
      </c>
      <c r="U47" s="120" t="str">
        <f t="shared" si="5"/>
        <v/>
      </c>
      <c r="V47" s="120" t="str">
        <f t="shared" si="6"/>
        <v/>
      </c>
      <c r="W47" s="120" t="str">
        <f t="shared" si="7"/>
        <v/>
      </c>
      <c r="X47" s="123" t="str">
        <f t="shared" si="8"/>
        <v/>
      </c>
      <c r="Y47" s="124"/>
      <c r="Z47" s="125" t="str">
        <f t="shared" si="10"/>
        <v/>
      </c>
      <c r="AA47" s="125" t="str">
        <f t="shared" si="11"/>
        <v/>
      </c>
      <c r="AB47" s="124" t="str">
        <f t="shared" si="12"/>
        <v/>
      </c>
      <c r="AC47" s="232"/>
      <c r="AD47" s="127"/>
      <c r="AE47" s="127"/>
      <c r="AF47" s="233"/>
      <c r="AG47" s="126"/>
      <c r="AH47" s="127"/>
      <c r="AI47" s="127"/>
      <c r="AJ47" s="127"/>
      <c r="AK47" s="127"/>
      <c r="AL47" s="127"/>
      <c r="AM47" s="127"/>
      <c r="AN47" s="128"/>
    </row>
    <row r="48" spans="2:40" x14ac:dyDescent="0.15">
      <c r="B48" s="230"/>
      <c r="C48" s="129"/>
      <c r="D48" s="119"/>
      <c r="E48" s="120"/>
      <c r="F48" s="120"/>
      <c r="G48" s="121"/>
      <c r="H48" s="122"/>
      <c r="I48" s="120"/>
      <c r="J48" s="120"/>
      <c r="K48" s="121"/>
      <c r="L48" s="122"/>
      <c r="M48" s="120"/>
      <c r="N48" s="120"/>
      <c r="O48" s="121"/>
      <c r="P48" s="239" t="str">
        <f t="shared" si="0"/>
        <v/>
      </c>
      <c r="Q48" s="239" t="str">
        <f t="shared" si="1"/>
        <v/>
      </c>
      <c r="R48" s="239" t="str">
        <f t="shared" si="2"/>
        <v/>
      </c>
      <c r="S48" s="120" t="str">
        <f t="shared" si="3"/>
        <v/>
      </c>
      <c r="T48" s="120" t="str">
        <f t="shared" si="4"/>
        <v/>
      </c>
      <c r="U48" s="120" t="str">
        <f t="shared" si="5"/>
        <v/>
      </c>
      <c r="V48" s="120" t="str">
        <f t="shared" si="6"/>
        <v/>
      </c>
      <c r="W48" s="120" t="str">
        <f t="shared" si="7"/>
        <v/>
      </c>
      <c r="X48" s="123" t="str">
        <f t="shared" si="8"/>
        <v/>
      </c>
      <c r="Y48" s="124"/>
      <c r="Z48" s="125" t="str">
        <f t="shared" si="10"/>
        <v/>
      </c>
      <c r="AA48" s="125" t="str">
        <f t="shared" si="11"/>
        <v/>
      </c>
      <c r="AB48" s="124" t="str">
        <f t="shared" si="12"/>
        <v/>
      </c>
      <c r="AC48" s="232"/>
      <c r="AD48" s="127"/>
      <c r="AE48" s="127"/>
      <c r="AF48" s="233"/>
      <c r="AG48" s="126"/>
      <c r="AH48" s="127"/>
      <c r="AI48" s="127"/>
      <c r="AJ48" s="127"/>
      <c r="AK48" s="127"/>
      <c r="AL48" s="127"/>
      <c r="AM48" s="127"/>
      <c r="AN48" s="128"/>
    </row>
    <row r="49" spans="2:40" x14ac:dyDescent="0.15">
      <c r="B49" s="230"/>
      <c r="C49" s="118"/>
      <c r="D49" s="119"/>
      <c r="E49" s="120"/>
      <c r="F49" s="120"/>
      <c r="G49" s="121"/>
      <c r="H49" s="122"/>
      <c r="I49" s="120"/>
      <c r="J49" s="120"/>
      <c r="K49" s="121"/>
      <c r="L49" s="122"/>
      <c r="M49" s="120"/>
      <c r="N49" s="120"/>
      <c r="O49" s="121"/>
      <c r="P49" s="239" t="str">
        <f t="shared" si="0"/>
        <v/>
      </c>
      <c r="Q49" s="239" t="str">
        <f t="shared" si="1"/>
        <v/>
      </c>
      <c r="R49" s="239" t="str">
        <f t="shared" si="2"/>
        <v/>
      </c>
      <c r="S49" s="120" t="str">
        <f t="shared" si="3"/>
        <v/>
      </c>
      <c r="T49" s="120" t="str">
        <f t="shared" si="4"/>
        <v/>
      </c>
      <c r="U49" s="120" t="str">
        <f t="shared" si="5"/>
        <v/>
      </c>
      <c r="V49" s="120" t="str">
        <f t="shared" si="6"/>
        <v/>
      </c>
      <c r="W49" s="120" t="str">
        <f t="shared" si="7"/>
        <v/>
      </c>
      <c r="X49" s="123" t="str">
        <f t="shared" si="8"/>
        <v/>
      </c>
      <c r="Y49" s="124"/>
      <c r="Z49" s="125" t="str">
        <f t="shared" si="10"/>
        <v/>
      </c>
      <c r="AA49" s="125" t="str">
        <f t="shared" si="11"/>
        <v/>
      </c>
      <c r="AB49" s="124" t="str">
        <f t="shared" si="12"/>
        <v/>
      </c>
      <c r="AC49" s="232"/>
      <c r="AD49" s="127"/>
      <c r="AE49" s="127"/>
      <c r="AF49" s="233"/>
      <c r="AG49" s="126"/>
      <c r="AH49" s="127"/>
      <c r="AI49" s="127"/>
      <c r="AJ49" s="127"/>
      <c r="AK49" s="127"/>
      <c r="AL49" s="127"/>
      <c r="AM49" s="127"/>
      <c r="AN49" s="128"/>
    </row>
    <row r="50" spans="2:40" ht="12.75" thickBot="1" x14ac:dyDescent="0.2">
      <c r="B50" s="231"/>
      <c r="C50" s="130"/>
      <c r="D50" s="131"/>
      <c r="E50" s="132"/>
      <c r="F50" s="132"/>
      <c r="G50" s="133"/>
      <c r="H50" s="134"/>
      <c r="I50" s="132"/>
      <c r="J50" s="132"/>
      <c r="K50" s="133"/>
      <c r="L50" s="134"/>
      <c r="M50" s="132"/>
      <c r="N50" s="132"/>
      <c r="O50" s="133"/>
      <c r="P50" s="239" t="str">
        <f t="shared" si="0"/>
        <v/>
      </c>
      <c r="Q50" s="239" t="str">
        <f t="shared" si="1"/>
        <v/>
      </c>
      <c r="R50" s="239" t="str">
        <f t="shared" si="2"/>
        <v/>
      </c>
      <c r="S50" s="120" t="str">
        <f t="shared" si="3"/>
        <v/>
      </c>
      <c r="T50" s="120" t="str">
        <f t="shared" si="4"/>
        <v/>
      </c>
      <c r="U50" s="120" t="str">
        <f t="shared" si="5"/>
        <v/>
      </c>
      <c r="V50" s="120" t="str">
        <f t="shared" si="6"/>
        <v/>
      </c>
      <c r="W50" s="120" t="str">
        <f t="shared" si="7"/>
        <v/>
      </c>
      <c r="X50" s="123" t="str">
        <f t="shared" si="8"/>
        <v/>
      </c>
      <c r="Y50" s="124"/>
      <c r="Z50" s="125" t="str">
        <f t="shared" si="10"/>
        <v/>
      </c>
      <c r="AA50" s="125" t="str">
        <f t="shared" si="11"/>
        <v/>
      </c>
      <c r="AB50" s="124" t="str">
        <f t="shared" si="12"/>
        <v/>
      </c>
      <c r="AC50" s="234"/>
      <c r="AD50" s="235"/>
      <c r="AE50" s="235"/>
      <c r="AF50" s="236"/>
      <c r="AG50" s="237"/>
      <c r="AH50" s="235"/>
      <c r="AI50" s="235"/>
      <c r="AJ50" s="235"/>
      <c r="AK50" s="235"/>
      <c r="AL50" s="235"/>
      <c r="AM50" s="235"/>
      <c r="AN50" s="238"/>
    </row>
    <row r="51" spans="2:40" ht="15" customHeight="1" thickTop="1" thickBot="1" x14ac:dyDescent="0.2">
      <c r="B51" s="1027" t="s">
        <v>66</v>
      </c>
      <c r="C51" s="1028"/>
      <c r="D51" s="135">
        <f t="shared" ref="D51:X51" si="37">SUM(D11:D50)</f>
        <v>0</v>
      </c>
      <c r="E51" s="136">
        <f t="shared" si="37"/>
        <v>0</v>
      </c>
      <c r="F51" s="136">
        <f t="shared" si="37"/>
        <v>0</v>
      </c>
      <c r="G51" s="137">
        <f t="shared" si="37"/>
        <v>4</v>
      </c>
      <c r="H51" s="138">
        <f t="shared" si="37"/>
        <v>0</v>
      </c>
      <c r="I51" s="136">
        <f t="shared" si="37"/>
        <v>1</v>
      </c>
      <c r="J51" s="136">
        <f t="shared" si="37"/>
        <v>3</v>
      </c>
      <c r="K51" s="137">
        <f t="shared" si="37"/>
        <v>4</v>
      </c>
      <c r="L51" s="138">
        <f t="shared" si="37"/>
        <v>0</v>
      </c>
      <c r="M51" s="136">
        <f t="shared" si="37"/>
        <v>1</v>
      </c>
      <c r="N51" s="136">
        <f t="shared" si="37"/>
        <v>1</v>
      </c>
      <c r="O51" s="137">
        <f t="shared" si="37"/>
        <v>2</v>
      </c>
      <c r="P51" s="138">
        <f t="shared" si="37"/>
        <v>0</v>
      </c>
      <c r="Q51" s="136">
        <f t="shared" si="37"/>
        <v>0</v>
      </c>
      <c r="R51" s="137">
        <f t="shared" si="37"/>
        <v>3</v>
      </c>
      <c r="S51" s="138">
        <f t="shared" si="37"/>
        <v>0</v>
      </c>
      <c r="T51" s="136">
        <f t="shared" si="37"/>
        <v>1</v>
      </c>
      <c r="U51" s="137">
        <f t="shared" si="37"/>
        <v>7</v>
      </c>
      <c r="V51" s="138">
        <f t="shared" si="37"/>
        <v>0</v>
      </c>
      <c r="W51" s="136">
        <f t="shared" si="37"/>
        <v>1</v>
      </c>
      <c r="X51" s="139">
        <f t="shared" si="37"/>
        <v>3</v>
      </c>
      <c r="Y51" s="140"/>
      <c r="Z51" s="141"/>
      <c r="AA51" s="141"/>
      <c r="AB51" s="140"/>
      <c r="AC51" s="142">
        <f>SUM(AC11:AC50)</f>
        <v>0</v>
      </c>
      <c r="AD51" s="143">
        <f>SUM(AD11:AD50)</f>
        <v>0</v>
      </c>
      <c r="AE51" s="143">
        <f>SUM(AE11:AE50)</f>
        <v>0</v>
      </c>
      <c r="AF51" s="144">
        <f>SUM(AF11:AF50)</f>
        <v>8</v>
      </c>
      <c r="AG51" s="145">
        <f>SUM(AG11:AG50)</f>
        <v>0</v>
      </c>
      <c r="AH51" s="146">
        <f t="shared" ref="AH51:AN51" si="38">SUM(AH11:AH50)</f>
        <v>1</v>
      </c>
      <c r="AI51" s="146">
        <f t="shared" si="38"/>
        <v>1.1000000000000001</v>
      </c>
      <c r="AJ51" s="146">
        <f t="shared" si="38"/>
        <v>0.30000000000000004</v>
      </c>
      <c r="AK51" s="146">
        <f t="shared" si="38"/>
        <v>0</v>
      </c>
      <c r="AL51" s="146">
        <f t="shared" si="38"/>
        <v>0.4</v>
      </c>
      <c r="AM51" s="146">
        <f t="shared" si="38"/>
        <v>1</v>
      </c>
      <c r="AN51" s="147">
        <f t="shared" si="38"/>
        <v>0.1</v>
      </c>
    </row>
    <row r="52" spans="2:40" x14ac:dyDescent="0.15">
      <c r="B52" s="110"/>
      <c r="C52" s="110"/>
      <c r="D52" s="111" t="s">
        <v>357</v>
      </c>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row>
    <row r="53" spans="2:40" x14ac:dyDescent="0.15">
      <c r="B53" s="110"/>
      <c r="C53" s="110"/>
      <c r="D53" s="111" t="s">
        <v>358</v>
      </c>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row>
    <row r="54" spans="2:40" x14ac:dyDescent="0.15">
      <c r="B54" s="110"/>
      <c r="C54" s="110"/>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row>
    <row r="55" spans="2:40" x14ac:dyDescent="0.15">
      <c r="B55" s="110"/>
      <c r="C55" s="110"/>
      <c r="D55" s="111" t="s">
        <v>359</v>
      </c>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row>
    <row r="56" spans="2:40" x14ac:dyDescent="0.15">
      <c r="B56" s="110"/>
      <c r="C56" s="110"/>
      <c r="D56" s="111" t="s">
        <v>360</v>
      </c>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row>
    <row r="57" spans="2:40" x14ac:dyDescent="0.15">
      <c r="B57" s="110"/>
      <c r="C57" s="110"/>
      <c r="D57" s="111" t="s">
        <v>361</v>
      </c>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row>
  </sheetData>
  <mergeCells count="41">
    <mergeCell ref="AG3:AI4"/>
    <mergeCell ref="AJ3:AN4"/>
    <mergeCell ref="S9:U9"/>
    <mergeCell ref="Y4:AF4"/>
    <mergeCell ref="AC9:AF9"/>
    <mergeCell ref="AG9:AJ9"/>
    <mergeCell ref="AA9:AA10"/>
    <mergeCell ref="AK9:AN9"/>
    <mergeCell ref="AC8:AF8"/>
    <mergeCell ref="AG8:AN8"/>
    <mergeCell ref="B3:D3"/>
    <mergeCell ref="B4:D4"/>
    <mergeCell ref="E3:J3"/>
    <mergeCell ref="B6:AF6"/>
    <mergeCell ref="AC7:AN7"/>
    <mergeCell ref="B5:AF5"/>
    <mergeCell ref="AG5:AI6"/>
    <mergeCell ref="AJ5:AN6"/>
    <mergeCell ref="N3:T3"/>
    <mergeCell ref="N4:T4"/>
    <mergeCell ref="U3:X3"/>
    <mergeCell ref="U4:X4"/>
    <mergeCell ref="Y3:AF3"/>
    <mergeCell ref="E4:J4"/>
    <mergeCell ref="K3:M3"/>
    <mergeCell ref="K4:M4"/>
    <mergeCell ref="C7:C10"/>
    <mergeCell ref="B7:B10"/>
    <mergeCell ref="B51:C51"/>
    <mergeCell ref="Z9:Z10"/>
    <mergeCell ref="Y9:Y10"/>
    <mergeCell ref="Y7:AB8"/>
    <mergeCell ref="P8:X8"/>
    <mergeCell ref="D8:O8"/>
    <mergeCell ref="D7:X7"/>
    <mergeCell ref="V9:X9"/>
    <mergeCell ref="AB9:AB10"/>
    <mergeCell ref="D9:G9"/>
    <mergeCell ref="H9:K9"/>
    <mergeCell ref="L9:O9"/>
    <mergeCell ref="P9:R9"/>
  </mergeCells>
  <phoneticPr fontId="7"/>
  <printOptions horizontalCentered="1"/>
  <pageMargins left="0.39370078740157483" right="0.39370078740157483" top="0.59055118110236227" bottom="0.19685039370078741" header="0.31496062992125984" footer="0.27559055118110237"/>
  <pageSetup paperSize="9" scale="91"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36"/>
  <sheetViews>
    <sheetView showGridLines="0" view="pageBreakPreview" zoomScaleNormal="100" zoomScaleSheetLayoutView="100" workbookViewId="0">
      <pane xSplit="1" ySplit="6" topLeftCell="B7" activePane="bottomRight" state="frozen"/>
      <selection activeCell="B5" sqref="B5:C6"/>
      <selection pane="topRight" activeCell="B5" sqref="B5:C6"/>
      <selection pane="bottomLeft" activeCell="B5" sqref="B5:C6"/>
      <selection pane="bottomRight" activeCell="B5" sqref="B5:C6"/>
    </sheetView>
  </sheetViews>
  <sheetFormatPr defaultRowHeight="13.5" x14ac:dyDescent="0.15"/>
  <cols>
    <col min="1" max="1" width="2.25" customWidth="1"/>
    <col min="2" max="2" width="3.125" customWidth="1"/>
    <col min="3" max="3" width="5.125" customWidth="1"/>
    <col min="4" max="4" width="6.625" customWidth="1"/>
    <col min="5" max="6" width="5.875" customWidth="1"/>
    <col min="7" max="8" width="7.875" customWidth="1"/>
    <col min="9" max="9" width="2.125" customWidth="1"/>
    <col min="10" max="10" width="5.625" customWidth="1"/>
    <col min="11" max="11" width="4.5" customWidth="1"/>
    <col min="12" max="12" width="4" customWidth="1"/>
    <col min="13" max="13" width="8.25" customWidth="1"/>
    <col min="14" max="14" width="8.875" customWidth="1"/>
    <col min="15" max="15" width="8.375" customWidth="1"/>
    <col min="16" max="16" width="7.625" customWidth="1"/>
    <col min="17" max="17" width="4.5" customWidth="1"/>
    <col min="18" max="18" width="3.375" customWidth="1"/>
    <col min="19" max="19" width="13.875" customWidth="1"/>
    <col min="20" max="20" width="3.125" customWidth="1"/>
    <col min="21" max="22" width="4.25" customWidth="1"/>
    <col min="23" max="23" width="15" customWidth="1"/>
    <col min="258" max="258" width="3.125" customWidth="1"/>
    <col min="259" max="259" width="5.125" customWidth="1"/>
    <col min="260" max="260" width="6.625" customWidth="1"/>
    <col min="261" max="262" width="5.875" customWidth="1"/>
    <col min="263" max="264" width="7.875" customWidth="1"/>
    <col min="265" max="265" width="2.125" customWidth="1"/>
    <col min="266" max="266" width="5.625" customWidth="1"/>
    <col min="267" max="267" width="4.5" customWidth="1"/>
    <col min="268" max="268" width="4" customWidth="1"/>
    <col min="269" max="269" width="8.25" customWidth="1"/>
    <col min="270" max="270" width="8.875" customWidth="1"/>
    <col min="271" max="271" width="8.375" customWidth="1"/>
    <col min="272" max="272" width="7.625" customWidth="1"/>
    <col min="273" max="273" width="4.5" customWidth="1"/>
    <col min="274" max="274" width="3.375" customWidth="1"/>
    <col min="275" max="275" width="13.875" customWidth="1"/>
    <col min="276" max="276" width="3.125" customWidth="1"/>
    <col min="277" max="278" width="4.25" customWidth="1"/>
    <col min="279" max="279" width="15" customWidth="1"/>
    <col min="514" max="514" width="3.125" customWidth="1"/>
    <col min="515" max="515" width="5.125" customWidth="1"/>
    <col min="516" max="516" width="6.625" customWidth="1"/>
    <col min="517" max="518" width="5.875" customWidth="1"/>
    <col min="519" max="520" width="7.875" customWidth="1"/>
    <col min="521" max="521" width="2.125" customWidth="1"/>
    <col min="522" max="522" width="5.625" customWidth="1"/>
    <col min="523" max="523" width="4.5" customWidth="1"/>
    <col min="524" max="524" width="4" customWidth="1"/>
    <col min="525" max="525" width="8.25" customWidth="1"/>
    <col min="526" max="526" width="8.875" customWidth="1"/>
    <col min="527" max="527" width="8.375" customWidth="1"/>
    <col min="528" max="528" width="7.625" customWidth="1"/>
    <col min="529" max="529" width="4.5" customWidth="1"/>
    <col min="530" max="530" width="3.375" customWidth="1"/>
    <col min="531" max="531" width="13.875" customWidth="1"/>
    <col min="532" max="532" width="3.125" customWidth="1"/>
    <col min="533" max="534" width="4.25" customWidth="1"/>
    <col min="535" max="535" width="15" customWidth="1"/>
    <col min="770" max="770" width="3.125" customWidth="1"/>
    <col min="771" max="771" width="5.125" customWidth="1"/>
    <col min="772" max="772" width="6.625" customWidth="1"/>
    <col min="773" max="774" width="5.875" customWidth="1"/>
    <col min="775" max="776" width="7.875" customWidth="1"/>
    <col min="777" max="777" width="2.125" customWidth="1"/>
    <col min="778" max="778" width="5.625" customWidth="1"/>
    <col min="779" max="779" width="4.5" customWidth="1"/>
    <col min="780" max="780" width="4" customWidth="1"/>
    <col min="781" max="781" width="8.25" customWidth="1"/>
    <col min="782" max="782" width="8.875" customWidth="1"/>
    <col min="783" max="783" width="8.375" customWidth="1"/>
    <col min="784" max="784" width="7.625" customWidth="1"/>
    <col min="785" max="785" width="4.5" customWidth="1"/>
    <col min="786" max="786" width="3.375" customWidth="1"/>
    <col min="787" max="787" width="13.875" customWidth="1"/>
    <col min="788" max="788" width="3.125" customWidth="1"/>
    <col min="789" max="790" width="4.25" customWidth="1"/>
    <col min="791" max="791" width="15" customWidth="1"/>
    <col min="1026" max="1026" width="3.125" customWidth="1"/>
    <col min="1027" max="1027" width="5.125" customWidth="1"/>
    <col min="1028" max="1028" width="6.625" customWidth="1"/>
    <col min="1029" max="1030" width="5.875" customWidth="1"/>
    <col min="1031" max="1032" width="7.875" customWidth="1"/>
    <col min="1033" max="1033" width="2.125" customWidth="1"/>
    <col min="1034" max="1034" width="5.625" customWidth="1"/>
    <col min="1035" max="1035" width="4.5" customWidth="1"/>
    <col min="1036" max="1036" width="4" customWidth="1"/>
    <col min="1037" max="1037" width="8.25" customWidth="1"/>
    <col min="1038" max="1038" width="8.875" customWidth="1"/>
    <col min="1039" max="1039" width="8.375" customWidth="1"/>
    <col min="1040" max="1040" width="7.625" customWidth="1"/>
    <col min="1041" max="1041" width="4.5" customWidth="1"/>
    <col min="1042" max="1042" width="3.375" customWidth="1"/>
    <col min="1043" max="1043" width="13.875" customWidth="1"/>
    <col min="1044" max="1044" width="3.125" customWidth="1"/>
    <col min="1045" max="1046" width="4.25" customWidth="1"/>
    <col min="1047" max="1047" width="15" customWidth="1"/>
    <col min="1282" max="1282" width="3.125" customWidth="1"/>
    <col min="1283" max="1283" width="5.125" customWidth="1"/>
    <col min="1284" max="1284" width="6.625" customWidth="1"/>
    <col min="1285" max="1286" width="5.875" customWidth="1"/>
    <col min="1287" max="1288" width="7.875" customWidth="1"/>
    <col min="1289" max="1289" width="2.125" customWidth="1"/>
    <col min="1290" max="1290" width="5.625" customWidth="1"/>
    <col min="1291" max="1291" width="4.5" customWidth="1"/>
    <col min="1292" max="1292" width="4" customWidth="1"/>
    <col min="1293" max="1293" width="8.25" customWidth="1"/>
    <col min="1294" max="1294" width="8.875" customWidth="1"/>
    <col min="1295" max="1295" width="8.375" customWidth="1"/>
    <col min="1296" max="1296" width="7.625" customWidth="1"/>
    <col min="1297" max="1297" width="4.5" customWidth="1"/>
    <col min="1298" max="1298" width="3.375" customWidth="1"/>
    <col min="1299" max="1299" width="13.875" customWidth="1"/>
    <col min="1300" max="1300" width="3.125" customWidth="1"/>
    <col min="1301" max="1302" width="4.25" customWidth="1"/>
    <col min="1303" max="1303" width="15" customWidth="1"/>
    <col min="1538" max="1538" width="3.125" customWidth="1"/>
    <col min="1539" max="1539" width="5.125" customWidth="1"/>
    <col min="1540" max="1540" width="6.625" customWidth="1"/>
    <col min="1541" max="1542" width="5.875" customWidth="1"/>
    <col min="1543" max="1544" width="7.875" customWidth="1"/>
    <col min="1545" max="1545" width="2.125" customWidth="1"/>
    <col min="1546" max="1546" width="5.625" customWidth="1"/>
    <col min="1547" max="1547" width="4.5" customWidth="1"/>
    <col min="1548" max="1548" width="4" customWidth="1"/>
    <col min="1549" max="1549" width="8.25" customWidth="1"/>
    <col min="1550" max="1550" width="8.875" customWidth="1"/>
    <col min="1551" max="1551" width="8.375" customWidth="1"/>
    <col min="1552" max="1552" width="7.625" customWidth="1"/>
    <col min="1553" max="1553" width="4.5" customWidth="1"/>
    <col min="1554" max="1554" width="3.375" customWidth="1"/>
    <col min="1555" max="1555" width="13.875" customWidth="1"/>
    <col min="1556" max="1556" width="3.125" customWidth="1"/>
    <col min="1557" max="1558" width="4.25" customWidth="1"/>
    <col min="1559" max="1559" width="15" customWidth="1"/>
    <col min="1794" max="1794" width="3.125" customWidth="1"/>
    <col min="1795" max="1795" width="5.125" customWidth="1"/>
    <col min="1796" max="1796" width="6.625" customWidth="1"/>
    <col min="1797" max="1798" width="5.875" customWidth="1"/>
    <col min="1799" max="1800" width="7.875" customWidth="1"/>
    <col min="1801" max="1801" width="2.125" customWidth="1"/>
    <col min="1802" max="1802" width="5.625" customWidth="1"/>
    <col min="1803" max="1803" width="4.5" customWidth="1"/>
    <col min="1804" max="1804" width="4" customWidth="1"/>
    <col min="1805" max="1805" width="8.25" customWidth="1"/>
    <col min="1806" max="1806" width="8.875" customWidth="1"/>
    <col min="1807" max="1807" width="8.375" customWidth="1"/>
    <col min="1808" max="1808" width="7.625" customWidth="1"/>
    <col min="1809" max="1809" width="4.5" customWidth="1"/>
    <col min="1810" max="1810" width="3.375" customWidth="1"/>
    <col min="1811" max="1811" width="13.875" customWidth="1"/>
    <col min="1812" max="1812" width="3.125" customWidth="1"/>
    <col min="1813" max="1814" width="4.25" customWidth="1"/>
    <col min="1815" max="1815" width="15" customWidth="1"/>
    <col min="2050" max="2050" width="3.125" customWidth="1"/>
    <col min="2051" max="2051" width="5.125" customWidth="1"/>
    <col min="2052" max="2052" width="6.625" customWidth="1"/>
    <col min="2053" max="2054" width="5.875" customWidth="1"/>
    <col min="2055" max="2056" width="7.875" customWidth="1"/>
    <col min="2057" max="2057" width="2.125" customWidth="1"/>
    <col min="2058" max="2058" width="5.625" customWidth="1"/>
    <col min="2059" max="2059" width="4.5" customWidth="1"/>
    <col min="2060" max="2060" width="4" customWidth="1"/>
    <col min="2061" max="2061" width="8.25" customWidth="1"/>
    <col min="2062" max="2062" width="8.875" customWidth="1"/>
    <col min="2063" max="2063" width="8.375" customWidth="1"/>
    <col min="2064" max="2064" width="7.625" customWidth="1"/>
    <col min="2065" max="2065" width="4.5" customWidth="1"/>
    <col min="2066" max="2066" width="3.375" customWidth="1"/>
    <col min="2067" max="2067" width="13.875" customWidth="1"/>
    <col min="2068" max="2068" width="3.125" customWidth="1"/>
    <col min="2069" max="2070" width="4.25" customWidth="1"/>
    <col min="2071" max="2071" width="15" customWidth="1"/>
    <col min="2306" max="2306" width="3.125" customWidth="1"/>
    <col min="2307" max="2307" width="5.125" customWidth="1"/>
    <col min="2308" max="2308" width="6.625" customWidth="1"/>
    <col min="2309" max="2310" width="5.875" customWidth="1"/>
    <col min="2311" max="2312" width="7.875" customWidth="1"/>
    <col min="2313" max="2313" width="2.125" customWidth="1"/>
    <col min="2314" max="2314" width="5.625" customWidth="1"/>
    <col min="2315" max="2315" width="4.5" customWidth="1"/>
    <col min="2316" max="2316" width="4" customWidth="1"/>
    <col min="2317" max="2317" width="8.25" customWidth="1"/>
    <col min="2318" max="2318" width="8.875" customWidth="1"/>
    <col min="2319" max="2319" width="8.375" customWidth="1"/>
    <col min="2320" max="2320" width="7.625" customWidth="1"/>
    <col min="2321" max="2321" width="4.5" customWidth="1"/>
    <col min="2322" max="2322" width="3.375" customWidth="1"/>
    <col min="2323" max="2323" width="13.875" customWidth="1"/>
    <col min="2324" max="2324" width="3.125" customWidth="1"/>
    <col min="2325" max="2326" width="4.25" customWidth="1"/>
    <col min="2327" max="2327" width="15" customWidth="1"/>
    <col min="2562" max="2562" width="3.125" customWidth="1"/>
    <col min="2563" max="2563" width="5.125" customWidth="1"/>
    <col min="2564" max="2564" width="6.625" customWidth="1"/>
    <col min="2565" max="2566" width="5.875" customWidth="1"/>
    <col min="2567" max="2568" width="7.875" customWidth="1"/>
    <col min="2569" max="2569" width="2.125" customWidth="1"/>
    <col min="2570" max="2570" width="5.625" customWidth="1"/>
    <col min="2571" max="2571" width="4.5" customWidth="1"/>
    <col min="2572" max="2572" width="4" customWidth="1"/>
    <col min="2573" max="2573" width="8.25" customWidth="1"/>
    <col min="2574" max="2574" width="8.875" customWidth="1"/>
    <col min="2575" max="2575" width="8.375" customWidth="1"/>
    <col min="2576" max="2576" width="7.625" customWidth="1"/>
    <col min="2577" max="2577" width="4.5" customWidth="1"/>
    <col min="2578" max="2578" width="3.375" customWidth="1"/>
    <col min="2579" max="2579" width="13.875" customWidth="1"/>
    <col min="2580" max="2580" width="3.125" customWidth="1"/>
    <col min="2581" max="2582" width="4.25" customWidth="1"/>
    <col min="2583" max="2583" width="15" customWidth="1"/>
    <col min="2818" max="2818" width="3.125" customWidth="1"/>
    <col min="2819" max="2819" width="5.125" customWidth="1"/>
    <col min="2820" max="2820" width="6.625" customWidth="1"/>
    <col min="2821" max="2822" width="5.875" customWidth="1"/>
    <col min="2823" max="2824" width="7.875" customWidth="1"/>
    <col min="2825" max="2825" width="2.125" customWidth="1"/>
    <col min="2826" max="2826" width="5.625" customWidth="1"/>
    <col min="2827" max="2827" width="4.5" customWidth="1"/>
    <col min="2828" max="2828" width="4" customWidth="1"/>
    <col min="2829" max="2829" width="8.25" customWidth="1"/>
    <col min="2830" max="2830" width="8.875" customWidth="1"/>
    <col min="2831" max="2831" width="8.375" customWidth="1"/>
    <col min="2832" max="2832" width="7.625" customWidth="1"/>
    <col min="2833" max="2833" width="4.5" customWidth="1"/>
    <col min="2834" max="2834" width="3.375" customWidth="1"/>
    <col min="2835" max="2835" width="13.875" customWidth="1"/>
    <col min="2836" max="2836" width="3.125" customWidth="1"/>
    <col min="2837" max="2838" width="4.25" customWidth="1"/>
    <col min="2839" max="2839" width="15" customWidth="1"/>
    <col min="3074" max="3074" width="3.125" customWidth="1"/>
    <col min="3075" max="3075" width="5.125" customWidth="1"/>
    <col min="3076" max="3076" width="6.625" customWidth="1"/>
    <col min="3077" max="3078" width="5.875" customWidth="1"/>
    <col min="3079" max="3080" width="7.875" customWidth="1"/>
    <col min="3081" max="3081" width="2.125" customWidth="1"/>
    <col min="3082" max="3082" width="5.625" customWidth="1"/>
    <col min="3083" max="3083" width="4.5" customWidth="1"/>
    <col min="3084" max="3084" width="4" customWidth="1"/>
    <col min="3085" max="3085" width="8.25" customWidth="1"/>
    <col min="3086" max="3086" width="8.875" customWidth="1"/>
    <col min="3087" max="3087" width="8.375" customWidth="1"/>
    <col min="3088" max="3088" width="7.625" customWidth="1"/>
    <col min="3089" max="3089" width="4.5" customWidth="1"/>
    <col min="3090" max="3090" width="3.375" customWidth="1"/>
    <col min="3091" max="3091" width="13.875" customWidth="1"/>
    <col min="3092" max="3092" width="3.125" customWidth="1"/>
    <col min="3093" max="3094" width="4.25" customWidth="1"/>
    <col min="3095" max="3095" width="15" customWidth="1"/>
    <col min="3330" max="3330" width="3.125" customWidth="1"/>
    <col min="3331" max="3331" width="5.125" customWidth="1"/>
    <col min="3332" max="3332" width="6.625" customWidth="1"/>
    <col min="3333" max="3334" width="5.875" customWidth="1"/>
    <col min="3335" max="3336" width="7.875" customWidth="1"/>
    <col min="3337" max="3337" width="2.125" customWidth="1"/>
    <col min="3338" max="3338" width="5.625" customWidth="1"/>
    <col min="3339" max="3339" width="4.5" customWidth="1"/>
    <col min="3340" max="3340" width="4" customWidth="1"/>
    <col min="3341" max="3341" width="8.25" customWidth="1"/>
    <col min="3342" max="3342" width="8.875" customWidth="1"/>
    <col min="3343" max="3343" width="8.375" customWidth="1"/>
    <col min="3344" max="3344" width="7.625" customWidth="1"/>
    <col min="3345" max="3345" width="4.5" customWidth="1"/>
    <col min="3346" max="3346" width="3.375" customWidth="1"/>
    <col min="3347" max="3347" width="13.875" customWidth="1"/>
    <col min="3348" max="3348" width="3.125" customWidth="1"/>
    <col min="3349" max="3350" width="4.25" customWidth="1"/>
    <col min="3351" max="3351" width="15" customWidth="1"/>
    <col min="3586" max="3586" width="3.125" customWidth="1"/>
    <col min="3587" max="3587" width="5.125" customWidth="1"/>
    <col min="3588" max="3588" width="6.625" customWidth="1"/>
    <col min="3589" max="3590" width="5.875" customWidth="1"/>
    <col min="3591" max="3592" width="7.875" customWidth="1"/>
    <col min="3593" max="3593" width="2.125" customWidth="1"/>
    <col min="3594" max="3594" width="5.625" customWidth="1"/>
    <col min="3595" max="3595" width="4.5" customWidth="1"/>
    <col min="3596" max="3596" width="4" customWidth="1"/>
    <col min="3597" max="3597" width="8.25" customWidth="1"/>
    <col min="3598" max="3598" width="8.875" customWidth="1"/>
    <col min="3599" max="3599" width="8.375" customWidth="1"/>
    <col min="3600" max="3600" width="7.625" customWidth="1"/>
    <col min="3601" max="3601" width="4.5" customWidth="1"/>
    <col min="3602" max="3602" width="3.375" customWidth="1"/>
    <col min="3603" max="3603" width="13.875" customWidth="1"/>
    <col min="3604" max="3604" width="3.125" customWidth="1"/>
    <col min="3605" max="3606" width="4.25" customWidth="1"/>
    <col min="3607" max="3607" width="15" customWidth="1"/>
    <col min="3842" max="3842" width="3.125" customWidth="1"/>
    <col min="3843" max="3843" width="5.125" customWidth="1"/>
    <col min="3844" max="3844" width="6.625" customWidth="1"/>
    <col min="3845" max="3846" width="5.875" customWidth="1"/>
    <col min="3847" max="3848" width="7.875" customWidth="1"/>
    <col min="3849" max="3849" width="2.125" customWidth="1"/>
    <col min="3850" max="3850" width="5.625" customWidth="1"/>
    <col min="3851" max="3851" width="4.5" customWidth="1"/>
    <col min="3852" max="3852" width="4" customWidth="1"/>
    <col min="3853" max="3853" width="8.25" customWidth="1"/>
    <col min="3854" max="3854" width="8.875" customWidth="1"/>
    <col min="3855" max="3855" width="8.375" customWidth="1"/>
    <col min="3856" max="3856" width="7.625" customWidth="1"/>
    <col min="3857" max="3857" width="4.5" customWidth="1"/>
    <col min="3858" max="3858" width="3.375" customWidth="1"/>
    <col min="3859" max="3859" width="13.875" customWidth="1"/>
    <col min="3860" max="3860" width="3.125" customWidth="1"/>
    <col min="3861" max="3862" width="4.25" customWidth="1"/>
    <col min="3863" max="3863" width="15" customWidth="1"/>
    <col min="4098" max="4098" width="3.125" customWidth="1"/>
    <col min="4099" max="4099" width="5.125" customWidth="1"/>
    <col min="4100" max="4100" width="6.625" customWidth="1"/>
    <col min="4101" max="4102" width="5.875" customWidth="1"/>
    <col min="4103" max="4104" width="7.875" customWidth="1"/>
    <col min="4105" max="4105" width="2.125" customWidth="1"/>
    <col min="4106" max="4106" width="5.625" customWidth="1"/>
    <col min="4107" max="4107" width="4.5" customWidth="1"/>
    <col min="4108" max="4108" width="4" customWidth="1"/>
    <col min="4109" max="4109" width="8.25" customWidth="1"/>
    <col min="4110" max="4110" width="8.875" customWidth="1"/>
    <col min="4111" max="4111" width="8.375" customWidth="1"/>
    <col min="4112" max="4112" width="7.625" customWidth="1"/>
    <col min="4113" max="4113" width="4.5" customWidth="1"/>
    <col min="4114" max="4114" width="3.375" customWidth="1"/>
    <col min="4115" max="4115" width="13.875" customWidth="1"/>
    <col min="4116" max="4116" width="3.125" customWidth="1"/>
    <col min="4117" max="4118" width="4.25" customWidth="1"/>
    <col min="4119" max="4119" width="15" customWidth="1"/>
    <col min="4354" max="4354" width="3.125" customWidth="1"/>
    <col min="4355" max="4355" width="5.125" customWidth="1"/>
    <col min="4356" max="4356" width="6.625" customWidth="1"/>
    <col min="4357" max="4358" width="5.875" customWidth="1"/>
    <col min="4359" max="4360" width="7.875" customWidth="1"/>
    <col min="4361" max="4361" width="2.125" customWidth="1"/>
    <col min="4362" max="4362" width="5.625" customWidth="1"/>
    <col min="4363" max="4363" width="4.5" customWidth="1"/>
    <col min="4364" max="4364" width="4" customWidth="1"/>
    <col min="4365" max="4365" width="8.25" customWidth="1"/>
    <col min="4366" max="4366" width="8.875" customWidth="1"/>
    <col min="4367" max="4367" width="8.375" customWidth="1"/>
    <col min="4368" max="4368" width="7.625" customWidth="1"/>
    <col min="4369" max="4369" width="4.5" customWidth="1"/>
    <col min="4370" max="4370" width="3.375" customWidth="1"/>
    <col min="4371" max="4371" width="13.875" customWidth="1"/>
    <col min="4372" max="4372" width="3.125" customWidth="1"/>
    <col min="4373" max="4374" width="4.25" customWidth="1"/>
    <col min="4375" max="4375" width="15" customWidth="1"/>
    <col min="4610" max="4610" width="3.125" customWidth="1"/>
    <col min="4611" max="4611" width="5.125" customWidth="1"/>
    <col min="4612" max="4612" width="6.625" customWidth="1"/>
    <col min="4613" max="4614" width="5.875" customWidth="1"/>
    <col min="4615" max="4616" width="7.875" customWidth="1"/>
    <col min="4617" max="4617" width="2.125" customWidth="1"/>
    <col min="4618" max="4618" width="5.625" customWidth="1"/>
    <col min="4619" max="4619" width="4.5" customWidth="1"/>
    <col min="4620" max="4620" width="4" customWidth="1"/>
    <col min="4621" max="4621" width="8.25" customWidth="1"/>
    <col min="4622" max="4622" width="8.875" customWidth="1"/>
    <col min="4623" max="4623" width="8.375" customWidth="1"/>
    <col min="4624" max="4624" width="7.625" customWidth="1"/>
    <col min="4625" max="4625" width="4.5" customWidth="1"/>
    <col min="4626" max="4626" width="3.375" customWidth="1"/>
    <col min="4627" max="4627" width="13.875" customWidth="1"/>
    <col min="4628" max="4628" width="3.125" customWidth="1"/>
    <col min="4629" max="4630" width="4.25" customWidth="1"/>
    <col min="4631" max="4631" width="15" customWidth="1"/>
    <col min="4866" max="4866" width="3.125" customWidth="1"/>
    <col min="4867" max="4867" width="5.125" customWidth="1"/>
    <col min="4868" max="4868" width="6.625" customWidth="1"/>
    <col min="4869" max="4870" width="5.875" customWidth="1"/>
    <col min="4871" max="4872" width="7.875" customWidth="1"/>
    <col min="4873" max="4873" width="2.125" customWidth="1"/>
    <col min="4874" max="4874" width="5.625" customWidth="1"/>
    <col min="4875" max="4875" width="4.5" customWidth="1"/>
    <col min="4876" max="4876" width="4" customWidth="1"/>
    <col min="4877" max="4877" width="8.25" customWidth="1"/>
    <col min="4878" max="4878" width="8.875" customWidth="1"/>
    <col min="4879" max="4879" width="8.375" customWidth="1"/>
    <col min="4880" max="4880" width="7.625" customWidth="1"/>
    <col min="4881" max="4881" width="4.5" customWidth="1"/>
    <col min="4882" max="4882" width="3.375" customWidth="1"/>
    <col min="4883" max="4883" width="13.875" customWidth="1"/>
    <col min="4884" max="4884" width="3.125" customWidth="1"/>
    <col min="4885" max="4886" width="4.25" customWidth="1"/>
    <col min="4887" max="4887" width="15" customWidth="1"/>
    <col min="5122" max="5122" width="3.125" customWidth="1"/>
    <col min="5123" max="5123" width="5.125" customWidth="1"/>
    <col min="5124" max="5124" width="6.625" customWidth="1"/>
    <col min="5125" max="5126" width="5.875" customWidth="1"/>
    <col min="5127" max="5128" width="7.875" customWidth="1"/>
    <col min="5129" max="5129" width="2.125" customWidth="1"/>
    <col min="5130" max="5130" width="5.625" customWidth="1"/>
    <col min="5131" max="5131" width="4.5" customWidth="1"/>
    <col min="5132" max="5132" width="4" customWidth="1"/>
    <col min="5133" max="5133" width="8.25" customWidth="1"/>
    <col min="5134" max="5134" width="8.875" customWidth="1"/>
    <col min="5135" max="5135" width="8.375" customWidth="1"/>
    <col min="5136" max="5136" width="7.625" customWidth="1"/>
    <col min="5137" max="5137" width="4.5" customWidth="1"/>
    <col min="5138" max="5138" width="3.375" customWidth="1"/>
    <col min="5139" max="5139" width="13.875" customWidth="1"/>
    <col min="5140" max="5140" width="3.125" customWidth="1"/>
    <col min="5141" max="5142" width="4.25" customWidth="1"/>
    <col min="5143" max="5143" width="15" customWidth="1"/>
    <col min="5378" max="5378" width="3.125" customWidth="1"/>
    <col min="5379" max="5379" width="5.125" customWidth="1"/>
    <col min="5380" max="5380" width="6.625" customWidth="1"/>
    <col min="5381" max="5382" width="5.875" customWidth="1"/>
    <col min="5383" max="5384" width="7.875" customWidth="1"/>
    <col min="5385" max="5385" width="2.125" customWidth="1"/>
    <col min="5386" max="5386" width="5.625" customWidth="1"/>
    <col min="5387" max="5387" width="4.5" customWidth="1"/>
    <col min="5388" max="5388" width="4" customWidth="1"/>
    <col min="5389" max="5389" width="8.25" customWidth="1"/>
    <col min="5390" max="5390" width="8.875" customWidth="1"/>
    <col min="5391" max="5391" width="8.375" customWidth="1"/>
    <col min="5392" max="5392" width="7.625" customWidth="1"/>
    <col min="5393" max="5393" width="4.5" customWidth="1"/>
    <col min="5394" max="5394" width="3.375" customWidth="1"/>
    <col min="5395" max="5395" width="13.875" customWidth="1"/>
    <col min="5396" max="5396" width="3.125" customWidth="1"/>
    <col min="5397" max="5398" width="4.25" customWidth="1"/>
    <col min="5399" max="5399" width="15" customWidth="1"/>
    <col min="5634" max="5634" width="3.125" customWidth="1"/>
    <col min="5635" max="5635" width="5.125" customWidth="1"/>
    <col min="5636" max="5636" width="6.625" customWidth="1"/>
    <col min="5637" max="5638" width="5.875" customWidth="1"/>
    <col min="5639" max="5640" width="7.875" customWidth="1"/>
    <col min="5641" max="5641" width="2.125" customWidth="1"/>
    <col min="5642" max="5642" width="5.625" customWidth="1"/>
    <col min="5643" max="5643" width="4.5" customWidth="1"/>
    <col min="5644" max="5644" width="4" customWidth="1"/>
    <col min="5645" max="5645" width="8.25" customWidth="1"/>
    <col min="5646" max="5646" width="8.875" customWidth="1"/>
    <col min="5647" max="5647" width="8.375" customWidth="1"/>
    <col min="5648" max="5648" width="7.625" customWidth="1"/>
    <col min="5649" max="5649" width="4.5" customWidth="1"/>
    <col min="5650" max="5650" width="3.375" customWidth="1"/>
    <col min="5651" max="5651" width="13.875" customWidth="1"/>
    <col min="5652" max="5652" width="3.125" customWidth="1"/>
    <col min="5653" max="5654" width="4.25" customWidth="1"/>
    <col min="5655" max="5655" width="15" customWidth="1"/>
    <col min="5890" max="5890" width="3.125" customWidth="1"/>
    <col min="5891" max="5891" width="5.125" customWidth="1"/>
    <col min="5892" max="5892" width="6.625" customWidth="1"/>
    <col min="5893" max="5894" width="5.875" customWidth="1"/>
    <col min="5895" max="5896" width="7.875" customWidth="1"/>
    <col min="5897" max="5897" width="2.125" customWidth="1"/>
    <col min="5898" max="5898" width="5.625" customWidth="1"/>
    <col min="5899" max="5899" width="4.5" customWidth="1"/>
    <col min="5900" max="5900" width="4" customWidth="1"/>
    <col min="5901" max="5901" width="8.25" customWidth="1"/>
    <col min="5902" max="5902" width="8.875" customWidth="1"/>
    <col min="5903" max="5903" width="8.375" customWidth="1"/>
    <col min="5904" max="5904" width="7.625" customWidth="1"/>
    <col min="5905" max="5905" width="4.5" customWidth="1"/>
    <col min="5906" max="5906" width="3.375" customWidth="1"/>
    <col min="5907" max="5907" width="13.875" customWidth="1"/>
    <col min="5908" max="5908" width="3.125" customWidth="1"/>
    <col min="5909" max="5910" width="4.25" customWidth="1"/>
    <col min="5911" max="5911" width="15" customWidth="1"/>
    <col min="6146" max="6146" width="3.125" customWidth="1"/>
    <col min="6147" max="6147" width="5.125" customWidth="1"/>
    <col min="6148" max="6148" width="6.625" customWidth="1"/>
    <col min="6149" max="6150" width="5.875" customWidth="1"/>
    <col min="6151" max="6152" width="7.875" customWidth="1"/>
    <col min="6153" max="6153" width="2.125" customWidth="1"/>
    <col min="6154" max="6154" width="5.625" customWidth="1"/>
    <col min="6155" max="6155" width="4.5" customWidth="1"/>
    <col min="6156" max="6156" width="4" customWidth="1"/>
    <col min="6157" max="6157" width="8.25" customWidth="1"/>
    <col min="6158" max="6158" width="8.875" customWidth="1"/>
    <col min="6159" max="6159" width="8.375" customWidth="1"/>
    <col min="6160" max="6160" width="7.625" customWidth="1"/>
    <col min="6161" max="6161" width="4.5" customWidth="1"/>
    <col min="6162" max="6162" width="3.375" customWidth="1"/>
    <col min="6163" max="6163" width="13.875" customWidth="1"/>
    <col min="6164" max="6164" width="3.125" customWidth="1"/>
    <col min="6165" max="6166" width="4.25" customWidth="1"/>
    <col min="6167" max="6167" width="15" customWidth="1"/>
    <col min="6402" max="6402" width="3.125" customWidth="1"/>
    <col min="6403" max="6403" width="5.125" customWidth="1"/>
    <col min="6404" max="6404" width="6.625" customWidth="1"/>
    <col min="6405" max="6406" width="5.875" customWidth="1"/>
    <col min="6407" max="6408" width="7.875" customWidth="1"/>
    <col min="6409" max="6409" width="2.125" customWidth="1"/>
    <col min="6410" max="6410" width="5.625" customWidth="1"/>
    <col min="6411" max="6411" width="4.5" customWidth="1"/>
    <col min="6412" max="6412" width="4" customWidth="1"/>
    <col min="6413" max="6413" width="8.25" customWidth="1"/>
    <col min="6414" max="6414" width="8.875" customWidth="1"/>
    <col min="6415" max="6415" width="8.375" customWidth="1"/>
    <col min="6416" max="6416" width="7.625" customWidth="1"/>
    <col min="6417" max="6417" width="4.5" customWidth="1"/>
    <col min="6418" max="6418" width="3.375" customWidth="1"/>
    <col min="6419" max="6419" width="13.875" customWidth="1"/>
    <col min="6420" max="6420" width="3.125" customWidth="1"/>
    <col min="6421" max="6422" width="4.25" customWidth="1"/>
    <col min="6423" max="6423" width="15" customWidth="1"/>
    <col min="6658" max="6658" width="3.125" customWidth="1"/>
    <col min="6659" max="6659" width="5.125" customWidth="1"/>
    <col min="6660" max="6660" width="6.625" customWidth="1"/>
    <col min="6661" max="6662" width="5.875" customWidth="1"/>
    <col min="6663" max="6664" width="7.875" customWidth="1"/>
    <col min="6665" max="6665" width="2.125" customWidth="1"/>
    <col min="6666" max="6666" width="5.625" customWidth="1"/>
    <col min="6667" max="6667" width="4.5" customWidth="1"/>
    <col min="6668" max="6668" width="4" customWidth="1"/>
    <col min="6669" max="6669" width="8.25" customWidth="1"/>
    <col min="6670" max="6670" width="8.875" customWidth="1"/>
    <col min="6671" max="6671" width="8.375" customWidth="1"/>
    <col min="6672" max="6672" width="7.625" customWidth="1"/>
    <col min="6673" max="6673" width="4.5" customWidth="1"/>
    <col min="6674" max="6674" width="3.375" customWidth="1"/>
    <col min="6675" max="6675" width="13.875" customWidth="1"/>
    <col min="6676" max="6676" width="3.125" customWidth="1"/>
    <col min="6677" max="6678" width="4.25" customWidth="1"/>
    <col min="6679" max="6679" width="15" customWidth="1"/>
    <col min="6914" max="6914" width="3.125" customWidth="1"/>
    <col min="6915" max="6915" width="5.125" customWidth="1"/>
    <col min="6916" max="6916" width="6.625" customWidth="1"/>
    <col min="6917" max="6918" width="5.875" customWidth="1"/>
    <col min="6919" max="6920" width="7.875" customWidth="1"/>
    <col min="6921" max="6921" width="2.125" customWidth="1"/>
    <col min="6922" max="6922" width="5.625" customWidth="1"/>
    <col min="6923" max="6923" width="4.5" customWidth="1"/>
    <col min="6924" max="6924" width="4" customWidth="1"/>
    <col min="6925" max="6925" width="8.25" customWidth="1"/>
    <col min="6926" max="6926" width="8.875" customWidth="1"/>
    <col min="6927" max="6927" width="8.375" customWidth="1"/>
    <col min="6928" max="6928" width="7.625" customWidth="1"/>
    <col min="6929" max="6929" width="4.5" customWidth="1"/>
    <col min="6930" max="6930" width="3.375" customWidth="1"/>
    <col min="6931" max="6931" width="13.875" customWidth="1"/>
    <col min="6932" max="6932" width="3.125" customWidth="1"/>
    <col min="6933" max="6934" width="4.25" customWidth="1"/>
    <col min="6935" max="6935" width="15" customWidth="1"/>
    <col min="7170" max="7170" width="3.125" customWidth="1"/>
    <col min="7171" max="7171" width="5.125" customWidth="1"/>
    <col min="7172" max="7172" width="6.625" customWidth="1"/>
    <col min="7173" max="7174" width="5.875" customWidth="1"/>
    <col min="7175" max="7176" width="7.875" customWidth="1"/>
    <col min="7177" max="7177" width="2.125" customWidth="1"/>
    <col min="7178" max="7178" width="5.625" customWidth="1"/>
    <col min="7179" max="7179" width="4.5" customWidth="1"/>
    <col min="7180" max="7180" width="4" customWidth="1"/>
    <col min="7181" max="7181" width="8.25" customWidth="1"/>
    <col min="7182" max="7182" width="8.875" customWidth="1"/>
    <col min="7183" max="7183" width="8.375" customWidth="1"/>
    <col min="7184" max="7184" width="7.625" customWidth="1"/>
    <col min="7185" max="7185" width="4.5" customWidth="1"/>
    <col min="7186" max="7186" width="3.375" customWidth="1"/>
    <col min="7187" max="7187" width="13.875" customWidth="1"/>
    <col min="7188" max="7188" width="3.125" customWidth="1"/>
    <col min="7189" max="7190" width="4.25" customWidth="1"/>
    <col min="7191" max="7191" width="15" customWidth="1"/>
    <col min="7426" max="7426" width="3.125" customWidth="1"/>
    <col min="7427" max="7427" width="5.125" customWidth="1"/>
    <col min="7428" max="7428" width="6.625" customWidth="1"/>
    <col min="7429" max="7430" width="5.875" customWidth="1"/>
    <col min="7431" max="7432" width="7.875" customWidth="1"/>
    <col min="7433" max="7433" width="2.125" customWidth="1"/>
    <col min="7434" max="7434" width="5.625" customWidth="1"/>
    <col min="7435" max="7435" width="4.5" customWidth="1"/>
    <col min="7436" max="7436" width="4" customWidth="1"/>
    <col min="7437" max="7437" width="8.25" customWidth="1"/>
    <col min="7438" max="7438" width="8.875" customWidth="1"/>
    <col min="7439" max="7439" width="8.375" customWidth="1"/>
    <col min="7440" max="7440" width="7.625" customWidth="1"/>
    <col min="7441" max="7441" width="4.5" customWidth="1"/>
    <col min="7442" max="7442" width="3.375" customWidth="1"/>
    <col min="7443" max="7443" width="13.875" customWidth="1"/>
    <col min="7444" max="7444" width="3.125" customWidth="1"/>
    <col min="7445" max="7446" width="4.25" customWidth="1"/>
    <col min="7447" max="7447" width="15" customWidth="1"/>
    <col min="7682" max="7682" width="3.125" customWidth="1"/>
    <col min="7683" max="7683" width="5.125" customWidth="1"/>
    <col min="7684" max="7684" width="6.625" customWidth="1"/>
    <col min="7685" max="7686" width="5.875" customWidth="1"/>
    <col min="7687" max="7688" width="7.875" customWidth="1"/>
    <col min="7689" max="7689" width="2.125" customWidth="1"/>
    <col min="7690" max="7690" width="5.625" customWidth="1"/>
    <col min="7691" max="7691" width="4.5" customWidth="1"/>
    <col min="7692" max="7692" width="4" customWidth="1"/>
    <col min="7693" max="7693" width="8.25" customWidth="1"/>
    <col min="7694" max="7694" width="8.875" customWidth="1"/>
    <col min="7695" max="7695" width="8.375" customWidth="1"/>
    <col min="7696" max="7696" width="7.625" customWidth="1"/>
    <col min="7697" max="7697" width="4.5" customWidth="1"/>
    <col min="7698" max="7698" width="3.375" customWidth="1"/>
    <col min="7699" max="7699" width="13.875" customWidth="1"/>
    <col min="7700" max="7700" width="3.125" customWidth="1"/>
    <col min="7701" max="7702" width="4.25" customWidth="1"/>
    <col min="7703" max="7703" width="15" customWidth="1"/>
    <col min="7938" max="7938" width="3.125" customWidth="1"/>
    <col min="7939" max="7939" width="5.125" customWidth="1"/>
    <col min="7940" max="7940" width="6.625" customWidth="1"/>
    <col min="7941" max="7942" width="5.875" customWidth="1"/>
    <col min="7943" max="7944" width="7.875" customWidth="1"/>
    <col min="7945" max="7945" width="2.125" customWidth="1"/>
    <col min="7946" max="7946" width="5.625" customWidth="1"/>
    <col min="7947" max="7947" width="4.5" customWidth="1"/>
    <col min="7948" max="7948" width="4" customWidth="1"/>
    <col min="7949" max="7949" width="8.25" customWidth="1"/>
    <col min="7950" max="7950" width="8.875" customWidth="1"/>
    <col min="7951" max="7951" width="8.375" customWidth="1"/>
    <col min="7952" max="7952" width="7.625" customWidth="1"/>
    <col min="7953" max="7953" width="4.5" customWidth="1"/>
    <col min="7954" max="7954" width="3.375" customWidth="1"/>
    <col min="7955" max="7955" width="13.875" customWidth="1"/>
    <col min="7956" max="7956" width="3.125" customWidth="1"/>
    <col min="7957" max="7958" width="4.25" customWidth="1"/>
    <col min="7959" max="7959" width="15" customWidth="1"/>
    <col min="8194" max="8194" width="3.125" customWidth="1"/>
    <col min="8195" max="8195" width="5.125" customWidth="1"/>
    <col min="8196" max="8196" width="6.625" customWidth="1"/>
    <col min="8197" max="8198" width="5.875" customWidth="1"/>
    <col min="8199" max="8200" width="7.875" customWidth="1"/>
    <col min="8201" max="8201" width="2.125" customWidth="1"/>
    <col min="8202" max="8202" width="5.625" customWidth="1"/>
    <col min="8203" max="8203" width="4.5" customWidth="1"/>
    <col min="8204" max="8204" width="4" customWidth="1"/>
    <col min="8205" max="8205" width="8.25" customWidth="1"/>
    <col min="8206" max="8206" width="8.875" customWidth="1"/>
    <col min="8207" max="8207" width="8.375" customWidth="1"/>
    <col min="8208" max="8208" width="7.625" customWidth="1"/>
    <col min="8209" max="8209" width="4.5" customWidth="1"/>
    <col min="8210" max="8210" width="3.375" customWidth="1"/>
    <col min="8211" max="8211" width="13.875" customWidth="1"/>
    <col min="8212" max="8212" width="3.125" customWidth="1"/>
    <col min="8213" max="8214" width="4.25" customWidth="1"/>
    <col min="8215" max="8215" width="15" customWidth="1"/>
    <col min="8450" max="8450" width="3.125" customWidth="1"/>
    <col min="8451" max="8451" width="5.125" customWidth="1"/>
    <col min="8452" max="8452" width="6.625" customWidth="1"/>
    <col min="8453" max="8454" width="5.875" customWidth="1"/>
    <col min="8455" max="8456" width="7.875" customWidth="1"/>
    <col min="8457" max="8457" width="2.125" customWidth="1"/>
    <col min="8458" max="8458" width="5.625" customWidth="1"/>
    <col min="8459" max="8459" width="4.5" customWidth="1"/>
    <col min="8460" max="8460" width="4" customWidth="1"/>
    <col min="8461" max="8461" width="8.25" customWidth="1"/>
    <col min="8462" max="8462" width="8.875" customWidth="1"/>
    <col min="8463" max="8463" width="8.375" customWidth="1"/>
    <col min="8464" max="8464" width="7.625" customWidth="1"/>
    <col min="8465" max="8465" width="4.5" customWidth="1"/>
    <col min="8466" max="8466" width="3.375" customWidth="1"/>
    <col min="8467" max="8467" width="13.875" customWidth="1"/>
    <col min="8468" max="8468" width="3.125" customWidth="1"/>
    <col min="8469" max="8470" width="4.25" customWidth="1"/>
    <col min="8471" max="8471" width="15" customWidth="1"/>
    <col min="8706" max="8706" width="3.125" customWidth="1"/>
    <col min="8707" max="8707" width="5.125" customWidth="1"/>
    <col min="8708" max="8708" width="6.625" customWidth="1"/>
    <col min="8709" max="8710" width="5.875" customWidth="1"/>
    <col min="8711" max="8712" width="7.875" customWidth="1"/>
    <col min="8713" max="8713" width="2.125" customWidth="1"/>
    <col min="8714" max="8714" width="5.625" customWidth="1"/>
    <col min="8715" max="8715" width="4.5" customWidth="1"/>
    <col min="8716" max="8716" width="4" customWidth="1"/>
    <col min="8717" max="8717" width="8.25" customWidth="1"/>
    <col min="8718" max="8718" width="8.875" customWidth="1"/>
    <col min="8719" max="8719" width="8.375" customWidth="1"/>
    <col min="8720" max="8720" width="7.625" customWidth="1"/>
    <col min="8721" max="8721" width="4.5" customWidth="1"/>
    <col min="8722" max="8722" width="3.375" customWidth="1"/>
    <col min="8723" max="8723" width="13.875" customWidth="1"/>
    <col min="8724" max="8724" width="3.125" customWidth="1"/>
    <col min="8725" max="8726" width="4.25" customWidth="1"/>
    <col min="8727" max="8727" width="15" customWidth="1"/>
    <col min="8962" max="8962" width="3.125" customWidth="1"/>
    <col min="8963" max="8963" width="5.125" customWidth="1"/>
    <col min="8964" max="8964" width="6.625" customWidth="1"/>
    <col min="8965" max="8966" width="5.875" customWidth="1"/>
    <col min="8967" max="8968" width="7.875" customWidth="1"/>
    <col min="8969" max="8969" width="2.125" customWidth="1"/>
    <col min="8970" max="8970" width="5.625" customWidth="1"/>
    <col min="8971" max="8971" width="4.5" customWidth="1"/>
    <col min="8972" max="8972" width="4" customWidth="1"/>
    <col min="8973" max="8973" width="8.25" customWidth="1"/>
    <col min="8974" max="8974" width="8.875" customWidth="1"/>
    <col min="8975" max="8975" width="8.375" customWidth="1"/>
    <col min="8976" max="8976" width="7.625" customWidth="1"/>
    <col min="8977" max="8977" width="4.5" customWidth="1"/>
    <col min="8978" max="8978" width="3.375" customWidth="1"/>
    <col min="8979" max="8979" width="13.875" customWidth="1"/>
    <col min="8980" max="8980" width="3.125" customWidth="1"/>
    <col min="8981" max="8982" width="4.25" customWidth="1"/>
    <col min="8983" max="8983" width="15" customWidth="1"/>
    <col min="9218" max="9218" width="3.125" customWidth="1"/>
    <col min="9219" max="9219" width="5.125" customWidth="1"/>
    <col min="9220" max="9220" width="6.625" customWidth="1"/>
    <col min="9221" max="9222" width="5.875" customWidth="1"/>
    <col min="9223" max="9224" width="7.875" customWidth="1"/>
    <col min="9225" max="9225" width="2.125" customWidth="1"/>
    <col min="9226" max="9226" width="5.625" customWidth="1"/>
    <col min="9227" max="9227" width="4.5" customWidth="1"/>
    <col min="9228" max="9228" width="4" customWidth="1"/>
    <col min="9229" max="9229" width="8.25" customWidth="1"/>
    <col min="9230" max="9230" width="8.875" customWidth="1"/>
    <col min="9231" max="9231" width="8.375" customWidth="1"/>
    <col min="9232" max="9232" width="7.625" customWidth="1"/>
    <col min="9233" max="9233" width="4.5" customWidth="1"/>
    <col min="9234" max="9234" width="3.375" customWidth="1"/>
    <col min="9235" max="9235" width="13.875" customWidth="1"/>
    <col min="9236" max="9236" width="3.125" customWidth="1"/>
    <col min="9237" max="9238" width="4.25" customWidth="1"/>
    <col min="9239" max="9239" width="15" customWidth="1"/>
    <col min="9474" max="9474" width="3.125" customWidth="1"/>
    <col min="9475" max="9475" width="5.125" customWidth="1"/>
    <col min="9476" max="9476" width="6.625" customWidth="1"/>
    <col min="9477" max="9478" width="5.875" customWidth="1"/>
    <col min="9479" max="9480" width="7.875" customWidth="1"/>
    <col min="9481" max="9481" width="2.125" customWidth="1"/>
    <col min="9482" max="9482" width="5.625" customWidth="1"/>
    <col min="9483" max="9483" width="4.5" customWidth="1"/>
    <col min="9484" max="9484" width="4" customWidth="1"/>
    <col min="9485" max="9485" width="8.25" customWidth="1"/>
    <col min="9486" max="9486" width="8.875" customWidth="1"/>
    <col min="9487" max="9487" width="8.375" customWidth="1"/>
    <col min="9488" max="9488" width="7.625" customWidth="1"/>
    <col min="9489" max="9489" width="4.5" customWidth="1"/>
    <col min="9490" max="9490" width="3.375" customWidth="1"/>
    <col min="9491" max="9491" width="13.875" customWidth="1"/>
    <col min="9492" max="9492" width="3.125" customWidth="1"/>
    <col min="9493" max="9494" width="4.25" customWidth="1"/>
    <col min="9495" max="9495" width="15" customWidth="1"/>
    <col min="9730" max="9730" width="3.125" customWidth="1"/>
    <col min="9731" max="9731" width="5.125" customWidth="1"/>
    <col min="9732" max="9732" width="6.625" customWidth="1"/>
    <col min="9733" max="9734" width="5.875" customWidth="1"/>
    <col min="9735" max="9736" width="7.875" customWidth="1"/>
    <col min="9737" max="9737" width="2.125" customWidth="1"/>
    <col min="9738" max="9738" width="5.625" customWidth="1"/>
    <col min="9739" max="9739" width="4.5" customWidth="1"/>
    <col min="9740" max="9740" width="4" customWidth="1"/>
    <col min="9741" max="9741" width="8.25" customWidth="1"/>
    <col min="9742" max="9742" width="8.875" customWidth="1"/>
    <col min="9743" max="9743" width="8.375" customWidth="1"/>
    <col min="9744" max="9744" width="7.625" customWidth="1"/>
    <col min="9745" max="9745" width="4.5" customWidth="1"/>
    <col min="9746" max="9746" width="3.375" customWidth="1"/>
    <col min="9747" max="9747" width="13.875" customWidth="1"/>
    <col min="9748" max="9748" width="3.125" customWidth="1"/>
    <col min="9749" max="9750" width="4.25" customWidth="1"/>
    <col min="9751" max="9751" width="15" customWidth="1"/>
    <col min="9986" max="9986" width="3.125" customWidth="1"/>
    <col min="9987" max="9987" width="5.125" customWidth="1"/>
    <col min="9988" max="9988" width="6.625" customWidth="1"/>
    <col min="9989" max="9990" width="5.875" customWidth="1"/>
    <col min="9991" max="9992" width="7.875" customWidth="1"/>
    <col min="9993" max="9993" width="2.125" customWidth="1"/>
    <col min="9994" max="9994" width="5.625" customWidth="1"/>
    <col min="9995" max="9995" width="4.5" customWidth="1"/>
    <col min="9996" max="9996" width="4" customWidth="1"/>
    <col min="9997" max="9997" width="8.25" customWidth="1"/>
    <col min="9998" max="9998" width="8.875" customWidth="1"/>
    <col min="9999" max="9999" width="8.375" customWidth="1"/>
    <col min="10000" max="10000" width="7.625" customWidth="1"/>
    <col min="10001" max="10001" width="4.5" customWidth="1"/>
    <col min="10002" max="10002" width="3.375" customWidth="1"/>
    <col min="10003" max="10003" width="13.875" customWidth="1"/>
    <col min="10004" max="10004" width="3.125" customWidth="1"/>
    <col min="10005" max="10006" width="4.25" customWidth="1"/>
    <col min="10007" max="10007" width="15" customWidth="1"/>
    <col min="10242" max="10242" width="3.125" customWidth="1"/>
    <col min="10243" max="10243" width="5.125" customWidth="1"/>
    <col min="10244" max="10244" width="6.625" customWidth="1"/>
    <col min="10245" max="10246" width="5.875" customWidth="1"/>
    <col min="10247" max="10248" width="7.875" customWidth="1"/>
    <col min="10249" max="10249" width="2.125" customWidth="1"/>
    <col min="10250" max="10250" width="5.625" customWidth="1"/>
    <col min="10251" max="10251" width="4.5" customWidth="1"/>
    <col min="10252" max="10252" width="4" customWidth="1"/>
    <col min="10253" max="10253" width="8.25" customWidth="1"/>
    <col min="10254" max="10254" width="8.875" customWidth="1"/>
    <col min="10255" max="10255" width="8.375" customWidth="1"/>
    <col min="10256" max="10256" width="7.625" customWidth="1"/>
    <col min="10257" max="10257" width="4.5" customWidth="1"/>
    <col min="10258" max="10258" width="3.375" customWidth="1"/>
    <col min="10259" max="10259" width="13.875" customWidth="1"/>
    <col min="10260" max="10260" width="3.125" customWidth="1"/>
    <col min="10261" max="10262" width="4.25" customWidth="1"/>
    <col min="10263" max="10263" width="15" customWidth="1"/>
    <col min="10498" max="10498" width="3.125" customWidth="1"/>
    <col min="10499" max="10499" width="5.125" customWidth="1"/>
    <col min="10500" max="10500" width="6.625" customWidth="1"/>
    <col min="10501" max="10502" width="5.875" customWidth="1"/>
    <col min="10503" max="10504" width="7.875" customWidth="1"/>
    <col min="10505" max="10505" width="2.125" customWidth="1"/>
    <col min="10506" max="10506" width="5.625" customWidth="1"/>
    <col min="10507" max="10507" width="4.5" customWidth="1"/>
    <col min="10508" max="10508" width="4" customWidth="1"/>
    <col min="10509" max="10509" width="8.25" customWidth="1"/>
    <col min="10510" max="10510" width="8.875" customWidth="1"/>
    <col min="10511" max="10511" width="8.375" customWidth="1"/>
    <col min="10512" max="10512" width="7.625" customWidth="1"/>
    <col min="10513" max="10513" width="4.5" customWidth="1"/>
    <col min="10514" max="10514" width="3.375" customWidth="1"/>
    <col min="10515" max="10515" width="13.875" customWidth="1"/>
    <col min="10516" max="10516" width="3.125" customWidth="1"/>
    <col min="10517" max="10518" width="4.25" customWidth="1"/>
    <col min="10519" max="10519" width="15" customWidth="1"/>
    <col min="10754" max="10754" width="3.125" customWidth="1"/>
    <col min="10755" max="10755" width="5.125" customWidth="1"/>
    <col min="10756" max="10756" width="6.625" customWidth="1"/>
    <col min="10757" max="10758" width="5.875" customWidth="1"/>
    <col min="10759" max="10760" width="7.875" customWidth="1"/>
    <col min="10761" max="10761" width="2.125" customWidth="1"/>
    <col min="10762" max="10762" width="5.625" customWidth="1"/>
    <col min="10763" max="10763" width="4.5" customWidth="1"/>
    <col min="10764" max="10764" width="4" customWidth="1"/>
    <col min="10765" max="10765" width="8.25" customWidth="1"/>
    <col min="10766" max="10766" width="8.875" customWidth="1"/>
    <col min="10767" max="10767" width="8.375" customWidth="1"/>
    <col min="10768" max="10768" width="7.625" customWidth="1"/>
    <col min="10769" max="10769" width="4.5" customWidth="1"/>
    <col min="10770" max="10770" width="3.375" customWidth="1"/>
    <col min="10771" max="10771" width="13.875" customWidth="1"/>
    <col min="10772" max="10772" width="3.125" customWidth="1"/>
    <col min="10773" max="10774" width="4.25" customWidth="1"/>
    <col min="10775" max="10775" width="15" customWidth="1"/>
    <col min="11010" max="11010" width="3.125" customWidth="1"/>
    <col min="11011" max="11011" width="5.125" customWidth="1"/>
    <col min="11012" max="11012" width="6.625" customWidth="1"/>
    <col min="11013" max="11014" width="5.875" customWidth="1"/>
    <col min="11015" max="11016" width="7.875" customWidth="1"/>
    <col min="11017" max="11017" width="2.125" customWidth="1"/>
    <col min="11018" max="11018" width="5.625" customWidth="1"/>
    <col min="11019" max="11019" width="4.5" customWidth="1"/>
    <col min="11020" max="11020" width="4" customWidth="1"/>
    <col min="11021" max="11021" width="8.25" customWidth="1"/>
    <col min="11022" max="11022" width="8.875" customWidth="1"/>
    <col min="11023" max="11023" width="8.375" customWidth="1"/>
    <col min="11024" max="11024" width="7.625" customWidth="1"/>
    <col min="11025" max="11025" width="4.5" customWidth="1"/>
    <col min="11026" max="11026" width="3.375" customWidth="1"/>
    <col min="11027" max="11027" width="13.875" customWidth="1"/>
    <col min="11028" max="11028" width="3.125" customWidth="1"/>
    <col min="11029" max="11030" width="4.25" customWidth="1"/>
    <col min="11031" max="11031" width="15" customWidth="1"/>
    <col min="11266" max="11266" width="3.125" customWidth="1"/>
    <col min="11267" max="11267" width="5.125" customWidth="1"/>
    <col min="11268" max="11268" width="6.625" customWidth="1"/>
    <col min="11269" max="11270" width="5.875" customWidth="1"/>
    <col min="11271" max="11272" width="7.875" customWidth="1"/>
    <col min="11273" max="11273" width="2.125" customWidth="1"/>
    <col min="11274" max="11274" width="5.625" customWidth="1"/>
    <col min="11275" max="11275" width="4.5" customWidth="1"/>
    <col min="11276" max="11276" width="4" customWidth="1"/>
    <col min="11277" max="11277" width="8.25" customWidth="1"/>
    <col min="11278" max="11278" width="8.875" customWidth="1"/>
    <col min="11279" max="11279" width="8.375" customWidth="1"/>
    <col min="11280" max="11280" width="7.625" customWidth="1"/>
    <col min="11281" max="11281" width="4.5" customWidth="1"/>
    <col min="11282" max="11282" width="3.375" customWidth="1"/>
    <col min="11283" max="11283" width="13.875" customWidth="1"/>
    <col min="11284" max="11284" width="3.125" customWidth="1"/>
    <col min="11285" max="11286" width="4.25" customWidth="1"/>
    <col min="11287" max="11287" width="15" customWidth="1"/>
    <col min="11522" max="11522" width="3.125" customWidth="1"/>
    <col min="11523" max="11523" width="5.125" customWidth="1"/>
    <col min="11524" max="11524" width="6.625" customWidth="1"/>
    <col min="11525" max="11526" width="5.875" customWidth="1"/>
    <col min="11527" max="11528" width="7.875" customWidth="1"/>
    <col min="11529" max="11529" width="2.125" customWidth="1"/>
    <col min="11530" max="11530" width="5.625" customWidth="1"/>
    <col min="11531" max="11531" width="4.5" customWidth="1"/>
    <col min="11532" max="11532" width="4" customWidth="1"/>
    <col min="11533" max="11533" width="8.25" customWidth="1"/>
    <col min="11534" max="11534" width="8.875" customWidth="1"/>
    <col min="11535" max="11535" width="8.375" customWidth="1"/>
    <col min="11536" max="11536" width="7.625" customWidth="1"/>
    <col min="11537" max="11537" width="4.5" customWidth="1"/>
    <col min="11538" max="11538" width="3.375" customWidth="1"/>
    <col min="11539" max="11539" width="13.875" customWidth="1"/>
    <col min="11540" max="11540" width="3.125" customWidth="1"/>
    <col min="11541" max="11542" width="4.25" customWidth="1"/>
    <col min="11543" max="11543" width="15" customWidth="1"/>
    <col min="11778" max="11778" width="3.125" customWidth="1"/>
    <col min="11779" max="11779" width="5.125" customWidth="1"/>
    <col min="11780" max="11780" width="6.625" customWidth="1"/>
    <col min="11781" max="11782" width="5.875" customWidth="1"/>
    <col min="11783" max="11784" width="7.875" customWidth="1"/>
    <col min="11785" max="11785" width="2.125" customWidth="1"/>
    <col min="11786" max="11786" width="5.625" customWidth="1"/>
    <col min="11787" max="11787" width="4.5" customWidth="1"/>
    <col min="11788" max="11788" width="4" customWidth="1"/>
    <col min="11789" max="11789" width="8.25" customWidth="1"/>
    <col min="11790" max="11790" width="8.875" customWidth="1"/>
    <col min="11791" max="11791" width="8.375" customWidth="1"/>
    <col min="11792" max="11792" width="7.625" customWidth="1"/>
    <col min="11793" max="11793" width="4.5" customWidth="1"/>
    <col min="11794" max="11794" width="3.375" customWidth="1"/>
    <col min="11795" max="11795" width="13.875" customWidth="1"/>
    <col min="11796" max="11796" width="3.125" customWidth="1"/>
    <col min="11797" max="11798" width="4.25" customWidth="1"/>
    <col min="11799" max="11799" width="15" customWidth="1"/>
    <col min="12034" max="12034" width="3.125" customWidth="1"/>
    <col min="12035" max="12035" width="5.125" customWidth="1"/>
    <col min="12036" max="12036" width="6.625" customWidth="1"/>
    <col min="12037" max="12038" width="5.875" customWidth="1"/>
    <col min="12039" max="12040" width="7.875" customWidth="1"/>
    <col min="12041" max="12041" width="2.125" customWidth="1"/>
    <col min="12042" max="12042" width="5.625" customWidth="1"/>
    <col min="12043" max="12043" width="4.5" customWidth="1"/>
    <col min="12044" max="12044" width="4" customWidth="1"/>
    <col min="12045" max="12045" width="8.25" customWidth="1"/>
    <col min="12046" max="12046" width="8.875" customWidth="1"/>
    <col min="12047" max="12047" width="8.375" customWidth="1"/>
    <col min="12048" max="12048" width="7.625" customWidth="1"/>
    <col min="12049" max="12049" width="4.5" customWidth="1"/>
    <col min="12050" max="12050" width="3.375" customWidth="1"/>
    <col min="12051" max="12051" width="13.875" customWidth="1"/>
    <col min="12052" max="12052" width="3.125" customWidth="1"/>
    <col min="12053" max="12054" width="4.25" customWidth="1"/>
    <col min="12055" max="12055" width="15" customWidth="1"/>
    <col min="12290" max="12290" width="3.125" customWidth="1"/>
    <col min="12291" max="12291" width="5.125" customWidth="1"/>
    <col min="12292" max="12292" width="6.625" customWidth="1"/>
    <col min="12293" max="12294" width="5.875" customWidth="1"/>
    <col min="12295" max="12296" width="7.875" customWidth="1"/>
    <col min="12297" max="12297" width="2.125" customWidth="1"/>
    <col min="12298" max="12298" width="5.625" customWidth="1"/>
    <col min="12299" max="12299" width="4.5" customWidth="1"/>
    <col min="12300" max="12300" width="4" customWidth="1"/>
    <col min="12301" max="12301" width="8.25" customWidth="1"/>
    <col min="12302" max="12302" width="8.875" customWidth="1"/>
    <col min="12303" max="12303" width="8.375" customWidth="1"/>
    <col min="12304" max="12304" width="7.625" customWidth="1"/>
    <col min="12305" max="12305" width="4.5" customWidth="1"/>
    <col min="12306" max="12306" width="3.375" customWidth="1"/>
    <col min="12307" max="12307" width="13.875" customWidth="1"/>
    <col min="12308" max="12308" width="3.125" customWidth="1"/>
    <col min="12309" max="12310" width="4.25" customWidth="1"/>
    <col min="12311" max="12311" width="15" customWidth="1"/>
    <col min="12546" max="12546" width="3.125" customWidth="1"/>
    <col min="12547" max="12547" width="5.125" customWidth="1"/>
    <col min="12548" max="12548" width="6.625" customWidth="1"/>
    <col min="12549" max="12550" width="5.875" customWidth="1"/>
    <col min="12551" max="12552" width="7.875" customWidth="1"/>
    <col min="12553" max="12553" width="2.125" customWidth="1"/>
    <col min="12554" max="12554" width="5.625" customWidth="1"/>
    <col min="12555" max="12555" width="4.5" customWidth="1"/>
    <col min="12556" max="12556" width="4" customWidth="1"/>
    <col min="12557" max="12557" width="8.25" customWidth="1"/>
    <col min="12558" max="12558" width="8.875" customWidth="1"/>
    <col min="12559" max="12559" width="8.375" customWidth="1"/>
    <col min="12560" max="12560" width="7.625" customWidth="1"/>
    <col min="12561" max="12561" width="4.5" customWidth="1"/>
    <col min="12562" max="12562" width="3.375" customWidth="1"/>
    <col min="12563" max="12563" width="13.875" customWidth="1"/>
    <col min="12564" max="12564" width="3.125" customWidth="1"/>
    <col min="12565" max="12566" width="4.25" customWidth="1"/>
    <col min="12567" max="12567" width="15" customWidth="1"/>
    <col min="12802" max="12802" width="3.125" customWidth="1"/>
    <col min="12803" max="12803" width="5.125" customWidth="1"/>
    <col min="12804" max="12804" width="6.625" customWidth="1"/>
    <col min="12805" max="12806" width="5.875" customWidth="1"/>
    <col min="12807" max="12808" width="7.875" customWidth="1"/>
    <col min="12809" max="12809" width="2.125" customWidth="1"/>
    <col min="12810" max="12810" width="5.625" customWidth="1"/>
    <col min="12811" max="12811" width="4.5" customWidth="1"/>
    <col min="12812" max="12812" width="4" customWidth="1"/>
    <col min="12813" max="12813" width="8.25" customWidth="1"/>
    <col min="12814" max="12814" width="8.875" customWidth="1"/>
    <col min="12815" max="12815" width="8.375" customWidth="1"/>
    <col min="12816" max="12816" width="7.625" customWidth="1"/>
    <col min="12817" max="12817" width="4.5" customWidth="1"/>
    <col min="12818" max="12818" width="3.375" customWidth="1"/>
    <col min="12819" max="12819" width="13.875" customWidth="1"/>
    <col min="12820" max="12820" width="3.125" customWidth="1"/>
    <col min="12821" max="12822" width="4.25" customWidth="1"/>
    <col min="12823" max="12823" width="15" customWidth="1"/>
    <col min="13058" max="13058" width="3.125" customWidth="1"/>
    <col min="13059" max="13059" width="5.125" customWidth="1"/>
    <col min="13060" max="13060" width="6.625" customWidth="1"/>
    <col min="13061" max="13062" width="5.875" customWidth="1"/>
    <col min="13063" max="13064" width="7.875" customWidth="1"/>
    <col min="13065" max="13065" width="2.125" customWidth="1"/>
    <col min="13066" max="13066" width="5.625" customWidth="1"/>
    <col min="13067" max="13067" width="4.5" customWidth="1"/>
    <col min="13068" max="13068" width="4" customWidth="1"/>
    <col min="13069" max="13069" width="8.25" customWidth="1"/>
    <col min="13070" max="13070" width="8.875" customWidth="1"/>
    <col min="13071" max="13071" width="8.375" customWidth="1"/>
    <col min="13072" max="13072" width="7.625" customWidth="1"/>
    <col min="13073" max="13073" width="4.5" customWidth="1"/>
    <col min="13074" max="13074" width="3.375" customWidth="1"/>
    <col min="13075" max="13075" width="13.875" customWidth="1"/>
    <col min="13076" max="13076" width="3.125" customWidth="1"/>
    <col min="13077" max="13078" width="4.25" customWidth="1"/>
    <col min="13079" max="13079" width="15" customWidth="1"/>
    <col min="13314" max="13314" width="3.125" customWidth="1"/>
    <col min="13315" max="13315" width="5.125" customWidth="1"/>
    <col min="13316" max="13316" width="6.625" customWidth="1"/>
    <col min="13317" max="13318" width="5.875" customWidth="1"/>
    <col min="13319" max="13320" width="7.875" customWidth="1"/>
    <col min="13321" max="13321" width="2.125" customWidth="1"/>
    <col min="13322" max="13322" width="5.625" customWidth="1"/>
    <col min="13323" max="13323" width="4.5" customWidth="1"/>
    <col min="13324" max="13324" width="4" customWidth="1"/>
    <col min="13325" max="13325" width="8.25" customWidth="1"/>
    <col min="13326" max="13326" width="8.875" customWidth="1"/>
    <col min="13327" max="13327" width="8.375" customWidth="1"/>
    <col min="13328" max="13328" width="7.625" customWidth="1"/>
    <col min="13329" max="13329" width="4.5" customWidth="1"/>
    <col min="13330" max="13330" width="3.375" customWidth="1"/>
    <col min="13331" max="13331" width="13.875" customWidth="1"/>
    <col min="13332" max="13332" width="3.125" customWidth="1"/>
    <col min="13333" max="13334" width="4.25" customWidth="1"/>
    <col min="13335" max="13335" width="15" customWidth="1"/>
    <col min="13570" max="13570" width="3.125" customWidth="1"/>
    <col min="13571" max="13571" width="5.125" customWidth="1"/>
    <col min="13572" max="13572" width="6.625" customWidth="1"/>
    <col min="13573" max="13574" width="5.875" customWidth="1"/>
    <col min="13575" max="13576" width="7.875" customWidth="1"/>
    <col min="13577" max="13577" width="2.125" customWidth="1"/>
    <col min="13578" max="13578" width="5.625" customWidth="1"/>
    <col min="13579" max="13579" width="4.5" customWidth="1"/>
    <col min="13580" max="13580" width="4" customWidth="1"/>
    <col min="13581" max="13581" width="8.25" customWidth="1"/>
    <col min="13582" max="13582" width="8.875" customWidth="1"/>
    <col min="13583" max="13583" width="8.375" customWidth="1"/>
    <col min="13584" max="13584" width="7.625" customWidth="1"/>
    <col min="13585" max="13585" width="4.5" customWidth="1"/>
    <col min="13586" max="13586" width="3.375" customWidth="1"/>
    <col min="13587" max="13587" width="13.875" customWidth="1"/>
    <col min="13588" max="13588" width="3.125" customWidth="1"/>
    <col min="13589" max="13590" width="4.25" customWidth="1"/>
    <col min="13591" max="13591" width="15" customWidth="1"/>
    <col min="13826" max="13826" width="3.125" customWidth="1"/>
    <col min="13827" max="13827" width="5.125" customWidth="1"/>
    <col min="13828" max="13828" width="6.625" customWidth="1"/>
    <col min="13829" max="13830" width="5.875" customWidth="1"/>
    <col min="13831" max="13832" width="7.875" customWidth="1"/>
    <col min="13833" max="13833" width="2.125" customWidth="1"/>
    <col min="13834" max="13834" width="5.625" customWidth="1"/>
    <col min="13835" max="13835" width="4.5" customWidth="1"/>
    <col min="13836" max="13836" width="4" customWidth="1"/>
    <col min="13837" max="13837" width="8.25" customWidth="1"/>
    <col min="13838" max="13838" width="8.875" customWidth="1"/>
    <col min="13839" max="13839" width="8.375" customWidth="1"/>
    <col min="13840" max="13840" width="7.625" customWidth="1"/>
    <col min="13841" max="13841" width="4.5" customWidth="1"/>
    <col min="13842" max="13842" width="3.375" customWidth="1"/>
    <col min="13843" max="13843" width="13.875" customWidth="1"/>
    <col min="13844" max="13844" width="3.125" customWidth="1"/>
    <col min="13845" max="13846" width="4.25" customWidth="1"/>
    <col min="13847" max="13847" width="15" customWidth="1"/>
    <col min="14082" max="14082" width="3.125" customWidth="1"/>
    <col min="14083" max="14083" width="5.125" customWidth="1"/>
    <col min="14084" max="14084" width="6.625" customWidth="1"/>
    <col min="14085" max="14086" width="5.875" customWidth="1"/>
    <col min="14087" max="14088" width="7.875" customWidth="1"/>
    <col min="14089" max="14089" width="2.125" customWidth="1"/>
    <col min="14090" max="14090" width="5.625" customWidth="1"/>
    <col min="14091" max="14091" width="4.5" customWidth="1"/>
    <col min="14092" max="14092" width="4" customWidth="1"/>
    <col min="14093" max="14093" width="8.25" customWidth="1"/>
    <col min="14094" max="14094" width="8.875" customWidth="1"/>
    <col min="14095" max="14095" width="8.375" customWidth="1"/>
    <col min="14096" max="14096" width="7.625" customWidth="1"/>
    <col min="14097" max="14097" width="4.5" customWidth="1"/>
    <col min="14098" max="14098" width="3.375" customWidth="1"/>
    <col min="14099" max="14099" width="13.875" customWidth="1"/>
    <col min="14100" max="14100" width="3.125" customWidth="1"/>
    <col min="14101" max="14102" width="4.25" customWidth="1"/>
    <col min="14103" max="14103" width="15" customWidth="1"/>
    <col min="14338" max="14338" width="3.125" customWidth="1"/>
    <col min="14339" max="14339" width="5.125" customWidth="1"/>
    <col min="14340" max="14340" width="6.625" customWidth="1"/>
    <col min="14341" max="14342" width="5.875" customWidth="1"/>
    <col min="14343" max="14344" width="7.875" customWidth="1"/>
    <col min="14345" max="14345" width="2.125" customWidth="1"/>
    <col min="14346" max="14346" width="5.625" customWidth="1"/>
    <col min="14347" max="14347" width="4.5" customWidth="1"/>
    <col min="14348" max="14348" width="4" customWidth="1"/>
    <col min="14349" max="14349" width="8.25" customWidth="1"/>
    <col min="14350" max="14350" width="8.875" customWidth="1"/>
    <col min="14351" max="14351" width="8.375" customWidth="1"/>
    <col min="14352" max="14352" width="7.625" customWidth="1"/>
    <col min="14353" max="14353" width="4.5" customWidth="1"/>
    <col min="14354" max="14354" width="3.375" customWidth="1"/>
    <col min="14355" max="14355" width="13.875" customWidth="1"/>
    <col min="14356" max="14356" width="3.125" customWidth="1"/>
    <col min="14357" max="14358" width="4.25" customWidth="1"/>
    <col min="14359" max="14359" width="15" customWidth="1"/>
    <col min="14594" max="14594" width="3.125" customWidth="1"/>
    <col min="14595" max="14595" width="5.125" customWidth="1"/>
    <col min="14596" max="14596" width="6.625" customWidth="1"/>
    <col min="14597" max="14598" width="5.875" customWidth="1"/>
    <col min="14599" max="14600" width="7.875" customWidth="1"/>
    <col min="14601" max="14601" width="2.125" customWidth="1"/>
    <col min="14602" max="14602" width="5.625" customWidth="1"/>
    <col min="14603" max="14603" width="4.5" customWidth="1"/>
    <col min="14604" max="14604" width="4" customWidth="1"/>
    <col min="14605" max="14605" width="8.25" customWidth="1"/>
    <col min="14606" max="14606" width="8.875" customWidth="1"/>
    <col min="14607" max="14607" width="8.375" customWidth="1"/>
    <col min="14608" max="14608" width="7.625" customWidth="1"/>
    <col min="14609" max="14609" width="4.5" customWidth="1"/>
    <col min="14610" max="14610" width="3.375" customWidth="1"/>
    <col min="14611" max="14611" width="13.875" customWidth="1"/>
    <col min="14612" max="14612" width="3.125" customWidth="1"/>
    <col min="14613" max="14614" width="4.25" customWidth="1"/>
    <col min="14615" max="14615" width="15" customWidth="1"/>
    <col min="14850" max="14850" width="3.125" customWidth="1"/>
    <col min="14851" max="14851" width="5.125" customWidth="1"/>
    <col min="14852" max="14852" width="6.625" customWidth="1"/>
    <col min="14853" max="14854" width="5.875" customWidth="1"/>
    <col min="14855" max="14856" width="7.875" customWidth="1"/>
    <col min="14857" max="14857" width="2.125" customWidth="1"/>
    <col min="14858" max="14858" width="5.625" customWidth="1"/>
    <col min="14859" max="14859" width="4.5" customWidth="1"/>
    <col min="14860" max="14860" width="4" customWidth="1"/>
    <col min="14861" max="14861" width="8.25" customWidth="1"/>
    <col min="14862" max="14862" width="8.875" customWidth="1"/>
    <col min="14863" max="14863" width="8.375" customWidth="1"/>
    <col min="14864" max="14864" width="7.625" customWidth="1"/>
    <col min="14865" max="14865" width="4.5" customWidth="1"/>
    <col min="14866" max="14866" width="3.375" customWidth="1"/>
    <col min="14867" max="14867" width="13.875" customWidth="1"/>
    <col min="14868" max="14868" width="3.125" customWidth="1"/>
    <col min="14869" max="14870" width="4.25" customWidth="1"/>
    <col min="14871" max="14871" width="15" customWidth="1"/>
    <col min="15106" max="15106" width="3.125" customWidth="1"/>
    <col min="15107" max="15107" width="5.125" customWidth="1"/>
    <col min="15108" max="15108" width="6.625" customWidth="1"/>
    <col min="15109" max="15110" width="5.875" customWidth="1"/>
    <col min="15111" max="15112" width="7.875" customWidth="1"/>
    <col min="15113" max="15113" width="2.125" customWidth="1"/>
    <col min="15114" max="15114" width="5.625" customWidth="1"/>
    <col min="15115" max="15115" width="4.5" customWidth="1"/>
    <col min="15116" max="15116" width="4" customWidth="1"/>
    <col min="15117" max="15117" width="8.25" customWidth="1"/>
    <col min="15118" max="15118" width="8.875" customWidth="1"/>
    <col min="15119" max="15119" width="8.375" customWidth="1"/>
    <col min="15120" max="15120" width="7.625" customWidth="1"/>
    <col min="15121" max="15121" width="4.5" customWidth="1"/>
    <col min="15122" max="15122" width="3.375" customWidth="1"/>
    <col min="15123" max="15123" width="13.875" customWidth="1"/>
    <col min="15124" max="15124" width="3.125" customWidth="1"/>
    <col min="15125" max="15126" width="4.25" customWidth="1"/>
    <col min="15127" max="15127" width="15" customWidth="1"/>
    <col min="15362" max="15362" width="3.125" customWidth="1"/>
    <col min="15363" max="15363" width="5.125" customWidth="1"/>
    <col min="15364" max="15364" width="6.625" customWidth="1"/>
    <col min="15365" max="15366" width="5.875" customWidth="1"/>
    <col min="15367" max="15368" width="7.875" customWidth="1"/>
    <col min="15369" max="15369" width="2.125" customWidth="1"/>
    <col min="15370" max="15370" width="5.625" customWidth="1"/>
    <col min="15371" max="15371" width="4.5" customWidth="1"/>
    <col min="15372" max="15372" width="4" customWidth="1"/>
    <col min="15373" max="15373" width="8.25" customWidth="1"/>
    <col min="15374" max="15374" width="8.875" customWidth="1"/>
    <col min="15375" max="15375" width="8.375" customWidth="1"/>
    <col min="15376" max="15376" width="7.625" customWidth="1"/>
    <col min="15377" max="15377" width="4.5" customWidth="1"/>
    <col min="15378" max="15378" width="3.375" customWidth="1"/>
    <col min="15379" max="15379" width="13.875" customWidth="1"/>
    <col min="15380" max="15380" width="3.125" customWidth="1"/>
    <col min="15381" max="15382" width="4.25" customWidth="1"/>
    <col min="15383" max="15383" width="15" customWidth="1"/>
    <col min="15618" max="15618" width="3.125" customWidth="1"/>
    <col min="15619" max="15619" width="5.125" customWidth="1"/>
    <col min="15620" max="15620" width="6.625" customWidth="1"/>
    <col min="15621" max="15622" width="5.875" customWidth="1"/>
    <col min="15623" max="15624" width="7.875" customWidth="1"/>
    <col min="15625" max="15625" width="2.125" customWidth="1"/>
    <col min="15626" max="15626" width="5.625" customWidth="1"/>
    <col min="15627" max="15627" width="4.5" customWidth="1"/>
    <col min="15628" max="15628" width="4" customWidth="1"/>
    <col min="15629" max="15629" width="8.25" customWidth="1"/>
    <col min="15630" max="15630" width="8.875" customWidth="1"/>
    <col min="15631" max="15631" width="8.375" customWidth="1"/>
    <col min="15632" max="15632" width="7.625" customWidth="1"/>
    <col min="15633" max="15633" width="4.5" customWidth="1"/>
    <col min="15634" max="15634" width="3.375" customWidth="1"/>
    <col min="15635" max="15635" width="13.875" customWidth="1"/>
    <col min="15636" max="15636" width="3.125" customWidth="1"/>
    <col min="15637" max="15638" width="4.25" customWidth="1"/>
    <col min="15639" max="15639" width="15" customWidth="1"/>
    <col min="15874" max="15874" width="3.125" customWidth="1"/>
    <col min="15875" max="15875" width="5.125" customWidth="1"/>
    <col min="15876" max="15876" width="6.625" customWidth="1"/>
    <col min="15877" max="15878" width="5.875" customWidth="1"/>
    <col min="15879" max="15880" width="7.875" customWidth="1"/>
    <col min="15881" max="15881" width="2.125" customWidth="1"/>
    <col min="15882" max="15882" width="5.625" customWidth="1"/>
    <col min="15883" max="15883" width="4.5" customWidth="1"/>
    <col min="15884" max="15884" width="4" customWidth="1"/>
    <col min="15885" max="15885" width="8.25" customWidth="1"/>
    <col min="15886" max="15886" width="8.875" customWidth="1"/>
    <col min="15887" max="15887" width="8.375" customWidth="1"/>
    <col min="15888" max="15888" width="7.625" customWidth="1"/>
    <col min="15889" max="15889" width="4.5" customWidth="1"/>
    <col min="15890" max="15890" width="3.375" customWidth="1"/>
    <col min="15891" max="15891" width="13.875" customWidth="1"/>
    <col min="15892" max="15892" width="3.125" customWidth="1"/>
    <col min="15893" max="15894" width="4.25" customWidth="1"/>
    <col min="15895" max="15895" width="15" customWidth="1"/>
    <col min="16130" max="16130" width="3.125" customWidth="1"/>
    <col min="16131" max="16131" width="5.125" customWidth="1"/>
    <col min="16132" max="16132" width="6.625" customWidth="1"/>
    <col min="16133" max="16134" width="5.875" customWidth="1"/>
    <col min="16135" max="16136" width="7.875" customWidth="1"/>
    <col min="16137" max="16137" width="2.125" customWidth="1"/>
    <col min="16138" max="16138" width="5.625" customWidth="1"/>
    <col min="16139" max="16139" width="4.5" customWidth="1"/>
    <col min="16140" max="16140" width="4" customWidth="1"/>
    <col min="16141" max="16141" width="8.25" customWidth="1"/>
    <col min="16142" max="16142" width="8.875" customWidth="1"/>
    <col min="16143" max="16143" width="8.375" customWidth="1"/>
    <col min="16144" max="16144" width="7.625" customWidth="1"/>
    <col min="16145" max="16145" width="4.5" customWidth="1"/>
    <col min="16146" max="16146" width="3.375" customWidth="1"/>
    <col min="16147" max="16147" width="13.875" customWidth="1"/>
    <col min="16148" max="16148" width="3.125" customWidth="1"/>
    <col min="16149" max="16150" width="4.25" customWidth="1"/>
    <col min="16151" max="16151" width="15" customWidth="1"/>
  </cols>
  <sheetData>
    <row r="2" spans="2:24" s="265" customFormat="1" ht="22.5" customHeight="1" x14ac:dyDescent="0.15">
      <c r="B2" s="1109" t="s">
        <v>773</v>
      </c>
      <c r="C2" s="1109"/>
      <c r="D2" s="1109"/>
      <c r="E2" s="1109"/>
      <c r="F2" s="1109"/>
      <c r="G2" s="1109"/>
      <c r="H2" s="1109"/>
      <c r="I2" s="1109"/>
      <c r="J2" s="1109"/>
      <c r="K2" s="1111"/>
      <c r="L2" s="1111"/>
      <c r="M2" s="1111"/>
      <c r="N2" s="1111"/>
      <c r="O2" s="1111"/>
      <c r="P2" s="1111"/>
      <c r="Q2" s="1111"/>
      <c r="R2" s="1111"/>
      <c r="S2" s="1111"/>
      <c r="T2" s="1111"/>
      <c r="U2" s="1111"/>
      <c r="V2" s="1111"/>
      <c r="W2" s="1111"/>
      <c r="X2" s="264"/>
    </row>
    <row r="3" spans="2:24" s="265" customFormat="1" ht="18.75" customHeight="1" x14ac:dyDescent="0.15">
      <c r="B3" s="1144" t="s">
        <v>30</v>
      </c>
      <c r="C3" s="1144"/>
      <c r="D3" s="1145" t="str">
        <f>'様式S-1'!D3</f>
        <v>○○トンネル</v>
      </c>
      <c r="E3" s="1146"/>
      <c r="F3" s="1146"/>
      <c r="G3" s="1146"/>
      <c r="H3" s="1146"/>
      <c r="I3" s="1129" t="s">
        <v>738</v>
      </c>
      <c r="J3" s="1147"/>
      <c r="K3" s="1139" t="str">
        <f>'様式S-1'!J3</f>
        <v>国道○○</v>
      </c>
      <c r="L3" s="981"/>
      <c r="M3" s="981"/>
      <c r="N3" s="981"/>
      <c r="O3" s="1142" t="s">
        <v>753</v>
      </c>
      <c r="P3" s="1142" t="s">
        <v>754</v>
      </c>
      <c r="Q3" s="268" t="s">
        <v>739</v>
      </c>
      <c r="R3" s="1137">
        <f>'様式S-1'!E7</f>
        <v>360825.2</v>
      </c>
      <c r="S3" s="1138"/>
      <c r="T3" s="1130" t="s">
        <v>740</v>
      </c>
      <c r="U3" s="1131"/>
      <c r="V3" s="1132" t="str">
        <f>'様式S-1'!R3</f>
        <v>○○事務所</v>
      </c>
      <c r="W3" s="1133"/>
      <c r="X3" s="266"/>
    </row>
    <row r="4" spans="2:24" s="265" customFormat="1" ht="18.75" customHeight="1" x14ac:dyDescent="0.15">
      <c r="B4" s="1134" t="s">
        <v>278</v>
      </c>
      <c r="C4" s="1134"/>
      <c r="D4" s="1135" t="str">
        <f>'様式S-1'!D4</f>
        <v>○○トンネル</v>
      </c>
      <c r="E4" s="1136"/>
      <c r="F4" s="1136"/>
      <c r="G4" s="1136"/>
      <c r="H4" s="1136"/>
      <c r="I4" s="1147"/>
      <c r="J4" s="1147"/>
      <c r="K4" s="981"/>
      <c r="L4" s="981"/>
      <c r="M4" s="981"/>
      <c r="N4" s="981"/>
      <c r="O4" s="1140"/>
      <c r="P4" s="1147"/>
      <c r="Q4" s="268" t="s">
        <v>741</v>
      </c>
      <c r="R4" s="1137">
        <f>'様式S-1'!E8</f>
        <v>1370819</v>
      </c>
      <c r="S4" s="1138"/>
      <c r="T4" s="1131"/>
      <c r="U4" s="1131"/>
      <c r="V4" s="1132"/>
      <c r="W4" s="1133"/>
      <c r="X4" s="266"/>
    </row>
    <row r="5" spans="2:24" s="265" customFormat="1" ht="18.75" customHeight="1" x14ac:dyDescent="0.15">
      <c r="B5" s="1129" t="s">
        <v>742</v>
      </c>
      <c r="C5" s="1129"/>
      <c r="D5" s="267" t="s">
        <v>743</v>
      </c>
      <c r="E5" s="1139" t="str">
        <f>'様式S-1'!E5</f>
        <v>三重県○○市○○</v>
      </c>
      <c r="F5" s="1139"/>
      <c r="G5" s="1139"/>
      <c r="H5" s="1139"/>
      <c r="I5" s="1129" t="s">
        <v>744</v>
      </c>
      <c r="J5" s="1140"/>
      <c r="K5" s="267" t="s">
        <v>743</v>
      </c>
      <c r="L5" s="1141" t="s">
        <v>745</v>
      </c>
      <c r="M5" s="1141"/>
      <c r="N5" s="1141"/>
      <c r="O5" s="1140"/>
      <c r="P5" s="1142" t="s">
        <v>755</v>
      </c>
      <c r="Q5" s="268" t="s">
        <v>739</v>
      </c>
      <c r="R5" s="1137">
        <f>'様式S-1'!E9</f>
        <v>260815.8</v>
      </c>
      <c r="S5" s="1138"/>
      <c r="T5" s="1130" t="s">
        <v>746</v>
      </c>
      <c r="U5" s="1131"/>
      <c r="V5" s="1139"/>
      <c r="W5" s="981"/>
      <c r="X5" s="266"/>
    </row>
    <row r="6" spans="2:24" s="265" customFormat="1" ht="18.75" customHeight="1" x14ac:dyDescent="0.15">
      <c r="B6" s="1129"/>
      <c r="C6" s="1129"/>
      <c r="D6" s="267" t="s">
        <v>747</v>
      </c>
      <c r="E6" s="1139" t="str">
        <f>'様式S-1'!E6</f>
        <v>三重県○○市○○</v>
      </c>
      <c r="F6" s="1139"/>
      <c r="G6" s="1139"/>
      <c r="H6" s="1139"/>
      <c r="I6" s="1140"/>
      <c r="J6" s="1140"/>
      <c r="K6" s="267" t="s">
        <v>747</v>
      </c>
      <c r="L6" s="1141" t="s">
        <v>745</v>
      </c>
      <c r="M6" s="1141"/>
      <c r="N6" s="1141"/>
      <c r="O6" s="1140"/>
      <c r="P6" s="1143"/>
      <c r="Q6" s="268" t="s">
        <v>741</v>
      </c>
      <c r="R6" s="1137">
        <f>'様式S-1'!E10</f>
        <v>1370527.4</v>
      </c>
      <c r="S6" s="1138"/>
      <c r="T6" s="1130" t="s">
        <v>748</v>
      </c>
      <c r="U6" s="1131"/>
      <c r="V6" s="1127">
        <f>'様式S-3'!AF4</f>
        <v>44926</v>
      </c>
      <c r="W6" s="981"/>
      <c r="X6" s="266"/>
    </row>
    <row r="7" spans="2:24" ht="15" customHeight="1" x14ac:dyDescent="0.15">
      <c r="B7" s="1110" t="s">
        <v>749</v>
      </c>
      <c r="C7" s="1119" t="s">
        <v>757</v>
      </c>
      <c r="D7" s="1120"/>
      <c r="E7" s="1120"/>
      <c r="F7" s="1120"/>
      <c r="G7" s="1120"/>
      <c r="H7" s="1120"/>
      <c r="I7" s="1120"/>
      <c r="J7" s="1120"/>
      <c r="K7" s="1120"/>
      <c r="L7" s="1120"/>
      <c r="M7" s="1120"/>
      <c r="N7" s="1121"/>
      <c r="O7" s="1129" t="s">
        <v>750</v>
      </c>
      <c r="P7" s="1129"/>
      <c r="Q7" s="1129"/>
      <c r="R7" s="1082" t="s">
        <v>751</v>
      </c>
      <c r="S7" s="1085"/>
      <c r="T7" s="1086"/>
      <c r="U7" s="1086"/>
      <c r="V7" s="1086"/>
      <c r="W7" s="1087"/>
    </row>
    <row r="8" spans="2:24" ht="15" customHeight="1" x14ac:dyDescent="0.15">
      <c r="B8" s="1110"/>
      <c r="C8" s="1122"/>
      <c r="D8" s="1123"/>
      <c r="E8" s="1123"/>
      <c r="F8" s="1123"/>
      <c r="G8" s="1123"/>
      <c r="H8" s="1123"/>
      <c r="I8" s="1123"/>
      <c r="J8" s="1123"/>
      <c r="K8" s="1123"/>
      <c r="L8" s="1123"/>
      <c r="M8" s="1123"/>
      <c r="N8" s="1124"/>
      <c r="O8" s="1129"/>
      <c r="P8" s="1129"/>
      <c r="Q8" s="1129"/>
      <c r="R8" s="1083"/>
      <c r="S8" s="1088"/>
      <c r="T8" s="1089"/>
      <c r="U8" s="1089"/>
      <c r="V8" s="1089"/>
      <c r="W8" s="1090"/>
    </row>
    <row r="9" spans="2:24" ht="15" customHeight="1" x14ac:dyDescent="0.15">
      <c r="B9" s="1110"/>
      <c r="C9" s="1112" t="s">
        <v>758</v>
      </c>
      <c r="D9" s="1113"/>
      <c r="E9" s="1116" t="s">
        <v>759</v>
      </c>
      <c r="F9" s="1116"/>
      <c r="G9" s="1129" t="s">
        <v>761</v>
      </c>
      <c r="H9" s="1129"/>
      <c r="I9" s="1112" t="s">
        <v>760</v>
      </c>
      <c r="J9" s="1125"/>
      <c r="K9" s="1125"/>
      <c r="L9" s="1125"/>
      <c r="M9" s="1113"/>
      <c r="N9" s="1117" t="s">
        <v>623</v>
      </c>
      <c r="O9" s="1129"/>
      <c r="P9" s="1129"/>
      <c r="Q9" s="1129"/>
      <c r="R9" s="1083"/>
      <c r="S9" s="1088"/>
      <c r="T9" s="1089"/>
      <c r="U9" s="1089"/>
      <c r="V9" s="1089"/>
      <c r="W9" s="1090"/>
    </row>
    <row r="10" spans="2:24" ht="15" customHeight="1" x14ac:dyDescent="0.15">
      <c r="B10" s="1110"/>
      <c r="C10" s="1114"/>
      <c r="D10" s="1115"/>
      <c r="E10" s="1116"/>
      <c r="F10" s="1116"/>
      <c r="G10" s="1129"/>
      <c r="H10" s="1129"/>
      <c r="I10" s="1114"/>
      <c r="J10" s="1126"/>
      <c r="K10" s="1126"/>
      <c r="L10" s="1126"/>
      <c r="M10" s="1115"/>
      <c r="N10" s="1118"/>
      <c r="O10" s="1129"/>
      <c r="P10" s="1129"/>
      <c r="Q10" s="1129"/>
      <c r="R10" s="1083"/>
      <c r="S10" s="1088"/>
      <c r="T10" s="1089"/>
      <c r="U10" s="1089"/>
      <c r="V10" s="1089"/>
      <c r="W10" s="1090"/>
    </row>
    <row r="11" spans="2:24" ht="15" customHeight="1" x14ac:dyDescent="0.15">
      <c r="B11" s="1110"/>
      <c r="C11" s="1108">
        <v>43344</v>
      </c>
      <c r="D11" s="1094"/>
      <c r="E11" s="1094" t="s">
        <v>756</v>
      </c>
      <c r="F11" s="1094"/>
      <c r="G11" s="1128" t="s">
        <v>762</v>
      </c>
      <c r="H11" s="578"/>
      <c r="I11" s="1095" t="s">
        <v>763</v>
      </c>
      <c r="J11" s="1096"/>
      <c r="K11" s="1096"/>
      <c r="L11" s="1096"/>
      <c r="M11" s="1097"/>
      <c r="N11" s="1101" t="s">
        <v>504</v>
      </c>
      <c r="O11" s="1101" t="s">
        <v>765</v>
      </c>
      <c r="P11" s="1101"/>
      <c r="Q11" s="1101"/>
      <c r="R11" s="1083"/>
      <c r="S11" s="1088"/>
      <c r="T11" s="1089"/>
      <c r="U11" s="1089"/>
      <c r="V11" s="1089"/>
      <c r="W11" s="1090"/>
    </row>
    <row r="12" spans="2:24" ht="15" customHeight="1" x14ac:dyDescent="0.15">
      <c r="B12" s="1110"/>
      <c r="C12" s="1094"/>
      <c r="D12" s="1094"/>
      <c r="E12" s="1094"/>
      <c r="F12" s="1094"/>
      <c r="G12" s="578"/>
      <c r="H12" s="578"/>
      <c r="I12" s="1098"/>
      <c r="J12" s="1099"/>
      <c r="K12" s="1099"/>
      <c r="L12" s="1099"/>
      <c r="M12" s="1100"/>
      <c r="N12" s="1101"/>
      <c r="O12" s="1101"/>
      <c r="P12" s="1101"/>
      <c r="Q12" s="1101"/>
      <c r="R12" s="1083"/>
      <c r="S12" s="1088"/>
      <c r="T12" s="1089"/>
      <c r="U12" s="1089"/>
      <c r="V12" s="1089"/>
      <c r="W12" s="1090"/>
    </row>
    <row r="13" spans="2:24" ht="15" customHeight="1" x14ac:dyDescent="0.15">
      <c r="B13" s="1110"/>
      <c r="C13" s="1108">
        <v>43647</v>
      </c>
      <c r="D13" s="1094"/>
      <c r="E13" s="1094" t="s">
        <v>764</v>
      </c>
      <c r="F13" s="1094"/>
      <c r="G13" s="578" t="s">
        <v>766</v>
      </c>
      <c r="H13" s="578"/>
      <c r="I13" s="1095" t="s">
        <v>767</v>
      </c>
      <c r="J13" s="1096"/>
      <c r="K13" s="1096"/>
      <c r="L13" s="1096"/>
      <c r="M13" s="1097"/>
      <c r="N13" s="1101" t="s">
        <v>504</v>
      </c>
      <c r="O13" s="1101" t="s">
        <v>768</v>
      </c>
      <c r="P13" s="1101"/>
      <c r="Q13" s="1101"/>
      <c r="R13" s="1083"/>
      <c r="S13" s="1088"/>
      <c r="T13" s="1089"/>
      <c r="U13" s="1089"/>
      <c r="V13" s="1089"/>
      <c r="W13" s="1090"/>
    </row>
    <row r="14" spans="2:24" ht="15" customHeight="1" x14ac:dyDescent="0.15">
      <c r="B14" s="1110"/>
      <c r="C14" s="1094"/>
      <c r="D14" s="1094"/>
      <c r="E14" s="1094"/>
      <c r="F14" s="1094"/>
      <c r="G14" s="578"/>
      <c r="H14" s="578"/>
      <c r="I14" s="1098"/>
      <c r="J14" s="1099"/>
      <c r="K14" s="1099"/>
      <c r="L14" s="1099"/>
      <c r="M14" s="1100"/>
      <c r="N14" s="1101"/>
      <c r="O14" s="1101"/>
      <c r="P14" s="1101"/>
      <c r="Q14" s="1101"/>
      <c r="R14" s="1083"/>
      <c r="S14" s="1088"/>
      <c r="T14" s="1089"/>
      <c r="U14" s="1089"/>
      <c r="V14" s="1089"/>
      <c r="W14" s="1090"/>
    </row>
    <row r="15" spans="2:24" ht="15" customHeight="1" x14ac:dyDescent="0.15">
      <c r="B15" s="1110"/>
      <c r="C15" s="1108">
        <v>43983</v>
      </c>
      <c r="D15" s="1094"/>
      <c r="E15" s="1094" t="s">
        <v>718</v>
      </c>
      <c r="F15" s="1094"/>
      <c r="G15" s="578" t="s">
        <v>766</v>
      </c>
      <c r="H15" s="578"/>
      <c r="I15" s="1095" t="s">
        <v>769</v>
      </c>
      <c r="J15" s="1096"/>
      <c r="K15" s="1096"/>
      <c r="L15" s="1096"/>
      <c r="M15" s="1097"/>
      <c r="N15" s="1101"/>
      <c r="O15" s="1101"/>
      <c r="P15" s="1101"/>
      <c r="Q15" s="1101"/>
      <c r="R15" s="1083"/>
      <c r="S15" s="1088"/>
      <c r="T15" s="1089"/>
      <c r="U15" s="1089"/>
      <c r="V15" s="1089"/>
      <c r="W15" s="1090"/>
    </row>
    <row r="16" spans="2:24" ht="15" customHeight="1" x14ac:dyDescent="0.15">
      <c r="B16" s="1110"/>
      <c r="C16" s="1094"/>
      <c r="D16" s="1094"/>
      <c r="E16" s="1094"/>
      <c r="F16" s="1094"/>
      <c r="G16" s="578"/>
      <c r="H16" s="578"/>
      <c r="I16" s="1098"/>
      <c r="J16" s="1099"/>
      <c r="K16" s="1099"/>
      <c r="L16" s="1099"/>
      <c r="M16" s="1100"/>
      <c r="N16" s="1101"/>
      <c r="O16" s="1101"/>
      <c r="P16" s="1101"/>
      <c r="Q16" s="1101"/>
      <c r="R16" s="1083"/>
      <c r="S16" s="1088"/>
      <c r="T16" s="1089"/>
      <c r="U16" s="1089"/>
      <c r="V16" s="1089"/>
      <c r="W16" s="1090"/>
    </row>
    <row r="17" spans="2:24" ht="15" customHeight="1" x14ac:dyDescent="0.15">
      <c r="B17" s="1110"/>
      <c r="C17" s="1108">
        <v>44440</v>
      </c>
      <c r="D17" s="1094"/>
      <c r="E17" s="1094" t="s">
        <v>770</v>
      </c>
      <c r="F17" s="1094"/>
      <c r="G17" s="578" t="s">
        <v>762</v>
      </c>
      <c r="H17" s="578"/>
      <c r="I17" s="1095" t="s">
        <v>771</v>
      </c>
      <c r="J17" s="1096"/>
      <c r="K17" s="1096"/>
      <c r="L17" s="1096"/>
      <c r="M17" s="1097"/>
      <c r="N17" s="1101"/>
      <c r="O17" s="1101"/>
      <c r="P17" s="1101"/>
      <c r="Q17" s="1101"/>
      <c r="R17" s="1083"/>
      <c r="S17" s="1088"/>
      <c r="T17" s="1089"/>
      <c r="U17" s="1089"/>
      <c r="V17" s="1089"/>
      <c r="W17" s="1090"/>
    </row>
    <row r="18" spans="2:24" ht="15" customHeight="1" x14ac:dyDescent="0.15">
      <c r="B18" s="1110"/>
      <c r="C18" s="1094"/>
      <c r="D18" s="1094"/>
      <c r="E18" s="1094"/>
      <c r="F18" s="1094"/>
      <c r="G18" s="578"/>
      <c r="H18" s="578"/>
      <c r="I18" s="1098"/>
      <c r="J18" s="1099"/>
      <c r="K18" s="1099"/>
      <c r="L18" s="1099"/>
      <c r="M18" s="1100"/>
      <c r="N18" s="1101"/>
      <c r="O18" s="1101"/>
      <c r="P18" s="1101"/>
      <c r="Q18" s="1101"/>
      <c r="R18" s="1083"/>
      <c r="S18" s="1088"/>
      <c r="T18" s="1089"/>
      <c r="U18" s="1089"/>
      <c r="V18" s="1089"/>
      <c r="W18" s="1090"/>
    </row>
    <row r="19" spans="2:24" ht="15" customHeight="1" x14ac:dyDescent="0.15">
      <c r="B19" s="1110"/>
      <c r="C19" s="1108">
        <v>44774</v>
      </c>
      <c r="D19" s="1094"/>
      <c r="E19" s="1094" t="s">
        <v>756</v>
      </c>
      <c r="F19" s="1094"/>
      <c r="G19" s="578" t="s">
        <v>762</v>
      </c>
      <c r="H19" s="578"/>
      <c r="I19" s="1095" t="s">
        <v>763</v>
      </c>
      <c r="J19" s="1096"/>
      <c r="K19" s="1096"/>
      <c r="L19" s="1096"/>
      <c r="M19" s="1097"/>
      <c r="N19" s="1101" t="s">
        <v>504</v>
      </c>
      <c r="O19" s="1101" t="s">
        <v>772</v>
      </c>
      <c r="P19" s="1101"/>
      <c r="Q19" s="1101"/>
      <c r="R19" s="1083"/>
      <c r="S19" s="1088"/>
      <c r="T19" s="1089"/>
      <c r="U19" s="1089"/>
      <c r="V19" s="1089"/>
      <c r="W19" s="1090"/>
    </row>
    <row r="20" spans="2:24" ht="15" customHeight="1" x14ac:dyDescent="0.15">
      <c r="B20" s="1110"/>
      <c r="C20" s="1094"/>
      <c r="D20" s="1094"/>
      <c r="E20" s="1094"/>
      <c r="F20" s="1094"/>
      <c r="G20" s="578"/>
      <c r="H20" s="578"/>
      <c r="I20" s="1098"/>
      <c r="J20" s="1099"/>
      <c r="K20" s="1099"/>
      <c r="L20" s="1099"/>
      <c r="M20" s="1100"/>
      <c r="N20" s="1101"/>
      <c r="O20" s="1101"/>
      <c r="P20" s="1101"/>
      <c r="Q20" s="1101"/>
      <c r="R20" s="1083"/>
      <c r="S20" s="1088"/>
      <c r="T20" s="1089"/>
      <c r="U20" s="1089"/>
      <c r="V20" s="1089"/>
      <c r="W20" s="1090"/>
    </row>
    <row r="21" spans="2:24" ht="15" customHeight="1" x14ac:dyDescent="0.15">
      <c r="B21" s="1110"/>
      <c r="C21" s="1108"/>
      <c r="D21" s="1094"/>
      <c r="E21" s="1094"/>
      <c r="F21" s="1094"/>
      <c r="G21" s="578"/>
      <c r="H21" s="578"/>
      <c r="I21" s="1095"/>
      <c r="J21" s="1096"/>
      <c r="K21" s="1096"/>
      <c r="L21" s="1096"/>
      <c r="M21" s="1097"/>
      <c r="N21" s="1101"/>
      <c r="O21" s="1101"/>
      <c r="P21" s="1101"/>
      <c r="Q21" s="1101"/>
      <c r="R21" s="1084"/>
      <c r="S21" s="938"/>
      <c r="T21" s="939"/>
      <c r="U21" s="939"/>
      <c r="V21" s="939"/>
      <c r="W21" s="940"/>
    </row>
    <row r="22" spans="2:24" ht="15" customHeight="1" x14ac:dyDescent="0.15">
      <c r="B22" s="1110"/>
      <c r="C22" s="1094"/>
      <c r="D22" s="1094"/>
      <c r="E22" s="1094"/>
      <c r="F22" s="1094"/>
      <c r="G22" s="578"/>
      <c r="H22" s="578"/>
      <c r="I22" s="1098"/>
      <c r="J22" s="1099"/>
      <c r="K22" s="1099"/>
      <c r="L22" s="1099"/>
      <c r="M22" s="1100"/>
      <c r="N22" s="1101"/>
      <c r="O22" s="1101"/>
      <c r="P22" s="1101"/>
      <c r="Q22" s="1101"/>
      <c r="R22" s="1082" t="s">
        <v>752</v>
      </c>
      <c r="S22" s="1085"/>
      <c r="T22" s="1086"/>
      <c r="U22" s="1086"/>
      <c r="V22" s="1086"/>
      <c r="W22" s="1087"/>
      <c r="X22" s="294"/>
    </row>
    <row r="23" spans="2:24" ht="15" customHeight="1" x14ac:dyDescent="0.15">
      <c r="B23" s="1110"/>
      <c r="C23" s="1108"/>
      <c r="D23" s="1094"/>
      <c r="E23" s="1094"/>
      <c r="F23" s="1094"/>
      <c r="G23" s="578"/>
      <c r="H23" s="578"/>
      <c r="I23" s="1095"/>
      <c r="J23" s="1096"/>
      <c r="K23" s="1096"/>
      <c r="L23" s="1096"/>
      <c r="M23" s="1097"/>
      <c r="N23" s="1101"/>
      <c r="O23" s="1101"/>
      <c r="P23" s="1101"/>
      <c r="Q23" s="1101"/>
      <c r="R23" s="1083"/>
      <c r="S23" s="1088"/>
      <c r="T23" s="1089"/>
      <c r="U23" s="1089"/>
      <c r="V23" s="1089"/>
      <c r="W23" s="1090"/>
      <c r="X23" s="294"/>
    </row>
    <row r="24" spans="2:24" ht="15" customHeight="1" x14ac:dyDescent="0.15">
      <c r="B24" s="1110"/>
      <c r="C24" s="1094"/>
      <c r="D24" s="1094"/>
      <c r="E24" s="1094"/>
      <c r="F24" s="1094"/>
      <c r="G24" s="578"/>
      <c r="H24" s="578"/>
      <c r="I24" s="1098"/>
      <c r="J24" s="1099"/>
      <c r="K24" s="1099"/>
      <c r="L24" s="1099"/>
      <c r="M24" s="1100"/>
      <c r="N24" s="1101"/>
      <c r="O24" s="1101"/>
      <c r="P24" s="1101"/>
      <c r="Q24" s="1101"/>
      <c r="R24" s="1083"/>
      <c r="S24" s="1088"/>
      <c r="T24" s="1089"/>
      <c r="U24" s="1089"/>
      <c r="V24" s="1089"/>
      <c r="W24" s="1090"/>
      <c r="X24" s="294"/>
    </row>
    <row r="25" spans="2:24" ht="15" customHeight="1" x14ac:dyDescent="0.15">
      <c r="B25" s="1110"/>
      <c r="C25" s="1092"/>
      <c r="D25" s="1093"/>
      <c r="E25" s="1094"/>
      <c r="F25" s="1094"/>
      <c r="G25" s="578"/>
      <c r="H25" s="578"/>
      <c r="I25" s="1095"/>
      <c r="J25" s="1096"/>
      <c r="K25" s="1096"/>
      <c r="L25" s="1096"/>
      <c r="M25" s="1097"/>
      <c r="N25" s="1101"/>
      <c r="O25" s="1101"/>
      <c r="P25" s="1101"/>
      <c r="Q25" s="1101"/>
      <c r="R25" s="1083"/>
      <c r="S25" s="1088"/>
      <c r="T25" s="1089"/>
      <c r="U25" s="1089"/>
      <c r="V25" s="1089"/>
      <c r="W25" s="1090"/>
      <c r="X25" s="294"/>
    </row>
    <row r="26" spans="2:24" ht="15" customHeight="1" x14ac:dyDescent="0.15">
      <c r="B26" s="1110"/>
      <c r="C26" s="1093"/>
      <c r="D26" s="1093"/>
      <c r="E26" s="1094"/>
      <c r="F26" s="1094"/>
      <c r="G26" s="578"/>
      <c r="H26" s="578"/>
      <c r="I26" s="1098"/>
      <c r="J26" s="1099"/>
      <c r="K26" s="1099"/>
      <c r="L26" s="1099"/>
      <c r="M26" s="1100"/>
      <c r="N26" s="1101"/>
      <c r="O26" s="1101"/>
      <c r="P26" s="1101"/>
      <c r="Q26" s="1101"/>
      <c r="R26" s="1083"/>
      <c r="S26" s="1088"/>
      <c r="T26" s="1089"/>
      <c r="U26" s="1089"/>
      <c r="V26" s="1089"/>
      <c r="W26" s="1090"/>
      <c r="X26" s="294"/>
    </row>
    <row r="27" spans="2:24" ht="15" customHeight="1" x14ac:dyDescent="0.15">
      <c r="B27" s="1110"/>
      <c r="C27" s="1102"/>
      <c r="D27" s="1103"/>
      <c r="E27" s="1091"/>
      <c r="F27" s="1091"/>
      <c r="G27" s="1101"/>
      <c r="H27" s="1101"/>
      <c r="I27" s="1095"/>
      <c r="J27" s="1096"/>
      <c r="K27" s="1096"/>
      <c r="L27" s="1096"/>
      <c r="M27" s="1097"/>
      <c r="N27" s="1106"/>
      <c r="O27" s="1101"/>
      <c r="P27" s="1101"/>
      <c r="Q27" s="1101"/>
      <c r="R27" s="1083"/>
      <c r="S27" s="1088"/>
      <c r="T27" s="1089"/>
      <c r="U27" s="1089"/>
      <c r="V27" s="1089"/>
      <c r="W27" s="1090"/>
      <c r="X27" s="294"/>
    </row>
    <row r="28" spans="2:24" ht="15" customHeight="1" x14ac:dyDescent="0.15">
      <c r="B28" s="1110"/>
      <c r="C28" s="1104"/>
      <c r="D28" s="1105"/>
      <c r="E28" s="1091"/>
      <c r="F28" s="1091"/>
      <c r="G28" s="1101"/>
      <c r="H28" s="1101"/>
      <c r="I28" s="1098"/>
      <c r="J28" s="1099"/>
      <c r="K28" s="1099"/>
      <c r="L28" s="1099"/>
      <c r="M28" s="1100"/>
      <c r="N28" s="1107"/>
      <c r="O28" s="1101"/>
      <c r="P28" s="1101"/>
      <c r="Q28" s="1101"/>
      <c r="R28" s="1083"/>
      <c r="S28" s="1088"/>
      <c r="T28" s="1089"/>
      <c r="U28" s="1089"/>
      <c r="V28" s="1089"/>
      <c r="W28" s="1090"/>
      <c r="X28" s="294"/>
    </row>
    <row r="29" spans="2:24" ht="15" customHeight="1" x14ac:dyDescent="0.15">
      <c r="B29" s="1110"/>
      <c r="C29" s="1108"/>
      <c r="D29" s="1094"/>
      <c r="E29" s="1094"/>
      <c r="F29" s="1094"/>
      <c r="G29" s="578"/>
      <c r="H29" s="578"/>
      <c r="I29" s="1095"/>
      <c r="J29" s="1096"/>
      <c r="K29" s="1096"/>
      <c r="L29" s="1096"/>
      <c r="M29" s="1097"/>
      <c r="N29" s="1101"/>
      <c r="O29" s="1101"/>
      <c r="P29" s="1101"/>
      <c r="Q29" s="1101"/>
      <c r="R29" s="1083"/>
      <c r="S29" s="1088"/>
      <c r="T29" s="1089"/>
      <c r="U29" s="1089"/>
      <c r="V29" s="1089"/>
      <c r="W29" s="1090"/>
      <c r="X29" s="294"/>
    </row>
    <row r="30" spans="2:24" ht="15" customHeight="1" x14ac:dyDescent="0.15">
      <c r="B30" s="1110"/>
      <c r="C30" s="1094"/>
      <c r="D30" s="1094"/>
      <c r="E30" s="1094"/>
      <c r="F30" s="1094"/>
      <c r="G30" s="578"/>
      <c r="H30" s="578"/>
      <c r="I30" s="1098"/>
      <c r="J30" s="1099"/>
      <c r="K30" s="1099"/>
      <c r="L30" s="1099"/>
      <c r="M30" s="1100"/>
      <c r="N30" s="1101"/>
      <c r="O30" s="1101"/>
      <c r="P30" s="1101"/>
      <c r="Q30" s="1101"/>
      <c r="R30" s="1083"/>
      <c r="S30" s="1088"/>
      <c r="T30" s="1089"/>
      <c r="U30" s="1089"/>
      <c r="V30" s="1089"/>
      <c r="W30" s="1090"/>
      <c r="X30" s="294"/>
    </row>
    <row r="31" spans="2:24" ht="15" customHeight="1" x14ac:dyDescent="0.15">
      <c r="B31" s="1110"/>
      <c r="C31" s="1092"/>
      <c r="D31" s="1093"/>
      <c r="E31" s="1094"/>
      <c r="F31" s="1094"/>
      <c r="G31" s="578"/>
      <c r="H31" s="578"/>
      <c r="I31" s="1095"/>
      <c r="J31" s="1096"/>
      <c r="K31" s="1096"/>
      <c r="L31" s="1096"/>
      <c r="M31" s="1097"/>
      <c r="N31" s="1101"/>
      <c r="O31" s="1101"/>
      <c r="P31" s="1101"/>
      <c r="Q31" s="1101"/>
      <c r="R31" s="1083"/>
      <c r="S31" s="1088"/>
      <c r="T31" s="1089"/>
      <c r="U31" s="1089"/>
      <c r="V31" s="1089"/>
      <c r="W31" s="1090"/>
      <c r="X31" s="294"/>
    </row>
    <row r="32" spans="2:24" ht="15" customHeight="1" x14ac:dyDescent="0.15">
      <c r="B32" s="1110"/>
      <c r="C32" s="1093"/>
      <c r="D32" s="1093"/>
      <c r="E32" s="1094"/>
      <c r="F32" s="1094"/>
      <c r="G32" s="578"/>
      <c r="H32" s="578"/>
      <c r="I32" s="1098"/>
      <c r="J32" s="1099"/>
      <c r="K32" s="1099"/>
      <c r="L32" s="1099"/>
      <c r="M32" s="1100"/>
      <c r="N32" s="1101"/>
      <c r="O32" s="1101"/>
      <c r="P32" s="1101"/>
      <c r="Q32" s="1101"/>
      <c r="R32" s="1083"/>
      <c r="S32" s="1088"/>
      <c r="T32" s="1089"/>
      <c r="U32" s="1089"/>
      <c r="V32" s="1089"/>
      <c r="W32" s="1090"/>
      <c r="X32" s="294"/>
    </row>
    <row r="33" spans="2:24" ht="15" customHeight="1" x14ac:dyDescent="0.15">
      <c r="B33" s="1110"/>
      <c r="C33" s="1102"/>
      <c r="D33" s="1103"/>
      <c r="E33" s="1091"/>
      <c r="F33" s="1091"/>
      <c r="G33" s="1101"/>
      <c r="H33" s="1101"/>
      <c r="I33" s="1095"/>
      <c r="J33" s="1096"/>
      <c r="K33" s="1096"/>
      <c r="L33" s="1096"/>
      <c r="M33" s="1097"/>
      <c r="N33" s="1106"/>
      <c r="O33" s="1101"/>
      <c r="P33" s="1101"/>
      <c r="Q33" s="1101"/>
      <c r="R33" s="1083"/>
      <c r="S33" s="1088"/>
      <c r="T33" s="1089"/>
      <c r="U33" s="1089"/>
      <c r="V33" s="1089"/>
      <c r="W33" s="1090"/>
      <c r="X33" s="294"/>
    </row>
    <row r="34" spans="2:24" ht="15" customHeight="1" x14ac:dyDescent="0.15">
      <c r="B34" s="1110"/>
      <c r="C34" s="1104"/>
      <c r="D34" s="1105"/>
      <c r="E34" s="1091"/>
      <c r="F34" s="1091"/>
      <c r="G34" s="1101"/>
      <c r="H34" s="1101"/>
      <c r="I34" s="1098"/>
      <c r="J34" s="1099"/>
      <c r="K34" s="1099"/>
      <c r="L34" s="1099"/>
      <c r="M34" s="1100"/>
      <c r="N34" s="1107"/>
      <c r="O34" s="1101"/>
      <c r="P34" s="1101"/>
      <c r="Q34" s="1101"/>
      <c r="R34" s="1083"/>
      <c r="S34" s="1088"/>
      <c r="T34" s="1089"/>
      <c r="U34" s="1089"/>
      <c r="V34" s="1089"/>
      <c r="W34" s="1090"/>
      <c r="X34" s="294"/>
    </row>
    <row r="35" spans="2:24" ht="15" customHeight="1" x14ac:dyDescent="0.15">
      <c r="B35" s="1110"/>
      <c r="C35" s="1108"/>
      <c r="D35" s="1094"/>
      <c r="E35" s="1094"/>
      <c r="F35" s="1094"/>
      <c r="G35" s="578"/>
      <c r="H35" s="578"/>
      <c r="I35" s="1095"/>
      <c r="J35" s="1096"/>
      <c r="K35" s="1096"/>
      <c r="L35" s="1096"/>
      <c r="M35" s="1097"/>
      <c r="N35" s="1101"/>
      <c r="O35" s="1101"/>
      <c r="P35" s="1101"/>
      <c r="Q35" s="1101"/>
      <c r="R35" s="1083"/>
      <c r="S35" s="1088"/>
      <c r="T35" s="1089"/>
      <c r="U35" s="1089"/>
      <c r="V35" s="1089"/>
      <c r="W35" s="1090"/>
      <c r="X35" s="294"/>
    </row>
    <row r="36" spans="2:24" ht="15" customHeight="1" x14ac:dyDescent="0.15">
      <c r="B36" s="1110"/>
      <c r="C36" s="1094"/>
      <c r="D36" s="1094"/>
      <c r="E36" s="1094"/>
      <c r="F36" s="1094"/>
      <c r="G36" s="578"/>
      <c r="H36" s="578"/>
      <c r="I36" s="1098"/>
      <c r="J36" s="1099"/>
      <c r="K36" s="1099"/>
      <c r="L36" s="1099"/>
      <c r="M36" s="1100"/>
      <c r="N36" s="1101"/>
      <c r="O36" s="1101"/>
      <c r="P36" s="1101"/>
      <c r="Q36" s="1101"/>
      <c r="R36" s="1084"/>
      <c r="S36" s="938"/>
      <c r="T36" s="939"/>
      <c r="U36" s="939"/>
      <c r="V36" s="939"/>
      <c r="W36" s="940"/>
      <c r="X36" s="294"/>
    </row>
  </sheetData>
  <mergeCells count="117">
    <mergeCell ref="T3:U4"/>
    <mergeCell ref="V3:W4"/>
    <mergeCell ref="B4:C4"/>
    <mergeCell ref="D4:H4"/>
    <mergeCell ref="R4:S4"/>
    <mergeCell ref="B5:C6"/>
    <mergeCell ref="E5:H5"/>
    <mergeCell ref="I5:J6"/>
    <mergeCell ref="L5:N5"/>
    <mergeCell ref="P5:P6"/>
    <mergeCell ref="B3:C3"/>
    <mergeCell ref="D3:H3"/>
    <mergeCell ref="I3:J4"/>
    <mergeCell ref="K3:N4"/>
    <mergeCell ref="O3:O6"/>
    <mergeCell ref="P3:P4"/>
    <mergeCell ref="R3:S3"/>
    <mergeCell ref="R5:S5"/>
    <mergeCell ref="T5:U5"/>
    <mergeCell ref="V5:W5"/>
    <mergeCell ref="E6:H6"/>
    <mergeCell ref="L6:N6"/>
    <mergeCell ref="R6:S6"/>
    <mergeCell ref="T6:U6"/>
    <mergeCell ref="V6:W6"/>
    <mergeCell ref="O13:Q14"/>
    <mergeCell ref="I13:M14"/>
    <mergeCell ref="N11:N12"/>
    <mergeCell ref="O11:Q12"/>
    <mergeCell ref="R7:R21"/>
    <mergeCell ref="C11:D12"/>
    <mergeCell ref="E11:F12"/>
    <mergeCell ref="G11:H12"/>
    <mergeCell ref="I11:M12"/>
    <mergeCell ref="C17:D18"/>
    <mergeCell ref="E17:F18"/>
    <mergeCell ref="G17:H18"/>
    <mergeCell ref="O7:Q10"/>
    <mergeCell ref="G9:H10"/>
    <mergeCell ref="N17:N18"/>
    <mergeCell ref="O17:Q18"/>
    <mergeCell ref="C15:D16"/>
    <mergeCell ref="E15:F16"/>
    <mergeCell ref="G15:H16"/>
    <mergeCell ref="N15:N16"/>
    <mergeCell ref="O15:Q16"/>
    <mergeCell ref="C13:D14"/>
    <mergeCell ref="E13:F14"/>
    <mergeCell ref="G13:H14"/>
    <mergeCell ref="N13:N14"/>
    <mergeCell ref="C19:D20"/>
    <mergeCell ref="E19:F20"/>
    <mergeCell ref="G19:H20"/>
    <mergeCell ref="N19:N20"/>
    <mergeCell ref="O19:Q20"/>
    <mergeCell ref="G33:H34"/>
    <mergeCell ref="N33:N34"/>
    <mergeCell ref="O33:Q34"/>
    <mergeCell ref="C31:D32"/>
    <mergeCell ref="E31:F32"/>
    <mergeCell ref="G31:H32"/>
    <mergeCell ref="I31:M32"/>
    <mergeCell ref="N23:N24"/>
    <mergeCell ref="O23:Q24"/>
    <mergeCell ref="N29:N30"/>
    <mergeCell ref="O29:Q30"/>
    <mergeCell ref="C23:D24"/>
    <mergeCell ref="E23:F24"/>
    <mergeCell ref="G23:H24"/>
    <mergeCell ref="B2:J2"/>
    <mergeCell ref="I15:M16"/>
    <mergeCell ref="I17:M18"/>
    <mergeCell ref="I19:M20"/>
    <mergeCell ref="I21:M22"/>
    <mergeCell ref="I23:M24"/>
    <mergeCell ref="I29:M30"/>
    <mergeCell ref="C29:D30"/>
    <mergeCell ref="E29:F30"/>
    <mergeCell ref="G29:H30"/>
    <mergeCell ref="B7:B36"/>
    <mergeCell ref="K2:W2"/>
    <mergeCell ref="C9:D10"/>
    <mergeCell ref="E9:F10"/>
    <mergeCell ref="N9:N10"/>
    <mergeCell ref="C7:N8"/>
    <mergeCell ref="I9:M10"/>
    <mergeCell ref="C35:D36"/>
    <mergeCell ref="E35:F36"/>
    <mergeCell ref="G35:H36"/>
    <mergeCell ref="N31:N32"/>
    <mergeCell ref="O31:Q32"/>
    <mergeCell ref="C33:D34"/>
    <mergeCell ref="I35:M36"/>
    <mergeCell ref="R22:R36"/>
    <mergeCell ref="S7:W21"/>
    <mergeCell ref="S22:W36"/>
    <mergeCell ref="E33:F34"/>
    <mergeCell ref="C25:D26"/>
    <mergeCell ref="E25:F26"/>
    <mergeCell ref="G25:H26"/>
    <mergeCell ref="I25:M26"/>
    <mergeCell ref="N25:N26"/>
    <mergeCell ref="O25:Q26"/>
    <mergeCell ref="C27:D28"/>
    <mergeCell ref="E27:F28"/>
    <mergeCell ref="G27:H28"/>
    <mergeCell ref="I27:M28"/>
    <mergeCell ref="N27:N28"/>
    <mergeCell ref="O27:Q28"/>
    <mergeCell ref="I33:M34"/>
    <mergeCell ref="C21:D22"/>
    <mergeCell ref="E21:F22"/>
    <mergeCell ref="G21:H22"/>
    <mergeCell ref="N21:N22"/>
    <mergeCell ref="O21:Q22"/>
    <mergeCell ref="N35:N36"/>
    <mergeCell ref="O35:Q36"/>
  </mergeCells>
  <phoneticPr fontId="7"/>
  <printOptions horizontalCentered="1"/>
  <pageMargins left="0.39370078740157483" right="0.39370078740157483" top="0.59055118110236227" bottom="0.19685039370078741" header="0.31496062992125984" footer="0.27559055118110237"/>
  <pageSetup paperSize="9"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D85"/>
  <sheetViews>
    <sheetView showGridLines="0" zoomScale="85" zoomScaleNormal="85" workbookViewId="0">
      <selection activeCell="AG66" sqref="AG66"/>
    </sheetView>
  </sheetViews>
  <sheetFormatPr defaultRowHeight="13.5" x14ac:dyDescent="0.15"/>
  <cols>
    <col min="2" max="2" width="18.125" bestFit="1" customWidth="1"/>
    <col min="3" max="3" width="22.75" customWidth="1"/>
    <col min="4" max="5" width="18.375" bestFit="1" customWidth="1"/>
    <col min="6" max="6" width="12.75" customWidth="1"/>
    <col min="7" max="7" width="9.375" customWidth="1"/>
    <col min="8" max="8" width="14" bestFit="1" customWidth="1"/>
    <col min="9" max="9" width="14.125" customWidth="1"/>
    <col min="10" max="10" width="11.75" bestFit="1" customWidth="1"/>
    <col min="11" max="11" width="3.75" customWidth="1"/>
    <col min="12" max="12" width="16.125" customWidth="1"/>
    <col min="13" max="13" width="9.5" customWidth="1"/>
    <col min="14" max="14" width="2.75" customWidth="1"/>
    <col min="15" max="15" width="9" customWidth="1"/>
    <col min="16" max="30" width="9" hidden="1" customWidth="1"/>
    <col min="31" max="31" width="13" bestFit="1" customWidth="1"/>
  </cols>
  <sheetData>
    <row r="4" spans="2:13" x14ac:dyDescent="0.15">
      <c r="B4" s="1148" t="s">
        <v>735</v>
      </c>
      <c r="C4" s="1149"/>
      <c r="D4" s="1149"/>
      <c r="E4" s="1150"/>
    </row>
    <row r="5" spans="2:13" ht="14.25" thickBot="1" x14ac:dyDescent="0.2">
      <c r="B5" s="240" t="s">
        <v>596</v>
      </c>
      <c r="C5" s="240" t="s">
        <v>597</v>
      </c>
      <c r="D5" s="240" t="s">
        <v>598</v>
      </c>
      <c r="E5" s="240" t="s">
        <v>599</v>
      </c>
    </row>
    <row r="6" spans="2:13" ht="14.25" thickTop="1" x14ac:dyDescent="0.15">
      <c r="B6" s="241" t="s">
        <v>600</v>
      </c>
      <c r="C6" s="241" t="s">
        <v>601</v>
      </c>
      <c r="D6" s="241" t="s">
        <v>602</v>
      </c>
      <c r="E6" s="241" t="s">
        <v>602</v>
      </c>
    </row>
    <row r="7" spans="2:13" x14ac:dyDescent="0.15">
      <c r="B7" s="242" t="s">
        <v>603</v>
      </c>
      <c r="C7" s="242" t="s">
        <v>604</v>
      </c>
      <c r="D7" s="242" t="s">
        <v>605</v>
      </c>
      <c r="E7" s="242" t="s">
        <v>605</v>
      </c>
    </row>
    <row r="8" spans="2:13" x14ac:dyDescent="0.15">
      <c r="B8" s="243" t="s">
        <v>606</v>
      </c>
      <c r="C8" s="243" t="s">
        <v>607</v>
      </c>
      <c r="D8" s="244"/>
      <c r="E8" s="244"/>
    </row>
    <row r="9" spans="2:13" x14ac:dyDescent="0.15">
      <c r="B9" s="243" t="s">
        <v>608</v>
      </c>
      <c r="C9" s="243" t="s">
        <v>609</v>
      </c>
      <c r="D9" s="244"/>
      <c r="E9" s="244"/>
    </row>
    <row r="10" spans="2:13" x14ac:dyDescent="0.15">
      <c r="B10" s="243" t="s">
        <v>610</v>
      </c>
      <c r="C10" s="243" t="s">
        <v>570</v>
      </c>
      <c r="D10" s="244"/>
      <c r="E10" s="244"/>
    </row>
    <row r="11" spans="2:13" x14ac:dyDescent="0.15">
      <c r="B11" s="244" t="s">
        <v>611</v>
      </c>
      <c r="C11" s="244"/>
      <c r="D11" s="244"/>
      <c r="E11" s="244"/>
    </row>
    <row r="12" spans="2:13" x14ac:dyDescent="0.15">
      <c r="B12" s="244" t="s">
        <v>612</v>
      </c>
      <c r="C12" s="70"/>
    </row>
    <row r="14" spans="2:13" x14ac:dyDescent="0.15">
      <c r="B14" s="1151" t="s">
        <v>734</v>
      </c>
      <c r="C14" s="1152"/>
      <c r="D14" s="1152"/>
      <c r="E14" s="1152"/>
      <c r="F14" s="1152"/>
      <c r="G14" s="1152"/>
      <c r="H14" s="1152"/>
      <c r="I14" s="1152"/>
      <c r="J14" s="1153"/>
      <c r="L14" s="245"/>
      <c r="M14" s="245"/>
    </row>
    <row r="15" spans="2:13" ht="14.25" thickBot="1" x14ac:dyDescent="0.2">
      <c r="B15" s="240" t="s">
        <v>613</v>
      </c>
      <c r="C15" s="246" t="s">
        <v>614</v>
      </c>
      <c r="D15" s="247" t="s">
        <v>615</v>
      </c>
      <c r="E15" s="247" t="s">
        <v>616</v>
      </c>
      <c r="F15" s="247" t="s">
        <v>617</v>
      </c>
      <c r="G15" s="247" t="s">
        <v>618</v>
      </c>
      <c r="H15" s="247" t="s">
        <v>619</v>
      </c>
      <c r="I15" s="247" t="s">
        <v>620</v>
      </c>
      <c r="J15" s="247" t="s">
        <v>621</v>
      </c>
      <c r="L15" s="245" t="s">
        <v>622</v>
      </c>
      <c r="M15" s="245" t="s">
        <v>623</v>
      </c>
    </row>
    <row r="16" spans="2:13" ht="14.25" thickTop="1" x14ac:dyDescent="0.15">
      <c r="B16" s="248" t="s">
        <v>624</v>
      </c>
      <c r="C16" s="249" t="s">
        <v>625</v>
      </c>
      <c r="D16" s="250" t="s">
        <v>507</v>
      </c>
      <c r="E16" s="250" t="s">
        <v>626</v>
      </c>
      <c r="F16" s="250" t="s">
        <v>513</v>
      </c>
      <c r="G16" s="250" t="s">
        <v>513</v>
      </c>
      <c r="H16" s="250" t="s">
        <v>554</v>
      </c>
      <c r="I16" s="251" t="s">
        <v>627</v>
      </c>
      <c r="J16" s="251" t="s">
        <v>628</v>
      </c>
      <c r="L16" s="245" t="s">
        <v>513</v>
      </c>
      <c r="M16" s="245" t="s">
        <v>513</v>
      </c>
    </row>
    <row r="17" spans="2:13" x14ac:dyDescent="0.15">
      <c r="B17" s="252" t="s">
        <v>629</v>
      </c>
      <c r="C17" s="253" t="s">
        <v>630</v>
      </c>
      <c r="D17" s="254" t="s">
        <v>511</v>
      </c>
      <c r="E17" s="254" t="s">
        <v>508</v>
      </c>
      <c r="F17" s="254" t="s">
        <v>530</v>
      </c>
      <c r="G17" s="254" t="s">
        <v>509</v>
      </c>
      <c r="H17" s="254" t="s">
        <v>555</v>
      </c>
      <c r="I17" s="254" t="s">
        <v>631</v>
      </c>
      <c r="J17" s="254" t="s">
        <v>557</v>
      </c>
      <c r="L17" s="245" t="s">
        <v>530</v>
      </c>
      <c r="M17" s="245" t="s">
        <v>509</v>
      </c>
    </row>
    <row r="18" spans="2:13" x14ac:dyDescent="0.15">
      <c r="B18" s="252" t="s">
        <v>632</v>
      </c>
      <c r="C18" s="253" t="s">
        <v>633</v>
      </c>
      <c r="D18" s="254" t="s">
        <v>521</v>
      </c>
      <c r="E18" s="254" t="s">
        <v>731</v>
      </c>
      <c r="F18" s="254" t="s">
        <v>529</v>
      </c>
      <c r="G18" s="254" t="s">
        <v>504</v>
      </c>
      <c r="H18" s="254"/>
      <c r="I18" s="254" t="s">
        <v>555</v>
      </c>
      <c r="J18" s="254" t="s">
        <v>556</v>
      </c>
      <c r="L18" s="245" t="s">
        <v>529</v>
      </c>
      <c r="M18" s="245" t="s">
        <v>504</v>
      </c>
    </row>
    <row r="19" spans="2:13" x14ac:dyDescent="0.15">
      <c r="B19" s="252" t="s">
        <v>634</v>
      </c>
      <c r="C19" s="253" t="s">
        <v>635</v>
      </c>
      <c r="D19" s="254"/>
      <c r="E19" s="254" t="s">
        <v>512</v>
      </c>
      <c r="F19" s="254" t="s">
        <v>504</v>
      </c>
      <c r="G19" s="254" t="s">
        <v>637</v>
      </c>
      <c r="H19" s="254"/>
      <c r="I19" s="254"/>
      <c r="J19" s="254"/>
      <c r="L19" s="245" t="s">
        <v>504</v>
      </c>
      <c r="M19" s="245" t="s">
        <v>637</v>
      </c>
    </row>
    <row r="20" spans="2:13" x14ac:dyDescent="0.15">
      <c r="B20" s="256" t="s">
        <v>570</v>
      </c>
      <c r="C20" s="253" t="s">
        <v>638</v>
      </c>
      <c r="D20" s="254"/>
      <c r="E20" s="255" t="s">
        <v>732</v>
      </c>
      <c r="F20" s="254" t="s">
        <v>637</v>
      </c>
      <c r="G20" s="254" t="s">
        <v>417</v>
      </c>
      <c r="H20" s="254"/>
      <c r="I20" s="254"/>
      <c r="J20" s="254"/>
      <c r="L20" s="245" t="s">
        <v>637</v>
      </c>
      <c r="M20" s="245"/>
    </row>
    <row r="21" spans="2:13" x14ac:dyDescent="0.15">
      <c r="B21" s="256"/>
      <c r="C21" s="253" t="s">
        <v>640</v>
      </c>
      <c r="D21" s="254"/>
      <c r="E21" s="255" t="s">
        <v>636</v>
      </c>
      <c r="F21" s="254" t="s">
        <v>417</v>
      </c>
      <c r="G21" s="254"/>
      <c r="H21" s="254"/>
      <c r="I21" s="254"/>
      <c r="J21" s="254"/>
      <c r="L21" s="245"/>
      <c r="M21" s="245"/>
    </row>
    <row r="22" spans="2:13" x14ac:dyDescent="0.15">
      <c r="C22" s="253" t="s">
        <v>642</v>
      </c>
      <c r="D22" s="254"/>
      <c r="E22" s="254" t="s">
        <v>639</v>
      </c>
      <c r="F22" s="254"/>
      <c r="G22" s="254"/>
      <c r="H22" s="254"/>
      <c r="I22" s="254"/>
      <c r="J22" s="254"/>
      <c r="L22" s="245"/>
      <c r="M22" s="245"/>
    </row>
    <row r="23" spans="2:13" x14ac:dyDescent="0.15">
      <c r="C23" s="253" t="s">
        <v>643</v>
      </c>
      <c r="D23" s="254"/>
      <c r="E23" s="254" t="s">
        <v>641</v>
      </c>
      <c r="F23" s="254"/>
      <c r="G23" s="254"/>
      <c r="H23" s="254"/>
      <c r="I23" s="254"/>
      <c r="J23" s="254"/>
    </row>
    <row r="24" spans="2:13" x14ac:dyDescent="0.15">
      <c r="C24" s="253" t="s">
        <v>644</v>
      </c>
      <c r="D24" s="254"/>
      <c r="E24" s="254" t="s">
        <v>515</v>
      </c>
      <c r="F24" s="254"/>
      <c r="G24" s="254"/>
      <c r="H24" s="254"/>
      <c r="I24" s="254"/>
      <c r="J24" s="254"/>
    </row>
    <row r="25" spans="2:13" x14ac:dyDescent="0.15">
      <c r="C25" s="253" t="s">
        <v>645</v>
      </c>
      <c r="D25" s="254"/>
      <c r="E25" s="254" t="s">
        <v>570</v>
      </c>
      <c r="F25" s="254"/>
      <c r="G25" s="254"/>
      <c r="H25" s="254"/>
      <c r="I25" s="254"/>
      <c r="J25" s="254"/>
    </row>
    <row r="26" spans="2:13" x14ac:dyDescent="0.15">
      <c r="C26" s="254" t="s">
        <v>646</v>
      </c>
      <c r="D26" s="254"/>
      <c r="E26" s="254"/>
      <c r="F26" s="254"/>
      <c r="G26" s="254"/>
      <c r="H26" s="254"/>
      <c r="I26" s="254"/>
      <c r="J26" s="254"/>
    </row>
    <row r="27" spans="2:13" x14ac:dyDescent="0.15">
      <c r="C27" s="254" t="s">
        <v>647</v>
      </c>
      <c r="D27" s="254"/>
      <c r="E27" s="255" t="s">
        <v>508</v>
      </c>
      <c r="F27" s="254"/>
      <c r="G27" s="254"/>
      <c r="H27" s="254"/>
      <c r="I27" s="254"/>
      <c r="J27" s="254"/>
    </row>
    <row r="28" spans="2:13" x14ac:dyDescent="0.15">
      <c r="C28" s="254" t="s">
        <v>649</v>
      </c>
      <c r="D28" s="254"/>
      <c r="E28" s="254" t="s">
        <v>731</v>
      </c>
      <c r="F28" s="254"/>
      <c r="G28" s="254"/>
      <c r="H28" s="254"/>
      <c r="I28" s="254"/>
      <c r="J28" s="254"/>
    </row>
    <row r="29" spans="2:13" x14ac:dyDescent="0.15">
      <c r="C29" s="254" t="s">
        <v>570</v>
      </c>
      <c r="D29" s="254"/>
      <c r="E29" s="257" t="s">
        <v>512</v>
      </c>
      <c r="F29" s="254"/>
      <c r="G29" s="254"/>
      <c r="H29" s="254"/>
      <c r="I29" s="254"/>
      <c r="J29" s="254"/>
    </row>
    <row r="30" spans="2:13" x14ac:dyDescent="0.15">
      <c r="C30" s="254"/>
      <c r="D30" s="254"/>
      <c r="E30" s="254" t="s">
        <v>732</v>
      </c>
      <c r="F30" s="254"/>
      <c r="G30" s="257"/>
      <c r="H30" s="254"/>
      <c r="I30" s="254"/>
      <c r="J30" s="254"/>
    </row>
    <row r="31" spans="2:13" x14ac:dyDescent="0.15">
      <c r="C31" s="254" t="s">
        <v>650</v>
      </c>
      <c r="D31" s="254"/>
      <c r="E31" s="254" t="s">
        <v>719</v>
      </c>
      <c r="F31" s="254"/>
      <c r="G31" s="254"/>
      <c r="H31" s="254"/>
      <c r="I31" s="254"/>
      <c r="J31" s="254"/>
    </row>
    <row r="32" spans="2:13" x14ac:dyDescent="0.15">
      <c r="C32" s="254" t="s">
        <v>570</v>
      </c>
      <c r="D32" s="254"/>
      <c r="E32" s="254" t="s">
        <v>648</v>
      </c>
      <c r="F32" s="254"/>
      <c r="G32" s="254"/>
      <c r="H32" s="254"/>
      <c r="I32" s="254"/>
      <c r="J32" s="254"/>
    </row>
    <row r="33" spans="3:10" x14ac:dyDescent="0.15">
      <c r="C33" s="254"/>
      <c r="D33" s="254"/>
      <c r="E33" s="254" t="s">
        <v>720</v>
      </c>
      <c r="F33" s="254"/>
      <c r="G33" s="254"/>
      <c r="H33" s="254"/>
      <c r="I33" s="254"/>
      <c r="J33" s="254"/>
    </row>
    <row r="34" spans="3:10" x14ac:dyDescent="0.15">
      <c r="C34" s="254" t="s">
        <v>651</v>
      </c>
      <c r="D34" s="254"/>
      <c r="E34" s="254" t="s">
        <v>721</v>
      </c>
      <c r="F34" s="254"/>
      <c r="G34" s="254"/>
      <c r="H34" s="254"/>
      <c r="I34" s="254"/>
      <c r="J34" s="254"/>
    </row>
    <row r="35" spans="3:10" x14ac:dyDescent="0.15">
      <c r="C35" s="254" t="s">
        <v>652</v>
      </c>
      <c r="D35" s="254"/>
      <c r="E35" s="254" t="s">
        <v>722</v>
      </c>
      <c r="F35" s="254"/>
      <c r="G35" s="254"/>
      <c r="H35" s="254"/>
      <c r="I35" s="254"/>
      <c r="J35" s="254"/>
    </row>
    <row r="36" spans="3:10" x14ac:dyDescent="0.15">
      <c r="C36" s="254" t="s">
        <v>570</v>
      </c>
      <c r="D36" s="254"/>
      <c r="E36" s="254" t="s">
        <v>641</v>
      </c>
      <c r="F36" s="254"/>
      <c r="G36" s="254"/>
      <c r="H36" s="254"/>
      <c r="I36" s="254"/>
      <c r="J36" s="254"/>
    </row>
    <row r="37" spans="3:10" x14ac:dyDescent="0.15">
      <c r="C37" s="254"/>
      <c r="D37" s="254"/>
      <c r="E37" s="254" t="s">
        <v>515</v>
      </c>
      <c r="F37" s="254"/>
      <c r="G37" s="254"/>
      <c r="H37" s="254"/>
      <c r="I37" s="254"/>
      <c r="J37" s="254"/>
    </row>
    <row r="38" spans="3:10" x14ac:dyDescent="0.15">
      <c r="C38" s="254" t="s">
        <v>654</v>
      </c>
      <c r="D38" s="254"/>
      <c r="E38" s="254" t="s">
        <v>570</v>
      </c>
      <c r="F38" s="254"/>
      <c r="G38" s="254"/>
      <c r="H38" s="254"/>
      <c r="I38" s="254"/>
      <c r="J38" s="254"/>
    </row>
    <row r="39" spans="3:10" x14ac:dyDescent="0.15">
      <c r="C39" s="254" t="s">
        <v>655</v>
      </c>
      <c r="D39" s="254"/>
      <c r="E39" s="254"/>
      <c r="F39" s="254"/>
      <c r="G39" s="254"/>
      <c r="H39" s="254"/>
      <c r="I39" s="254"/>
      <c r="J39" s="254"/>
    </row>
    <row r="40" spans="3:10" x14ac:dyDescent="0.15">
      <c r="C40" s="254" t="s">
        <v>656</v>
      </c>
      <c r="D40" s="254"/>
      <c r="E40" s="254" t="s">
        <v>522</v>
      </c>
      <c r="F40" s="254"/>
      <c r="G40" s="254"/>
      <c r="H40" s="254"/>
      <c r="I40" s="254"/>
      <c r="J40" s="254"/>
    </row>
    <row r="41" spans="3:10" x14ac:dyDescent="0.15">
      <c r="C41" s="254" t="s">
        <v>657</v>
      </c>
      <c r="D41" s="254"/>
      <c r="E41" s="254" t="s">
        <v>723</v>
      </c>
      <c r="F41" s="254"/>
      <c r="G41" s="254"/>
      <c r="H41" s="254"/>
      <c r="I41" s="254"/>
      <c r="J41" s="254"/>
    </row>
    <row r="42" spans="3:10" x14ac:dyDescent="0.15">
      <c r="C42" s="254" t="s">
        <v>658</v>
      </c>
      <c r="D42" s="254"/>
      <c r="E42" s="254" t="s">
        <v>724</v>
      </c>
      <c r="F42" s="254"/>
      <c r="G42" s="254"/>
      <c r="H42" s="254"/>
      <c r="I42" s="254"/>
      <c r="J42" s="254"/>
    </row>
    <row r="43" spans="3:10" x14ac:dyDescent="0.15">
      <c r="C43" s="254" t="s">
        <v>570</v>
      </c>
      <c r="D43" s="254"/>
      <c r="E43" s="254" t="s">
        <v>725</v>
      </c>
      <c r="F43" s="254"/>
      <c r="G43" s="254"/>
      <c r="H43" s="254"/>
      <c r="I43" s="254"/>
      <c r="J43" s="254"/>
    </row>
    <row r="44" spans="3:10" x14ac:dyDescent="0.15">
      <c r="C44" s="254"/>
      <c r="D44" s="254"/>
      <c r="E44" s="254" t="s">
        <v>653</v>
      </c>
      <c r="F44" s="254"/>
      <c r="G44" s="254"/>
      <c r="H44" s="254"/>
      <c r="I44" s="254"/>
      <c r="J44" s="254"/>
    </row>
    <row r="45" spans="3:10" x14ac:dyDescent="0.15">
      <c r="C45" s="254" t="s">
        <v>712</v>
      </c>
      <c r="D45" s="254"/>
      <c r="E45" s="254" t="s">
        <v>726</v>
      </c>
      <c r="F45" s="254"/>
      <c r="G45" s="254"/>
      <c r="H45" s="254"/>
      <c r="I45" s="254"/>
      <c r="J45" s="254"/>
    </row>
    <row r="46" spans="3:10" x14ac:dyDescent="0.15">
      <c r="C46" s="254"/>
      <c r="D46" s="254"/>
      <c r="E46" s="254" t="s">
        <v>727</v>
      </c>
      <c r="F46" s="254"/>
      <c r="G46" s="254"/>
      <c r="H46" s="254"/>
      <c r="I46" s="254"/>
      <c r="J46" s="254"/>
    </row>
    <row r="47" spans="3:10" x14ac:dyDescent="0.15">
      <c r="C47" s="254"/>
      <c r="D47" s="254"/>
      <c r="E47" s="254" t="s">
        <v>728</v>
      </c>
      <c r="F47" s="254"/>
      <c r="G47" s="254"/>
      <c r="H47" s="254"/>
      <c r="I47" s="254"/>
      <c r="J47" s="254"/>
    </row>
    <row r="48" spans="3:10" x14ac:dyDescent="0.15">
      <c r="C48" s="254"/>
      <c r="D48" s="254"/>
      <c r="E48" s="254" t="s">
        <v>729</v>
      </c>
      <c r="F48" s="254"/>
      <c r="G48" s="254"/>
      <c r="H48" s="254"/>
      <c r="I48" s="254"/>
      <c r="J48" s="254"/>
    </row>
    <row r="49" spans="2:30" x14ac:dyDescent="0.15">
      <c r="C49" s="254"/>
      <c r="D49" s="254"/>
      <c r="E49" s="254" t="s">
        <v>730</v>
      </c>
      <c r="F49" s="254"/>
      <c r="G49" s="254"/>
      <c r="H49" s="254"/>
      <c r="I49" s="254"/>
      <c r="J49" s="254"/>
    </row>
    <row r="50" spans="2:30" x14ac:dyDescent="0.15">
      <c r="C50" s="254"/>
      <c r="D50" s="254"/>
      <c r="E50" s="254" t="s">
        <v>641</v>
      </c>
      <c r="F50" s="254"/>
      <c r="G50" s="254"/>
      <c r="H50" s="254"/>
      <c r="I50" s="254"/>
      <c r="J50" s="254"/>
    </row>
    <row r="51" spans="2:30" x14ac:dyDescent="0.15">
      <c r="C51" s="254"/>
      <c r="D51" s="254"/>
      <c r="E51" s="254" t="s">
        <v>515</v>
      </c>
      <c r="F51" s="254"/>
      <c r="G51" s="254"/>
      <c r="H51" s="254"/>
      <c r="I51" s="254"/>
      <c r="J51" s="254"/>
    </row>
    <row r="52" spans="2:30" x14ac:dyDescent="0.15">
      <c r="C52" s="252"/>
      <c r="D52" s="252"/>
      <c r="E52" s="261" t="s">
        <v>570</v>
      </c>
      <c r="F52" s="252"/>
      <c r="G52" s="252"/>
      <c r="H52" s="261"/>
      <c r="I52" s="261"/>
      <c r="J52" s="261"/>
    </row>
    <row r="53" spans="2:30" x14ac:dyDescent="0.15">
      <c r="C53" s="252"/>
      <c r="D53" s="252"/>
      <c r="E53" s="261"/>
      <c r="F53" s="252"/>
      <c r="G53" s="252"/>
      <c r="H53" s="245"/>
      <c r="I53" s="245"/>
      <c r="J53" s="245"/>
    </row>
    <row r="54" spans="2:30" x14ac:dyDescent="0.15">
      <c r="B54" s="1154" t="s">
        <v>733</v>
      </c>
      <c r="C54" s="1008"/>
      <c r="D54" s="1008"/>
      <c r="E54" s="1008"/>
      <c r="F54" s="1008"/>
      <c r="G54" s="1009"/>
    </row>
    <row r="55" spans="2:30" ht="14.25" thickBot="1" x14ac:dyDescent="0.2">
      <c r="B55" s="258" t="s">
        <v>659</v>
      </c>
      <c r="C55" s="258" t="s">
        <v>613</v>
      </c>
      <c r="D55" s="259" t="s">
        <v>660</v>
      </c>
      <c r="E55" s="259" t="s">
        <v>661</v>
      </c>
      <c r="F55" s="260" t="s">
        <v>662</v>
      </c>
      <c r="G55" s="260" t="s">
        <v>663</v>
      </c>
      <c r="P55" t="s">
        <v>694</v>
      </c>
      <c r="Q55" t="s">
        <v>575</v>
      </c>
      <c r="R55" t="s">
        <v>568</v>
      </c>
      <c r="S55" t="s">
        <v>570</v>
      </c>
    </row>
    <row r="56" spans="2:30" ht="14.25" thickTop="1" x14ac:dyDescent="0.15">
      <c r="B56" t="s">
        <v>664</v>
      </c>
      <c r="C56" t="s">
        <v>575</v>
      </c>
      <c r="D56" t="s">
        <v>665</v>
      </c>
      <c r="E56" t="s">
        <v>574</v>
      </c>
      <c r="F56" t="s">
        <v>513</v>
      </c>
      <c r="G56" t="s">
        <v>628</v>
      </c>
      <c r="P56" t="s">
        <v>695</v>
      </c>
      <c r="Q56" t="s">
        <v>438</v>
      </c>
      <c r="R56" t="s">
        <v>672</v>
      </c>
      <c r="S56" t="s">
        <v>674</v>
      </c>
      <c r="T56" t="s">
        <v>696</v>
      </c>
      <c r="U56" t="s">
        <v>570</v>
      </c>
    </row>
    <row r="57" spans="2:30" x14ac:dyDescent="0.15">
      <c r="B57" t="s">
        <v>666</v>
      </c>
      <c r="C57" t="s">
        <v>568</v>
      </c>
      <c r="D57" t="s">
        <v>667</v>
      </c>
      <c r="E57" t="s">
        <v>668</v>
      </c>
      <c r="F57" t="s">
        <v>509</v>
      </c>
      <c r="G57" t="s">
        <v>557</v>
      </c>
      <c r="P57" t="s">
        <v>697</v>
      </c>
      <c r="Q57" t="s">
        <v>699</v>
      </c>
      <c r="R57" t="s">
        <v>700</v>
      </c>
      <c r="S57" t="s">
        <v>701</v>
      </c>
      <c r="T57" t="s">
        <v>702</v>
      </c>
      <c r="U57" t="s">
        <v>703</v>
      </c>
      <c r="V57" t="s">
        <v>704</v>
      </c>
      <c r="W57" t="s">
        <v>705</v>
      </c>
      <c r="X57" t="s">
        <v>706</v>
      </c>
      <c r="Y57" t="s">
        <v>707</v>
      </c>
      <c r="Z57" t="s">
        <v>708</v>
      </c>
      <c r="AA57" t="s">
        <v>709</v>
      </c>
      <c r="AB57" t="s">
        <v>710</v>
      </c>
      <c r="AC57" t="s">
        <v>711</v>
      </c>
      <c r="AD57" t="s">
        <v>712</v>
      </c>
    </row>
    <row r="58" spans="2:30" x14ac:dyDescent="0.15">
      <c r="B58" t="s">
        <v>669</v>
      </c>
      <c r="C58" t="s">
        <v>570</v>
      </c>
      <c r="D58" t="s">
        <v>692</v>
      </c>
      <c r="E58" t="s">
        <v>571</v>
      </c>
      <c r="F58" t="s">
        <v>504</v>
      </c>
      <c r="G58" t="s">
        <v>556</v>
      </c>
      <c r="P58" t="s">
        <v>716</v>
      </c>
      <c r="Q58" t="s">
        <v>713</v>
      </c>
      <c r="R58" t="s">
        <v>714</v>
      </c>
      <c r="S58" t="s">
        <v>715</v>
      </c>
      <c r="T58" t="s">
        <v>499</v>
      </c>
      <c r="U58" t="s">
        <v>712</v>
      </c>
    </row>
    <row r="59" spans="2:30" x14ac:dyDescent="0.15">
      <c r="B59" t="s">
        <v>670</v>
      </c>
      <c r="E59" t="s">
        <v>671</v>
      </c>
    </row>
    <row r="60" spans="2:30" x14ac:dyDescent="0.15">
      <c r="C60" t="s">
        <v>438</v>
      </c>
      <c r="E60" t="s">
        <v>576</v>
      </c>
    </row>
    <row r="61" spans="2:30" x14ac:dyDescent="0.15">
      <c r="C61" t="s">
        <v>672</v>
      </c>
      <c r="E61" t="s">
        <v>673</v>
      </c>
    </row>
    <row r="62" spans="2:30" x14ac:dyDescent="0.15">
      <c r="C62" t="s">
        <v>674</v>
      </c>
      <c r="E62" t="s">
        <v>538</v>
      </c>
    </row>
    <row r="63" spans="2:30" x14ac:dyDescent="0.15">
      <c r="C63" t="s">
        <v>675</v>
      </c>
    </row>
    <row r="64" spans="2:30" x14ac:dyDescent="0.15">
      <c r="C64" t="s">
        <v>570</v>
      </c>
    </row>
    <row r="66" spans="3:3" x14ac:dyDescent="0.15">
      <c r="C66" t="s">
        <v>676</v>
      </c>
    </row>
    <row r="67" spans="3:3" x14ac:dyDescent="0.15">
      <c r="C67" t="s">
        <v>677</v>
      </c>
    </row>
    <row r="68" spans="3:3" x14ac:dyDescent="0.15">
      <c r="C68" t="s">
        <v>678</v>
      </c>
    </row>
    <row r="69" spans="3:3" x14ac:dyDescent="0.15">
      <c r="C69" t="s">
        <v>679</v>
      </c>
    </row>
    <row r="70" spans="3:3" x14ac:dyDescent="0.15">
      <c r="C70" t="s">
        <v>680</v>
      </c>
    </row>
    <row r="71" spans="3:3" x14ac:dyDescent="0.15">
      <c r="C71" t="s">
        <v>681</v>
      </c>
    </row>
    <row r="72" spans="3:3" x14ac:dyDescent="0.15">
      <c r="C72" t="s">
        <v>433</v>
      </c>
    </row>
    <row r="73" spans="3:3" x14ac:dyDescent="0.15">
      <c r="C73" t="s">
        <v>682</v>
      </c>
    </row>
    <row r="74" spans="3:3" x14ac:dyDescent="0.15">
      <c r="C74" t="s">
        <v>683</v>
      </c>
    </row>
    <row r="75" spans="3:3" x14ac:dyDescent="0.15">
      <c r="C75" t="s">
        <v>684</v>
      </c>
    </row>
    <row r="76" spans="3:3" x14ac:dyDescent="0.15">
      <c r="C76" t="s">
        <v>685</v>
      </c>
    </row>
    <row r="77" spans="3:3" x14ac:dyDescent="0.15">
      <c r="C77" t="s">
        <v>686</v>
      </c>
    </row>
    <row r="78" spans="3:3" x14ac:dyDescent="0.15">
      <c r="C78" t="s">
        <v>687</v>
      </c>
    </row>
    <row r="79" spans="3:3" x14ac:dyDescent="0.15">
      <c r="C79" t="s">
        <v>570</v>
      </c>
    </row>
    <row r="81" spans="3:3" x14ac:dyDescent="0.15">
      <c r="C81" t="s">
        <v>688</v>
      </c>
    </row>
    <row r="82" spans="3:3" x14ac:dyDescent="0.15">
      <c r="C82" t="s">
        <v>689</v>
      </c>
    </row>
    <row r="83" spans="3:3" x14ac:dyDescent="0.15">
      <c r="C83" t="s">
        <v>690</v>
      </c>
    </row>
    <row r="84" spans="3:3" x14ac:dyDescent="0.15">
      <c r="C84" t="s">
        <v>691</v>
      </c>
    </row>
    <row r="85" spans="3:3" x14ac:dyDescent="0.15">
      <c r="C85" t="s">
        <v>570</v>
      </c>
    </row>
  </sheetData>
  <mergeCells count="3">
    <mergeCell ref="B4:E4"/>
    <mergeCell ref="B14:J14"/>
    <mergeCell ref="B54:G54"/>
  </mergeCells>
  <phoneticPr fontId="7"/>
  <pageMargins left="0.7" right="0.7" top="0.75" bottom="0.75" header="0.3" footer="0.3"/>
  <pageSetup paperSize="9" orientation="portrait" r:id="rId1"/>
  <drawing r:id="rId2"/>
  <tableParts count="10">
    <tablePart r:id="rId3"/>
    <tablePart r:id="rId4"/>
    <tablePart r:id="rId5"/>
    <tablePart r:id="rId6"/>
    <tablePart r:id="rId7"/>
    <tablePart r:id="rId8"/>
    <tablePart r:id="rId9"/>
    <tablePart r:id="rId10"/>
    <tablePart r:id="rId11"/>
    <tablePart r:id="rId1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41"/>
  <sheetViews>
    <sheetView showGridLines="0" view="pageBreakPreview" zoomScaleNormal="100" zoomScaleSheetLayoutView="100" workbookViewId="0">
      <selection activeCell="G9" sqref="G9"/>
    </sheetView>
  </sheetViews>
  <sheetFormatPr defaultRowHeight="13.5" x14ac:dyDescent="0.15"/>
  <cols>
    <col min="1" max="1" width="9" style="275"/>
    <col min="2" max="2" width="11.75" style="273" customWidth="1"/>
    <col min="3" max="3" width="15.625" style="273" customWidth="1"/>
    <col min="4" max="4" width="14" style="273" customWidth="1"/>
    <col min="5" max="5" width="17.875" style="273" customWidth="1"/>
    <col min="6" max="16384" width="9" style="275"/>
  </cols>
  <sheetData>
    <row r="1" spans="2:5" x14ac:dyDescent="0.15">
      <c r="D1" s="274"/>
    </row>
    <row r="2" spans="2:5" x14ac:dyDescent="0.15">
      <c r="D2" s="274"/>
    </row>
    <row r="3" spans="2:5" ht="18.75" x14ac:dyDescent="0.15">
      <c r="B3" s="276"/>
      <c r="C3" s="277"/>
      <c r="D3" s="278"/>
      <c r="E3" s="278"/>
    </row>
    <row r="4" spans="2:5" ht="17.25" customHeight="1" x14ac:dyDescent="0.15">
      <c r="B4" s="1155" t="s">
        <v>779</v>
      </c>
      <c r="C4" s="1156" t="s">
        <v>778</v>
      </c>
      <c r="D4" s="1156"/>
      <c r="E4" s="1156"/>
    </row>
    <row r="5" spans="2:5" ht="13.5" customHeight="1" x14ac:dyDescent="0.15">
      <c r="B5" s="1155"/>
      <c r="C5" s="1157" t="s">
        <v>780</v>
      </c>
      <c r="D5" s="1157"/>
      <c r="E5" s="1157" t="s">
        <v>781</v>
      </c>
    </row>
    <row r="6" spans="2:5" ht="13.5" customHeight="1" x14ac:dyDescent="0.15">
      <c r="B6" s="1155"/>
      <c r="C6" s="1157"/>
      <c r="D6" s="1157"/>
      <c r="E6" s="1157"/>
    </row>
    <row r="7" spans="2:5" ht="17.25" customHeight="1" x14ac:dyDescent="0.15">
      <c r="B7" s="1155"/>
      <c r="C7" s="1157" t="s">
        <v>782</v>
      </c>
      <c r="D7" s="1157" t="s">
        <v>783</v>
      </c>
      <c r="E7" s="1157" t="s">
        <v>784</v>
      </c>
    </row>
    <row r="8" spans="2:5" ht="13.5" customHeight="1" x14ac:dyDescent="0.15">
      <c r="B8" s="1155"/>
      <c r="C8" s="1157"/>
      <c r="D8" s="1157"/>
      <c r="E8" s="1157"/>
    </row>
    <row r="9" spans="2:5" ht="14.25" customHeight="1" x14ac:dyDescent="0.15">
      <c r="B9" s="1155"/>
      <c r="C9" s="1157"/>
      <c r="D9" s="1157"/>
      <c r="E9" s="1157"/>
    </row>
    <row r="10" spans="2:5" x14ac:dyDescent="0.15">
      <c r="B10" s="282">
        <v>2025</v>
      </c>
      <c r="C10" s="279" t="s">
        <v>785</v>
      </c>
      <c r="D10" s="279" t="s">
        <v>786</v>
      </c>
      <c r="E10" s="279" t="s">
        <v>787</v>
      </c>
    </row>
    <row r="11" spans="2:5" x14ac:dyDescent="0.15">
      <c r="B11" s="282">
        <v>5063</v>
      </c>
      <c r="C11" s="279" t="s">
        <v>788</v>
      </c>
      <c r="D11" s="279" t="s">
        <v>789</v>
      </c>
      <c r="E11" s="279" t="s">
        <v>790</v>
      </c>
    </row>
    <row r="12" spans="2:5" x14ac:dyDescent="0.15">
      <c r="B12" s="282">
        <v>5062</v>
      </c>
      <c r="C12" s="279" t="s">
        <v>791</v>
      </c>
      <c r="D12" s="279" t="s">
        <v>792</v>
      </c>
      <c r="E12" s="279" t="s">
        <v>790</v>
      </c>
    </row>
    <row r="13" spans="2:5" x14ac:dyDescent="0.15">
      <c r="B13" s="282">
        <v>1002</v>
      </c>
      <c r="C13" s="279" t="s">
        <v>793</v>
      </c>
      <c r="D13" s="279" t="s">
        <v>794</v>
      </c>
      <c r="E13" s="279" t="s">
        <v>795</v>
      </c>
    </row>
    <row r="14" spans="2:5" x14ac:dyDescent="0.15">
      <c r="B14" s="282">
        <v>2011</v>
      </c>
      <c r="C14" s="279" t="s">
        <v>796</v>
      </c>
      <c r="D14" s="279" t="s">
        <v>797</v>
      </c>
      <c r="E14" s="279" t="s">
        <v>798</v>
      </c>
    </row>
    <row r="15" spans="2:5" x14ac:dyDescent="0.15">
      <c r="B15" s="282">
        <v>2054</v>
      </c>
      <c r="C15" s="279" t="s">
        <v>799</v>
      </c>
      <c r="D15" s="279" t="s">
        <v>800</v>
      </c>
      <c r="E15" s="279" t="s">
        <v>801</v>
      </c>
    </row>
    <row r="16" spans="2:5" x14ac:dyDescent="0.15">
      <c r="B16" s="282">
        <v>1000</v>
      </c>
      <c r="C16" s="279" t="s">
        <v>802</v>
      </c>
      <c r="D16" s="279" t="s">
        <v>803</v>
      </c>
      <c r="E16" s="279" t="s">
        <v>804</v>
      </c>
    </row>
    <row r="17" spans="2:5" x14ac:dyDescent="0.15">
      <c r="B17" s="282">
        <v>1001</v>
      </c>
      <c r="C17" s="279" t="s">
        <v>805</v>
      </c>
      <c r="D17" s="279" t="s">
        <v>806</v>
      </c>
      <c r="E17" s="279" t="s">
        <v>804</v>
      </c>
    </row>
    <row r="18" spans="2:5" x14ac:dyDescent="0.15">
      <c r="B18" s="282">
        <v>1014</v>
      </c>
      <c r="C18" s="279" t="s">
        <v>807</v>
      </c>
      <c r="D18" s="279" t="s">
        <v>808</v>
      </c>
      <c r="E18" s="279" t="s">
        <v>804</v>
      </c>
    </row>
    <row r="19" spans="2:5" x14ac:dyDescent="0.15">
      <c r="B19" s="282">
        <v>3052</v>
      </c>
      <c r="C19" s="279" t="s">
        <v>809</v>
      </c>
      <c r="D19" s="279" t="s">
        <v>810</v>
      </c>
      <c r="E19" s="279" t="s">
        <v>811</v>
      </c>
    </row>
    <row r="20" spans="2:5" x14ac:dyDescent="0.15">
      <c r="B20" s="282">
        <v>3053</v>
      </c>
      <c r="C20" s="279" t="s">
        <v>812</v>
      </c>
      <c r="D20" s="279" t="s">
        <v>813</v>
      </c>
      <c r="E20" s="279" t="s">
        <v>811</v>
      </c>
    </row>
    <row r="21" spans="2:5" x14ac:dyDescent="0.15">
      <c r="B21" s="282">
        <v>3054</v>
      </c>
      <c r="C21" s="279" t="s">
        <v>814</v>
      </c>
      <c r="D21" s="279" t="s">
        <v>815</v>
      </c>
      <c r="E21" s="279" t="s">
        <v>811</v>
      </c>
    </row>
    <row r="22" spans="2:5" x14ac:dyDescent="0.15">
      <c r="B22" s="282">
        <v>1108</v>
      </c>
      <c r="C22" s="279" t="s">
        <v>816</v>
      </c>
      <c r="D22" s="279" t="s">
        <v>817</v>
      </c>
      <c r="E22" s="279" t="s">
        <v>818</v>
      </c>
    </row>
    <row r="23" spans="2:5" x14ac:dyDescent="0.15">
      <c r="B23" s="282">
        <v>3055</v>
      </c>
      <c r="C23" s="279" t="s">
        <v>819</v>
      </c>
      <c r="D23" s="279" t="s">
        <v>820</v>
      </c>
      <c r="E23" s="279" t="s">
        <v>821</v>
      </c>
    </row>
    <row r="24" spans="2:5" x14ac:dyDescent="0.15">
      <c r="B24" s="282">
        <v>2031</v>
      </c>
      <c r="C24" s="279" t="s">
        <v>822</v>
      </c>
      <c r="D24" s="279" t="s">
        <v>823</v>
      </c>
      <c r="E24" s="279" t="s">
        <v>821</v>
      </c>
    </row>
    <row r="25" spans="2:5" x14ac:dyDescent="0.15">
      <c r="B25" s="282">
        <v>2032</v>
      </c>
      <c r="C25" s="279" t="s">
        <v>824</v>
      </c>
      <c r="D25" s="279" t="s">
        <v>825</v>
      </c>
      <c r="E25" s="279" t="s">
        <v>821</v>
      </c>
    </row>
    <row r="26" spans="2:5" x14ac:dyDescent="0.15">
      <c r="B26" s="282">
        <v>2012</v>
      </c>
      <c r="C26" s="279" t="s">
        <v>826</v>
      </c>
      <c r="D26" s="279" t="s">
        <v>827</v>
      </c>
      <c r="E26" s="279" t="s">
        <v>821</v>
      </c>
    </row>
    <row r="27" spans="2:5" x14ac:dyDescent="0.15">
      <c r="B27" s="282">
        <v>2060</v>
      </c>
      <c r="C27" s="279" t="s">
        <v>828</v>
      </c>
      <c r="D27" s="279" t="s">
        <v>829</v>
      </c>
      <c r="E27" s="279" t="s">
        <v>821</v>
      </c>
    </row>
    <row r="28" spans="2:5" x14ac:dyDescent="0.15">
      <c r="B28" s="282">
        <v>3051</v>
      </c>
      <c r="C28" s="279" t="s">
        <v>830</v>
      </c>
      <c r="D28" s="279" t="s">
        <v>831</v>
      </c>
      <c r="E28" s="279" t="s">
        <v>832</v>
      </c>
    </row>
    <row r="29" spans="2:5" x14ac:dyDescent="0.15">
      <c r="B29" s="282">
        <v>3042</v>
      </c>
      <c r="C29" s="279" t="s">
        <v>833</v>
      </c>
      <c r="D29" s="279" t="s">
        <v>834</v>
      </c>
      <c r="E29" s="279" t="s">
        <v>832</v>
      </c>
    </row>
    <row r="30" spans="2:5" x14ac:dyDescent="0.15">
      <c r="B30" s="282">
        <v>3059</v>
      </c>
      <c r="C30" s="279" t="s">
        <v>835</v>
      </c>
      <c r="D30" s="279" t="s">
        <v>836</v>
      </c>
      <c r="E30" s="279" t="s">
        <v>837</v>
      </c>
    </row>
    <row r="31" spans="2:5" x14ac:dyDescent="0.15">
      <c r="B31" s="282">
        <v>4056</v>
      </c>
      <c r="C31" s="279" t="s">
        <v>838</v>
      </c>
      <c r="D31" s="279" t="s">
        <v>839</v>
      </c>
      <c r="E31" s="279" t="s">
        <v>840</v>
      </c>
    </row>
    <row r="32" spans="2:5" x14ac:dyDescent="0.15">
      <c r="B32" s="282">
        <v>3043</v>
      </c>
      <c r="C32" s="279" t="s">
        <v>841</v>
      </c>
      <c r="D32" s="279" t="s">
        <v>842</v>
      </c>
      <c r="E32" s="279" t="s">
        <v>840</v>
      </c>
    </row>
    <row r="33" spans="2:5" x14ac:dyDescent="0.15">
      <c r="B33" s="282">
        <v>1003</v>
      </c>
      <c r="C33" s="279" t="s">
        <v>843</v>
      </c>
      <c r="D33" s="279" t="s">
        <v>844</v>
      </c>
      <c r="E33" s="279" t="s">
        <v>845</v>
      </c>
    </row>
    <row r="34" spans="2:5" x14ac:dyDescent="0.15">
      <c r="B34" s="282">
        <v>4061</v>
      </c>
      <c r="C34" s="279" t="s">
        <v>846</v>
      </c>
      <c r="D34" s="279" t="s">
        <v>847</v>
      </c>
      <c r="E34" s="279" t="s">
        <v>848</v>
      </c>
    </row>
    <row r="35" spans="2:5" x14ac:dyDescent="0.15">
      <c r="B35" s="282">
        <v>4062</v>
      </c>
      <c r="C35" s="279" t="s">
        <v>849</v>
      </c>
      <c r="D35" s="279" t="s">
        <v>850</v>
      </c>
      <c r="E35" s="279" t="s">
        <v>848</v>
      </c>
    </row>
    <row r="36" spans="2:5" x14ac:dyDescent="0.15">
      <c r="B36" s="282">
        <v>4041</v>
      </c>
      <c r="C36" s="279" t="s">
        <v>851</v>
      </c>
      <c r="D36" s="279" t="s">
        <v>852</v>
      </c>
      <c r="E36" s="279" t="s">
        <v>853</v>
      </c>
    </row>
    <row r="37" spans="2:5" x14ac:dyDescent="0.15">
      <c r="B37" s="282">
        <v>2282</v>
      </c>
      <c r="C37" s="279" t="s">
        <v>854</v>
      </c>
      <c r="D37" s="279" t="s">
        <v>855</v>
      </c>
      <c r="E37" s="279" t="s">
        <v>856</v>
      </c>
    </row>
    <row r="38" spans="2:5" x14ac:dyDescent="0.15">
      <c r="B38" s="282">
        <v>2283</v>
      </c>
      <c r="C38" s="279" t="s">
        <v>857</v>
      </c>
      <c r="D38" s="279" t="s">
        <v>858</v>
      </c>
      <c r="E38" s="279" t="s">
        <v>856</v>
      </c>
    </row>
    <row r="39" spans="2:5" x14ac:dyDescent="0.15">
      <c r="B39" s="282">
        <v>2057</v>
      </c>
      <c r="C39" s="279" t="s">
        <v>859</v>
      </c>
      <c r="D39" s="279" t="s">
        <v>860</v>
      </c>
      <c r="E39" s="279" t="s">
        <v>856</v>
      </c>
    </row>
    <row r="40" spans="2:5" x14ac:dyDescent="0.15">
      <c r="B40" s="283" t="s">
        <v>861</v>
      </c>
      <c r="C40" s="279" t="s">
        <v>862</v>
      </c>
      <c r="D40" s="279" t="s">
        <v>863</v>
      </c>
      <c r="E40" s="279" t="s">
        <v>856</v>
      </c>
    </row>
    <row r="41" spans="2:5" x14ac:dyDescent="0.15">
      <c r="B41" s="283" t="s">
        <v>864</v>
      </c>
      <c r="C41" s="279" t="s">
        <v>862</v>
      </c>
      <c r="D41" s="279" t="s">
        <v>863</v>
      </c>
      <c r="E41" s="279" t="s">
        <v>856</v>
      </c>
    </row>
    <row r="42" spans="2:5" x14ac:dyDescent="0.15">
      <c r="B42" s="282">
        <v>2045</v>
      </c>
      <c r="C42" s="279" t="s">
        <v>865</v>
      </c>
      <c r="D42" s="279" t="s">
        <v>866</v>
      </c>
      <c r="E42" s="279" t="s">
        <v>867</v>
      </c>
    </row>
    <row r="43" spans="2:5" x14ac:dyDescent="0.15">
      <c r="B43" s="282">
        <v>5067</v>
      </c>
      <c r="C43" s="279" t="s">
        <v>868</v>
      </c>
      <c r="D43" s="279" t="s">
        <v>869</v>
      </c>
      <c r="E43" s="279" t="s">
        <v>867</v>
      </c>
    </row>
    <row r="44" spans="2:5" x14ac:dyDescent="0.15">
      <c r="B44" s="282">
        <v>1009</v>
      </c>
      <c r="C44" s="279" t="s">
        <v>870</v>
      </c>
      <c r="D44" s="279" t="s">
        <v>871</v>
      </c>
      <c r="E44" s="279" t="s">
        <v>867</v>
      </c>
    </row>
    <row r="45" spans="2:5" x14ac:dyDescent="0.15">
      <c r="B45" s="282">
        <v>1010</v>
      </c>
      <c r="C45" s="279" t="s">
        <v>872</v>
      </c>
      <c r="D45" s="279" t="s">
        <v>873</v>
      </c>
      <c r="E45" s="279" t="s">
        <v>867</v>
      </c>
    </row>
    <row r="46" spans="2:5" x14ac:dyDescent="0.15">
      <c r="B46" s="282">
        <v>5068</v>
      </c>
      <c r="C46" s="279" t="s">
        <v>874</v>
      </c>
      <c r="D46" s="279" t="s">
        <v>875</v>
      </c>
      <c r="E46" s="279" t="s">
        <v>867</v>
      </c>
    </row>
    <row r="47" spans="2:5" x14ac:dyDescent="0.15">
      <c r="B47" s="282">
        <v>2018</v>
      </c>
      <c r="C47" s="279" t="s">
        <v>876</v>
      </c>
      <c r="D47" s="279" t="s">
        <v>877</v>
      </c>
      <c r="E47" s="279" t="s">
        <v>867</v>
      </c>
    </row>
    <row r="48" spans="2:5" x14ac:dyDescent="0.15">
      <c r="B48" s="282">
        <v>4055</v>
      </c>
      <c r="C48" s="279" t="s">
        <v>878</v>
      </c>
      <c r="D48" s="279" t="s">
        <v>879</v>
      </c>
      <c r="E48" s="279" t="s">
        <v>867</v>
      </c>
    </row>
    <row r="49" spans="2:5" x14ac:dyDescent="0.15">
      <c r="B49" s="282">
        <v>2050</v>
      </c>
      <c r="C49" s="279" t="s">
        <v>880</v>
      </c>
      <c r="D49" s="279" t="s">
        <v>881</v>
      </c>
      <c r="E49" s="279" t="s">
        <v>867</v>
      </c>
    </row>
    <row r="50" spans="2:5" x14ac:dyDescent="0.15">
      <c r="B50" s="282">
        <v>2033</v>
      </c>
      <c r="C50" s="279" t="s">
        <v>882</v>
      </c>
      <c r="D50" s="279" t="s">
        <v>883</v>
      </c>
      <c r="E50" s="279" t="s">
        <v>867</v>
      </c>
    </row>
    <row r="51" spans="2:5" x14ac:dyDescent="0.15">
      <c r="B51" s="282">
        <v>2019</v>
      </c>
      <c r="C51" s="279" t="s">
        <v>884</v>
      </c>
      <c r="D51" s="279" t="s">
        <v>885</v>
      </c>
      <c r="E51" s="279" t="s">
        <v>867</v>
      </c>
    </row>
    <row r="52" spans="2:5" x14ac:dyDescent="0.15">
      <c r="B52" s="282">
        <v>2020</v>
      </c>
      <c r="C52" s="279" t="s">
        <v>886</v>
      </c>
      <c r="D52" s="279" t="s">
        <v>887</v>
      </c>
      <c r="E52" s="279" t="s">
        <v>867</v>
      </c>
    </row>
    <row r="53" spans="2:5" x14ac:dyDescent="0.15">
      <c r="B53" s="282">
        <v>2021</v>
      </c>
      <c r="C53" s="279" t="s">
        <v>888</v>
      </c>
      <c r="D53" s="279" t="s">
        <v>889</v>
      </c>
      <c r="E53" s="279" t="s">
        <v>867</v>
      </c>
    </row>
    <row r="54" spans="2:5" x14ac:dyDescent="0.15">
      <c r="B54" s="282">
        <v>2022</v>
      </c>
      <c r="C54" s="279" t="s">
        <v>890</v>
      </c>
      <c r="D54" s="279" t="s">
        <v>891</v>
      </c>
      <c r="E54" s="279" t="s">
        <v>867</v>
      </c>
    </row>
    <row r="55" spans="2:5" x14ac:dyDescent="0.15">
      <c r="B55" s="282">
        <v>2023</v>
      </c>
      <c r="C55" s="279" t="s">
        <v>892</v>
      </c>
      <c r="D55" s="279" t="s">
        <v>893</v>
      </c>
      <c r="E55" s="279" t="s">
        <v>867</v>
      </c>
    </row>
    <row r="56" spans="2:5" x14ac:dyDescent="0.15">
      <c r="B56" s="282">
        <v>2039</v>
      </c>
      <c r="C56" s="279" t="s">
        <v>894</v>
      </c>
      <c r="D56" s="279" t="s">
        <v>895</v>
      </c>
      <c r="E56" s="279" t="s">
        <v>867</v>
      </c>
    </row>
    <row r="57" spans="2:5" x14ac:dyDescent="0.15">
      <c r="B57" s="282">
        <v>2040</v>
      </c>
      <c r="C57" s="279" t="s">
        <v>896</v>
      </c>
      <c r="D57" s="279" t="s">
        <v>897</v>
      </c>
      <c r="E57" s="279" t="s">
        <v>867</v>
      </c>
    </row>
    <row r="58" spans="2:5" x14ac:dyDescent="0.15">
      <c r="B58" s="282">
        <v>2051</v>
      </c>
      <c r="C58" s="279" t="s">
        <v>898</v>
      </c>
      <c r="D58" s="279" t="s">
        <v>899</v>
      </c>
      <c r="E58" s="279" t="s">
        <v>867</v>
      </c>
    </row>
    <row r="59" spans="2:5" x14ac:dyDescent="0.15">
      <c r="B59" s="282">
        <v>2053</v>
      </c>
      <c r="C59" s="279" t="s">
        <v>900</v>
      </c>
      <c r="D59" s="279" t="s">
        <v>901</v>
      </c>
      <c r="E59" s="279" t="s">
        <v>867</v>
      </c>
    </row>
    <row r="60" spans="2:5" x14ac:dyDescent="0.15">
      <c r="B60" s="282">
        <v>1013</v>
      </c>
      <c r="C60" s="279" t="s">
        <v>902</v>
      </c>
      <c r="D60" s="279" t="s">
        <v>903</v>
      </c>
      <c r="E60" s="279" t="s">
        <v>867</v>
      </c>
    </row>
    <row r="61" spans="2:5" x14ac:dyDescent="0.15">
      <c r="B61" s="282">
        <v>1102</v>
      </c>
      <c r="C61" s="279" t="s">
        <v>904</v>
      </c>
      <c r="D61" s="279" t="s">
        <v>905</v>
      </c>
      <c r="E61" s="279" t="s">
        <v>867</v>
      </c>
    </row>
    <row r="62" spans="2:5" x14ac:dyDescent="0.15">
      <c r="B62" s="282">
        <v>2036</v>
      </c>
      <c r="C62" s="279" t="s">
        <v>906</v>
      </c>
      <c r="D62" s="279" t="s">
        <v>907</v>
      </c>
      <c r="E62" s="279" t="s">
        <v>867</v>
      </c>
    </row>
    <row r="63" spans="2:5" x14ac:dyDescent="0.15">
      <c r="B63" s="282">
        <v>2037</v>
      </c>
      <c r="C63" s="279" t="s">
        <v>908</v>
      </c>
      <c r="D63" s="279" t="s">
        <v>909</v>
      </c>
      <c r="E63" s="279" t="s">
        <v>867</v>
      </c>
    </row>
    <row r="64" spans="2:5" x14ac:dyDescent="0.15">
      <c r="B64" s="282">
        <v>2038</v>
      </c>
      <c r="C64" s="279" t="s">
        <v>910</v>
      </c>
      <c r="D64" s="279" t="s">
        <v>905</v>
      </c>
      <c r="E64" s="279" t="s">
        <v>867</v>
      </c>
    </row>
    <row r="65" spans="2:5" x14ac:dyDescent="0.15">
      <c r="B65" s="282">
        <v>1105</v>
      </c>
      <c r="C65" s="279" t="s">
        <v>911</v>
      </c>
      <c r="D65" s="279" t="s">
        <v>912</v>
      </c>
      <c r="E65" s="279" t="s">
        <v>867</v>
      </c>
    </row>
    <row r="66" spans="2:5" x14ac:dyDescent="0.15">
      <c r="B66" s="282">
        <v>5073</v>
      </c>
      <c r="C66" s="279" t="s">
        <v>913</v>
      </c>
      <c r="D66" s="279" t="s">
        <v>914</v>
      </c>
      <c r="E66" s="279" t="s">
        <v>867</v>
      </c>
    </row>
    <row r="67" spans="2:5" x14ac:dyDescent="0.15">
      <c r="B67" s="282">
        <v>3057</v>
      </c>
      <c r="C67" s="279" t="s">
        <v>915</v>
      </c>
      <c r="D67" s="279" t="s">
        <v>916</v>
      </c>
      <c r="E67" s="279" t="s">
        <v>917</v>
      </c>
    </row>
    <row r="68" spans="2:5" x14ac:dyDescent="0.15">
      <c r="B68" s="282">
        <v>3058</v>
      </c>
      <c r="C68" s="279" t="s">
        <v>918</v>
      </c>
      <c r="D68" s="279" t="s">
        <v>919</v>
      </c>
      <c r="E68" s="279" t="s">
        <v>917</v>
      </c>
    </row>
    <row r="69" spans="2:5" x14ac:dyDescent="0.15">
      <c r="B69" s="282">
        <v>5060</v>
      </c>
      <c r="C69" s="279" t="s">
        <v>920</v>
      </c>
      <c r="D69" s="279" t="s">
        <v>921</v>
      </c>
      <c r="E69" s="279" t="s">
        <v>922</v>
      </c>
    </row>
    <row r="70" spans="2:5" x14ac:dyDescent="0.15">
      <c r="B70" s="282">
        <v>5061</v>
      </c>
      <c r="C70" s="279" t="s">
        <v>923</v>
      </c>
      <c r="D70" s="279" t="s">
        <v>924</v>
      </c>
      <c r="E70" s="279" t="s">
        <v>922</v>
      </c>
    </row>
    <row r="71" spans="2:5" x14ac:dyDescent="0.15">
      <c r="B71" s="282">
        <v>1008</v>
      </c>
      <c r="C71" s="279" t="s">
        <v>925</v>
      </c>
      <c r="D71" s="279" t="s">
        <v>926</v>
      </c>
      <c r="E71" s="279" t="s">
        <v>927</v>
      </c>
    </row>
    <row r="72" spans="2:5" x14ac:dyDescent="0.15">
      <c r="B72" s="282">
        <v>1004</v>
      </c>
      <c r="C72" s="279" t="s">
        <v>928</v>
      </c>
      <c r="D72" s="279" t="s">
        <v>929</v>
      </c>
      <c r="E72" s="279" t="s">
        <v>930</v>
      </c>
    </row>
    <row r="73" spans="2:5" x14ac:dyDescent="0.15">
      <c r="B73" s="282">
        <v>4042</v>
      </c>
      <c r="C73" s="279" t="s">
        <v>931</v>
      </c>
      <c r="D73" s="279" t="s">
        <v>932</v>
      </c>
      <c r="E73" s="279" t="s">
        <v>930</v>
      </c>
    </row>
    <row r="74" spans="2:5" x14ac:dyDescent="0.15">
      <c r="B74" s="282">
        <v>1005</v>
      </c>
      <c r="C74" s="279" t="s">
        <v>933</v>
      </c>
      <c r="D74" s="279" t="s">
        <v>934</v>
      </c>
      <c r="E74" s="279" t="s">
        <v>930</v>
      </c>
    </row>
    <row r="75" spans="2:5" x14ac:dyDescent="0.15">
      <c r="B75" s="282">
        <v>1006</v>
      </c>
      <c r="C75" s="279" t="s">
        <v>935</v>
      </c>
      <c r="D75" s="279" t="s">
        <v>936</v>
      </c>
      <c r="E75" s="279" t="s">
        <v>930</v>
      </c>
    </row>
    <row r="76" spans="2:5" x14ac:dyDescent="0.15">
      <c r="B76" s="282">
        <v>1007</v>
      </c>
      <c r="C76" s="279" t="s">
        <v>937</v>
      </c>
      <c r="D76" s="279" t="s">
        <v>938</v>
      </c>
      <c r="E76" s="279" t="s">
        <v>930</v>
      </c>
    </row>
    <row r="77" spans="2:5" x14ac:dyDescent="0.15">
      <c r="B77" s="282">
        <v>2063</v>
      </c>
      <c r="C77" s="279" t="s">
        <v>939</v>
      </c>
      <c r="D77" s="279" t="s">
        <v>940</v>
      </c>
      <c r="E77" s="279" t="s">
        <v>941</v>
      </c>
    </row>
    <row r="78" spans="2:5" x14ac:dyDescent="0.15">
      <c r="B78" s="282">
        <v>2009</v>
      </c>
      <c r="C78" s="279" t="s">
        <v>942</v>
      </c>
      <c r="D78" s="279" t="s">
        <v>943</v>
      </c>
      <c r="E78" s="279" t="s">
        <v>867</v>
      </c>
    </row>
    <row r="79" spans="2:5" x14ac:dyDescent="0.15">
      <c r="B79" s="282">
        <v>2046</v>
      </c>
      <c r="C79" s="279" t="s">
        <v>944</v>
      </c>
      <c r="D79" s="279" t="s">
        <v>945</v>
      </c>
      <c r="E79" s="279" t="s">
        <v>867</v>
      </c>
    </row>
    <row r="80" spans="2:5" x14ac:dyDescent="0.15">
      <c r="B80" s="282">
        <v>5064</v>
      </c>
      <c r="C80" s="279" t="s">
        <v>946</v>
      </c>
      <c r="D80" s="279" t="s">
        <v>947</v>
      </c>
      <c r="E80" s="279" t="s">
        <v>867</v>
      </c>
    </row>
    <row r="81" spans="2:5" x14ac:dyDescent="0.15">
      <c r="B81" s="282">
        <v>2065</v>
      </c>
      <c r="C81" s="279" t="s">
        <v>948</v>
      </c>
      <c r="D81" s="279" t="s">
        <v>949</v>
      </c>
      <c r="E81" s="279" t="s">
        <v>941</v>
      </c>
    </row>
    <row r="82" spans="2:5" x14ac:dyDescent="0.15">
      <c r="B82" s="282">
        <v>2066</v>
      </c>
      <c r="C82" s="279" t="s">
        <v>950</v>
      </c>
      <c r="D82" s="279" t="s">
        <v>951</v>
      </c>
      <c r="E82" s="279" t="s">
        <v>941</v>
      </c>
    </row>
    <row r="83" spans="2:5" x14ac:dyDescent="0.15">
      <c r="B83" s="282">
        <v>2067</v>
      </c>
      <c r="C83" s="279" t="s">
        <v>952</v>
      </c>
      <c r="D83" s="279" t="s">
        <v>953</v>
      </c>
      <c r="E83" s="279" t="s">
        <v>941</v>
      </c>
    </row>
    <row r="84" spans="2:5" x14ac:dyDescent="0.15">
      <c r="B84" s="282">
        <v>2064</v>
      </c>
      <c r="C84" s="279" t="s">
        <v>954</v>
      </c>
      <c r="D84" s="279" t="s">
        <v>955</v>
      </c>
      <c r="E84" s="279" t="s">
        <v>941</v>
      </c>
    </row>
    <row r="85" spans="2:5" x14ac:dyDescent="0.15">
      <c r="B85" s="282">
        <v>1015</v>
      </c>
      <c r="C85" s="279" t="s">
        <v>956</v>
      </c>
      <c r="D85" s="279" t="s">
        <v>957</v>
      </c>
      <c r="E85" s="279" t="s">
        <v>958</v>
      </c>
    </row>
    <row r="86" spans="2:5" x14ac:dyDescent="0.15">
      <c r="B86" s="282">
        <v>3056</v>
      </c>
      <c r="C86" s="279" t="s">
        <v>959</v>
      </c>
      <c r="D86" s="279" t="s">
        <v>960</v>
      </c>
      <c r="E86" s="279" t="s">
        <v>798</v>
      </c>
    </row>
    <row r="87" spans="2:5" x14ac:dyDescent="0.15">
      <c r="B87" s="282">
        <v>2010</v>
      </c>
      <c r="C87" s="279" t="s">
        <v>961</v>
      </c>
      <c r="D87" s="279" t="s">
        <v>962</v>
      </c>
      <c r="E87" s="279" t="s">
        <v>798</v>
      </c>
    </row>
    <row r="88" spans="2:5" x14ac:dyDescent="0.15">
      <c r="B88" s="282">
        <v>2052</v>
      </c>
      <c r="C88" s="279" t="s">
        <v>963</v>
      </c>
      <c r="D88" s="279" t="s">
        <v>964</v>
      </c>
      <c r="E88" s="279" t="s">
        <v>801</v>
      </c>
    </row>
    <row r="89" spans="2:5" x14ac:dyDescent="0.15">
      <c r="B89" s="282">
        <v>2056</v>
      </c>
      <c r="C89" s="279" t="s">
        <v>965</v>
      </c>
      <c r="D89" s="279" t="s">
        <v>966</v>
      </c>
      <c r="E89" s="279" t="s">
        <v>801</v>
      </c>
    </row>
    <row r="90" spans="2:5" x14ac:dyDescent="0.15">
      <c r="B90" s="282">
        <v>5072</v>
      </c>
      <c r="C90" s="279" t="s">
        <v>967</v>
      </c>
      <c r="D90" s="279" t="s">
        <v>968</v>
      </c>
      <c r="E90" s="279" t="s">
        <v>969</v>
      </c>
    </row>
    <row r="91" spans="2:5" x14ac:dyDescent="0.15">
      <c r="B91" s="282">
        <v>4052</v>
      </c>
      <c r="C91" s="279" t="s">
        <v>970</v>
      </c>
      <c r="D91" s="279" t="s">
        <v>971</v>
      </c>
      <c r="E91" s="279" t="s">
        <v>972</v>
      </c>
    </row>
    <row r="92" spans="2:5" x14ac:dyDescent="0.15">
      <c r="B92" s="282">
        <v>5071</v>
      </c>
      <c r="C92" s="279" t="s">
        <v>973</v>
      </c>
      <c r="D92" s="279" t="s">
        <v>974</v>
      </c>
      <c r="E92" s="279" t="s">
        <v>975</v>
      </c>
    </row>
    <row r="93" spans="2:5" x14ac:dyDescent="0.15">
      <c r="B93" s="282">
        <v>2047</v>
      </c>
      <c r="C93" s="279" t="s">
        <v>976</v>
      </c>
      <c r="D93" s="279" t="s">
        <v>977</v>
      </c>
      <c r="E93" s="279" t="s">
        <v>867</v>
      </c>
    </row>
    <row r="94" spans="2:5" x14ac:dyDescent="0.15">
      <c r="B94" s="282">
        <v>2058</v>
      </c>
      <c r="C94" s="279" t="s">
        <v>978</v>
      </c>
      <c r="D94" s="279" t="s">
        <v>979</v>
      </c>
      <c r="E94" s="279" t="s">
        <v>980</v>
      </c>
    </row>
    <row r="95" spans="2:5" x14ac:dyDescent="0.15">
      <c r="B95" s="282">
        <v>1011</v>
      </c>
      <c r="C95" s="279" t="s">
        <v>981</v>
      </c>
      <c r="D95" s="279" t="s">
        <v>982</v>
      </c>
      <c r="E95" s="279" t="s">
        <v>980</v>
      </c>
    </row>
    <row r="96" spans="2:5" x14ac:dyDescent="0.15">
      <c r="B96" s="282">
        <v>1012</v>
      </c>
      <c r="C96" s="279" t="s">
        <v>983</v>
      </c>
      <c r="D96" s="279" t="s">
        <v>984</v>
      </c>
      <c r="E96" s="279" t="s">
        <v>980</v>
      </c>
    </row>
    <row r="97" spans="2:5" x14ac:dyDescent="0.15">
      <c r="B97" s="282">
        <v>2284</v>
      </c>
      <c r="C97" s="279" t="s">
        <v>985</v>
      </c>
      <c r="D97" s="279" t="s">
        <v>986</v>
      </c>
      <c r="E97" s="279" t="s">
        <v>980</v>
      </c>
    </row>
    <row r="98" spans="2:5" x14ac:dyDescent="0.15">
      <c r="B98" s="282">
        <v>2285</v>
      </c>
      <c r="C98" s="279" t="s">
        <v>987</v>
      </c>
      <c r="D98" s="279" t="s">
        <v>988</v>
      </c>
      <c r="E98" s="279" t="s">
        <v>980</v>
      </c>
    </row>
    <row r="99" spans="2:5" x14ac:dyDescent="0.15">
      <c r="B99" s="282">
        <v>2043</v>
      </c>
      <c r="C99" s="279" t="s">
        <v>989</v>
      </c>
      <c r="D99" s="279" t="s">
        <v>990</v>
      </c>
      <c r="E99" s="279" t="s">
        <v>980</v>
      </c>
    </row>
    <row r="100" spans="2:5" x14ac:dyDescent="0.15">
      <c r="B100" s="282">
        <v>3046</v>
      </c>
      <c r="C100" s="279" t="s">
        <v>991</v>
      </c>
      <c r="D100" s="279" t="s">
        <v>992</v>
      </c>
      <c r="E100" s="279" t="s">
        <v>993</v>
      </c>
    </row>
    <row r="101" spans="2:5" x14ac:dyDescent="0.15">
      <c r="B101" s="282">
        <v>3047</v>
      </c>
      <c r="C101" s="279" t="s">
        <v>994</v>
      </c>
      <c r="D101" s="279" t="s">
        <v>995</v>
      </c>
      <c r="E101" s="279" t="s">
        <v>993</v>
      </c>
    </row>
    <row r="102" spans="2:5" x14ac:dyDescent="0.15">
      <c r="B102" s="282">
        <v>3048</v>
      </c>
      <c r="C102" s="279" t="s">
        <v>996</v>
      </c>
      <c r="D102" s="279" t="s">
        <v>997</v>
      </c>
      <c r="E102" s="279" t="s">
        <v>993</v>
      </c>
    </row>
    <row r="103" spans="2:5" x14ac:dyDescent="0.15">
      <c r="B103" s="282">
        <v>3049</v>
      </c>
      <c r="C103" s="279" t="s">
        <v>998</v>
      </c>
      <c r="D103" s="279" t="s">
        <v>999</v>
      </c>
      <c r="E103" s="279" t="s">
        <v>993</v>
      </c>
    </row>
    <row r="104" spans="2:5" x14ac:dyDescent="0.15">
      <c r="B104" s="282">
        <v>4060</v>
      </c>
      <c r="C104" s="279" t="s">
        <v>1000</v>
      </c>
      <c r="D104" s="279" t="s">
        <v>1001</v>
      </c>
      <c r="E104" s="279" t="s">
        <v>1002</v>
      </c>
    </row>
    <row r="105" spans="2:5" x14ac:dyDescent="0.15">
      <c r="B105" s="282">
        <v>4045</v>
      </c>
      <c r="C105" s="279" t="s">
        <v>1003</v>
      </c>
      <c r="D105" s="279" t="s">
        <v>1004</v>
      </c>
      <c r="E105" s="279" t="s">
        <v>1002</v>
      </c>
    </row>
    <row r="106" spans="2:5" x14ac:dyDescent="0.15">
      <c r="B106" s="282">
        <v>4065</v>
      </c>
      <c r="C106" s="279" t="s">
        <v>1005</v>
      </c>
      <c r="D106" s="279" t="s">
        <v>1006</v>
      </c>
      <c r="E106" s="279" t="s">
        <v>1002</v>
      </c>
    </row>
    <row r="107" spans="2:5" x14ac:dyDescent="0.15">
      <c r="B107" s="282">
        <v>2048</v>
      </c>
      <c r="C107" s="279" t="s">
        <v>1007</v>
      </c>
      <c r="D107" s="279" t="s">
        <v>1008</v>
      </c>
      <c r="E107" s="279" t="s">
        <v>1002</v>
      </c>
    </row>
    <row r="108" spans="2:5" x14ac:dyDescent="0.15">
      <c r="B108" s="282">
        <v>4431</v>
      </c>
      <c r="C108" s="279" t="s">
        <v>1009</v>
      </c>
      <c r="D108" s="279" t="s">
        <v>1010</v>
      </c>
      <c r="E108" s="279" t="s">
        <v>1011</v>
      </c>
    </row>
    <row r="109" spans="2:5" x14ac:dyDescent="0.15">
      <c r="B109" s="282">
        <v>4430</v>
      </c>
      <c r="C109" s="279" t="s">
        <v>1012</v>
      </c>
      <c r="D109" s="279" t="s">
        <v>1013</v>
      </c>
      <c r="E109" s="279" t="s">
        <v>1014</v>
      </c>
    </row>
    <row r="110" spans="2:5" x14ac:dyDescent="0.15">
      <c r="B110" s="282">
        <v>4059</v>
      </c>
      <c r="C110" s="279" t="s">
        <v>1015</v>
      </c>
      <c r="D110" s="279" t="s">
        <v>1016</v>
      </c>
      <c r="E110" s="279" t="s">
        <v>1017</v>
      </c>
    </row>
    <row r="111" spans="2:5" x14ac:dyDescent="0.15">
      <c r="B111" s="282">
        <v>4043</v>
      </c>
      <c r="C111" s="279" t="s">
        <v>1018</v>
      </c>
      <c r="D111" s="279" t="s">
        <v>1019</v>
      </c>
      <c r="E111" s="279" t="s">
        <v>1020</v>
      </c>
    </row>
    <row r="112" spans="2:5" x14ac:dyDescent="0.15">
      <c r="B112" s="282">
        <v>4044</v>
      </c>
      <c r="C112" s="279" t="s">
        <v>1021</v>
      </c>
      <c r="D112" s="279" t="s">
        <v>955</v>
      </c>
      <c r="E112" s="279" t="s">
        <v>1020</v>
      </c>
    </row>
    <row r="113" spans="2:5" x14ac:dyDescent="0.15">
      <c r="B113" s="282">
        <v>2016</v>
      </c>
      <c r="C113" s="279" t="s">
        <v>1022</v>
      </c>
      <c r="D113" s="279" t="s">
        <v>1023</v>
      </c>
      <c r="E113" s="279" t="s">
        <v>1024</v>
      </c>
    </row>
    <row r="114" spans="2:5" x14ac:dyDescent="0.15">
      <c r="B114" s="282">
        <v>2286</v>
      </c>
      <c r="C114" s="279" t="s">
        <v>1025</v>
      </c>
      <c r="D114" s="279" t="s">
        <v>1026</v>
      </c>
      <c r="E114" s="279" t="s">
        <v>1024</v>
      </c>
    </row>
    <row r="115" spans="2:5" x14ac:dyDescent="0.15">
      <c r="B115" s="282">
        <v>2014</v>
      </c>
      <c r="C115" s="279" t="s">
        <v>1027</v>
      </c>
      <c r="D115" s="279" t="s">
        <v>1028</v>
      </c>
      <c r="E115" s="279" t="s">
        <v>1024</v>
      </c>
    </row>
    <row r="116" spans="2:5" x14ac:dyDescent="0.15">
      <c r="B116" s="282">
        <v>2017</v>
      </c>
      <c r="C116" s="279" t="s">
        <v>1029</v>
      </c>
      <c r="D116" s="279" t="s">
        <v>1030</v>
      </c>
      <c r="E116" s="279" t="s">
        <v>1024</v>
      </c>
    </row>
    <row r="117" spans="2:5" x14ac:dyDescent="0.15">
      <c r="B117" s="282">
        <v>2027</v>
      </c>
      <c r="C117" s="279" t="s">
        <v>1031</v>
      </c>
      <c r="D117" s="279" t="s">
        <v>1032</v>
      </c>
      <c r="E117" s="279" t="s">
        <v>980</v>
      </c>
    </row>
    <row r="118" spans="2:5" x14ac:dyDescent="0.15">
      <c r="B118" s="282">
        <v>2028</v>
      </c>
      <c r="C118" s="279" t="s">
        <v>1033</v>
      </c>
      <c r="D118" s="279" t="s">
        <v>1034</v>
      </c>
      <c r="E118" s="279" t="s">
        <v>980</v>
      </c>
    </row>
    <row r="119" spans="2:5" x14ac:dyDescent="0.15">
      <c r="B119" s="282">
        <v>2029</v>
      </c>
      <c r="C119" s="279" t="s">
        <v>1035</v>
      </c>
      <c r="D119" s="279" t="s">
        <v>1036</v>
      </c>
      <c r="E119" s="279" t="s">
        <v>980</v>
      </c>
    </row>
    <row r="120" spans="2:5" x14ac:dyDescent="0.15">
      <c r="B120" s="282">
        <v>2062</v>
      </c>
      <c r="C120" s="279" t="s">
        <v>1037</v>
      </c>
      <c r="D120" s="279" t="s">
        <v>1038</v>
      </c>
      <c r="E120" s="279" t="s">
        <v>980</v>
      </c>
    </row>
    <row r="121" spans="2:5" x14ac:dyDescent="0.15">
      <c r="B121" s="282">
        <v>2061</v>
      </c>
      <c r="C121" s="279" t="s">
        <v>1039</v>
      </c>
      <c r="D121" s="279" t="s">
        <v>1040</v>
      </c>
      <c r="E121" s="279" t="s">
        <v>980</v>
      </c>
    </row>
    <row r="122" spans="2:5" x14ac:dyDescent="0.15">
      <c r="B122" s="282">
        <v>2049</v>
      </c>
      <c r="C122" s="279" t="s">
        <v>1041</v>
      </c>
      <c r="D122" s="279" t="s">
        <v>1042</v>
      </c>
      <c r="E122" s="279" t="s">
        <v>980</v>
      </c>
    </row>
    <row r="123" spans="2:5" x14ac:dyDescent="0.15">
      <c r="B123" s="282">
        <v>2059</v>
      </c>
      <c r="C123" s="279" t="s">
        <v>1043</v>
      </c>
      <c r="D123" s="279" t="s">
        <v>1044</v>
      </c>
      <c r="E123" s="279" t="s">
        <v>980</v>
      </c>
    </row>
    <row r="124" spans="2:5" x14ac:dyDescent="0.15">
      <c r="B124" s="282">
        <v>2055</v>
      </c>
      <c r="C124" s="279" t="s">
        <v>1045</v>
      </c>
      <c r="D124" s="279" t="s">
        <v>1046</v>
      </c>
      <c r="E124" s="279" t="s">
        <v>980</v>
      </c>
    </row>
    <row r="125" spans="2:5" x14ac:dyDescent="0.15">
      <c r="B125" s="282">
        <v>2041</v>
      </c>
      <c r="C125" s="279" t="s">
        <v>1047</v>
      </c>
      <c r="D125" s="279" t="s">
        <v>1048</v>
      </c>
      <c r="E125" s="279" t="s">
        <v>980</v>
      </c>
    </row>
    <row r="126" spans="2:5" x14ac:dyDescent="0.15">
      <c r="B126" s="282">
        <v>2035</v>
      </c>
      <c r="C126" s="279" t="s">
        <v>1049</v>
      </c>
      <c r="D126" s="279" t="s">
        <v>1050</v>
      </c>
      <c r="E126" s="279" t="s">
        <v>980</v>
      </c>
    </row>
    <row r="127" spans="2:5" x14ac:dyDescent="0.15">
      <c r="B127" s="282">
        <v>2034</v>
      </c>
      <c r="C127" s="279" t="s">
        <v>1051</v>
      </c>
      <c r="D127" s="279" t="s">
        <v>1052</v>
      </c>
      <c r="E127" s="279" t="s">
        <v>980</v>
      </c>
    </row>
    <row r="128" spans="2:5" x14ac:dyDescent="0.15">
      <c r="B128" s="282">
        <v>1103</v>
      </c>
      <c r="C128" s="279" t="s">
        <v>1053</v>
      </c>
      <c r="D128" s="279" t="s">
        <v>1054</v>
      </c>
      <c r="E128" s="279" t="s">
        <v>980</v>
      </c>
    </row>
    <row r="129" spans="2:5" x14ac:dyDescent="0.15">
      <c r="B129" s="282">
        <v>2044</v>
      </c>
      <c r="C129" s="279" t="s">
        <v>1055</v>
      </c>
      <c r="D129" s="279" t="s">
        <v>1056</v>
      </c>
      <c r="E129" s="279" t="s">
        <v>1057</v>
      </c>
    </row>
    <row r="130" spans="2:5" x14ac:dyDescent="0.15">
      <c r="B130" s="282">
        <v>3060</v>
      </c>
      <c r="C130" s="279" t="s">
        <v>1058</v>
      </c>
      <c r="D130" s="279" t="s">
        <v>1059</v>
      </c>
      <c r="E130" s="279" t="s">
        <v>1060</v>
      </c>
    </row>
    <row r="131" spans="2:5" x14ac:dyDescent="0.15">
      <c r="B131" s="282">
        <v>4058</v>
      </c>
      <c r="C131" s="279" t="s">
        <v>1061</v>
      </c>
      <c r="D131" s="279" t="s">
        <v>1062</v>
      </c>
      <c r="E131" s="279" t="s">
        <v>1063</v>
      </c>
    </row>
    <row r="132" spans="2:5" x14ac:dyDescent="0.15">
      <c r="B132" s="282">
        <v>4063</v>
      </c>
      <c r="C132" s="279" t="s">
        <v>1064</v>
      </c>
      <c r="D132" s="279" t="s">
        <v>1065</v>
      </c>
      <c r="E132" s="279" t="s">
        <v>1066</v>
      </c>
    </row>
    <row r="133" spans="2:5" x14ac:dyDescent="0.15">
      <c r="B133" s="282">
        <v>4064</v>
      </c>
      <c r="C133" s="279" t="s">
        <v>1067</v>
      </c>
      <c r="D133" s="279" t="s">
        <v>1068</v>
      </c>
      <c r="E133" s="279" t="s">
        <v>1066</v>
      </c>
    </row>
    <row r="134" spans="2:5" x14ac:dyDescent="0.15">
      <c r="B134" s="282">
        <v>5065</v>
      </c>
      <c r="C134" s="279" t="s">
        <v>1069</v>
      </c>
      <c r="D134" s="279" t="s">
        <v>1070</v>
      </c>
      <c r="E134" s="279" t="s">
        <v>1071</v>
      </c>
    </row>
    <row r="135" spans="2:5" x14ac:dyDescent="0.15">
      <c r="B135" s="282">
        <v>2287</v>
      </c>
      <c r="C135" s="279" t="s">
        <v>1072</v>
      </c>
      <c r="D135" s="279" t="s">
        <v>1073</v>
      </c>
      <c r="E135" s="279" t="s">
        <v>980</v>
      </c>
    </row>
    <row r="136" spans="2:5" x14ac:dyDescent="0.15">
      <c r="B136" s="284"/>
      <c r="C136" s="280"/>
      <c r="D136" s="280"/>
      <c r="E136" s="280"/>
    </row>
    <row r="138" spans="2:5" x14ac:dyDescent="0.15">
      <c r="C138" s="281"/>
    </row>
    <row r="139" spans="2:5" x14ac:dyDescent="0.15">
      <c r="B139" s="274"/>
    </row>
    <row r="140" spans="2:5" x14ac:dyDescent="0.15">
      <c r="B140" s="274"/>
    </row>
    <row r="141" spans="2:5" x14ac:dyDescent="0.15">
      <c r="B141" s="274"/>
    </row>
  </sheetData>
  <mergeCells count="6">
    <mergeCell ref="B4:B9"/>
    <mergeCell ref="C7:C9"/>
    <mergeCell ref="D7:D9"/>
    <mergeCell ref="E7:E9"/>
    <mergeCell ref="C5:D6"/>
    <mergeCell ref="E5:E6"/>
  </mergeCells>
  <phoneticPr fontId="7"/>
  <pageMargins left="0.7" right="0.7" top="0.75" bottom="0.75" header="0.3" footer="0.3"/>
  <pageSetup paperSize="9" scale="4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K58"/>
  <sheetViews>
    <sheetView showGridLines="0" showZeros="0" view="pageBreakPreview" zoomScaleNormal="100" zoomScaleSheetLayoutView="100" workbookViewId="0">
      <pane xSplit="1" ySplit="8" topLeftCell="B12"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1.625" style="6" customWidth="1"/>
    <col min="2" max="2" width="5.625" style="6" bestFit="1" customWidth="1"/>
    <col min="3" max="3" width="7" style="6" bestFit="1" customWidth="1"/>
    <col min="4" max="5" width="5.875" style="6" customWidth="1"/>
    <col min="6" max="14" width="4.125" style="6" customWidth="1"/>
    <col min="15" max="23" width="4.5" style="6" customWidth="1"/>
    <col min="24" max="37" width="4.125" style="6" customWidth="1"/>
    <col min="38" max="38" width="1.375" style="6" customWidth="1"/>
    <col min="39" max="16384" width="9" style="6"/>
  </cols>
  <sheetData>
    <row r="2" spans="2:37" ht="8.25" customHeight="1" x14ac:dyDescent="0.15">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2:37" ht="24.95" customHeight="1" x14ac:dyDescent="0.15">
      <c r="B3" s="468" t="s">
        <v>218</v>
      </c>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row>
    <row r="4" spans="2:37" ht="20.100000000000001" customHeight="1" x14ac:dyDescent="0.15">
      <c r="B4" s="469" t="s">
        <v>217</v>
      </c>
      <c r="C4" s="469"/>
      <c r="D4" s="469"/>
      <c r="E4" s="470" t="str">
        <f>'様式S-1'!D3</f>
        <v>○○トンネル</v>
      </c>
      <c r="F4" s="470"/>
      <c r="G4" s="470"/>
      <c r="H4" s="470"/>
      <c r="I4" s="470"/>
      <c r="J4" s="471" t="s">
        <v>216</v>
      </c>
      <c r="K4" s="471"/>
      <c r="L4" s="471"/>
      <c r="M4" s="472" t="str">
        <f>'様式S-1'!J3</f>
        <v>国道○○</v>
      </c>
      <c r="N4" s="473"/>
      <c r="O4" s="473"/>
      <c r="P4" s="473"/>
      <c r="Q4" s="473"/>
      <c r="R4" s="473"/>
      <c r="S4" s="301" t="s">
        <v>184</v>
      </c>
      <c r="T4" s="302"/>
      <c r="U4" s="302"/>
      <c r="V4" s="302"/>
      <c r="W4" s="302"/>
      <c r="X4" s="303"/>
      <c r="Y4" s="462"/>
      <c r="Z4" s="463"/>
      <c r="AA4" s="463"/>
      <c r="AB4" s="463"/>
      <c r="AC4" s="464"/>
      <c r="AD4" s="450" t="s">
        <v>183</v>
      </c>
      <c r="AE4" s="451"/>
      <c r="AF4" s="451"/>
      <c r="AG4" s="452"/>
      <c r="AH4" s="456">
        <f>'様式S-1'!R5</f>
        <v>44926</v>
      </c>
      <c r="AI4" s="457"/>
      <c r="AJ4" s="457"/>
      <c r="AK4" s="458"/>
    </row>
    <row r="5" spans="2:37" ht="20.100000000000001" customHeight="1" x14ac:dyDescent="0.15">
      <c r="B5" s="474" t="s">
        <v>0</v>
      </c>
      <c r="C5" s="474"/>
      <c r="D5" s="474"/>
      <c r="E5" s="475" t="str">
        <f>'様式S-1'!D4</f>
        <v>○○トンネル</v>
      </c>
      <c r="F5" s="475"/>
      <c r="G5" s="475"/>
      <c r="H5" s="475"/>
      <c r="I5" s="475"/>
      <c r="J5" s="476" t="s">
        <v>1</v>
      </c>
      <c r="K5" s="476"/>
      <c r="L5" s="476"/>
      <c r="M5" s="472" t="str">
        <f>'様式S-1'!R3</f>
        <v>○○事務所</v>
      </c>
      <c r="N5" s="473"/>
      <c r="O5" s="473"/>
      <c r="P5" s="473"/>
      <c r="Q5" s="473"/>
      <c r="R5" s="473"/>
      <c r="S5" s="304"/>
      <c r="T5" s="305"/>
      <c r="U5" s="305"/>
      <c r="V5" s="305"/>
      <c r="W5" s="305"/>
      <c r="X5" s="306"/>
      <c r="Y5" s="465"/>
      <c r="Z5" s="466"/>
      <c r="AA5" s="466"/>
      <c r="AB5" s="466"/>
      <c r="AC5" s="467"/>
      <c r="AD5" s="453"/>
      <c r="AE5" s="454"/>
      <c r="AF5" s="454"/>
      <c r="AG5" s="455"/>
      <c r="AH5" s="459"/>
      <c r="AI5" s="460"/>
      <c r="AJ5" s="460"/>
      <c r="AK5" s="461"/>
    </row>
    <row r="6" spans="2:37" ht="13.5" customHeight="1" x14ac:dyDescent="0.15">
      <c r="B6" s="429" t="s">
        <v>215</v>
      </c>
      <c r="C6" s="429" t="s">
        <v>214</v>
      </c>
      <c r="D6" s="432" t="s">
        <v>213</v>
      </c>
      <c r="E6" s="433"/>
      <c r="F6" s="434" t="s">
        <v>212</v>
      </c>
      <c r="G6" s="435"/>
      <c r="H6" s="435"/>
      <c r="I6" s="435"/>
      <c r="J6" s="435"/>
      <c r="K6" s="436" t="s">
        <v>211</v>
      </c>
      <c r="L6" s="437"/>
      <c r="M6" s="437"/>
      <c r="N6" s="438"/>
      <c r="O6" s="439" t="s">
        <v>210</v>
      </c>
      <c r="P6" s="439"/>
      <c r="Q6" s="439"/>
      <c r="R6" s="439"/>
      <c r="S6" s="439"/>
      <c r="T6" s="439"/>
      <c r="U6" s="439"/>
      <c r="V6" s="439"/>
      <c r="W6" s="439"/>
      <c r="X6" s="439"/>
      <c r="Y6" s="439"/>
      <c r="Z6" s="444" t="s">
        <v>209</v>
      </c>
      <c r="AA6" s="433"/>
      <c r="AB6" s="433"/>
      <c r="AC6" s="433"/>
      <c r="AD6" s="433"/>
      <c r="AE6" s="433"/>
      <c r="AF6" s="445" t="s">
        <v>208</v>
      </c>
      <c r="AG6" s="446"/>
      <c r="AH6" s="446"/>
      <c r="AI6" s="446"/>
      <c r="AJ6" s="446"/>
      <c r="AK6" s="447"/>
    </row>
    <row r="7" spans="2:37" ht="13.5" customHeight="1" x14ac:dyDescent="0.15">
      <c r="B7" s="430"/>
      <c r="C7" s="431"/>
      <c r="D7" s="57" t="s">
        <v>207</v>
      </c>
      <c r="E7" s="56" t="s">
        <v>206</v>
      </c>
      <c r="F7" s="430" t="s">
        <v>205</v>
      </c>
      <c r="G7" s="430"/>
      <c r="H7" s="430"/>
      <c r="I7" s="423" t="s">
        <v>204</v>
      </c>
      <c r="J7" s="423" t="s">
        <v>203</v>
      </c>
      <c r="K7" s="423" t="s">
        <v>202</v>
      </c>
      <c r="L7" s="425" t="s">
        <v>201</v>
      </c>
      <c r="M7" s="419" t="s">
        <v>192</v>
      </c>
      <c r="N7" s="440"/>
      <c r="O7" s="415" t="s">
        <v>200</v>
      </c>
      <c r="P7" s="417" t="s">
        <v>302</v>
      </c>
      <c r="Q7" s="415" t="s">
        <v>199</v>
      </c>
      <c r="R7" s="415" t="s">
        <v>198</v>
      </c>
      <c r="S7" s="427" t="s">
        <v>300</v>
      </c>
      <c r="T7" s="427" t="s">
        <v>197</v>
      </c>
      <c r="U7" s="427" t="s">
        <v>304</v>
      </c>
      <c r="V7" s="415" t="s">
        <v>303</v>
      </c>
      <c r="W7" s="417" t="s">
        <v>301</v>
      </c>
      <c r="X7" s="419" t="s">
        <v>192</v>
      </c>
      <c r="Y7" s="420"/>
      <c r="Z7" s="443" t="s">
        <v>196</v>
      </c>
      <c r="AA7" s="423" t="s">
        <v>195</v>
      </c>
      <c r="AB7" s="423" t="s">
        <v>194</v>
      </c>
      <c r="AC7" s="425" t="s">
        <v>193</v>
      </c>
      <c r="AD7" s="443" t="s">
        <v>192</v>
      </c>
      <c r="AE7" s="430"/>
      <c r="AF7" s="445"/>
      <c r="AG7" s="446"/>
      <c r="AH7" s="446"/>
      <c r="AI7" s="446"/>
      <c r="AJ7" s="446"/>
      <c r="AK7" s="447"/>
    </row>
    <row r="8" spans="2:37" x14ac:dyDescent="0.15">
      <c r="B8" s="430"/>
      <c r="C8" s="74" t="s">
        <v>191</v>
      </c>
      <c r="D8" s="55" t="s">
        <v>190</v>
      </c>
      <c r="E8" s="223" t="s">
        <v>189</v>
      </c>
      <c r="F8" s="430"/>
      <c r="G8" s="430"/>
      <c r="H8" s="430"/>
      <c r="I8" s="424"/>
      <c r="J8" s="424"/>
      <c r="K8" s="424"/>
      <c r="L8" s="426"/>
      <c r="M8" s="441"/>
      <c r="N8" s="442"/>
      <c r="O8" s="416"/>
      <c r="P8" s="418"/>
      <c r="Q8" s="416"/>
      <c r="R8" s="416"/>
      <c r="S8" s="428"/>
      <c r="T8" s="428"/>
      <c r="U8" s="428"/>
      <c r="V8" s="416"/>
      <c r="W8" s="418"/>
      <c r="X8" s="421"/>
      <c r="Y8" s="422"/>
      <c r="Z8" s="430"/>
      <c r="AA8" s="424"/>
      <c r="AB8" s="424"/>
      <c r="AC8" s="426"/>
      <c r="AD8" s="430"/>
      <c r="AE8" s="430"/>
      <c r="AF8" s="441"/>
      <c r="AG8" s="448"/>
      <c r="AH8" s="448"/>
      <c r="AI8" s="448"/>
      <c r="AJ8" s="448"/>
      <c r="AK8" s="449"/>
    </row>
    <row r="9" spans="2:37" ht="13.5" customHeight="1" x14ac:dyDescent="0.15">
      <c r="B9" s="217" t="s">
        <v>455</v>
      </c>
      <c r="C9" s="218">
        <v>0.7</v>
      </c>
      <c r="D9" s="219"/>
      <c r="E9" s="222">
        <v>0.7</v>
      </c>
      <c r="F9" s="413" t="s">
        <v>490</v>
      </c>
      <c r="G9" s="413"/>
      <c r="H9" s="413"/>
      <c r="I9" s="217" t="s">
        <v>493</v>
      </c>
      <c r="J9" s="38"/>
      <c r="K9" s="217"/>
      <c r="L9" s="217"/>
      <c r="M9" s="407"/>
      <c r="N9" s="408"/>
      <c r="O9" s="217"/>
      <c r="P9" s="217"/>
      <c r="Q9" s="217"/>
      <c r="R9" s="217"/>
      <c r="S9" s="217"/>
      <c r="T9" s="215"/>
      <c r="U9" s="215"/>
      <c r="V9" s="215"/>
      <c r="W9" s="215"/>
      <c r="X9" s="405"/>
      <c r="Y9" s="406"/>
      <c r="Z9" s="215"/>
      <c r="AA9" s="215"/>
      <c r="AB9" s="215"/>
      <c r="AC9" s="215"/>
      <c r="AD9" s="405"/>
      <c r="AE9" s="406"/>
      <c r="AF9" s="409" t="s">
        <v>498</v>
      </c>
      <c r="AG9" s="410"/>
      <c r="AH9" s="410"/>
      <c r="AI9" s="410"/>
      <c r="AJ9" s="410"/>
      <c r="AK9" s="411"/>
    </row>
    <row r="10" spans="2:37" ht="13.5" customHeight="1" x14ac:dyDescent="0.15">
      <c r="B10" s="216" t="s">
        <v>456</v>
      </c>
      <c r="C10" s="218">
        <v>10.5</v>
      </c>
      <c r="D10" s="219">
        <v>0.7</v>
      </c>
      <c r="E10" s="222">
        <v>11.2</v>
      </c>
      <c r="F10" s="412"/>
      <c r="G10" s="412"/>
      <c r="H10" s="412"/>
      <c r="I10" s="217" t="s">
        <v>493</v>
      </c>
      <c r="J10" s="38"/>
      <c r="K10" s="217" t="s">
        <v>493</v>
      </c>
      <c r="L10" s="217" t="s">
        <v>493</v>
      </c>
      <c r="M10" s="407"/>
      <c r="N10" s="408"/>
      <c r="O10" s="217"/>
      <c r="P10" s="217"/>
      <c r="Q10" s="217"/>
      <c r="R10" s="217"/>
      <c r="S10" s="217"/>
      <c r="T10" s="215"/>
      <c r="U10" s="215"/>
      <c r="V10" s="215"/>
      <c r="W10" s="215"/>
      <c r="X10" s="405"/>
      <c r="Y10" s="406"/>
      <c r="Z10" s="215"/>
      <c r="AA10" s="215"/>
      <c r="AB10" s="215"/>
      <c r="AC10" s="215" t="s">
        <v>493</v>
      </c>
      <c r="AD10" s="405"/>
      <c r="AE10" s="406"/>
      <c r="AF10" s="409" t="s">
        <v>499</v>
      </c>
      <c r="AG10" s="410"/>
      <c r="AH10" s="410"/>
      <c r="AI10" s="410"/>
      <c r="AJ10" s="410"/>
      <c r="AK10" s="411"/>
    </row>
    <row r="11" spans="2:37" ht="13.5" customHeight="1" x14ac:dyDescent="0.15">
      <c r="B11" s="216" t="s">
        <v>457</v>
      </c>
      <c r="C11" s="218">
        <v>10.5</v>
      </c>
      <c r="D11" s="219">
        <v>11.2</v>
      </c>
      <c r="E11" s="222">
        <v>21.7</v>
      </c>
      <c r="F11" s="412"/>
      <c r="G11" s="412"/>
      <c r="H11" s="412"/>
      <c r="I11" s="217" t="s">
        <v>493</v>
      </c>
      <c r="J11" s="38"/>
      <c r="K11" s="217" t="s">
        <v>493</v>
      </c>
      <c r="L11" s="217" t="s">
        <v>493</v>
      </c>
      <c r="M11" s="407"/>
      <c r="N11" s="408"/>
      <c r="O11" s="217"/>
      <c r="P11" s="217"/>
      <c r="Q11" s="217"/>
      <c r="R11" s="217"/>
      <c r="S11" s="217"/>
      <c r="T11" s="215"/>
      <c r="U11" s="215"/>
      <c r="V11" s="215"/>
      <c r="W11" s="215"/>
      <c r="X11" s="405"/>
      <c r="Y11" s="406"/>
      <c r="Z11" s="215"/>
      <c r="AA11" s="215" t="s">
        <v>493</v>
      </c>
      <c r="AB11" s="215" t="s">
        <v>493</v>
      </c>
      <c r="AC11" s="215"/>
      <c r="AD11" s="405"/>
      <c r="AE11" s="406"/>
      <c r="AF11" s="409" t="s">
        <v>499</v>
      </c>
      <c r="AG11" s="410"/>
      <c r="AH11" s="410"/>
      <c r="AI11" s="410"/>
      <c r="AJ11" s="410"/>
      <c r="AK11" s="411"/>
    </row>
    <row r="12" spans="2:37" ht="13.5" customHeight="1" x14ac:dyDescent="0.15">
      <c r="B12" s="216" t="s">
        <v>458</v>
      </c>
      <c r="C12" s="218">
        <v>10.5</v>
      </c>
      <c r="D12" s="221">
        <v>21.7</v>
      </c>
      <c r="E12" s="222">
        <v>32.200000000000003</v>
      </c>
      <c r="F12" s="412"/>
      <c r="G12" s="412"/>
      <c r="H12" s="412"/>
      <c r="I12" s="217" t="s">
        <v>493</v>
      </c>
      <c r="J12" s="38"/>
      <c r="K12" s="217" t="s">
        <v>493</v>
      </c>
      <c r="L12" s="217" t="s">
        <v>493</v>
      </c>
      <c r="M12" s="407"/>
      <c r="N12" s="408"/>
      <c r="O12" s="217" t="s">
        <v>494</v>
      </c>
      <c r="P12" s="217" t="s">
        <v>494</v>
      </c>
      <c r="Q12" s="217" t="s">
        <v>494</v>
      </c>
      <c r="R12" s="217"/>
      <c r="S12" s="217"/>
      <c r="T12" s="215"/>
      <c r="U12" s="215"/>
      <c r="V12" s="215"/>
      <c r="W12" s="215"/>
      <c r="X12" s="405"/>
      <c r="Y12" s="406"/>
      <c r="Z12" s="215" t="s">
        <v>493</v>
      </c>
      <c r="AA12" s="215"/>
      <c r="AB12" s="215"/>
      <c r="AC12" s="215"/>
      <c r="AD12" s="405" t="s">
        <v>497</v>
      </c>
      <c r="AE12" s="406"/>
      <c r="AF12" s="409"/>
      <c r="AG12" s="410"/>
      <c r="AH12" s="410"/>
      <c r="AI12" s="410"/>
      <c r="AJ12" s="410"/>
      <c r="AK12" s="411"/>
    </row>
    <row r="13" spans="2:37" ht="13.5" customHeight="1" x14ac:dyDescent="0.15">
      <c r="B13" s="216" t="s">
        <v>459</v>
      </c>
      <c r="C13" s="219">
        <v>10.5</v>
      </c>
      <c r="D13" s="222">
        <v>32.200000000000003</v>
      </c>
      <c r="E13" s="222">
        <v>42.7</v>
      </c>
      <c r="F13" s="412"/>
      <c r="G13" s="412"/>
      <c r="H13" s="412"/>
      <c r="I13" s="217" t="s">
        <v>493</v>
      </c>
      <c r="J13" s="38"/>
      <c r="K13" s="217" t="s">
        <v>493</v>
      </c>
      <c r="L13" s="217" t="s">
        <v>493</v>
      </c>
      <c r="M13" s="407"/>
      <c r="N13" s="408"/>
      <c r="O13" s="217"/>
      <c r="P13" s="217"/>
      <c r="Q13" s="217"/>
      <c r="R13" s="217"/>
      <c r="S13" s="217"/>
      <c r="T13" s="215"/>
      <c r="U13" s="215"/>
      <c r="V13" s="215"/>
      <c r="W13" s="215"/>
      <c r="X13" s="405"/>
      <c r="Y13" s="406"/>
      <c r="Z13" s="215"/>
      <c r="AA13" s="215"/>
      <c r="AB13" s="215"/>
      <c r="AC13" s="215"/>
      <c r="AD13" s="405"/>
      <c r="AE13" s="406"/>
      <c r="AF13" s="409"/>
      <c r="AG13" s="410"/>
      <c r="AH13" s="410"/>
      <c r="AI13" s="410"/>
      <c r="AJ13" s="410"/>
      <c r="AK13" s="411"/>
    </row>
    <row r="14" spans="2:37" ht="13.5" customHeight="1" x14ac:dyDescent="0.15">
      <c r="B14" s="216" t="s">
        <v>460</v>
      </c>
      <c r="C14" s="219">
        <v>10.5</v>
      </c>
      <c r="D14" s="222">
        <v>42.7</v>
      </c>
      <c r="E14" s="222">
        <v>53.2</v>
      </c>
      <c r="F14" s="412"/>
      <c r="G14" s="412"/>
      <c r="H14" s="412"/>
      <c r="I14" s="217" t="s">
        <v>493</v>
      </c>
      <c r="J14" s="38"/>
      <c r="K14" s="217" t="s">
        <v>493</v>
      </c>
      <c r="L14" s="217" t="s">
        <v>493</v>
      </c>
      <c r="M14" s="407"/>
      <c r="N14" s="408"/>
      <c r="O14" s="217"/>
      <c r="P14" s="217"/>
      <c r="Q14" s="217"/>
      <c r="R14" s="217"/>
      <c r="S14" s="217"/>
      <c r="T14" s="215"/>
      <c r="U14" s="215"/>
      <c r="V14" s="215"/>
      <c r="W14" s="215"/>
      <c r="X14" s="405"/>
      <c r="Y14" s="406"/>
      <c r="Z14" s="215"/>
      <c r="AA14" s="215"/>
      <c r="AB14" s="215"/>
      <c r="AC14" s="215"/>
      <c r="AD14" s="405"/>
      <c r="AE14" s="406"/>
      <c r="AF14" s="409"/>
      <c r="AG14" s="410"/>
      <c r="AH14" s="410"/>
      <c r="AI14" s="410"/>
      <c r="AJ14" s="410"/>
      <c r="AK14" s="411"/>
    </row>
    <row r="15" spans="2:37" ht="13.5" customHeight="1" x14ac:dyDescent="0.15">
      <c r="B15" s="216" t="s">
        <v>461</v>
      </c>
      <c r="C15" s="219">
        <v>10.5</v>
      </c>
      <c r="D15" s="222">
        <v>53.2</v>
      </c>
      <c r="E15" s="222">
        <v>63.7</v>
      </c>
      <c r="F15" s="412"/>
      <c r="G15" s="412"/>
      <c r="H15" s="412"/>
      <c r="I15" s="217" t="s">
        <v>493</v>
      </c>
      <c r="J15" s="38"/>
      <c r="K15" s="217" t="s">
        <v>493</v>
      </c>
      <c r="L15" s="217" t="s">
        <v>493</v>
      </c>
      <c r="M15" s="407"/>
      <c r="N15" s="408"/>
      <c r="O15" s="217"/>
      <c r="P15" s="217"/>
      <c r="Q15" s="217"/>
      <c r="R15" s="217"/>
      <c r="S15" s="217"/>
      <c r="T15" s="215"/>
      <c r="U15" s="215"/>
      <c r="V15" s="215"/>
      <c r="W15" s="215"/>
      <c r="X15" s="405"/>
      <c r="Y15" s="406"/>
      <c r="Z15" s="215"/>
      <c r="AA15" s="215"/>
      <c r="AB15" s="215"/>
      <c r="AC15" s="215"/>
      <c r="AD15" s="405"/>
      <c r="AE15" s="406"/>
      <c r="AF15" s="409"/>
      <c r="AG15" s="410"/>
      <c r="AH15" s="410"/>
      <c r="AI15" s="410"/>
      <c r="AJ15" s="410"/>
      <c r="AK15" s="411"/>
    </row>
    <row r="16" spans="2:37" ht="13.5" customHeight="1" x14ac:dyDescent="0.15">
      <c r="B16" s="216" t="s">
        <v>462</v>
      </c>
      <c r="C16" s="219">
        <v>10.5</v>
      </c>
      <c r="D16" s="222">
        <v>63.7</v>
      </c>
      <c r="E16" s="222">
        <v>74.2</v>
      </c>
      <c r="F16" s="412"/>
      <c r="G16" s="412"/>
      <c r="H16" s="412"/>
      <c r="I16" s="217" t="s">
        <v>493</v>
      </c>
      <c r="J16" s="38"/>
      <c r="K16" s="217" t="s">
        <v>493</v>
      </c>
      <c r="L16" s="217" t="s">
        <v>493</v>
      </c>
      <c r="M16" s="407"/>
      <c r="N16" s="408"/>
      <c r="O16" s="217"/>
      <c r="P16" s="217"/>
      <c r="Q16" s="217"/>
      <c r="R16" s="217"/>
      <c r="S16" s="217"/>
      <c r="T16" s="215"/>
      <c r="U16" s="215"/>
      <c r="V16" s="215"/>
      <c r="W16" s="215"/>
      <c r="X16" s="405"/>
      <c r="Y16" s="406"/>
      <c r="Z16" s="215"/>
      <c r="AA16" s="215"/>
      <c r="AB16" s="215"/>
      <c r="AC16" s="215"/>
      <c r="AD16" s="405"/>
      <c r="AE16" s="406"/>
      <c r="AF16" s="409"/>
      <c r="AG16" s="410"/>
      <c r="AH16" s="410"/>
      <c r="AI16" s="410"/>
      <c r="AJ16" s="410"/>
      <c r="AK16" s="411"/>
    </row>
    <row r="17" spans="2:37" ht="13.5" customHeight="1" x14ac:dyDescent="0.15">
      <c r="B17" s="216" t="s">
        <v>463</v>
      </c>
      <c r="C17" s="219">
        <v>10.5</v>
      </c>
      <c r="D17" s="222">
        <v>74.2</v>
      </c>
      <c r="E17" s="222">
        <v>84.7</v>
      </c>
      <c r="F17" s="412"/>
      <c r="G17" s="412"/>
      <c r="H17" s="412"/>
      <c r="I17" s="217" t="s">
        <v>493</v>
      </c>
      <c r="J17" s="38"/>
      <c r="K17" s="217" t="s">
        <v>493</v>
      </c>
      <c r="L17" s="217"/>
      <c r="M17" s="407"/>
      <c r="N17" s="408"/>
      <c r="O17" s="217"/>
      <c r="P17" s="217"/>
      <c r="Q17" s="217"/>
      <c r="R17" s="217"/>
      <c r="S17" s="217"/>
      <c r="T17" s="215"/>
      <c r="U17" s="215"/>
      <c r="V17" s="215"/>
      <c r="W17" s="215"/>
      <c r="X17" s="405"/>
      <c r="Y17" s="406"/>
      <c r="Z17" s="215"/>
      <c r="AA17" s="215"/>
      <c r="AB17" s="215"/>
      <c r="AC17" s="215"/>
      <c r="AD17" s="405"/>
      <c r="AE17" s="406"/>
      <c r="AF17" s="409"/>
      <c r="AG17" s="410"/>
      <c r="AH17" s="410"/>
      <c r="AI17" s="410"/>
      <c r="AJ17" s="410"/>
      <c r="AK17" s="411"/>
    </row>
    <row r="18" spans="2:37" ht="13.5" customHeight="1" x14ac:dyDescent="0.15">
      <c r="B18" s="216" t="s">
        <v>464</v>
      </c>
      <c r="C18" s="219">
        <v>10.5</v>
      </c>
      <c r="D18" s="222">
        <v>84.7</v>
      </c>
      <c r="E18" s="222">
        <v>95.2</v>
      </c>
      <c r="F18" s="412"/>
      <c r="G18" s="412"/>
      <c r="H18" s="412"/>
      <c r="I18" s="217" t="s">
        <v>493</v>
      </c>
      <c r="J18" s="38"/>
      <c r="K18" s="217" t="s">
        <v>493</v>
      </c>
      <c r="L18" s="217"/>
      <c r="M18" s="407"/>
      <c r="N18" s="408"/>
      <c r="O18" s="217"/>
      <c r="P18" s="217"/>
      <c r="Q18" s="217"/>
      <c r="R18" s="217"/>
      <c r="S18" s="217"/>
      <c r="T18" s="215"/>
      <c r="U18" s="215"/>
      <c r="V18" s="215"/>
      <c r="W18" s="215"/>
      <c r="X18" s="405"/>
      <c r="Y18" s="406"/>
      <c r="Z18" s="215"/>
      <c r="AA18" s="215"/>
      <c r="AB18" s="215"/>
      <c r="AC18" s="215"/>
      <c r="AD18" s="405"/>
      <c r="AE18" s="406"/>
      <c r="AF18" s="409"/>
      <c r="AG18" s="410"/>
      <c r="AH18" s="410"/>
      <c r="AI18" s="410"/>
      <c r="AJ18" s="410"/>
      <c r="AK18" s="411"/>
    </row>
    <row r="19" spans="2:37" ht="13.5" customHeight="1" x14ac:dyDescent="0.15">
      <c r="B19" s="216" t="s">
        <v>465</v>
      </c>
      <c r="C19" s="219">
        <v>10.5</v>
      </c>
      <c r="D19" s="222">
        <v>95.2</v>
      </c>
      <c r="E19" s="222">
        <v>105.7</v>
      </c>
      <c r="F19" s="412"/>
      <c r="G19" s="412"/>
      <c r="H19" s="412"/>
      <c r="I19" s="217" t="s">
        <v>493</v>
      </c>
      <c r="J19" s="38"/>
      <c r="K19" s="217" t="s">
        <v>493</v>
      </c>
      <c r="L19" s="217"/>
      <c r="M19" s="407"/>
      <c r="N19" s="408"/>
      <c r="O19" s="217"/>
      <c r="P19" s="217"/>
      <c r="Q19" s="217"/>
      <c r="R19" s="217"/>
      <c r="S19" s="217"/>
      <c r="T19" s="215"/>
      <c r="U19" s="215"/>
      <c r="V19" s="215"/>
      <c r="W19" s="215"/>
      <c r="X19" s="405"/>
      <c r="Y19" s="406"/>
      <c r="Z19" s="215"/>
      <c r="AA19" s="215"/>
      <c r="AB19" s="215"/>
      <c r="AC19" s="215"/>
      <c r="AD19" s="405"/>
      <c r="AE19" s="406"/>
      <c r="AF19" s="409"/>
      <c r="AG19" s="410"/>
      <c r="AH19" s="410"/>
      <c r="AI19" s="410"/>
      <c r="AJ19" s="410"/>
      <c r="AK19" s="411"/>
    </row>
    <row r="20" spans="2:37" ht="13.5" customHeight="1" x14ac:dyDescent="0.15">
      <c r="B20" s="216" t="s">
        <v>466</v>
      </c>
      <c r="C20" s="219">
        <v>10.5</v>
      </c>
      <c r="D20" s="222">
        <v>105.7</v>
      </c>
      <c r="E20" s="222">
        <v>116.2</v>
      </c>
      <c r="F20" s="412"/>
      <c r="G20" s="412"/>
      <c r="H20" s="412"/>
      <c r="I20" s="217" t="s">
        <v>493</v>
      </c>
      <c r="J20" s="38"/>
      <c r="K20" s="217" t="s">
        <v>493</v>
      </c>
      <c r="L20" s="217"/>
      <c r="M20" s="407"/>
      <c r="N20" s="408"/>
      <c r="O20" s="217"/>
      <c r="P20" s="217"/>
      <c r="Q20" s="217"/>
      <c r="R20" s="217"/>
      <c r="S20" s="217"/>
      <c r="T20" s="215"/>
      <c r="U20" s="215"/>
      <c r="V20" s="215"/>
      <c r="W20" s="215"/>
      <c r="X20" s="405"/>
      <c r="Y20" s="406"/>
      <c r="Z20" s="215"/>
      <c r="AA20" s="215"/>
      <c r="AB20" s="215"/>
      <c r="AC20" s="215"/>
      <c r="AD20" s="405"/>
      <c r="AE20" s="406"/>
      <c r="AF20" s="409"/>
      <c r="AG20" s="410"/>
      <c r="AH20" s="410"/>
      <c r="AI20" s="410"/>
      <c r="AJ20" s="410"/>
      <c r="AK20" s="411"/>
    </row>
    <row r="21" spans="2:37" ht="13.5" customHeight="1" x14ac:dyDescent="0.15">
      <c r="B21" s="216" t="s">
        <v>467</v>
      </c>
      <c r="C21" s="219">
        <v>10.5</v>
      </c>
      <c r="D21" s="222">
        <v>116.2</v>
      </c>
      <c r="E21" s="222">
        <v>126.7</v>
      </c>
      <c r="F21" s="412"/>
      <c r="G21" s="412"/>
      <c r="H21" s="412"/>
      <c r="I21" s="217" t="s">
        <v>493</v>
      </c>
      <c r="J21" s="38"/>
      <c r="K21" s="217" t="s">
        <v>493</v>
      </c>
      <c r="L21" s="217"/>
      <c r="M21" s="407"/>
      <c r="N21" s="408"/>
      <c r="O21" s="217"/>
      <c r="P21" s="217"/>
      <c r="Q21" s="217"/>
      <c r="R21" s="217"/>
      <c r="S21" s="217"/>
      <c r="T21" s="215"/>
      <c r="U21" s="215"/>
      <c r="V21" s="215"/>
      <c r="W21" s="215"/>
      <c r="X21" s="405"/>
      <c r="Y21" s="406"/>
      <c r="Z21" s="215"/>
      <c r="AA21" s="215"/>
      <c r="AB21" s="215"/>
      <c r="AC21" s="215"/>
      <c r="AD21" s="405"/>
      <c r="AE21" s="406"/>
      <c r="AF21" s="409"/>
      <c r="AG21" s="410"/>
      <c r="AH21" s="410"/>
      <c r="AI21" s="410"/>
      <c r="AJ21" s="410"/>
      <c r="AK21" s="411"/>
    </row>
    <row r="22" spans="2:37" ht="13.5" customHeight="1" x14ac:dyDescent="0.15">
      <c r="B22" s="216" t="s">
        <v>468</v>
      </c>
      <c r="C22" s="219">
        <v>10.5</v>
      </c>
      <c r="D22" s="222">
        <v>126.7</v>
      </c>
      <c r="E22" s="222">
        <v>137.19999999999999</v>
      </c>
      <c r="F22" s="412"/>
      <c r="G22" s="412"/>
      <c r="H22" s="412"/>
      <c r="I22" s="217" t="s">
        <v>493</v>
      </c>
      <c r="J22" s="38"/>
      <c r="K22" s="217" t="s">
        <v>493</v>
      </c>
      <c r="L22" s="217"/>
      <c r="M22" s="407"/>
      <c r="N22" s="408"/>
      <c r="O22" s="217"/>
      <c r="P22" s="217"/>
      <c r="Q22" s="217"/>
      <c r="R22" s="217"/>
      <c r="S22" s="217"/>
      <c r="T22" s="215" t="s">
        <v>493</v>
      </c>
      <c r="U22" s="215"/>
      <c r="V22" s="215"/>
      <c r="W22" s="215" t="s">
        <v>493</v>
      </c>
      <c r="X22" s="405"/>
      <c r="Y22" s="406"/>
      <c r="Z22" s="215"/>
      <c r="AA22" s="215"/>
      <c r="AB22" s="215"/>
      <c r="AC22" s="215"/>
      <c r="AD22" s="405"/>
      <c r="AE22" s="406"/>
      <c r="AF22" s="409"/>
      <c r="AG22" s="410"/>
      <c r="AH22" s="410"/>
      <c r="AI22" s="410"/>
      <c r="AJ22" s="410"/>
      <c r="AK22" s="411"/>
    </row>
    <row r="23" spans="2:37" ht="13.5" customHeight="1" x14ac:dyDescent="0.15">
      <c r="B23" s="216" t="s">
        <v>469</v>
      </c>
      <c r="C23" s="219">
        <v>10.5</v>
      </c>
      <c r="D23" s="222">
        <v>137.19999999999999</v>
      </c>
      <c r="E23" s="222">
        <v>147.69999999999999</v>
      </c>
      <c r="F23" s="412"/>
      <c r="G23" s="412"/>
      <c r="H23" s="412"/>
      <c r="I23" s="217" t="s">
        <v>493</v>
      </c>
      <c r="J23" s="38"/>
      <c r="K23" s="217" t="s">
        <v>493</v>
      </c>
      <c r="L23" s="217"/>
      <c r="M23" s="407"/>
      <c r="N23" s="408"/>
      <c r="O23" s="217"/>
      <c r="P23" s="217"/>
      <c r="Q23" s="217"/>
      <c r="R23" s="217"/>
      <c r="S23" s="217"/>
      <c r="T23" s="215"/>
      <c r="U23" s="215"/>
      <c r="V23" s="215"/>
      <c r="W23" s="215"/>
      <c r="X23" s="405"/>
      <c r="Y23" s="406"/>
      <c r="Z23" s="215"/>
      <c r="AA23" s="215"/>
      <c r="AB23" s="215"/>
      <c r="AC23" s="215"/>
      <c r="AD23" s="405"/>
      <c r="AE23" s="406"/>
      <c r="AF23" s="409"/>
      <c r="AG23" s="410"/>
      <c r="AH23" s="410"/>
      <c r="AI23" s="410"/>
      <c r="AJ23" s="410"/>
      <c r="AK23" s="411"/>
    </row>
    <row r="24" spans="2:37" ht="13.5" customHeight="1" x14ac:dyDescent="0.15">
      <c r="B24" s="216" t="s">
        <v>470</v>
      </c>
      <c r="C24" s="219">
        <v>10.5</v>
      </c>
      <c r="D24" s="222">
        <v>147.69999999999999</v>
      </c>
      <c r="E24" s="222">
        <v>158.19999999999999</v>
      </c>
      <c r="F24" s="414" t="s">
        <v>491</v>
      </c>
      <c r="G24" s="414"/>
      <c r="H24" s="414"/>
      <c r="I24" s="217" t="s">
        <v>493</v>
      </c>
      <c r="J24" s="38"/>
      <c r="K24" s="217" t="s">
        <v>493</v>
      </c>
      <c r="L24" s="217"/>
      <c r="M24" s="407"/>
      <c r="N24" s="408"/>
      <c r="O24" s="217"/>
      <c r="P24" s="217"/>
      <c r="Q24" s="217"/>
      <c r="R24" s="217"/>
      <c r="S24" s="217"/>
      <c r="T24" s="215"/>
      <c r="U24" s="215"/>
      <c r="V24" s="215"/>
      <c r="W24" s="215"/>
      <c r="X24" s="405"/>
      <c r="Y24" s="406"/>
      <c r="Z24" s="215"/>
      <c r="AA24" s="215"/>
      <c r="AB24" s="215"/>
      <c r="AC24" s="215"/>
      <c r="AD24" s="405"/>
      <c r="AE24" s="406"/>
      <c r="AF24" s="409"/>
      <c r="AG24" s="410"/>
      <c r="AH24" s="410"/>
      <c r="AI24" s="410"/>
      <c r="AJ24" s="410"/>
      <c r="AK24" s="411"/>
    </row>
    <row r="25" spans="2:37" ht="13.5" customHeight="1" x14ac:dyDescent="0.15">
      <c r="B25" s="216" t="s">
        <v>471</v>
      </c>
      <c r="C25" s="219">
        <v>10.5</v>
      </c>
      <c r="D25" s="222">
        <v>158.19999999999999</v>
      </c>
      <c r="E25" s="222">
        <v>168.7</v>
      </c>
      <c r="F25" s="414" t="s">
        <v>491</v>
      </c>
      <c r="G25" s="414"/>
      <c r="H25" s="414"/>
      <c r="I25" s="217" t="s">
        <v>493</v>
      </c>
      <c r="J25" s="38"/>
      <c r="K25" s="217" t="s">
        <v>493</v>
      </c>
      <c r="L25" s="217"/>
      <c r="M25" s="407"/>
      <c r="N25" s="408"/>
      <c r="O25" s="217" t="s">
        <v>495</v>
      </c>
      <c r="P25" s="217" t="s">
        <v>495</v>
      </c>
      <c r="Q25" s="217" t="s">
        <v>495</v>
      </c>
      <c r="R25" s="217"/>
      <c r="S25" s="217"/>
      <c r="T25" s="215"/>
      <c r="U25" s="215"/>
      <c r="V25" s="215"/>
      <c r="W25" s="215"/>
      <c r="X25" s="405"/>
      <c r="Y25" s="406"/>
      <c r="Z25" s="215"/>
      <c r="AA25" s="215"/>
      <c r="AB25" s="215"/>
      <c r="AC25" s="215"/>
      <c r="AD25" s="405"/>
      <c r="AE25" s="406"/>
      <c r="AF25" s="409"/>
      <c r="AG25" s="410"/>
      <c r="AH25" s="410"/>
      <c r="AI25" s="410"/>
      <c r="AJ25" s="410"/>
      <c r="AK25" s="411"/>
    </row>
    <row r="26" spans="2:37" ht="13.5" customHeight="1" x14ac:dyDescent="0.15">
      <c r="B26" s="216" t="s">
        <v>472</v>
      </c>
      <c r="C26" s="219">
        <v>10.5</v>
      </c>
      <c r="D26" s="222">
        <v>168.7</v>
      </c>
      <c r="E26" s="222">
        <v>179.2</v>
      </c>
      <c r="F26" s="414" t="s">
        <v>491</v>
      </c>
      <c r="G26" s="414"/>
      <c r="H26" s="414"/>
      <c r="I26" s="217" t="s">
        <v>493</v>
      </c>
      <c r="J26" s="38"/>
      <c r="K26" s="217" t="s">
        <v>493</v>
      </c>
      <c r="L26" s="217"/>
      <c r="M26" s="407"/>
      <c r="N26" s="408"/>
      <c r="O26" s="217"/>
      <c r="P26" s="217"/>
      <c r="Q26" s="217"/>
      <c r="R26" s="217"/>
      <c r="S26" s="217"/>
      <c r="T26" s="215"/>
      <c r="U26" s="215"/>
      <c r="V26" s="215"/>
      <c r="W26" s="215"/>
      <c r="X26" s="405"/>
      <c r="Y26" s="406"/>
      <c r="Z26" s="215"/>
      <c r="AA26" s="215"/>
      <c r="AB26" s="215"/>
      <c r="AC26" s="215"/>
      <c r="AD26" s="405"/>
      <c r="AE26" s="406"/>
      <c r="AF26" s="409"/>
      <c r="AG26" s="410"/>
      <c r="AH26" s="410"/>
      <c r="AI26" s="410"/>
      <c r="AJ26" s="410"/>
      <c r="AK26" s="411"/>
    </row>
    <row r="27" spans="2:37" ht="13.5" customHeight="1" x14ac:dyDescent="0.15">
      <c r="B27" s="216" t="s">
        <v>473</v>
      </c>
      <c r="C27" s="219">
        <v>10.5</v>
      </c>
      <c r="D27" s="222">
        <v>179.2</v>
      </c>
      <c r="E27" s="222">
        <v>189.7</v>
      </c>
      <c r="F27" s="414" t="s">
        <v>491</v>
      </c>
      <c r="G27" s="414"/>
      <c r="H27" s="414"/>
      <c r="I27" s="217" t="s">
        <v>493</v>
      </c>
      <c r="J27" s="38"/>
      <c r="K27" s="217" t="s">
        <v>493</v>
      </c>
      <c r="L27" s="217"/>
      <c r="M27" s="407"/>
      <c r="N27" s="408"/>
      <c r="O27" s="217"/>
      <c r="P27" s="217"/>
      <c r="Q27" s="217"/>
      <c r="R27" s="217"/>
      <c r="S27" s="217"/>
      <c r="T27" s="215"/>
      <c r="U27" s="215"/>
      <c r="V27" s="215"/>
      <c r="W27" s="215"/>
      <c r="X27" s="405"/>
      <c r="Y27" s="406"/>
      <c r="Z27" s="215"/>
      <c r="AA27" s="215"/>
      <c r="AB27" s="215"/>
      <c r="AC27" s="215"/>
      <c r="AD27" s="405"/>
      <c r="AE27" s="406"/>
      <c r="AF27" s="409"/>
      <c r="AG27" s="410"/>
      <c r="AH27" s="410"/>
      <c r="AI27" s="410"/>
      <c r="AJ27" s="410"/>
      <c r="AK27" s="411"/>
    </row>
    <row r="28" spans="2:37" ht="13.5" customHeight="1" x14ac:dyDescent="0.15">
      <c r="B28" s="216" t="s">
        <v>474</v>
      </c>
      <c r="C28" s="219">
        <v>10.5</v>
      </c>
      <c r="D28" s="222">
        <v>189.7</v>
      </c>
      <c r="E28" s="222">
        <v>200.2</v>
      </c>
      <c r="F28" s="412"/>
      <c r="G28" s="412"/>
      <c r="H28" s="412"/>
      <c r="I28" s="217" t="s">
        <v>493</v>
      </c>
      <c r="J28" s="38"/>
      <c r="K28" s="217" t="s">
        <v>493</v>
      </c>
      <c r="L28" s="217"/>
      <c r="M28" s="407"/>
      <c r="N28" s="408"/>
      <c r="O28" s="217"/>
      <c r="P28" s="217"/>
      <c r="Q28" s="217"/>
      <c r="R28" s="217"/>
      <c r="S28" s="217"/>
      <c r="T28" s="215"/>
      <c r="U28" s="215"/>
      <c r="V28" s="215"/>
      <c r="W28" s="215"/>
      <c r="X28" s="405"/>
      <c r="Y28" s="406"/>
      <c r="Z28" s="215"/>
      <c r="AA28" s="215"/>
      <c r="AB28" s="215"/>
      <c r="AC28" s="215"/>
      <c r="AD28" s="405"/>
      <c r="AE28" s="406"/>
      <c r="AF28" s="409"/>
      <c r="AG28" s="410"/>
      <c r="AH28" s="410"/>
      <c r="AI28" s="410"/>
      <c r="AJ28" s="410"/>
      <c r="AK28" s="411"/>
    </row>
    <row r="29" spans="2:37" ht="13.5" customHeight="1" x14ac:dyDescent="0.15">
      <c r="B29" s="216" t="s">
        <v>475</v>
      </c>
      <c r="C29" s="219">
        <v>10.5</v>
      </c>
      <c r="D29" s="222">
        <v>200.2</v>
      </c>
      <c r="E29" s="222">
        <v>210.7</v>
      </c>
      <c r="F29" s="412"/>
      <c r="G29" s="412"/>
      <c r="H29" s="412"/>
      <c r="I29" s="217" t="s">
        <v>493</v>
      </c>
      <c r="J29" s="38"/>
      <c r="K29" s="217" t="s">
        <v>493</v>
      </c>
      <c r="L29" s="217"/>
      <c r="M29" s="407"/>
      <c r="N29" s="408"/>
      <c r="O29" s="217"/>
      <c r="P29" s="217"/>
      <c r="Q29" s="217"/>
      <c r="R29" s="217"/>
      <c r="S29" s="217"/>
      <c r="T29" s="215"/>
      <c r="U29" s="215"/>
      <c r="V29" s="215"/>
      <c r="W29" s="215"/>
      <c r="X29" s="405"/>
      <c r="Y29" s="406"/>
      <c r="Z29" s="215"/>
      <c r="AA29" s="215"/>
      <c r="AB29" s="215"/>
      <c r="AC29" s="215"/>
      <c r="AD29" s="405"/>
      <c r="AE29" s="406"/>
      <c r="AF29" s="409"/>
      <c r="AG29" s="410"/>
      <c r="AH29" s="410"/>
      <c r="AI29" s="410"/>
      <c r="AJ29" s="410"/>
      <c r="AK29" s="411"/>
    </row>
    <row r="30" spans="2:37" ht="13.5" customHeight="1" x14ac:dyDescent="0.15">
      <c r="B30" s="216" t="s">
        <v>476</v>
      </c>
      <c r="C30" s="219">
        <v>10.5</v>
      </c>
      <c r="D30" s="222">
        <v>210.7</v>
      </c>
      <c r="E30" s="222">
        <v>221.2</v>
      </c>
      <c r="F30" s="412"/>
      <c r="G30" s="412"/>
      <c r="H30" s="412"/>
      <c r="I30" s="217" t="s">
        <v>493</v>
      </c>
      <c r="J30" s="38"/>
      <c r="K30" s="217" t="s">
        <v>493</v>
      </c>
      <c r="L30" s="217"/>
      <c r="M30" s="407"/>
      <c r="N30" s="408"/>
      <c r="O30" s="217"/>
      <c r="P30" s="217"/>
      <c r="Q30" s="217"/>
      <c r="R30" s="217"/>
      <c r="S30" s="217"/>
      <c r="T30" s="215"/>
      <c r="U30" s="215"/>
      <c r="V30" s="215"/>
      <c r="W30" s="215"/>
      <c r="X30" s="405"/>
      <c r="Y30" s="406"/>
      <c r="Z30" s="215"/>
      <c r="AA30" s="215"/>
      <c r="AB30" s="215"/>
      <c r="AC30" s="215"/>
      <c r="AD30" s="405"/>
      <c r="AE30" s="406"/>
      <c r="AF30" s="409"/>
      <c r="AG30" s="410"/>
      <c r="AH30" s="410"/>
      <c r="AI30" s="410"/>
      <c r="AJ30" s="410"/>
      <c r="AK30" s="411"/>
    </row>
    <row r="31" spans="2:37" ht="13.5" customHeight="1" x14ac:dyDescent="0.15">
      <c r="B31" s="216" t="s">
        <v>477</v>
      </c>
      <c r="C31" s="219">
        <v>10.5</v>
      </c>
      <c r="D31" s="222">
        <v>221.2</v>
      </c>
      <c r="E31" s="222">
        <v>231.7</v>
      </c>
      <c r="F31" s="412"/>
      <c r="G31" s="412"/>
      <c r="H31" s="412"/>
      <c r="I31" s="217" t="s">
        <v>493</v>
      </c>
      <c r="J31" s="38"/>
      <c r="K31" s="217" t="s">
        <v>493</v>
      </c>
      <c r="L31" s="217"/>
      <c r="M31" s="407"/>
      <c r="N31" s="408"/>
      <c r="O31" s="217"/>
      <c r="P31" s="217"/>
      <c r="Q31" s="217"/>
      <c r="R31" s="217"/>
      <c r="S31" s="217"/>
      <c r="T31" s="215"/>
      <c r="U31" s="215"/>
      <c r="V31" s="215"/>
      <c r="W31" s="215"/>
      <c r="X31" s="405"/>
      <c r="Y31" s="406"/>
      <c r="Z31" s="215"/>
      <c r="AA31" s="215"/>
      <c r="AB31" s="215"/>
      <c r="AC31" s="215"/>
      <c r="AD31" s="405"/>
      <c r="AE31" s="406"/>
      <c r="AF31" s="409"/>
      <c r="AG31" s="410"/>
      <c r="AH31" s="410"/>
      <c r="AI31" s="410"/>
      <c r="AJ31" s="410"/>
      <c r="AK31" s="411"/>
    </row>
    <row r="32" spans="2:37" ht="13.5" customHeight="1" x14ac:dyDescent="0.15">
      <c r="B32" s="216" t="s">
        <v>478</v>
      </c>
      <c r="C32" s="219">
        <v>10.5</v>
      </c>
      <c r="D32" s="222">
        <v>231.7</v>
      </c>
      <c r="E32" s="222">
        <v>242.2</v>
      </c>
      <c r="F32" s="412"/>
      <c r="G32" s="412"/>
      <c r="H32" s="412"/>
      <c r="I32" s="217" t="s">
        <v>493</v>
      </c>
      <c r="J32" s="38"/>
      <c r="K32" s="217" t="s">
        <v>493</v>
      </c>
      <c r="L32" s="217"/>
      <c r="M32" s="407"/>
      <c r="N32" s="408"/>
      <c r="O32" s="217"/>
      <c r="P32" s="217"/>
      <c r="Q32" s="217"/>
      <c r="R32" s="217"/>
      <c r="S32" s="217"/>
      <c r="T32" s="215"/>
      <c r="U32" s="215"/>
      <c r="V32" s="215"/>
      <c r="W32" s="215"/>
      <c r="X32" s="405"/>
      <c r="Y32" s="406"/>
      <c r="Z32" s="215"/>
      <c r="AA32" s="215"/>
      <c r="AB32" s="215"/>
      <c r="AC32" s="215"/>
      <c r="AD32" s="405"/>
      <c r="AE32" s="406"/>
      <c r="AF32" s="409"/>
      <c r="AG32" s="410"/>
      <c r="AH32" s="410"/>
      <c r="AI32" s="410"/>
      <c r="AJ32" s="410"/>
      <c r="AK32" s="411"/>
    </row>
    <row r="33" spans="2:37" ht="13.5" customHeight="1" x14ac:dyDescent="0.15">
      <c r="B33" s="216" t="s">
        <v>479</v>
      </c>
      <c r="C33" s="219">
        <v>10.5</v>
      </c>
      <c r="D33" s="222">
        <v>242.2</v>
      </c>
      <c r="E33" s="222">
        <v>252.7</v>
      </c>
      <c r="F33" s="412"/>
      <c r="G33" s="412"/>
      <c r="H33" s="412"/>
      <c r="I33" s="217" t="s">
        <v>493</v>
      </c>
      <c r="J33" s="38"/>
      <c r="K33" s="217" t="s">
        <v>493</v>
      </c>
      <c r="L33" s="217"/>
      <c r="M33" s="407"/>
      <c r="N33" s="408"/>
      <c r="O33" s="217"/>
      <c r="P33" s="217"/>
      <c r="Q33" s="217"/>
      <c r="R33" s="217"/>
      <c r="S33" s="217"/>
      <c r="T33" s="215"/>
      <c r="U33" s="215"/>
      <c r="V33" s="215"/>
      <c r="W33" s="215"/>
      <c r="X33" s="405"/>
      <c r="Y33" s="406"/>
      <c r="Z33" s="215"/>
      <c r="AA33" s="215"/>
      <c r="AB33" s="215"/>
      <c r="AC33" s="215"/>
      <c r="AD33" s="405"/>
      <c r="AE33" s="406"/>
      <c r="AF33" s="409"/>
      <c r="AG33" s="410"/>
      <c r="AH33" s="410"/>
      <c r="AI33" s="410"/>
      <c r="AJ33" s="410"/>
      <c r="AK33" s="411"/>
    </row>
    <row r="34" spans="2:37" ht="13.5" customHeight="1" x14ac:dyDescent="0.15">
      <c r="B34" s="216" t="s">
        <v>480</v>
      </c>
      <c r="C34" s="219">
        <v>10.5</v>
      </c>
      <c r="D34" s="222">
        <v>252.7</v>
      </c>
      <c r="E34" s="222">
        <v>263.2</v>
      </c>
      <c r="F34" s="413" t="s">
        <v>492</v>
      </c>
      <c r="G34" s="413"/>
      <c r="H34" s="413"/>
      <c r="I34" s="217" t="s">
        <v>493</v>
      </c>
      <c r="J34" s="38"/>
      <c r="K34" s="217" t="s">
        <v>493</v>
      </c>
      <c r="L34" s="217"/>
      <c r="M34" s="407"/>
      <c r="N34" s="408"/>
      <c r="O34" s="217"/>
      <c r="P34" s="217"/>
      <c r="Q34" s="217"/>
      <c r="R34" s="217"/>
      <c r="S34" s="217"/>
      <c r="T34" s="215"/>
      <c r="U34" s="215"/>
      <c r="V34" s="215"/>
      <c r="W34" s="215"/>
      <c r="X34" s="405"/>
      <c r="Y34" s="406"/>
      <c r="Z34" s="215"/>
      <c r="AA34" s="215"/>
      <c r="AB34" s="215"/>
      <c r="AC34" s="215"/>
      <c r="AD34" s="405"/>
      <c r="AE34" s="406"/>
      <c r="AF34" s="409"/>
      <c r="AG34" s="410"/>
      <c r="AH34" s="410"/>
      <c r="AI34" s="410"/>
      <c r="AJ34" s="410"/>
      <c r="AK34" s="411"/>
    </row>
    <row r="35" spans="2:37" ht="13.5" customHeight="1" x14ac:dyDescent="0.15">
      <c r="B35" s="216" t="s">
        <v>481</v>
      </c>
      <c r="C35" s="219">
        <v>10.5</v>
      </c>
      <c r="D35" s="222">
        <v>263.2</v>
      </c>
      <c r="E35" s="222">
        <v>273.7</v>
      </c>
      <c r="F35" s="413" t="s">
        <v>492</v>
      </c>
      <c r="G35" s="413"/>
      <c r="H35" s="413"/>
      <c r="I35" s="217" t="s">
        <v>493</v>
      </c>
      <c r="J35" s="38"/>
      <c r="K35" s="217" t="s">
        <v>493</v>
      </c>
      <c r="L35" s="217"/>
      <c r="M35" s="407"/>
      <c r="N35" s="408"/>
      <c r="O35" s="217"/>
      <c r="P35" s="217"/>
      <c r="Q35" s="217"/>
      <c r="R35" s="217"/>
      <c r="S35" s="217"/>
      <c r="T35" s="215"/>
      <c r="U35" s="215"/>
      <c r="V35" s="215"/>
      <c r="W35" s="215"/>
      <c r="X35" s="405"/>
      <c r="Y35" s="406"/>
      <c r="Z35" s="215"/>
      <c r="AA35" s="215"/>
      <c r="AB35" s="215"/>
      <c r="AC35" s="215"/>
      <c r="AD35" s="405"/>
      <c r="AE35" s="406"/>
      <c r="AF35" s="409"/>
      <c r="AG35" s="410"/>
      <c r="AH35" s="410"/>
      <c r="AI35" s="410"/>
      <c r="AJ35" s="410"/>
      <c r="AK35" s="411"/>
    </row>
    <row r="36" spans="2:37" ht="13.5" customHeight="1" x14ac:dyDescent="0.15">
      <c r="B36" s="216" t="s">
        <v>482</v>
      </c>
      <c r="C36" s="219">
        <v>10.5</v>
      </c>
      <c r="D36" s="222">
        <v>273.7</v>
      </c>
      <c r="E36" s="222">
        <v>284.2</v>
      </c>
      <c r="F36" s="413" t="s">
        <v>492</v>
      </c>
      <c r="G36" s="413"/>
      <c r="H36" s="413"/>
      <c r="I36" s="217" t="s">
        <v>493</v>
      </c>
      <c r="J36" s="38"/>
      <c r="K36" s="217" t="s">
        <v>493</v>
      </c>
      <c r="L36" s="217"/>
      <c r="M36" s="407"/>
      <c r="N36" s="408"/>
      <c r="O36" s="217" t="s">
        <v>496</v>
      </c>
      <c r="P36" s="217" t="s">
        <v>496</v>
      </c>
      <c r="Q36" s="217" t="s">
        <v>496</v>
      </c>
      <c r="R36" s="217"/>
      <c r="S36" s="217"/>
      <c r="T36" s="215" t="s">
        <v>493</v>
      </c>
      <c r="U36" s="215"/>
      <c r="V36" s="215"/>
      <c r="W36" s="215"/>
      <c r="X36" s="405"/>
      <c r="Y36" s="406"/>
      <c r="Z36" s="215"/>
      <c r="AA36" s="215"/>
      <c r="AB36" s="215"/>
      <c r="AC36" s="215"/>
      <c r="AD36" s="405"/>
      <c r="AE36" s="406"/>
      <c r="AF36" s="409"/>
      <c r="AG36" s="410"/>
      <c r="AH36" s="410"/>
      <c r="AI36" s="410"/>
      <c r="AJ36" s="410"/>
      <c r="AK36" s="411"/>
    </row>
    <row r="37" spans="2:37" ht="13.5" customHeight="1" x14ac:dyDescent="0.15">
      <c r="B37" s="216" t="s">
        <v>483</v>
      </c>
      <c r="C37" s="219">
        <v>10.5</v>
      </c>
      <c r="D37" s="222">
        <v>284.2</v>
      </c>
      <c r="E37" s="222">
        <v>294.7</v>
      </c>
      <c r="F37" s="412"/>
      <c r="G37" s="412"/>
      <c r="H37" s="412"/>
      <c r="I37" s="217" t="s">
        <v>493</v>
      </c>
      <c r="J37" s="38"/>
      <c r="K37" s="217" t="s">
        <v>493</v>
      </c>
      <c r="L37" s="217"/>
      <c r="M37" s="407"/>
      <c r="N37" s="408"/>
      <c r="O37" s="217"/>
      <c r="P37" s="217"/>
      <c r="Q37" s="217"/>
      <c r="R37" s="217"/>
      <c r="S37" s="217"/>
      <c r="T37" s="215"/>
      <c r="U37" s="215"/>
      <c r="V37" s="215"/>
      <c r="W37" s="215"/>
      <c r="X37" s="405"/>
      <c r="Y37" s="406"/>
      <c r="Z37" s="215"/>
      <c r="AA37" s="215"/>
      <c r="AB37" s="215"/>
      <c r="AC37" s="215"/>
      <c r="AD37" s="405"/>
      <c r="AE37" s="406"/>
      <c r="AF37" s="409"/>
      <c r="AG37" s="410"/>
      <c r="AH37" s="410"/>
      <c r="AI37" s="410"/>
      <c r="AJ37" s="410"/>
      <c r="AK37" s="411"/>
    </row>
    <row r="38" spans="2:37" ht="13.5" customHeight="1" x14ac:dyDescent="0.15">
      <c r="B38" s="216" t="s">
        <v>484</v>
      </c>
      <c r="C38" s="219">
        <v>10.5</v>
      </c>
      <c r="D38" s="222">
        <v>294.7</v>
      </c>
      <c r="E38" s="222">
        <v>305.2</v>
      </c>
      <c r="F38" s="412"/>
      <c r="G38" s="412"/>
      <c r="H38" s="412"/>
      <c r="I38" s="217" t="s">
        <v>493</v>
      </c>
      <c r="J38" s="38"/>
      <c r="K38" s="217" t="s">
        <v>493</v>
      </c>
      <c r="L38" s="217"/>
      <c r="M38" s="407"/>
      <c r="N38" s="408"/>
      <c r="O38" s="217"/>
      <c r="P38" s="217"/>
      <c r="Q38" s="217"/>
      <c r="R38" s="217"/>
      <c r="S38" s="217"/>
      <c r="T38" s="215"/>
      <c r="U38" s="215"/>
      <c r="V38" s="215"/>
      <c r="W38" s="215"/>
      <c r="X38" s="405"/>
      <c r="Y38" s="406"/>
      <c r="Z38" s="215"/>
      <c r="AA38" s="215"/>
      <c r="AB38" s="215"/>
      <c r="AC38" s="215"/>
      <c r="AD38" s="405"/>
      <c r="AE38" s="406"/>
      <c r="AF38" s="409"/>
      <c r="AG38" s="410"/>
      <c r="AH38" s="410"/>
      <c r="AI38" s="410"/>
      <c r="AJ38" s="410"/>
      <c r="AK38" s="411"/>
    </row>
    <row r="39" spans="2:37" ht="13.5" customHeight="1" x14ac:dyDescent="0.15">
      <c r="B39" s="216" t="s">
        <v>485</v>
      </c>
      <c r="C39" s="219">
        <v>10.5</v>
      </c>
      <c r="D39" s="222">
        <v>305.2</v>
      </c>
      <c r="E39" s="222">
        <v>315.7</v>
      </c>
      <c r="F39" s="412"/>
      <c r="G39" s="412"/>
      <c r="H39" s="412"/>
      <c r="I39" s="217" t="s">
        <v>493</v>
      </c>
      <c r="J39" s="38"/>
      <c r="K39" s="217" t="s">
        <v>493</v>
      </c>
      <c r="L39" s="217"/>
      <c r="M39" s="407"/>
      <c r="N39" s="408"/>
      <c r="O39" s="217"/>
      <c r="P39" s="217"/>
      <c r="Q39" s="217"/>
      <c r="R39" s="217"/>
      <c r="S39" s="217"/>
      <c r="T39" s="215"/>
      <c r="U39" s="215"/>
      <c r="V39" s="215"/>
      <c r="W39" s="215"/>
      <c r="X39" s="405"/>
      <c r="Y39" s="406"/>
      <c r="Z39" s="215"/>
      <c r="AA39" s="215"/>
      <c r="AB39" s="215"/>
      <c r="AC39" s="215"/>
      <c r="AD39" s="405"/>
      <c r="AE39" s="406"/>
      <c r="AF39" s="409"/>
      <c r="AG39" s="410"/>
      <c r="AH39" s="410"/>
      <c r="AI39" s="410"/>
      <c r="AJ39" s="410"/>
      <c r="AK39" s="411"/>
    </row>
    <row r="40" spans="2:37" ht="13.5" customHeight="1" x14ac:dyDescent="0.15">
      <c r="B40" s="216" t="s">
        <v>486</v>
      </c>
      <c r="C40" s="219">
        <v>10.5</v>
      </c>
      <c r="D40" s="222">
        <v>315.7</v>
      </c>
      <c r="E40" s="222">
        <v>326.2</v>
      </c>
      <c r="F40" s="412"/>
      <c r="G40" s="412"/>
      <c r="H40" s="412"/>
      <c r="I40" s="217" t="s">
        <v>493</v>
      </c>
      <c r="J40" s="38"/>
      <c r="K40" s="217" t="s">
        <v>493</v>
      </c>
      <c r="L40" s="217"/>
      <c r="M40" s="407"/>
      <c r="N40" s="408"/>
      <c r="O40" s="217"/>
      <c r="P40" s="217"/>
      <c r="Q40" s="217"/>
      <c r="R40" s="217"/>
      <c r="S40" s="217"/>
      <c r="T40" s="215"/>
      <c r="U40" s="215"/>
      <c r="V40" s="215"/>
      <c r="W40" s="215"/>
      <c r="X40" s="405"/>
      <c r="Y40" s="406"/>
      <c r="Z40" s="215"/>
      <c r="AA40" s="215"/>
      <c r="AB40" s="215"/>
      <c r="AC40" s="215"/>
      <c r="AD40" s="405"/>
      <c r="AE40" s="406"/>
      <c r="AF40" s="409"/>
      <c r="AG40" s="410"/>
      <c r="AH40" s="410"/>
      <c r="AI40" s="410"/>
      <c r="AJ40" s="410"/>
      <c r="AK40" s="411"/>
    </row>
    <row r="41" spans="2:37" ht="13.5" customHeight="1" x14ac:dyDescent="0.15">
      <c r="B41" s="216" t="s">
        <v>487</v>
      </c>
      <c r="C41" s="218">
        <v>10.5</v>
      </c>
      <c r="D41" s="220">
        <v>326.2</v>
      </c>
      <c r="E41" s="224">
        <v>337.7</v>
      </c>
      <c r="F41" s="405"/>
      <c r="G41" s="406"/>
      <c r="H41" s="406"/>
      <c r="I41" s="38"/>
      <c r="J41" s="38"/>
      <c r="K41" s="217"/>
      <c r="L41" s="217"/>
      <c r="M41" s="407"/>
      <c r="N41" s="408"/>
      <c r="O41" s="217"/>
      <c r="P41" s="217"/>
      <c r="Q41" s="217"/>
      <c r="R41" s="217"/>
      <c r="S41" s="217"/>
      <c r="T41" s="215"/>
      <c r="U41" s="215"/>
      <c r="V41" s="215"/>
      <c r="W41" s="215"/>
      <c r="X41" s="405"/>
      <c r="Y41" s="406"/>
      <c r="Z41" s="215"/>
      <c r="AA41" s="215"/>
      <c r="AB41" s="215"/>
      <c r="AC41" s="215"/>
      <c r="AD41" s="405"/>
      <c r="AE41" s="406"/>
      <c r="AF41" s="409"/>
      <c r="AG41" s="410"/>
      <c r="AH41" s="410"/>
      <c r="AI41" s="410"/>
      <c r="AJ41" s="410"/>
      <c r="AK41" s="411"/>
    </row>
    <row r="42" spans="2:37" ht="13.5" customHeight="1" x14ac:dyDescent="0.15">
      <c r="B42" s="216" t="s">
        <v>488</v>
      </c>
      <c r="C42" s="218">
        <v>10.5</v>
      </c>
      <c r="D42" s="218">
        <v>337.7</v>
      </c>
      <c r="E42" s="219">
        <v>348.2</v>
      </c>
      <c r="F42" s="405"/>
      <c r="G42" s="406"/>
      <c r="H42" s="406"/>
      <c r="I42" s="38"/>
      <c r="J42" s="38"/>
      <c r="K42" s="217"/>
      <c r="L42" s="217"/>
      <c r="M42" s="407"/>
      <c r="N42" s="408"/>
      <c r="O42" s="217"/>
      <c r="P42" s="217"/>
      <c r="Q42" s="217"/>
      <c r="R42" s="217"/>
      <c r="S42" s="217"/>
      <c r="T42" s="215"/>
      <c r="U42" s="215"/>
      <c r="V42" s="215"/>
      <c r="W42" s="215"/>
      <c r="X42" s="405"/>
      <c r="Y42" s="406"/>
      <c r="Z42" s="215"/>
      <c r="AA42" s="215"/>
      <c r="AB42" s="215"/>
      <c r="AC42" s="215"/>
      <c r="AD42" s="405"/>
      <c r="AE42" s="406"/>
      <c r="AF42" s="409"/>
      <c r="AG42" s="410"/>
      <c r="AH42" s="410"/>
      <c r="AI42" s="410"/>
      <c r="AJ42" s="410"/>
      <c r="AK42" s="411"/>
    </row>
    <row r="43" spans="2:37" ht="13.5" customHeight="1" x14ac:dyDescent="0.15">
      <c r="B43" s="217" t="s">
        <v>489</v>
      </c>
      <c r="C43" s="218">
        <v>10.5</v>
      </c>
      <c r="D43" s="218">
        <v>348.2</v>
      </c>
      <c r="E43" s="219">
        <v>358.7</v>
      </c>
      <c r="F43" s="405"/>
      <c r="G43" s="406"/>
      <c r="H43" s="406"/>
      <c r="I43" s="285"/>
      <c r="J43" s="285"/>
      <c r="K43" s="217"/>
      <c r="L43" s="217"/>
      <c r="M43" s="407"/>
      <c r="N43" s="408"/>
      <c r="O43" s="217"/>
      <c r="P43" s="217"/>
      <c r="Q43" s="217"/>
      <c r="R43" s="217"/>
      <c r="S43" s="217"/>
      <c r="T43" s="215"/>
      <c r="U43" s="215"/>
      <c r="V43" s="215"/>
      <c r="W43" s="215"/>
      <c r="X43" s="405"/>
      <c r="Y43" s="406"/>
      <c r="Z43" s="215"/>
      <c r="AA43" s="215"/>
      <c r="AB43" s="215"/>
      <c r="AC43" s="215"/>
      <c r="AD43" s="405"/>
      <c r="AE43" s="406"/>
      <c r="AF43" s="409"/>
      <c r="AG43" s="410"/>
      <c r="AH43" s="410"/>
      <c r="AI43" s="410"/>
      <c r="AJ43" s="410"/>
      <c r="AK43" s="411"/>
    </row>
    <row r="44" spans="2:37" ht="13.5" customHeight="1" x14ac:dyDescent="0.15">
      <c r="B44" s="217" t="s">
        <v>1077</v>
      </c>
      <c r="C44" s="218">
        <v>10.5</v>
      </c>
      <c r="D44" s="218">
        <v>358.7</v>
      </c>
      <c r="E44" s="219">
        <v>369.2</v>
      </c>
      <c r="F44" s="405"/>
      <c r="G44" s="406"/>
      <c r="H44" s="406"/>
      <c r="I44" s="38"/>
      <c r="J44" s="38"/>
      <c r="K44" s="217"/>
      <c r="L44" s="217"/>
      <c r="M44" s="407"/>
      <c r="N44" s="408"/>
      <c r="O44" s="217"/>
      <c r="P44" s="217"/>
      <c r="Q44" s="217"/>
      <c r="R44" s="217"/>
      <c r="S44" s="217"/>
      <c r="T44" s="215"/>
      <c r="U44" s="215"/>
      <c r="V44" s="215"/>
      <c r="W44" s="215"/>
      <c r="X44" s="405"/>
      <c r="Y44" s="406"/>
      <c r="Z44" s="215"/>
      <c r="AA44" s="215"/>
      <c r="AB44" s="215"/>
      <c r="AC44" s="215"/>
      <c r="AD44" s="405"/>
      <c r="AE44" s="406"/>
      <c r="AF44" s="409"/>
      <c r="AG44" s="410"/>
      <c r="AH44" s="410"/>
      <c r="AI44" s="410"/>
      <c r="AJ44" s="410"/>
      <c r="AK44" s="411"/>
    </row>
    <row r="45" spans="2:37" ht="13.5" customHeight="1" x14ac:dyDescent="0.15"/>
    <row r="46" spans="2:37" ht="13.5" customHeight="1" x14ac:dyDescent="0.15"/>
    <row r="47" spans="2:37" ht="13.5" customHeight="1" x14ac:dyDescent="0.15"/>
    <row r="48" spans="2:37"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sheetData>
  <mergeCells count="222">
    <mergeCell ref="AD4:AG5"/>
    <mergeCell ref="AH4:AK5"/>
    <mergeCell ref="Y4:AC5"/>
    <mergeCell ref="B3:AK3"/>
    <mergeCell ref="B4:D4"/>
    <mergeCell ref="E4:I4"/>
    <mergeCell ref="J4:L4"/>
    <mergeCell ref="M4:R4"/>
    <mergeCell ref="B5:D5"/>
    <mergeCell ref="E5:I5"/>
    <mergeCell ref="J5:L5"/>
    <mergeCell ref="M5:R5"/>
    <mergeCell ref="S4:X5"/>
    <mergeCell ref="B6:B8"/>
    <mergeCell ref="C6:C7"/>
    <mergeCell ref="D6:E6"/>
    <mergeCell ref="F6:J6"/>
    <mergeCell ref="K6:N6"/>
    <mergeCell ref="O6:Y6"/>
    <mergeCell ref="M7:N8"/>
    <mergeCell ref="AF9:AK9"/>
    <mergeCell ref="Z7:Z8"/>
    <mergeCell ref="AA7:AA8"/>
    <mergeCell ref="AB7:AB8"/>
    <mergeCell ref="AC7:AC8"/>
    <mergeCell ref="S7:S8"/>
    <mergeCell ref="T7:T8"/>
    <mergeCell ref="O7:O8"/>
    <mergeCell ref="P7:P8"/>
    <mergeCell ref="Z6:AE6"/>
    <mergeCell ref="F9:H9"/>
    <mergeCell ref="M9:N9"/>
    <mergeCell ref="X9:Y9"/>
    <mergeCell ref="AD9:AE9"/>
    <mergeCell ref="AF6:AK8"/>
    <mergeCell ref="AD7:AE8"/>
    <mergeCell ref="F7:H8"/>
    <mergeCell ref="AF10:AK10"/>
    <mergeCell ref="Q7:Q8"/>
    <mergeCell ref="R7:R8"/>
    <mergeCell ref="W7:W8"/>
    <mergeCell ref="X7:Y8"/>
    <mergeCell ref="F11:H11"/>
    <mergeCell ref="M11:N11"/>
    <mergeCell ref="X11:Y11"/>
    <mergeCell ref="AD11:AE11"/>
    <mergeCell ref="AF11:AK11"/>
    <mergeCell ref="F10:H10"/>
    <mergeCell ref="M10:N10"/>
    <mergeCell ref="X10:Y10"/>
    <mergeCell ref="AD10:AE10"/>
    <mergeCell ref="I7:I8"/>
    <mergeCell ref="J7:J8"/>
    <mergeCell ref="K7:K8"/>
    <mergeCell ref="L7:L8"/>
    <mergeCell ref="U7:U8"/>
    <mergeCell ref="V7:V8"/>
    <mergeCell ref="AD12:AE12"/>
    <mergeCell ref="AF12:AK12"/>
    <mergeCell ref="F15:H15"/>
    <mergeCell ref="M15:N15"/>
    <mergeCell ref="X15:Y15"/>
    <mergeCell ref="AD15:AE15"/>
    <mergeCell ref="AF15:AK15"/>
    <mergeCell ref="F14:H14"/>
    <mergeCell ref="M14:N14"/>
    <mergeCell ref="F13:H13"/>
    <mergeCell ref="M13:N13"/>
    <mergeCell ref="X13:Y13"/>
    <mergeCell ref="AD13:AE13"/>
    <mergeCell ref="AF13:AK13"/>
    <mergeCell ref="F12:H12"/>
    <mergeCell ref="M12:N12"/>
    <mergeCell ref="X12:Y12"/>
    <mergeCell ref="X14:Y14"/>
    <mergeCell ref="AD14:AE14"/>
    <mergeCell ref="AF16:AK16"/>
    <mergeCell ref="F17:H17"/>
    <mergeCell ref="M17:N17"/>
    <mergeCell ref="X17:Y17"/>
    <mergeCell ref="AD17:AE17"/>
    <mergeCell ref="AF17:AK17"/>
    <mergeCell ref="F16:H16"/>
    <mergeCell ref="M16:N16"/>
    <mergeCell ref="AF14:AK14"/>
    <mergeCell ref="X16:Y16"/>
    <mergeCell ref="AD16:AE16"/>
    <mergeCell ref="AF18:AK18"/>
    <mergeCell ref="F19:H19"/>
    <mergeCell ref="M19:N19"/>
    <mergeCell ref="X19:Y19"/>
    <mergeCell ref="AD19:AE19"/>
    <mergeCell ref="AF19:AK19"/>
    <mergeCell ref="F18:H18"/>
    <mergeCell ref="M18:N18"/>
    <mergeCell ref="X18:Y18"/>
    <mergeCell ref="AD18:AE18"/>
    <mergeCell ref="AF20:AK20"/>
    <mergeCell ref="F21:H21"/>
    <mergeCell ref="M21:N21"/>
    <mergeCell ref="X21:Y21"/>
    <mergeCell ref="AD21:AE21"/>
    <mergeCell ref="AF21:AK21"/>
    <mergeCell ref="F20:H20"/>
    <mergeCell ref="M20:N20"/>
    <mergeCell ref="X20:Y20"/>
    <mergeCell ref="AD20:AE20"/>
    <mergeCell ref="AF22:AK22"/>
    <mergeCell ref="F23:H23"/>
    <mergeCell ref="M23:N23"/>
    <mergeCell ref="X23:Y23"/>
    <mergeCell ref="AD23:AE23"/>
    <mergeCell ref="AF23:AK23"/>
    <mergeCell ref="F22:H22"/>
    <mergeCell ref="M22:N22"/>
    <mergeCell ref="X22:Y22"/>
    <mergeCell ref="AD22:AE22"/>
    <mergeCell ref="AF24:AK24"/>
    <mergeCell ref="F25:H25"/>
    <mergeCell ref="M25:N25"/>
    <mergeCell ref="X25:Y25"/>
    <mergeCell ref="AD25:AE25"/>
    <mergeCell ref="AF25:AK25"/>
    <mergeCell ref="F24:H24"/>
    <mergeCell ref="M24:N24"/>
    <mergeCell ref="X24:Y24"/>
    <mergeCell ref="AD24:AE24"/>
    <mergeCell ref="AF26:AK26"/>
    <mergeCell ref="F27:H27"/>
    <mergeCell ref="M27:N27"/>
    <mergeCell ref="X27:Y27"/>
    <mergeCell ref="AD27:AE27"/>
    <mergeCell ref="AF27:AK27"/>
    <mergeCell ref="F26:H26"/>
    <mergeCell ref="M26:N26"/>
    <mergeCell ref="X26:Y26"/>
    <mergeCell ref="AD26:AE26"/>
    <mergeCell ref="AF28:AK28"/>
    <mergeCell ref="F29:H29"/>
    <mergeCell ref="M29:N29"/>
    <mergeCell ref="X29:Y29"/>
    <mergeCell ref="AD29:AE29"/>
    <mergeCell ref="AF29:AK29"/>
    <mergeCell ref="F28:H28"/>
    <mergeCell ref="M28:N28"/>
    <mergeCell ref="X28:Y28"/>
    <mergeCell ref="AD28:AE28"/>
    <mergeCell ref="AF30:AK30"/>
    <mergeCell ref="F31:H31"/>
    <mergeCell ref="M31:N31"/>
    <mergeCell ref="X31:Y31"/>
    <mergeCell ref="AD31:AE31"/>
    <mergeCell ref="AF31:AK31"/>
    <mergeCell ref="F30:H30"/>
    <mergeCell ref="M30:N30"/>
    <mergeCell ref="X30:Y30"/>
    <mergeCell ref="AD30:AE30"/>
    <mergeCell ref="AF32:AK32"/>
    <mergeCell ref="F33:H33"/>
    <mergeCell ref="M33:N33"/>
    <mergeCell ref="X33:Y33"/>
    <mergeCell ref="AD33:AE33"/>
    <mergeCell ref="AF33:AK33"/>
    <mergeCell ref="F32:H32"/>
    <mergeCell ref="M32:N32"/>
    <mergeCell ref="X32:Y32"/>
    <mergeCell ref="AD32:AE32"/>
    <mergeCell ref="AF35:AK35"/>
    <mergeCell ref="F34:H34"/>
    <mergeCell ref="M34:N34"/>
    <mergeCell ref="X34:Y34"/>
    <mergeCell ref="AF39:AK39"/>
    <mergeCell ref="AF34:AK34"/>
    <mergeCell ref="F35:H35"/>
    <mergeCell ref="M35:N35"/>
    <mergeCell ref="X35:Y35"/>
    <mergeCell ref="AD35:AE35"/>
    <mergeCell ref="X36:Y36"/>
    <mergeCell ref="AD36:AE36"/>
    <mergeCell ref="F37:H37"/>
    <mergeCell ref="M37:N37"/>
    <mergeCell ref="AD34:AE34"/>
    <mergeCell ref="AF36:AK36"/>
    <mergeCell ref="AD37:AE37"/>
    <mergeCell ref="AF37:AK37"/>
    <mergeCell ref="F36:H36"/>
    <mergeCell ref="M36:N36"/>
    <mergeCell ref="X37:Y37"/>
    <mergeCell ref="AF44:AK44"/>
    <mergeCell ref="F38:H38"/>
    <mergeCell ref="AF40:AK40"/>
    <mergeCell ref="F41:H41"/>
    <mergeCell ref="M41:N41"/>
    <mergeCell ref="X41:Y41"/>
    <mergeCell ref="F44:H44"/>
    <mergeCell ref="M44:N44"/>
    <mergeCell ref="X44:Y44"/>
    <mergeCell ref="AD44:AE44"/>
    <mergeCell ref="F42:H42"/>
    <mergeCell ref="M42:N42"/>
    <mergeCell ref="X42:Y42"/>
    <mergeCell ref="AD42:AE42"/>
    <mergeCell ref="F40:H40"/>
    <mergeCell ref="M40:N40"/>
    <mergeCell ref="X40:Y40"/>
    <mergeCell ref="M38:N38"/>
    <mergeCell ref="X38:Y38"/>
    <mergeCell ref="AD41:AE41"/>
    <mergeCell ref="AD38:AE38"/>
    <mergeCell ref="F39:H39"/>
    <mergeCell ref="M39:N39"/>
    <mergeCell ref="X39:Y39"/>
    <mergeCell ref="F43:H43"/>
    <mergeCell ref="M43:N43"/>
    <mergeCell ref="X43:Y43"/>
    <mergeCell ref="AD43:AE43"/>
    <mergeCell ref="AF43:AK43"/>
    <mergeCell ref="AF41:AK41"/>
    <mergeCell ref="AF38:AK38"/>
    <mergeCell ref="AD40:AE40"/>
    <mergeCell ref="AF42:AK42"/>
    <mergeCell ref="AD39:AE39"/>
  </mergeCells>
  <phoneticPr fontId="7"/>
  <printOptions horizontalCentered="1"/>
  <pageMargins left="0.39370078740157483" right="0.39370078740157483" top="0.59055118110236227" bottom="0.19685039370078741" header="0.31496062992125984" footer="0.27559055118110237"/>
  <pageSetup paperSize="9" scale="88" fitToHeight="0" orientation="landscape" copies="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9"/>
  <sheetViews>
    <sheetView showGridLines="0" showZeros="0" view="pageBreakPreview" zoomScaleNormal="100" zoomScaleSheetLayoutView="100" workbookViewId="0">
      <pane xSplit="1" ySplit="5" topLeftCell="B6"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1.625" style="3" customWidth="1"/>
    <col min="2" max="35" width="4.125" style="3" customWidth="1"/>
    <col min="36" max="36" width="1.25" style="3" customWidth="1"/>
    <col min="37" max="16384" width="9" style="3"/>
  </cols>
  <sheetData>
    <row r="2" spans="2:35" ht="8.25" customHeight="1" x14ac:dyDescent="0.15">
      <c r="H2" s="4"/>
      <c r="I2" s="4"/>
      <c r="J2" s="4"/>
      <c r="K2" s="4"/>
      <c r="L2" s="4"/>
      <c r="M2" s="4"/>
      <c r="N2" s="4"/>
      <c r="O2" s="4"/>
      <c r="P2" s="4"/>
      <c r="Q2" s="4"/>
      <c r="R2" s="4"/>
      <c r="S2" s="4"/>
      <c r="T2" s="4"/>
      <c r="U2" s="4"/>
      <c r="V2" s="4"/>
      <c r="W2" s="4"/>
      <c r="X2" s="4"/>
      <c r="Y2" s="4"/>
      <c r="Z2" s="4"/>
      <c r="AA2" s="4"/>
      <c r="AB2" s="4"/>
      <c r="AC2" s="4"/>
      <c r="AD2" s="4"/>
      <c r="AE2" s="4"/>
      <c r="AF2" s="4"/>
      <c r="AG2" s="4"/>
      <c r="AH2" s="4"/>
      <c r="AI2" s="4"/>
    </row>
    <row r="3" spans="2:35" s="59" customFormat="1" ht="24.95" customHeight="1" x14ac:dyDescent="0.15">
      <c r="B3" s="499" t="s">
        <v>381</v>
      </c>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row>
    <row r="4" spans="2:35" ht="20.100000000000001" customHeight="1" x14ac:dyDescent="0.15">
      <c r="B4" s="500" t="s">
        <v>30</v>
      </c>
      <c r="C4" s="501"/>
      <c r="D4" s="502"/>
      <c r="E4" s="503" t="str">
        <f>'様式S-1'!D3</f>
        <v>○○トンネル</v>
      </c>
      <c r="F4" s="503"/>
      <c r="G4" s="503"/>
      <c r="H4" s="503"/>
      <c r="I4" s="503"/>
      <c r="J4" s="504" t="s">
        <v>31</v>
      </c>
      <c r="K4" s="504"/>
      <c r="L4" s="504"/>
      <c r="M4" s="505" t="str">
        <f>'様式S-1'!J3</f>
        <v>国道○○</v>
      </c>
      <c r="N4" s="505"/>
      <c r="O4" s="505"/>
      <c r="P4" s="505"/>
      <c r="Q4" s="505"/>
      <c r="R4" s="505"/>
      <c r="S4" s="481" t="s">
        <v>184</v>
      </c>
      <c r="T4" s="482"/>
      <c r="U4" s="482"/>
      <c r="V4" s="483"/>
      <c r="W4" s="487" t="s">
        <v>500</v>
      </c>
      <c r="X4" s="488"/>
      <c r="Y4" s="488"/>
      <c r="Z4" s="488"/>
      <c r="AA4" s="488"/>
      <c r="AB4" s="489"/>
      <c r="AC4" s="493" t="s">
        <v>220</v>
      </c>
      <c r="AD4" s="494"/>
      <c r="AE4" s="495"/>
      <c r="AF4" s="506">
        <f>'様式S-2'!AH4</f>
        <v>44926</v>
      </c>
      <c r="AG4" s="507"/>
      <c r="AH4" s="507"/>
      <c r="AI4" s="508"/>
    </row>
    <row r="5" spans="2:35" ht="20.100000000000001" customHeight="1" x14ac:dyDescent="0.15">
      <c r="B5" s="512" t="s">
        <v>0</v>
      </c>
      <c r="C5" s="513"/>
      <c r="D5" s="514"/>
      <c r="E5" s="515" t="str">
        <f>'様式S-1'!D4</f>
        <v>○○トンネル</v>
      </c>
      <c r="F5" s="515"/>
      <c r="G5" s="515"/>
      <c r="H5" s="515"/>
      <c r="I5" s="515"/>
      <c r="J5" s="516" t="s">
        <v>1</v>
      </c>
      <c r="K5" s="516"/>
      <c r="L5" s="516"/>
      <c r="M5" s="505" t="str">
        <f>'様式S-1'!R3</f>
        <v>○○事務所</v>
      </c>
      <c r="N5" s="505"/>
      <c r="O5" s="505"/>
      <c r="P5" s="505"/>
      <c r="Q5" s="505"/>
      <c r="R5" s="505"/>
      <c r="S5" s="484"/>
      <c r="T5" s="485"/>
      <c r="U5" s="485"/>
      <c r="V5" s="486"/>
      <c r="W5" s="490"/>
      <c r="X5" s="491"/>
      <c r="Y5" s="491"/>
      <c r="Z5" s="491"/>
      <c r="AA5" s="491"/>
      <c r="AB5" s="492"/>
      <c r="AC5" s="496"/>
      <c r="AD5" s="497"/>
      <c r="AE5" s="498"/>
      <c r="AF5" s="509"/>
      <c r="AG5" s="510"/>
      <c r="AH5" s="510"/>
      <c r="AI5" s="511"/>
    </row>
    <row r="6" spans="2:35" ht="26.25" customHeight="1" x14ac:dyDescent="0.15">
      <c r="B6" s="477" t="s">
        <v>219</v>
      </c>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row>
    <row r="7" spans="2:35" ht="35.450000000000003" customHeight="1" x14ac:dyDescent="0.15">
      <c r="B7" s="478"/>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row>
    <row r="8" spans="2:35" ht="35.450000000000003" customHeight="1" x14ac:dyDescent="0.15">
      <c r="B8" s="478"/>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2:35" ht="35.450000000000003" customHeight="1" x14ac:dyDescent="0.15">
      <c r="B9" s="478"/>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row>
    <row r="10" spans="2:35" ht="35.450000000000003" customHeight="1" x14ac:dyDescent="0.15">
      <c r="B10" s="478"/>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row>
    <row r="11" spans="2:35" ht="35.450000000000003" customHeight="1" x14ac:dyDescent="0.15">
      <c r="B11" s="478"/>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row>
    <row r="12" spans="2:35" ht="35.450000000000003" customHeight="1" x14ac:dyDescent="0.15">
      <c r="B12" s="478"/>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row>
    <row r="13" spans="2:35" ht="35.450000000000003" customHeight="1" x14ac:dyDescent="0.15">
      <c r="B13" s="478"/>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row>
    <row r="14" spans="2:35" ht="35.450000000000003" customHeight="1" x14ac:dyDescent="0.15">
      <c r="B14" s="478"/>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row>
    <row r="15" spans="2:35" ht="35.450000000000003" customHeight="1" x14ac:dyDescent="0.15">
      <c r="B15" s="478"/>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row>
    <row r="16" spans="2:35" ht="35.450000000000003" customHeight="1" x14ac:dyDescent="0.15">
      <c r="B16" s="478"/>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row>
    <row r="17" spans="2:35" ht="35.450000000000003" customHeight="1" x14ac:dyDescent="0.15">
      <c r="B17" s="478"/>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row>
    <row r="18" spans="2:35" ht="53.25" customHeight="1" x14ac:dyDescent="0.15">
      <c r="B18" s="478"/>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row>
    <row r="19" spans="2:35" ht="15" customHeight="1" x14ac:dyDescent="0.15">
      <c r="B19" s="58"/>
      <c r="C19" s="58"/>
      <c r="D19" s="5"/>
    </row>
  </sheetData>
  <mergeCells count="15">
    <mergeCell ref="B3:AI3"/>
    <mergeCell ref="B4:D4"/>
    <mergeCell ref="E4:I4"/>
    <mergeCell ref="J4:L4"/>
    <mergeCell ref="M4:R4"/>
    <mergeCell ref="AF4:AI5"/>
    <mergeCell ref="B5:D5"/>
    <mergeCell ref="E5:I5"/>
    <mergeCell ref="J5:L5"/>
    <mergeCell ref="M5:R5"/>
    <mergeCell ref="B6:B18"/>
    <mergeCell ref="C6:AI18"/>
    <mergeCell ref="S4:V5"/>
    <mergeCell ref="W4:AB5"/>
    <mergeCell ref="AC4:AE5"/>
  </mergeCells>
  <phoneticPr fontId="7"/>
  <printOptions horizontalCentered="1"/>
  <pageMargins left="0.39370078740157483" right="0.39370078740157483" top="0.59055118110236227" bottom="0.19685039370078741" header="0.31496062992125984" footer="0.27559055118110237"/>
  <pageSetup paperSize="9" fitToHeight="0" orientation="landscape" copies="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F32"/>
  <sheetViews>
    <sheetView showGridLines="0" showZeros="0" view="pageBreakPreview" zoomScaleNormal="100" zoomScaleSheetLayoutView="100" workbookViewId="0">
      <pane xSplit="1" ySplit="18" topLeftCell="B19"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1.625" style="3" customWidth="1"/>
    <col min="2" max="2" width="4.125" style="3" customWidth="1"/>
    <col min="3" max="21" width="5.875" style="3" customWidth="1"/>
    <col min="22" max="22" width="8.25" style="3" customWidth="1"/>
    <col min="23" max="24" width="6.75" style="3" customWidth="1"/>
    <col min="25" max="25" width="8.625" style="3" customWidth="1"/>
    <col min="26" max="26" width="1.375" style="3" customWidth="1"/>
    <col min="27" max="16384" width="9" style="3"/>
  </cols>
  <sheetData>
    <row r="2" spans="2:32" ht="24.95" customHeight="1" x14ac:dyDescent="0.15">
      <c r="B2" s="35" t="s">
        <v>53</v>
      </c>
      <c r="C2" s="5"/>
      <c r="D2" s="5"/>
      <c r="E2" s="5"/>
      <c r="F2" s="5"/>
      <c r="G2" s="5"/>
      <c r="H2" s="5"/>
      <c r="I2" s="5"/>
      <c r="J2" s="5"/>
      <c r="K2" s="34"/>
      <c r="L2" s="5"/>
      <c r="M2" s="34"/>
      <c r="N2" s="517"/>
      <c r="O2" s="518"/>
      <c r="P2" s="519"/>
      <c r="Q2" s="520"/>
      <c r="R2" s="520"/>
      <c r="S2" s="521"/>
      <c r="T2" s="522" t="s">
        <v>65</v>
      </c>
      <c r="U2" s="522"/>
      <c r="V2" s="523" t="str">
        <f>CONCATENATE(AF4,"","",AF5)</f>
        <v>36.14033137.13861</v>
      </c>
      <c r="W2" s="524"/>
      <c r="X2" s="524"/>
      <c r="Y2" s="525"/>
      <c r="Z2" s="4"/>
    </row>
    <row r="3" spans="2:32" ht="20.100000000000001" customHeight="1" x14ac:dyDescent="0.15">
      <c r="B3" s="545" t="s">
        <v>40</v>
      </c>
      <c r="C3" s="545"/>
      <c r="D3" s="505" t="str">
        <f>'様式S-1'!D3</f>
        <v>○○トンネル</v>
      </c>
      <c r="E3" s="505"/>
      <c r="F3" s="505"/>
      <c r="G3" s="505"/>
      <c r="H3" s="522" t="s">
        <v>39</v>
      </c>
      <c r="I3" s="522"/>
      <c r="J3" s="505" t="str">
        <f>'様式S-1'!J3</f>
        <v>国道○○</v>
      </c>
      <c r="K3" s="505"/>
      <c r="L3" s="505"/>
      <c r="M3" s="505"/>
      <c r="N3" s="522" t="s">
        <v>13</v>
      </c>
      <c r="O3" s="522"/>
      <c r="P3" s="546" t="str">
        <f>'様式S-1'!R3</f>
        <v>○○事務所</v>
      </c>
      <c r="Q3" s="546"/>
      <c r="R3" s="546"/>
      <c r="S3" s="546"/>
      <c r="T3" s="522" t="s">
        <v>19</v>
      </c>
      <c r="U3" s="522"/>
      <c r="V3" s="529" t="str">
        <f>'様式S-1'!Z3</f>
        <v>あり</v>
      </c>
      <c r="W3" s="529"/>
      <c r="X3" s="529"/>
      <c r="Y3" s="529"/>
      <c r="Z3" s="4"/>
    </row>
    <row r="4" spans="2:32" ht="20.100000000000001" customHeight="1" x14ac:dyDescent="0.15">
      <c r="B4" s="543" t="s">
        <v>14</v>
      </c>
      <c r="C4" s="543"/>
      <c r="D4" s="544" t="str">
        <f>'様式S-1'!D4</f>
        <v>○○トンネル</v>
      </c>
      <c r="E4" s="544"/>
      <c r="F4" s="544"/>
      <c r="G4" s="544"/>
      <c r="H4" s="522"/>
      <c r="I4" s="522"/>
      <c r="J4" s="505"/>
      <c r="K4" s="505"/>
      <c r="L4" s="505"/>
      <c r="M4" s="505"/>
      <c r="N4" s="522"/>
      <c r="O4" s="522"/>
      <c r="P4" s="546"/>
      <c r="Q4" s="546"/>
      <c r="R4" s="546"/>
      <c r="S4" s="546"/>
      <c r="T4" s="522" t="s">
        <v>20</v>
      </c>
      <c r="U4" s="522"/>
      <c r="V4" s="529" t="str">
        <f>'様式S-1'!Z4</f>
        <v>なし</v>
      </c>
      <c r="W4" s="529"/>
      <c r="X4" s="529"/>
      <c r="Y4" s="529"/>
      <c r="Z4" s="4"/>
      <c r="AA4" s="4"/>
      <c r="AB4" s="3">
        <f>INT(D7/10000)</f>
        <v>36</v>
      </c>
      <c r="AC4" s="3">
        <f>INT(D7/100)-AB4*100</f>
        <v>8</v>
      </c>
      <c r="AD4" s="172">
        <f>D7-AB4*10000-AC4*100</f>
        <v>25.200000000011642</v>
      </c>
      <c r="AE4" s="173">
        <f>ROUND(AB4+AC4/60+AD4/60/60,5)</f>
        <v>36.140329999999999</v>
      </c>
      <c r="AF4" s="173" t="str">
        <f>TEXT(AE4,"0.00000")</f>
        <v>36.14033</v>
      </c>
    </row>
    <row r="5" spans="2:32" ht="20.100000000000001" customHeight="1" x14ac:dyDescent="0.15">
      <c r="B5" s="560" t="s">
        <v>15</v>
      </c>
      <c r="C5" s="560"/>
      <c r="D5" s="152" t="s">
        <v>16</v>
      </c>
      <c r="E5" s="546" t="str">
        <f>'様式S-1'!E5</f>
        <v>三重県○○市○○</v>
      </c>
      <c r="F5" s="546"/>
      <c r="G5" s="546"/>
      <c r="H5" s="522" t="s">
        <v>315</v>
      </c>
      <c r="I5" s="522"/>
      <c r="J5" s="522"/>
      <c r="K5" s="530" t="str">
        <f>'様式S-1'!K5</f>
        <v>○○（株）</v>
      </c>
      <c r="L5" s="531"/>
      <c r="M5" s="531"/>
      <c r="N5" s="531"/>
      <c r="O5" s="532" t="s">
        <v>287</v>
      </c>
      <c r="P5" s="533"/>
      <c r="Q5" s="536">
        <v>44785</v>
      </c>
      <c r="R5" s="537"/>
      <c r="S5" s="538"/>
      <c r="T5" s="522" t="s">
        <v>51</v>
      </c>
      <c r="U5" s="522"/>
      <c r="V5" s="148" t="s">
        <v>50</v>
      </c>
      <c r="W5" s="542">
        <f>'様式S-1'!Z5</f>
        <v>4000</v>
      </c>
      <c r="X5" s="542"/>
      <c r="Y5" s="149" t="s">
        <v>49</v>
      </c>
      <c r="Z5" s="4"/>
      <c r="AA5" s="4"/>
      <c r="AB5" s="3">
        <f>INT(D10/10000)</f>
        <v>137</v>
      </c>
      <c r="AC5" s="3">
        <f>INT(D10/100)-AB5*100</f>
        <v>8</v>
      </c>
      <c r="AD5" s="172">
        <f>D10-AB5*10000-AC5*100</f>
        <v>19</v>
      </c>
      <c r="AE5" s="173">
        <f>ROUND(AB5+AC5/60+AD5/60/60,5)</f>
        <v>137.13861</v>
      </c>
      <c r="AF5" s="173" t="str">
        <f>TEXT(AE5,"0.00000")</f>
        <v>137.13861</v>
      </c>
    </row>
    <row r="6" spans="2:32" ht="20.100000000000001" customHeight="1" x14ac:dyDescent="0.15">
      <c r="B6" s="560"/>
      <c r="C6" s="560"/>
      <c r="D6" s="152" t="s">
        <v>17</v>
      </c>
      <c r="E6" s="547" t="str">
        <f>'様式S-1'!E6</f>
        <v>三重県○○市○○</v>
      </c>
      <c r="F6" s="547"/>
      <c r="G6" s="547"/>
      <c r="H6" s="522" t="s">
        <v>316</v>
      </c>
      <c r="I6" s="522"/>
      <c r="J6" s="522"/>
      <c r="K6" s="530" t="s">
        <v>500</v>
      </c>
      <c r="L6" s="531"/>
      <c r="M6" s="531"/>
      <c r="N6" s="531"/>
      <c r="O6" s="534"/>
      <c r="P6" s="535"/>
      <c r="Q6" s="539"/>
      <c r="R6" s="540"/>
      <c r="S6" s="541"/>
      <c r="T6" s="545" t="s">
        <v>18</v>
      </c>
      <c r="U6" s="545"/>
      <c r="V6" s="526" t="str">
        <f>'様式S-1'!X6</f>
        <v>陸上トンネル矢板工法</v>
      </c>
      <c r="W6" s="527"/>
      <c r="X6" s="527"/>
      <c r="Y6" s="528"/>
      <c r="Z6" s="4"/>
      <c r="AA6" s="4"/>
    </row>
    <row r="7" spans="2:32" ht="6.95" customHeight="1" x14ac:dyDescent="0.15">
      <c r="B7" s="561" t="s">
        <v>21</v>
      </c>
      <c r="C7" s="548" t="s">
        <v>22</v>
      </c>
      <c r="D7" s="551">
        <v>360825.2</v>
      </c>
      <c r="E7" s="552"/>
      <c r="F7" s="493" t="s">
        <v>23</v>
      </c>
      <c r="G7" s="494"/>
      <c r="H7" s="493" t="s">
        <v>24</v>
      </c>
      <c r="I7" s="495"/>
      <c r="J7" s="481" t="s">
        <v>25</v>
      </c>
      <c r="K7" s="483"/>
      <c r="L7" s="545" t="s">
        <v>43</v>
      </c>
      <c r="M7" s="572">
        <v>100</v>
      </c>
      <c r="N7" s="545" t="s">
        <v>42</v>
      </c>
      <c r="O7" s="572">
        <v>2</v>
      </c>
      <c r="P7" s="565" t="s">
        <v>41</v>
      </c>
      <c r="Q7" s="567" t="s">
        <v>501</v>
      </c>
      <c r="R7" s="493" t="s">
        <v>48</v>
      </c>
      <c r="S7" s="495"/>
      <c r="T7" s="593" t="s">
        <v>504</v>
      </c>
      <c r="U7" s="594"/>
      <c r="V7" s="583" t="s">
        <v>47</v>
      </c>
      <c r="W7" s="575" t="s">
        <v>392</v>
      </c>
      <c r="X7" s="576"/>
      <c r="Y7" s="562">
        <f>'様式C-2-2'!AE16</f>
        <v>1</v>
      </c>
      <c r="Z7" s="4"/>
    </row>
    <row r="8" spans="2:32" ht="6.95" customHeight="1" x14ac:dyDescent="0.15">
      <c r="B8" s="561"/>
      <c r="C8" s="549"/>
      <c r="D8" s="553"/>
      <c r="E8" s="554"/>
      <c r="F8" s="557"/>
      <c r="G8" s="558"/>
      <c r="H8" s="557"/>
      <c r="I8" s="559"/>
      <c r="J8" s="563"/>
      <c r="K8" s="564"/>
      <c r="L8" s="570"/>
      <c r="M8" s="573"/>
      <c r="N8" s="570"/>
      <c r="O8" s="573"/>
      <c r="P8" s="566"/>
      <c r="Q8" s="568"/>
      <c r="R8" s="557"/>
      <c r="S8" s="559"/>
      <c r="T8" s="595"/>
      <c r="U8" s="596"/>
      <c r="V8" s="584"/>
      <c r="W8" s="576"/>
      <c r="X8" s="576"/>
      <c r="Y8" s="562"/>
      <c r="Z8" s="4"/>
    </row>
    <row r="9" spans="2:32" ht="6.95" customHeight="1" x14ac:dyDescent="0.15">
      <c r="B9" s="561"/>
      <c r="C9" s="550"/>
      <c r="D9" s="555"/>
      <c r="E9" s="556"/>
      <c r="F9" s="557"/>
      <c r="G9" s="558"/>
      <c r="H9" s="557"/>
      <c r="I9" s="559"/>
      <c r="J9" s="563"/>
      <c r="K9" s="564"/>
      <c r="L9" s="570"/>
      <c r="M9" s="573"/>
      <c r="N9" s="570"/>
      <c r="O9" s="573"/>
      <c r="P9" s="566"/>
      <c r="Q9" s="568"/>
      <c r="R9" s="557"/>
      <c r="S9" s="559"/>
      <c r="T9" s="595"/>
      <c r="U9" s="596"/>
      <c r="V9" s="584"/>
      <c r="W9" s="576"/>
      <c r="X9" s="576"/>
      <c r="Y9" s="562"/>
      <c r="Z9" s="4"/>
    </row>
    <row r="10" spans="2:32" ht="6.95" customHeight="1" x14ac:dyDescent="0.15">
      <c r="B10" s="561"/>
      <c r="C10" s="548" t="s">
        <v>26</v>
      </c>
      <c r="D10" s="551">
        <v>1370819</v>
      </c>
      <c r="E10" s="552"/>
      <c r="F10" s="557"/>
      <c r="G10" s="558"/>
      <c r="H10" s="557"/>
      <c r="I10" s="559"/>
      <c r="J10" s="563"/>
      <c r="K10" s="564"/>
      <c r="L10" s="570"/>
      <c r="M10" s="574"/>
      <c r="N10" s="570"/>
      <c r="O10" s="574"/>
      <c r="P10" s="566"/>
      <c r="Q10" s="569"/>
      <c r="R10" s="557"/>
      <c r="S10" s="559"/>
      <c r="T10" s="595"/>
      <c r="U10" s="596"/>
      <c r="V10" s="584"/>
      <c r="W10" s="576"/>
      <c r="X10" s="576"/>
      <c r="Y10" s="562"/>
      <c r="Z10" s="4"/>
    </row>
    <row r="11" spans="2:32" ht="6.95" customHeight="1" x14ac:dyDescent="0.15">
      <c r="B11" s="561"/>
      <c r="C11" s="549"/>
      <c r="D11" s="553"/>
      <c r="E11" s="554"/>
      <c r="F11" s="557"/>
      <c r="G11" s="558"/>
      <c r="H11" s="557"/>
      <c r="I11" s="559"/>
      <c r="J11" s="481" t="s">
        <v>27</v>
      </c>
      <c r="K11" s="483"/>
      <c r="L11" s="545" t="s">
        <v>46</v>
      </c>
      <c r="M11" s="572">
        <v>23</v>
      </c>
      <c r="N11" s="545" t="s">
        <v>45</v>
      </c>
      <c r="O11" s="571">
        <v>5</v>
      </c>
      <c r="P11" s="565" t="s">
        <v>44</v>
      </c>
      <c r="Q11" s="567" t="s">
        <v>501</v>
      </c>
      <c r="R11" s="557"/>
      <c r="S11" s="559"/>
      <c r="T11" s="595"/>
      <c r="U11" s="596"/>
      <c r="V11" s="584"/>
      <c r="W11" s="576"/>
      <c r="X11" s="576"/>
      <c r="Y11" s="562"/>
      <c r="Z11" s="4"/>
    </row>
    <row r="12" spans="2:32" ht="6.95" customHeight="1" x14ac:dyDescent="0.15">
      <c r="B12" s="561"/>
      <c r="C12" s="550"/>
      <c r="D12" s="555"/>
      <c r="E12" s="556"/>
      <c r="F12" s="557"/>
      <c r="G12" s="558"/>
      <c r="H12" s="557"/>
      <c r="I12" s="559"/>
      <c r="J12" s="563"/>
      <c r="K12" s="564"/>
      <c r="L12" s="570"/>
      <c r="M12" s="573"/>
      <c r="N12" s="570"/>
      <c r="O12" s="568"/>
      <c r="P12" s="566"/>
      <c r="Q12" s="568"/>
      <c r="R12" s="557"/>
      <c r="S12" s="559"/>
      <c r="T12" s="595"/>
      <c r="U12" s="596"/>
      <c r="V12" s="584"/>
      <c r="W12" s="576"/>
      <c r="X12" s="576"/>
      <c r="Y12" s="562"/>
      <c r="Z12" s="4"/>
    </row>
    <row r="13" spans="2:32" ht="6.95" customHeight="1" x14ac:dyDescent="0.15">
      <c r="B13" s="561" t="s">
        <v>28</v>
      </c>
      <c r="C13" s="548" t="s">
        <v>22</v>
      </c>
      <c r="D13" s="551">
        <v>260815.8</v>
      </c>
      <c r="E13" s="552"/>
      <c r="F13" s="557"/>
      <c r="G13" s="558"/>
      <c r="H13" s="557"/>
      <c r="I13" s="559"/>
      <c r="J13" s="563"/>
      <c r="K13" s="564"/>
      <c r="L13" s="570"/>
      <c r="M13" s="573"/>
      <c r="N13" s="570"/>
      <c r="O13" s="568"/>
      <c r="P13" s="566"/>
      <c r="Q13" s="568"/>
      <c r="R13" s="557"/>
      <c r="S13" s="559"/>
      <c r="T13" s="595"/>
      <c r="U13" s="596"/>
      <c r="V13" s="584"/>
      <c r="W13" s="577" t="s">
        <v>334</v>
      </c>
      <c r="X13" s="578"/>
      <c r="Y13" s="562">
        <f>'様式C-2-2'!AE9</f>
        <v>4</v>
      </c>
      <c r="Z13" s="4"/>
      <c r="AC13" s="52"/>
      <c r="AD13" s="51"/>
      <c r="AE13" s="51"/>
      <c r="AF13" s="51"/>
    </row>
    <row r="14" spans="2:32" ht="6.95" customHeight="1" x14ac:dyDescent="0.15">
      <c r="B14" s="548"/>
      <c r="C14" s="549"/>
      <c r="D14" s="553"/>
      <c r="E14" s="554"/>
      <c r="F14" s="557"/>
      <c r="G14" s="558"/>
      <c r="H14" s="557"/>
      <c r="I14" s="559"/>
      <c r="J14" s="484"/>
      <c r="K14" s="486"/>
      <c r="L14" s="570"/>
      <c r="M14" s="574"/>
      <c r="N14" s="570"/>
      <c r="O14" s="569"/>
      <c r="P14" s="566"/>
      <c r="Q14" s="569"/>
      <c r="R14" s="557"/>
      <c r="S14" s="559"/>
      <c r="T14" s="595"/>
      <c r="U14" s="596"/>
      <c r="V14" s="584"/>
      <c r="W14" s="578"/>
      <c r="X14" s="578"/>
      <c r="Y14" s="562"/>
      <c r="Z14" s="4"/>
      <c r="AC14" s="52"/>
      <c r="AD14" s="51"/>
      <c r="AE14" s="51"/>
      <c r="AF14" s="51"/>
    </row>
    <row r="15" spans="2:32" ht="6.95" customHeight="1" x14ac:dyDescent="0.15">
      <c r="B15" s="548"/>
      <c r="C15" s="550"/>
      <c r="D15" s="555"/>
      <c r="E15" s="556"/>
      <c r="F15" s="557"/>
      <c r="G15" s="558"/>
      <c r="H15" s="557"/>
      <c r="I15" s="559"/>
      <c r="J15" s="563" t="s">
        <v>29</v>
      </c>
      <c r="K15" s="564"/>
      <c r="L15" s="545" t="s">
        <v>43</v>
      </c>
      <c r="M15" s="602" t="s">
        <v>503</v>
      </c>
      <c r="N15" s="545" t="s">
        <v>42</v>
      </c>
      <c r="O15" s="579" t="s">
        <v>502</v>
      </c>
      <c r="P15" s="565" t="s">
        <v>41</v>
      </c>
      <c r="Q15" s="599" t="s">
        <v>502</v>
      </c>
      <c r="R15" s="557"/>
      <c r="S15" s="559"/>
      <c r="T15" s="595"/>
      <c r="U15" s="596"/>
      <c r="V15" s="584"/>
      <c r="W15" s="578"/>
      <c r="X15" s="578"/>
      <c r="Y15" s="562"/>
      <c r="Z15" s="4"/>
      <c r="AC15" s="52"/>
      <c r="AD15" s="51"/>
      <c r="AE15" s="51"/>
      <c r="AF15" s="51"/>
    </row>
    <row r="16" spans="2:32" ht="6.95" customHeight="1" x14ac:dyDescent="0.15">
      <c r="B16" s="548"/>
      <c r="C16" s="548" t="s">
        <v>26</v>
      </c>
      <c r="D16" s="551">
        <v>1370527.4</v>
      </c>
      <c r="E16" s="552"/>
      <c r="F16" s="557"/>
      <c r="G16" s="558"/>
      <c r="H16" s="557"/>
      <c r="I16" s="559"/>
      <c r="J16" s="563"/>
      <c r="K16" s="564"/>
      <c r="L16" s="570"/>
      <c r="M16" s="580"/>
      <c r="N16" s="570"/>
      <c r="O16" s="580"/>
      <c r="P16" s="566"/>
      <c r="Q16" s="600"/>
      <c r="R16" s="557"/>
      <c r="S16" s="559"/>
      <c r="T16" s="595"/>
      <c r="U16" s="596"/>
      <c r="V16" s="584"/>
      <c r="W16" s="578"/>
      <c r="X16" s="578"/>
      <c r="Y16" s="562"/>
      <c r="Z16" s="4"/>
      <c r="AC16" s="52"/>
      <c r="AD16" s="51"/>
      <c r="AE16" s="51"/>
      <c r="AF16" s="51"/>
    </row>
    <row r="17" spans="2:32" ht="6.95" customHeight="1" x14ac:dyDescent="0.15">
      <c r="B17" s="548"/>
      <c r="C17" s="549"/>
      <c r="D17" s="553"/>
      <c r="E17" s="554"/>
      <c r="F17" s="557"/>
      <c r="G17" s="558"/>
      <c r="H17" s="557"/>
      <c r="I17" s="559"/>
      <c r="J17" s="563"/>
      <c r="K17" s="564"/>
      <c r="L17" s="570"/>
      <c r="M17" s="580"/>
      <c r="N17" s="570"/>
      <c r="O17" s="580"/>
      <c r="P17" s="566"/>
      <c r="Q17" s="600"/>
      <c r="R17" s="557"/>
      <c r="S17" s="559"/>
      <c r="T17" s="595"/>
      <c r="U17" s="596"/>
      <c r="V17" s="584"/>
      <c r="W17" s="578"/>
      <c r="X17" s="578"/>
      <c r="Y17" s="562"/>
      <c r="Z17" s="4"/>
      <c r="AC17" s="52"/>
      <c r="AD17" s="51"/>
      <c r="AE17" s="51"/>
      <c r="AF17" s="51"/>
    </row>
    <row r="18" spans="2:32" ht="6.95" customHeight="1" x14ac:dyDescent="0.15">
      <c r="B18" s="561"/>
      <c r="C18" s="550"/>
      <c r="D18" s="555"/>
      <c r="E18" s="556"/>
      <c r="F18" s="496"/>
      <c r="G18" s="497"/>
      <c r="H18" s="496"/>
      <c r="I18" s="498"/>
      <c r="J18" s="484"/>
      <c r="K18" s="486"/>
      <c r="L18" s="543"/>
      <c r="M18" s="581"/>
      <c r="N18" s="543"/>
      <c r="O18" s="581"/>
      <c r="P18" s="582"/>
      <c r="Q18" s="601"/>
      <c r="R18" s="496"/>
      <c r="S18" s="498"/>
      <c r="T18" s="597"/>
      <c r="U18" s="598"/>
      <c r="V18" s="539"/>
      <c r="W18" s="578"/>
      <c r="X18" s="578"/>
      <c r="Y18" s="562"/>
      <c r="Z18" s="4"/>
      <c r="AC18" s="52"/>
      <c r="AD18" s="51"/>
      <c r="AE18" s="51"/>
      <c r="AF18" s="51"/>
    </row>
    <row r="19" spans="2:32" ht="39.950000000000003" customHeight="1" x14ac:dyDescent="0.15">
      <c r="B19" s="585" t="s">
        <v>12</v>
      </c>
      <c r="C19" s="586"/>
      <c r="D19" s="587"/>
      <c r="E19" s="587"/>
      <c r="F19" s="587"/>
      <c r="G19" s="587"/>
      <c r="H19" s="587"/>
      <c r="I19" s="587"/>
      <c r="J19" s="587"/>
      <c r="K19" s="587"/>
      <c r="L19" s="587"/>
      <c r="M19" s="587"/>
      <c r="N19" s="587"/>
      <c r="O19" s="587"/>
      <c r="P19" s="587"/>
      <c r="Q19" s="587"/>
      <c r="R19" s="587"/>
      <c r="S19" s="587"/>
      <c r="T19" s="587"/>
      <c r="U19" s="587"/>
      <c r="V19" s="587"/>
      <c r="W19" s="587"/>
      <c r="X19" s="587"/>
      <c r="Y19" s="588"/>
      <c r="Z19" s="4"/>
    </row>
    <row r="20" spans="2:32" ht="39.950000000000003" customHeight="1" x14ac:dyDescent="0.15">
      <c r="B20" s="585"/>
      <c r="C20" s="2"/>
      <c r="D20" s="2"/>
      <c r="E20" s="2"/>
      <c r="F20" s="2"/>
      <c r="G20" s="2"/>
      <c r="H20" s="30"/>
      <c r="I20" s="2"/>
      <c r="J20" s="2"/>
      <c r="K20" s="2"/>
      <c r="L20" s="2"/>
      <c r="M20" s="30"/>
      <c r="N20" s="30"/>
      <c r="O20" s="2"/>
      <c r="P20" s="2"/>
      <c r="Q20" s="30"/>
      <c r="R20" s="2"/>
      <c r="S20" s="2"/>
      <c r="T20" s="2"/>
      <c r="U20" s="2"/>
      <c r="V20" s="2"/>
      <c r="W20" s="2"/>
      <c r="X20" s="2"/>
      <c r="Y20" s="31"/>
      <c r="Z20" s="4"/>
    </row>
    <row r="21" spans="2:32" ht="39.950000000000003" customHeight="1" x14ac:dyDescent="0.15">
      <c r="B21" s="585"/>
      <c r="C21" s="2"/>
      <c r="D21" s="2"/>
      <c r="E21" s="2"/>
      <c r="F21" s="2"/>
      <c r="G21" s="2"/>
      <c r="H21" s="30"/>
      <c r="I21" s="2"/>
      <c r="J21" s="2"/>
      <c r="K21" s="2"/>
      <c r="L21" s="2"/>
      <c r="M21" s="30"/>
      <c r="N21" s="30"/>
      <c r="O21" s="2"/>
      <c r="P21" s="2"/>
      <c r="Q21" s="30"/>
      <c r="R21" s="2"/>
      <c r="S21" s="2"/>
      <c r="T21" s="2"/>
      <c r="U21" s="2"/>
      <c r="V21" s="2"/>
      <c r="W21" s="2"/>
      <c r="X21" s="2"/>
      <c r="Y21" s="31"/>
      <c r="Z21" s="4"/>
    </row>
    <row r="22" spans="2:32" ht="39.950000000000003" customHeight="1" x14ac:dyDescent="0.15">
      <c r="B22" s="585"/>
      <c r="C22" s="2"/>
      <c r="D22" s="2"/>
      <c r="E22" s="2"/>
      <c r="F22" s="30"/>
      <c r="G22" s="2"/>
      <c r="H22" s="2"/>
      <c r="I22" s="2"/>
      <c r="J22" s="2"/>
      <c r="K22" s="2"/>
      <c r="L22" s="2"/>
      <c r="M22" s="30"/>
      <c r="N22" s="2"/>
      <c r="O22" s="2"/>
      <c r="P22" s="2"/>
      <c r="Q22" s="30"/>
      <c r="R22" s="2"/>
      <c r="S22" s="2"/>
      <c r="T22" s="2"/>
      <c r="U22" s="2"/>
      <c r="V22" s="2"/>
      <c r="W22" s="2"/>
      <c r="X22" s="2"/>
      <c r="Y22" s="31"/>
      <c r="Z22" s="4"/>
    </row>
    <row r="23" spans="2:32" ht="39.950000000000003" customHeight="1" x14ac:dyDescent="0.15">
      <c r="B23" s="585"/>
      <c r="C23" s="2"/>
      <c r="D23" s="2"/>
      <c r="E23" s="2"/>
      <c r="F23" s="30"/>
      <c r="G23" s="30"/>
      <c r="H23" s="2"/>
      <c r="I23" s="2"/>
      <c r="J23" s="2"/>
      <c r="K23" s="2"/>
      <c r="L23" s="2"/>
      <c r="M23" s="30"/>
      <c r="N23" s="2"/>
      <c r="O23" s="2"/>
      <c r="P23" s="2"/>
      <c r="Q23" s="30"/>
      <c r="R23" s="2"/>
      <c r="S23" s="2"/>
      <c r="T23" s="2"/>
      <c r="U23" s="2"/>
      <c r="V23" s="2"/>
      <c r="W23" s="2"/>
      <c r="X23" s="2"/>
      <c r="Y23" s="31"/>
      <c r="Z23" s="4"/>
    </row>
    <row r="24" spans="2:32" ht="39.950000000000003" customHeight="1" x14ac:dyDescent="0.15">
      <c r="B24" s="585"/>
      <c r="C24" s="30"/>
      <c r="D24" s="2"/>
      <c r="E24" s="2"/>
      <c r="F24" s="30"/>
      <c r="G24" s="30"/>
      <c r="H24" s="2"/>
      <c r="I24" s="2"/>
      <c r="J24" s="2"/>
      <c r="K24" s="2"/>
      <c r="L24" s="2"/>
      <c r="M24" s="30"/>
      <c r="N24" s="30"/>
      <c r="O24" s="2"/>
      <c r="P24" s="2"/>
      <c r="Q24" s="30"/>
      <c r="R24" s="2"/>
      <c r="S24" s="2"/>
      <c r="T24" s="2"/>
      <c r="U24" s="2"/>
      <c r="V24" s="2"/>
      <c r="W24" s="2"/>
      <c r="X24" s="2"/>
      <c r="Y24" s="31"/>
      <c r="Z24" s="4"/>
    </row>
    <row r="25" spans="2:32" ht="39.950000000000003" customHeight="1" x14ac:dyDescent="0.15">
      <c r="B25" s="585"/>
      <c r="C25" s="30"/>
      <c r="D25" s="2"/>
      <c r="E25" s="2"/>
      <c r="F25" s="30"/>
      <c r="G25" s="30"/>
      <c r="H25" s="2"/>
      <c r="I25" s="2"/>
      <c r="J25" s="2"/>
      <c r="K25" s="2"/>
      <c r="L25" s="2"/>
      <c r="M25" s="30"/>
      <c r="N25" s="30"/>
      <c r="O25" s="2"/>
      <c r="P25" s="2"/>
      <c r="Q25" s="30"/>
      <c r="R25" s="2"/>
      <c r="S25" s="2"/>
      <c r="T25" s="2"/>
      <c r="U25" s="2"/>
      <c r="V25" s="2"/>
      <c r="W25" s="2"/>
      <c r="X25" s="2"/>
      <c r="Y25" s="31"/>
      <c r="Z25" s="4"/>
    </row>
    <row r="26" spans="2:32" ht="39.950000000000003" customHeight="1" x14ac:dyDescent="0.15">
      <c r="B26" s="585"/>
      <c r="C26" s="30"/>
      <c r="D26" s="2"/>
      <c r="E26" s="2"/>
      <c r="F26" s="4"/>
      <c r="G26" s="33"/>
      <c r="H26" s="33"/>
      <c r="I26" s="33"/>
      <c r="J26" s="33"/>
      <c r="K26" s="33"/>
      <c r="L26" s="2"/>
      <c r="M26" s="30"/>
      <c r="N26" s="30"/>
      <c r="O26" s="2"/>
      <c r="P26" s="589" t="s">
        <v>362</v>
      </c>
      <c r="Q26" s="589"/>
      <c r="R26" s="589"/>
      <c r="S26" s="589"/>
      <c r="T26" s="589"/>
      <c r="U26" s="589"/>
      <c r="V26" s="589"/>
      <c r="W26" s="589"/>
      <c r="X26" s="589"/>
      <c r="Y26" s="590"/>
      <c r="Z26" s="4"/>
    </row>
    <row r="27" spans="2:32" ht="45" customHeight="1" x14ac:dyDescent="0.15">
      <c r="B27" s="477"/>
      <c r="C27" s="29"/>
      <c r="D27" s="27"/>
      <c r="E27" s="32"/>
      <c r="F27" s="28"/>
      <c r="G27" s="27"/>
      <c r="H27" s="27"/>
      <c r="I27" s="27"/>
      <c r="J27" s="27"/>
      <c r="K27" s="27"/>
      <c r="L27" s="27"/>
      <c r="M27" s="27"/>
      <c r="N27" s="27"/>
      <c r="O27" s="26"/>
      <c r="P27" s="591"/>
      <c r="Q27" s="591"/>
      <c r="R27" s="591"/>
      <c r="S27" s="591"/>
      <c r="T27" s="591"/>
      <c r="U27" s="591"/>
      <c r="V27" s="591"/>
      <c r="W27" s="591"/>
      <c r="X27" s="591"/>
      <c r="Y27" s="592"/>
      <c r="Z27" s="4"/>
    </row>
    <row r="28" spans="2:32" ht="15" customHeight="1" x14ac:dyDescent="0.15">
      <c r="C28" s="5" t="s">
        <v>305</v>
      </c>
    </row>
    <row r="29" spans="2:32" ht="15" customHeight="1" x14ac:dyDescent="0.15">
      <c r="C29" s="1" t="s">
        <v>364</v>
      </c>
    </row>
    <row r="30" spans="2:32" ht="15" customHeight="1" x14ac:dyDescent="0.15">
      <c r="C30" s="1" t="s">
        <v>365</v>
      </c>
    </row>
    <row r="31" spans="2:32" x14ac:dyDescent="0.15">
      <c r="C31" s="1" t="s">
        <v>306</v>
      </c>
      <c r="AB31" s="1"/>
      <c r="AC31" s="1"/>
      <c r="AD31" s="1"/>
      <c r="AE31" s="1"/>
      <c r="AF31" s="1"/>
    </row>
    <row r="32" spans="2:32" x14ac:dyDescent="0.15">
      <c r="C32" s="1"/>
    </row>
  </sheetData>
  <mergeCells count="72">
    <mergeCell ref="B19:B27"/>
    <mergeCell ref="C19:Y19"/>
    <mergeCell ref="P26:Y27"/>
    <mergeCell ref="B13:B18"/>
    <mergeCell ref="C13:C15"/>
    <mergeCell ref="D13:E15"/>
    <mergeCell ref="Y13:Y18"/>
    <mergeCell ref="J15:K18"/>
    <mergeCell ref="R7:S18"/>
    <mergeCell ref="T7:U18"/>
    <mergeCell ref="Q15:Q18"/>
    <mergeCell ref="Q11:Q14"/>
    <mergeCell ref="L15:L18"/>
    <mergeCell ref="O7:O10"/>
    <mergeCell ref="M15:M18"/>
    <mergeCell ref="N15:N18"/>
    <mergeCell ref="W13:X18"/>
    <mergeCell ref="O15:O18"/>
    <mergeCell ref="P15:P18"/>
    <mergeCell ref="V7:V18"/>
    <mergeCell ref="T6:U6"/>
    <mergeCell ref="Y7:Y12"/>
    <mergeCell ref="C10:C12"/>
    <mergeCell ref="D10:E12"/>
    <mergeCell ref="J11:K14"/>
    <mergeCell ref="P11:P14"/>
    <mergeCell ref="Q7:Q10"/>
    <mergeCell ref="J7:K10"/>
    <mergeCell ref="L7:L10"/>
    <mergeCell ref="N11:N14"/>
    <mergeCell ref="O11:O14"/>
    <mergeCell ref="N7:N10"/>
    <mergeCell ref="M7:M10"/>
    <mergeCell ref="L11:L14"/>
    <mergeCell ref="M11:M14"/>
    <mergeCell ref="P7:P10"/>
    <mergeCell ref="W7:X12"/>
    <mergeCell ref="E6:G6"/>
    <mergeCell ref="C7:C9"/>
    <mergeCell ref="D7:E9"/>
    <mergeCell ref="F7:G18"/>
    <mergeCell ref="H7:I18"/>
    <mergeCell ref="C16:C18"/>
    <mergeCell ref="D16:E18"/>
    <mergeCell ref="B5:C6"/>
    <mergeCell ref="H6:J6"/>
    <mergeCell ref="B7:B12"/>
    <mergeCell ref="E5:G5"/>
    <mergeCell ref="H5:J5"/>
    <mergeCell ref="B4:C4"/>
    <mergeCell ref="D4:G4"/>
    <mergeCell ref="T4:U4"/>
    <mergeCell ref="V4:Y4"/>
    <mergeCell ref="B3:C3"/>
    <mergeCell ref="D3:G3"/>
    <mergeCell ref="H3:I4"/>
    <mergeCell ref="J3:M4"/>
    <mergeCell ref="N3:O4"/>
    <mergeCell ref="P3:S4"/>
    <mergeCell ref="T3:U3"/>
    <mergeCell ref="N2:O2"/>
    <mergeCell ref="P2:S2"/>
    <mergeCell ref="T2:U2"/>
    <mergeCell ref="V2:Y2"/>
    <mergeCell ref="V6:Y6"/>
    <mergeCell ref="V3:Y3"/>
    <mergeCell ref="T5:U5"/>
    <mergeCell ref="K5:N5"/>
    <mergeCell ref="K6:N6"/>
    <mergeCell ref="O5:P6"/>
    <mergeCell ref="Q5:S6"/>
    <mergeCell ref="W5:X5"/>
  </mergeCells>
  <phoneticPr fontId="7"/>
  <printOptions horizontalCentered="1"/>
  <pageMargins left="0.39370078740157483" right="0.39370078740157483" top="0.59055118110236227" bottom="0.19685039370078741" header="0.31496062992125984" footer="0.27559055118110237"/>
  <pageSetup paperSize="9" scale="97" fitToHeight="0" orientation="landscape" copies="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3"/>
  <sheetViews>
    <sheetView showGridLines="0" showZeros="0" view="pageBreakPreview" zoomScale="85" zoomScaleNormal="100" zoomScaleSheetLayoutView="85" workbookViewId="0">
      <pane xSplit="1" ySplit="4" topLeftCell="B5"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1.5" style="9" customWidth="1"/>
    <col min="2" max="4" width="5.875" style="6" customWidth="1"/>
    <col min="5" max="5" width="9.375" style="6" customWidth="1"/>
    <col min="6" max="12" width="7.625" style="6" customWidth="1"/>
    <col min="13" max="15" width="5.875" style="6" customWidth="1"/>
    <col min="16" max="16" width="9.375" style="6" customWidth="1"/>
    <col min="17" max="23" width="7.625" style="6" customWidth="1"/>
    <col min="24" max="24" width="1.5" style="9" customWidth="1"/>
    <col min="25" max="16384" width="9" style="9"/>
  </cols>
  <sheetData>
    <row r="1" spans="2:24" ht="9" customHeight="1" x14ac:dyDescent="0.15">
      <c r="G1" s="7"/>
      <c r="H1" s="7"/>
      <c r="I1" s="7"/>
      <c r="J1" s="7"/>
      <c r="K1" s="7"/>
      <c r="L1" s="7"/>
      <c r="M1" s="7"/>
      <c r="N1" s="7"/>
      <c r="O1" s="7"/>
      <c r="P1" s="7"/>
      <c r="Q1" s="7"/>
      <c r="R1" s="7"/>
      <c r="S1" s="7"/>
      <c r="T1" s="7"/>
      <c r="U1" s="7"/>
      <c r="V1" s="7"/>
      <c r="W1" s="7"/>
    </row>
    <row r="2" spans="2:24" s="6" customFormat="1" ht="22.5" customHeight="1" x14ac:dyDescent="0.15">
      <c r="B2" s="603" t="s">
        <v>373</v>
      </c>
      <c r="C2" s="603"/>
      <c r="D2" s="603"/>
      <c r="E2" s="603"/>
      <c r="F2" s="603"/>
      <c r="G2" s="603"/>
      <c r="H2" s="603"/>
      <c r="I2" s="603"/>
      <c r="J2" s="603"/>
      <c r="K2" s="603"/>
      <c r="L2" s="603"/>
      <c r="M2" s="603"/>
      <c r="N2" s="603"/>
      <c r="O2" s="603"/>
      <c r="P2" s="603"/>
      <c r="Q2" s="603"/>
      <c r="R2" s="603"/>
      <c r="S2" s="603"/>
      <c r="T2" s="603"/>
      <c r="U2" s="603"/>
      <c r="V2" s="603"/>
      <c r="W2" s="603"/>
      <c r="X2" s="7"/>
    </row>
    <row r="3" spans="2:24" s="6" customFormat="1" ht="20.100000000000001" customHeight="1" x14ac:dyDescent="0.15">
      <c r="B3" s="10" t="s">
        <v>32</v>
      </c>
      <c r="C3" s="10"/>
      <c r="D3" s="604" t="str">
        <f>'様式S-1'!D3</f>
        <v>○○トンネル</v>
      </c>
      <c r="E3" s="604"/>
      <c r="F3" s="604"/>
      <c r="G3" s="604"/>
      <c r="H3" s="471" t="s">
        <v>33</v>
      </c>
      <c r="I3" s="471"/>
      <c r="J3" s="605" t="str">
        <f>'様式S-1'!J3</f>
        <v>国道○○</v>
      </c>
      <c r="K3" s="605"/>
      <c r="L3" s="605"/>
      <c r="M3" s="326" t="s">
        <v>388</v>
      </c>
      <c r="N3" s="326"/>
      <c r="O3" s="326"/>
      <c r="P3" s="606" t="str">
        <f>'様式A-1'!K5</f>
        <v>○○（株）</v>
      </c>
      <c r="Q3" s="606"/>
      <c r="R3" s="606"/>
      <c r="S3" s="301" t="s">
        <v>269</v>
      </c>
      <c r="T3" s="303"/>
      <c r="U3" s="610">
        <f>'様式A-1'!Q5</f>
        <v>44785</v>
      </c>
      <c r="V3" s="611"/>
      <c r="W3" s="612"/>
    </row>
    <row r="4" spans="2:24" s="6" customFormat="1" ht="20.100000000000001" customHeight="1" x14ac:dyDescent="0.15">
      <c r="B4" s="11" t="s">
        <v>0</v>
      </c>
      <c r="C4" s="11"/>
      <c r="D4" s="607" t="str">
        <f>'様式S-1'!D4</f>
        <v>○○トンネル</v>
      </c>
      <c r="E4" s="607"/>
      <c r="F4" s="607"/>
      <c r="G4" s="607"/>
      <c r="H4" s="476" t="s">
        <v>1</v>
      </c>
      <c r="I4" s="476"/>
      <c r="J4" s="605" t="str">
        <f>'様式S-1'!R3</f>
        <v>○○事務所</v>
      </c>
      <c r="K4" s="605"/>
      <c r="L4" s="605"/>
      <c r="M4" s="326" t="s">
        <v>318</v>
      </c>
      <c r="N4" s="326"/>
      <c r="O4" s="326"/>
      <c r="P4" s="606" t="str">
        <f>'様式A-1'!K6</f>
        <v>○○</v>
      </c>
      <c r="Q4" s="606"/>
      <c r="R4" s="606"/>
      <c r="S4" s="608"/>
      <c r="T4" s="609"/>
      <c r="U4" s="613"/>
      <c r="V4" s="614"/>
      <c r="W4" s="615"/>
    </row>
    <row r="5" spans="2:24" s="6" customFormat="1" ht="20.100000000000001" customHeight="1" x14ac:dyDescent="0.15">
      <c r="B5" s="616" t="s">
        <v>2</v>
      </c>
      <c r="C5" s="617" t="s">
        <v>3</v>
      </c>
      <c r="D5" s="618">
        <v>4</v>
      </c>
      <c r="E5" s="619"/>
      <c r="F5" s="622"/>
      <c r="G5" s="623"/>
      <c r="H5" s="623"/>
      <c r="I5" s="623"/>
      <c r="J5" s="623"/>
      <c r="K5" s="623"/>
      <c r="L5" s="623"/>
      <c r="M5" s="450" t="s">
        <v>2</v>
      </c>
      <c r="N5" s="626" t="s">
        <v>3</v>
      </c>
      <c r="O5" s="627">
        <v>6</v>
      </c>
      <c r="P5" s="628"/>
      <c r="Q5" s="629"/>
      <c r="R5" s="630"/>
      <c r="S5" s="630"/>
      <c r="T5" s="630"/>
      <c r="U5" s="630"/>
      <c r="V5" s="630"/>
      <c r="W5" s="631"/>
    </row>
    <row r="6" spans="2:24" s="6" customFormat="1" ht="20.100000000000001" customHeight="1" x14ac:dyDescent="0.15">
      <c r="B6" s="616"/>
      <c r="C6" s="323"/>
      <c r="D6" s="620"/>
      <c r="E6" s="621"/>
      <c r="F6" s="622"/>
      <c r="G6" s="623"/>
      <c r="H6" s="623"/>
      <c r="I6" s="623"/>
      <c r="J6" s="623"/>
      <c r="K6" s="623"/>
      <c r="L6" s="623"/>
      <c r="M6" s="616"/>
      <c r="N6" s="323"/>
      <c r="O6" s="620"/>
      <c r="P6" s="621"/>
      <c r="Q6" s="622"/>
      <c r="R6" s="623"/>
      <c r="S6" s="623"/>
      <c r="T6" s="623"/>
      <c r="U6" s="623"/>
      <c r="V6" s="623"/>
      <c r="W6" s="632"/>
    </row>
    <row r="7" spans="2:24" s="6" customFormat="1" ht="20.100000000000001" customHeight="1" x14ac:dyDescent="0.15">
      <c r="B7" s="616"/>
      <c r="C7" s="626" t="s">
        <v>4</v>
      </c>
      <c r="D7" s="633">
        <v>1</v>
      </c>
      <c r="E7" s="634"/>
      <c r="F7" s="622"/>
      <c r="G7" s="623"/>
      <c r="H7" s="623"/>
      <c r="I7" s="623"/>
      <c r="J7" s="623"/>
      <c r="K7" s="623"/>
      <c r="L7" s="623"/>
      <c r="M7" s="616"/>
      <c r="N7" s="626" t="s">
        <v>4</v>
      </c>
      <c r="O7" s="633">
        <v>1</v>
      </c>
      <c r="P7" s="634"/>
      <c r="Q7" s="622"/>
      <c r="R7" s="623"/>
      <c r="S7" s="623"/>
      <c r="T7" s="623"/>
      <c r="U7" s="623"/>
      <c r="V7" s="623"/>
      <c r="W7" s="632"/>
    </row>
    <row r="8" spans="2:24" s="6" customFormat="1" ht="20.100000000000001" customHeight="1" x14ac:dyDescent="0.15">
      <c r="B8" s="453"/>
      <c r="C8" s="323"/>
      <c r="D8" s="635"/>
      <c r="E8" s="636"/>
      <c r="F8" s="622"/>
      <c r="G8" s="623"/>
      <c r="H8" s="623"/>
      <c r="I8" s="623"/>
      <c r="J8" s="623"/>
      <c r="K8" s="623"/>
      <c r="L8" s="623"/>
      <c r="M8" s="453"/>
      <c r="N8" s="323"/>
      <c r="O8" s="635"/>
      <c r="P8" s="636"/>
      <c r="Q8" s="622"/>
      <c r="R8" s="623"/>
      <c r="S8" s="623"/>
      <c r="T8" s="623"/>
      <c r="U8" s="623"/>
      <c r="V8" s="623"/>
      <c r="W8" s="632"/>
    </row>
    <row r="9" spans="2:24" s="6" customFormat="1" ht="17.100000000000001" customHeight="1" x14ac:dyDescent="0.15">
      <c r="B9" s="637" t="s">
        <v>5</v>
      </c>
      <c r="C9" s="637" t="s">
        <v>6</v>
      </c>
      <c r="D9" s="633" t="s">
        <v>505</v>
      </c>
      <c r="E9" s="634"/>
      <c r="F9" s="622"/>
      <c r="G9" s="623"/>
      <c r="H9" s="623"/>
      <c r="I9" s="623"/>
      <c r="J9" s="623"/>
      <c r="K9" s="623"/>
      <c r="L9" s="623"/>
      <c r="M9" s="637" t="s">
        <v>5</v>
      </c>
      <c r="N9" s="637" t="s">
        <v>6</v>
      </c>
      <c r="O9" s="633" t="s">
        <v>505</v>
      </c>
      <c r="P9" s="634"/>
      <c r="Q9" s="622"/>
      <c r="R9" s="623"/>
      <c r="S9" s="623"/>
      <c r="T9" s="623"/>
      <c r="U9" s="623"/>
      <c r="V9" s="623"/>
      <c r="W9" s="632"/>
    </row>
    <row r="10" spans="2:24" s="6" customFormat="1" ht="17.100000000000001" customHeight="1" x14ac:dyDescent="0.15">
      <c r="B10" s="637"/>
      <c r="C10" s="637"/>
      <c r="D10" s="635"/>
      <c r="E10" s="636"/>
      <c r="F10" s="622"/>
      <c r="G10" s="623"/>
      <c r="H10" s="623"/>
      <c r="I10" s="623"/>
      <c r="J10" s="623"/>
      <c r="K10" s="623"/>
      <c r="L10" s="623"/>
      <c r="M10" s="637"/>
      <c r="N10" s="637"/>
      <c r="O10" s="635"/>
      <c r="P10" s="636"/>
      <c r="Q10" s="622"/>
      <c r="R10" s="623"/>
      <c r="S10" s="623"/>
      <c r="T10" s="623"/>
      <c r="U10" s="623"/>
      <c r="V10" s="623"/>
      <c r="W10" s="632"/>
    </row>
    <row r="11" spans="2:24" s="6" customFormat="1" ht="17.100000000000001" customHeight="1" x14ac:dyDescent="0.15">
      <c r="B11" s="637"/>
      <c r="C11" s="637" t="s">
        <v>7</v>
      </c>
      <c r="D11" s="633" t="s">
        <v>506</v>
      </c>
      <c r="E11" s="634"/>
      <c r="F11" s="622"/>
      <c r="G11" s="623"/>
      <c r="H11" s="623"/>
      <c r="I11" s="623"/>
      <c r="J11" s="623"/>
      <c r="K11" s="623"/>
      <c r="L11" s="623"/>
      <c r="M11" s="637"/>
      <c r="N11" s="637" t="s">
        <v>7</v>
      </c>
      <c r="O11" s="633" t="s">
        <v>510</v>
      </c>
      <c r="P11" s="634"/>
      <c r="Q11" s="622"/>
      <c r="R11" s="623"/>
      <c r="S11" s="623"/>
      <c r="T11" s="623"/>
      <c r="U11" s="623"/>
      <c r="V11" s="623"/>
      <c r="W11" s="632"/>
    </row>
    <row r="12" spans="2:24" s="6" customFormat="1" ht="17.100000000000001" customHeight="1" x14ac:dyDescent="0.15">
      <c r="B12" s="637"/>
      <c r="C12" s="637"/>
      <c r="D12" s="635"/>
      <c r="E12" s="636"/>
      <c r="F12" s="622"/>
      <c r="G12" s="623"/>
      <c r="H12" s="623"/>
      <c r="I12" s="623"/>
      <c r="J12" s="623"/>
      <c r="K12" s="623"/>
      <c r="L12" s="623"/>
      <c r="M12" s="637"/>
      <c r="N12" s="637"/>
      <c r="O12" s="635"/>
      <c r="P12" s="636"/>
      <c r="Q12" s="622"/>
      <c r="R12" s="623"/>
      <c r="S12" s="623"/>
      <c r="T12" s="623"/>
      <c r="U12" s="623"/>
      <c r="V12" s="623"/>
      <c r="W12" s="632"/>
    </row>
    <row r="13" spans="2:24" s="6" customFormat="1" ht="17.100000000000001" customHeight="1" x14ac:dyDescent="0.15">
      <c r="B13" s="316" t="s">
        <v>8</v>
      </c>
      <c r="C13" s="318"/>
      <c r="D13" s="375" t="s">
        <v>507</v>
      </c>
      <c r="E13" s="359"/>
      <c r="F13" s="622"/>
      <c r="G13" s="623"/>
      <c r="H13" s="623"/>
      <c r="I13" s="623"/>
      <c r="J13" s="623"/>
      <c r="K13" s="623"/>
      <c r="L13" s="623"/>
      <c r="M13" s="316" t="s">
        <v>8</v>
      </c>
      <c r="N13" s="318"/>
      <c r="O13" s="375" t="s">
        <v>511</v>
      </c>
      <c r="P13" s="359"/>
      <c r="Q13" s="622"/>
      <c r="R13" s="623"/>
      <c r="S13" s="623"/>
      <c r="T13" s="623"/>
      <c r="U13" s="623"/>
      <c r="V13" s="623"/>
      <c r="W13" s="632"/>
    </row>
    <row r="14" spans="2:24" s="6" customFormat="1" ht="17.100000000000001" customHeight="1" x14ac:dyDescent="0.15">
      <c r="B14" s="316" t="s">
        <v>9</v>
      </c>
      <c r="C14" s="318"/>
      <c r="D14" s="635" t="s">
        <v>508</v>
      </c>
      <c r="E14" s="636"/>
      <c r="F14" s="622"/>
      <c r="G14" s="623"/>
      <c r="H14" s="623"/>
      <c r="I14" s="623"/>
      <c r="J14" s="623"/>
      <c r="K14" s="623"/>
      <c r="L14" s="623"/>
      <c r="M14" s="316" t="s">
        <v>9</v>
      </c>
      <c r="N14" s="318"/>
      <c r="O14" s="635" t="s">
        <v>515</v>
      </c>
      <c r="P14" s="636"/>
      <c r="Q14" s="622"/>
      <c r="R14" s="623"/>
      <c r="S14" s="623"/>
      <c r="T14" s="623"/>
      <c r="U14" s="623"/>
      <c r="V14" s="623"/>
      <c r="W14" s="632"/>
    </row>
    <row r="15" spans="2:24" s="6" customFormat="1" ht="17.100000000000001" customHeight="1" x14ac:dyDescent="0.15">
      <c r="B15" s="301" t="s">
        <v>34</v>
      </c>
      <c r="C15" s="643" t="s">
        <v>331</v>
      </c>
      <c r="D15" s="644"/>
      <c r="E15" s="38"/>
      <c r="F15" s="622"/>
      <c r="G15" s="623"/>
      <c r="H15" s="623"/>
      <c r="I15" s="623"/>
      <c r="J15" s="623"/>
      <c r="K15" s="623"/>
      <c r="L15" s="623"/>
      <c r="M15" s="301" t="s">
        <v>34</v>
      </c>
      <c r="N15" s="643" t="s">
        <v>331</v>
      </c>
      <c r="O15" s="644"/>
      <c r="P15" s="38"/>
      <c r="Q15" s="622"/>
      <c r="R15" s="623"/>
      <c r="S15" s="623"/>
      <c r="T15" s="623"/>
      <c r="U15" s="623"/>
      <c r="V15" s="623"/>
      <c r="W15" s="632"/>
    </row>
    <row r="16" spans="2:24" s="6" customFormat="1" ht="17.100000000000001" customHeight="1" x14ac:dyDescent="0.15">
      <c r="B16" s="304"/>
      <c r="C16" s="643" t="s">
        <v>333</v>
      </c>
      <c r="D16" s="644"/>
      <c r="E16" s="84" t="s">
        <v>504</v>
      </c>
      <c r="F16" s="624"/>
      <c r="G16" s="625"/>
      <c r="H16" s="625"/>
      <c r="I16" s="625"/>
      <c r="J16" s="625"/>
      <c r="K16" s="625"/>
      <c r="L16" s="625"/>
      <c r="M16" s="304"/>
      <c r="N16" s="643" t="s">
        <v>333</v>
      </c>
      <c r="O16" s="644"/>
      <c r="P16" s="84" t="s">
        <v>513</v>
      </c>
      <c r="Q16" s="624"/>
      <c r="R16" s="625"/>
      <c r="S16" s="625"/>
      <c r="T16" s="625"/>
      <c r="U16" s="625"/>
      <c r="V16" s="625"/>
      <c r="W16" s="349"/>
    </row>
    <row r="17" spans="2:23" s="6" customFormat="1" ht="17.100000000000001" customHeight="1" x14ac:dyDescent="0.15">
      <c r="B17" s="316" t="s">
        <v>10</v>
      </c>
      <c r="C17" s="317"/>
      <c r="D17" s="318"/>
      <c r="E17" s="409" t="s">
        <v>552</v>
      </c>
      <c r="F17" s="638"/>
      <c r="G17" s="638"/>
      <c r="H17" s="638"/>
      <c r="I17" s="638"/>
      <c r="J17" s="638"/>
      <c r="K17" s="638"/>
      <c r="L17" s="639"/>
      <c r="M17" s="316" t="s">
        <v>10</v>
      </c>
      <c r="N17" s="317"/>
      <c r="O17" s="318"/>
      <c r="P17" s="409" t="s">
        <v>514</v>
      </c>
      <c r="Q17" s="638"/>
      <c r="R17" s="638"/>
      <c r="S17" s="638"/>
      <c r="T17" s="638"/>
      <c r="U17" s="638"/>
      <c r="V17" s="638"/>
      <c r="W17" s="639"/>
    </row>
    <row r="18" spans="2:23" s="6" customFormat="1" ht="17.100000000000001" customHeight="1" x14ac:dyDescent="0.15">
      <c r="B18" s="316" t="s">
        <v>63</v>
      </c>
      <c r="C18" s="317"/>
      <c r="D18" s="318"/>
      <c r="E18" s="409" t="s">
        <v>553</v>
      </c>
      <c r="F18" s="638"/>
      <c r="G18" s="638"/>
      <c r="H18" s="638"/>
      <c r="I18" s="638"/>
      <c r="J18" s="638"/>
      <c r="K18" s="638"/>
      <c r="L18" s="639"/>
      <c r="M18" s="316" t="s">
        <v>63</v>
      </c>
      <c r="N18" s="317"/>
      <c r="O18" s="318"/>
      <c r="P18" s="640" t="s">
        <v>516</v>
      </c>
      <c r="Q18" s="641"/>
      <c r="R18" s="641"/>
      <c r="S18" s="641"/>
      <c r="T18" s="641"/>
      <c r="U18" s="641"/>
      <c r="V18" s="641"/>
      <c r="W18" s="642"/>
    </row>
    <row r="19" spans="2:23" s="6" customFormat="1" ht="17.100000000000001" customHeight="1" x14ac:dyDescent="0.15">
      <c r="B19" s="316" t="s">
        <v>335</v>
      </c>
      <c r="C19" s="317"/>
      <c r="D19" s="318"/>
      <c r="E19" s="640" t="s">
        <v>409</v>
      </c>
      <c r="F19" s="641"/>
      <c r="G19" s="641"/>
      <c r="H19" s="650"/>
      <c r="I19" s="650"/>
      <c r="J19" s="650"/>
      <c r="K19" s="650"/>
      <c r="L19" s="651"/>
      <c r="M19" s="316" t="s">
        <v>335</v>
      </c>
      <c r="N19" s="317"/>
      <c r="O19" s="318"/>
      <c r="P19" s="640" t="s">
        <v>409</v>
      </c>
      <c r="Q19" s="641"/>
      <c r="R19" s="641"/>
      <c r="S19" s="650"/>
      <c r="T19" s="650"/>
      <c r="U19" s="650"/>
      <c r="V19" s="650"/>
      <c r="W19" s="651"/>
    </row>
    <row r="20" spans="2:23" s="6" customFormat="1" ht="17.100000000000001" customHeight="1" x14ac:dyDescent="0.15">
      <c r="B20" s="316" t="s">
        <v>366</v>
      </c>
      <c r="C20" s="317"/>
      <c r="D20" s="318"/>
      <c r="E20" s="640" t="s">
        <v>409</v>
      </c>
      <c r="F20" s="641"/>
      <c r="G20" s="641"/>
      <c r="H20" s="645" t="s">
        <v>11</v>
      </c>
      <c r="I20" s="646"/>
      <c r="J20" s="647"/>
      <c r="K20" s="648"/>
      <c r="L20" s="648"/>
      <c r="M20" s="316" t="s">
        <v>366</v>
      </c>
      <c r="N20" s="317"/>
      <c r="O20" s="318"/>
      <c r="P20" s="640" t="s">
        <v>517</v>
      </c>
      <c r="Q20" s="641"/>
      <c r="R20" s="641"/>
      <c r="S20" s="645" t="s">
        <v>11</v>
      </c>
      <c r="T20" s="646"/>
      <c r="U20" s="647"/>
      <c r="V20" s="648"/>
      <c r="W20" s="649"/>
    </row>
    <row r="21" spans="2:23" s="6" customFormat="1" ht="17.100000000000001" customHeight="1" x14ac:dyDescent="0.15">
      <c r="B21" s="316" t="s">
        <v>35</v>
      </c>
      <c r="C21" s="317"/>
      <c r="D21" s="652" t="s">
        <v>551</v>
      </c>
      <c r="E21" s="653"/>
      <c r="F21" s="653"/>
      <c r="G21" s="653"/>
      <c r="H21" s="653"/>
      <c r="I21" s="653"/>
      <c r="J21" s="653"/>
      <c r="K21" s="653"/>
      <c r="L21" s="653"/>
      <c r="M21" s="654" t="s">
        <v>35</v>
      </c>
      <c r="N21" s="655"/>
      <c r="O21" s="652" t="s">
        <v>518</v>
      </c>
      <c r="P21" s="653"/>
      <c r="Q21" s="653"/>
      <c r="R21" s="653"/>
      <c r="S21" s="653"/>
      <c r="T21" s="653"/>
      <c r="U21" s="653"/>
      <c r="V21" s="653"/>
      <c r="W21" s="656"/>
    </row>
    <row r="22" spans="2:23" s="6" customFormat="1" ht="20.100000000000001" customHeight="1" x14ac:dyDescent="0.15">
      <c r="B22" s="616" t="s">
        <v>2</v>
      </c>
      <c r="C22" s="617" t="s">
        <v>3</v>
      </c>
      <c r="D22" s="618" t="s">
        <v>519</v>
      </c>
      <c r="E22" s="619"/>
      <c r="F22" s="622"/>
      <c r="G22" s="623"/>
      <c r="H22" s="623"/>
      <c r="I22" s="623"/>
      <c r="J22" s="623"/>
      <c r="K22" s="623"/>
      <c r="L22" s="623"/>
      <c r="M22" s="616" t="s">
        <v>2</v>
      </c>
      <c r="N22" s="617" t="s">
        <v>3</v>
      </c>
      <c r="O22" s="657" t="s">
        <v>526</v>
      </c>
      <c r="P22" s="658"/>
      <c r="Q22" s="622"/>
      <c r="R22" s="623"/>
      <c r="S22" s="623"/>
      <c r="T22" s="623"/>
      <c r="U22" s="623"/>
      <c r="V22" s="623"/>
      <c r="W22" s="632"/>
    </row>
    <row r="23" spans="2:23" s="6" customFormat="1" ht="20.100000000000001" customHeight="1" x14ac:dyDescent="0.15">
      <c r="B23" s="616"/>
      <c r="C23" s="323"/>
      <c r="D23" s="620"/>
      <c r="E23" s="621"/>
      <c r="F23" s="622"/>
      <c r="G23" s="623"/>
      <c r="H23" s="623"/>
      <c r="I23" s="623"/>
      <c r="J23" s="623"/>
      <c r="K23" s="623"/>
      <c r="L23" s="623"/>
      <c r="M23" s="616"/>
      <c r="N23" s="323"/>
      <c r="O23" s="659"/>
      <c r="P23" s="660"/>
      <c r="Q23" s="622"/>
      <c r="R23" s="623"/>
      <c r="S23" s="623"/>
      <c r="T23" s="623"/>
      <c r="U23" s="623"/>
      <c r="V23" s="623"/>
      <c r="W23" s="632"/>
    </row>
    <row r="24" spans="2:23" s="6" customFormat="1" ht="20.100000000000001" customHeight="1" x14ac:dyDescent="0.15">
      <c r="B24" s="616"/>
      <c r="C24" s="626" t="s">
        <v>4</v>
      </c>
      <c r="D24" s="633">
        <v>1</v>
      </c>
      <c r="E24" s="634"/>
      <c r="F24" s="622"/>
      <c r="G24" s="623"/>
      <c r="H24" s="623"/>
      <c r="I24" s="623"/>
      <c r="J24" s="623"/>
      <c r="K24" s="623"/>
      <c r="L24" s="623"/>
      <c r="M24" s="616"/>
      <c r="N24" s="626" t="s">
        <v>4</v>
      </c>
      <c r="O24" s="661">
        <v>1</v>
      </c>
      <c r="P24" s="662"/>
      <c r="Q24" s="622"/>
      <c r="R24" s="623"/>
      <c r="S24" s="623"/>
      <c r="T24" s="623"/>
      <c r="U24" s="623"/>
      <c r="V24" s="623"/>
      <c r="W24" s="632"/>
    </row>
    <row r="25" spans="2:23" s="6" customFormat="1" ht="20.100000000000001" customHeight="1" x14ac:dyDescent="0.15">
      <c r="B25" s="453"/>
      <c r="C25" s="323"/>
      <c r="D25" s="635"/>
      <c r="E25" s="636"/>
      <c r="F25" s="622"/>
      <c r="G25" s="623"/>
      <c r="H25" s="623"/>
      <c r="I25" s="623"/>
      <c r="J25" s="623"/>
      <c r="K25" s="623"/>
      <c r="L25" s="623"/>
      <c r="M25" s="453"/>
      <c r="N25" s="323"/>
      <c r="O25" s="663"/>
      <c r="P25" s="664"/>
      <c r="Q25" s="622"/>
      <c r="R25" s="623"/>
      <c r="S25" s="623"/>
      <c r="T25" s="623"/>
      <c r="U25" s="623"/>
      <c r="V25" s="623"/>
      <c r="W25" s="632"/>
    </row>
    <row r="26" spans="2:23" s="6" customFormat="1" ht="17.100000000000001" customHeight="1" x14ac:dyDescent="0.15">
      <c r="B26" s="637" t="s">
        <v>5</v>
      </c>
      <c r="C26" s="637" t="s">
        <v>6</v>
      </c>
      <c r="D26" s="633" t="s">
        <v>505</v>
      </c>
      <c r="E26" s="634"/>
      <c r="F26" s="622"/>
      <c r="G26" s="623"/>
      <c r="H26" s="623"/>
      <c r="I26" s="623"/>
      <c r="J26" s="623"/>
      <c r="K26" s="623"/>
      <c r="L26" s="623"/>
      <c r="M26" s="637" t="s">
        <v>5</v>
      </c>
      <c r="N26" s="637" t="s">
        <v>6</v>
      </c>
      <c r="O26" s="667" t="s">
        <v>505</v>
      </c>
      <c r="P26" s="668"/>
      <c r="Q26" s="622"/>
      <c r="R26" s="623"/>
      <c r="S26" s="623"/>
      <c r="T26" s="623"/>
      <c r="U26" s="623"/>
      <c r="V26" s="623"/>
      <c r="W26" s="632"/>
    </row>
    <row r="27" spans="2:23" s="6" customFormat="1" ht="17.100000000000001" customHeight="1" x14ac:dyDescent="0.15">
      <c r="B27" s="637"/>
      <c r="C27" s="637"/>
      <c r="D27" s="635"/>
      <c r="E27" s="636"/>
      <c r="F27" s="622"/>
      <c r="G27" s="623"/>
      <c r="H27" s="623"/>
      <c r="I27" s="623"/>
      <c r="J27" s="623"/>
      <c r="K27" s="623"/>
      <c r="L27" s="623"/>
      <c r="M27" s="637"/>
      <c r="N27" s="637"/>
      <c r="O27" s="659"/>
      <c r="P27" s="660"/>
      <c r="Q27" s="622"/>
      <c r="R27" s="623"/>
      <c r="S27" s="623"/>
      <c r="T27" s="623"/>
      <c r="U27" s="623"/>
      <c r="V27" s="623"/>
      <c r="W27" s="632"/>
    </row>
    <row r="28" spans="2:23" s="6" customFormat="1" ht="17.100000000000001" customHeight="1" x14ac:dyDescent="0.15">
      <c r="B28" s="637"/>
      <c r="C28" s="637" t="s">
        <v>7</v>
      </c>
      <c r="D28" s="633" t="s">
        <v>506</v>
      </c>
      <c r="E28" s="634"/>
      <c r="F28" s="622"/>
      <c r="G28" s="623"/>
      <c r="H28" s="623"/>
      <c r="I28" s="623"/>
      <c r="J28" s="623"/>
      <c r="K28" s="623"/>
      <c r="L28" s="623"/>
      <c r="M28" s="637"/>
      <c r="N28" s="637" t="s">
        <v>7</v>
      </c>
      <c r="O28" s="657" t="s">
        <v>510</v>
      </c>
      <c r="P28" s="658"/>
      <c r="Q28" s="622"/>
      <c r="R28" s="623"/>
      <c r="S28" s="623"/>
      <c r="T28" s="623"/>
      <c r="U28" s="623"/>
      <c r="V28" s="623"/>
      <c r="W28" s="632"/>
    </row>
    <row r="29" spans="2:23" s="6" customFormat="1" ht="17.100000000000001" customHeight="1" x14ac:dyDescent="0.15">
      <c r="B29" s="637"/>
      <c r="C29" s="637"/>
      <c r="D29" s="635"/>
      <c r="E29" s="636"/>
      <c r="F29" s="622"/>
      <c r="G29" s="623"/>
      <c r="H29" s="623"/>
      <c r="I29" s="623"/>
      <c r="J29" s="623"/>
      <c r="K29" s="623"/>
      <c r="L29" s="623"/>
      <c r="M29" s="637"/>
      <c r="N29" s="637"/>
      <c r="O29" s="659"/>
      <c r="P29" s="660"/>
      <c r="Q29" s="622"/>
      <c r="R29" s="623"/>
      <c r="S29" s="623"/>
      <c r="T29" s="623"/>
      <c r="U29" s="623"/>
      <c r="V29" s="623"/>
      <c r="W29" s="632"/>
    </row>
    <row r="30" spans="2:23" s="6" customFormat="1" ht="17.100000000000001" customHeight="1" x14ac:dyDescent="0.15">
      <c r="B30" s="316" t="s">
        <v>8</v>
      </c>
      <c r="C30" s="318"/>
      <c r="D30" s="375" t="s">
        <v>521</v>
      </c>
      <c r="E30" s="359"/>
      <c r="F30" s="622"/>
      <c r="G30" s="623"/>
      <c r="H30" s="623"/>
      <c r="I30" s="623"/>
      <c r="J30" s="623"/>
      <c r="K30" s="623"/>
      <c r="L30" s="623"/>
      <c r="M30" s="316" t="s">
        <v>8</v>
      </c>
      <c r="N30" s="318"/>
      <c r="O30" s="665" t="s">
        <v>511</v>
      </c>
      <c r="P30" s="666"/>
      <c r="Q30" s="622"/>
      <c r="R30" s="623"/>
      <c r="S30" s="623"/>
      <c r="T30" s="623"/>
      <c r="U30" s="623"/>
      <c r="V30" s="623"/>
      <c r="W30" s="632"/>
    </row>
    <row r="31" spans="2:23" s="6" customFormat="1" ht="17.100000000000001" customHeight="1" x14ac:dyDescent="0.15">
      <c r="B31" s="316" t="s">
        <v>9</v>
      </c>
      <c r="C31" s="318"/>
      <c r="D31" s="635" t="s">
        <v>522</v>
      </c>
      <c r="E31" s="636"/>
      <c r="F31" s="622"/>
      <c r="G31" s="623"/>
      <c r="H31" s="623"/>
      <c r="I31" s="623"/>
      <c r="J31" s="623"/>
      <c r="K31" s="623"/>
      <c r="L31" s="623"/>
      <c r="M31" s="316" t="s">
        <v>9</v>
      </c>
      <c r="N31" s="318"/>
      <c r="O31" s="665" t="s">
        <v>512</v>
      </c>
      <c r="P31" s="666"/>
      <c r="Q31" s="622"/>
      <c r="R31" s="623"/>
      <c r="S31" s="623"/>
      <c r="T31" s="623"/>
      <c r="U31" s="623"/>
      <c r="V31" s="623"/>
      <c r="W31" s="632"/>
    </row>
    <row r="32" spans="2:23" s="6" customFormat="1" ht="17.100000000000001" customHeight="1" x14ac:dyDescent="0.15">
      <c r="B32" s="301" t="s">
        <v>34</v>
      </c>
      <c r="C32" s="643" t="s">
        <v>331</v>
      </c>
      <c r="D32" s="644"/>
      <c r="E32" s="38"/>
      <c r="F32" s="622"/>
      <c r="G32" s="623"/>
      <c r="H32" s="623"/>
      <c r="I32" s="623"/>
      <c r="J32" s="623"/>
      <c r="K32" s="623"/>
      <c r="L32" s="623"/>
      <c r="M32" s="301" t="s">
        <v>34</v>
      </c>
      <c r="N32" s="643" t="s">
        <v>331</v>
      </c>
      <c r="O32" s="644"/>
      <c r="P32" s="84" t="s">
        <v>504</v>
      </c>
      <c r="Q32" s="622"/>
      <c r="R32" s="623"/>
      <c r="S32" s="623"/>
      <c r="T32" s="623"/>
      <c r="U32" s="623"/>
      <c r="V32" s="623"/>
      <c r="W32" s="632"/>
    </row>
    <row r="33" spans="2:23" s="6" customFormat="1" ht="17.100000000000001" customHeight="1" x14ac:dyDescent="0.15">
      <c r="B33" s="304"/>
      <c r="C33" s="643" t="s">
        <v>333</v>
      </c>
      <c r="D33" s="644"/>
      <c r="E33" s="84" t="s">
        <v>509</v>
      </c>
      <c r="F33" s="624"/>
      <c r="G33" s="625"/>
      <c r="H33" s="625"/>
      <c r="I33" s="625"/>
      <c r="J33" s="625"/>
      <c r="K33" s="625"/>
      <c r="L33" s="625"/>
      <c r="M33" s="304"/>
      <c r="N33" s="643" t="s">
        <v>333</v>
      </c>
      <c r="O33" s="644"/>
      <c r="P33" s="198" t="s">
        <v>509</v>
      </c>
      <c r="Q33" s="624"/>
      <c r="R33" s="625"/>
      <c r="S33" s="625"/>
      <c r="T33" s="625"/>
      <c r="U33" s="625"/>
      <c r="V33" s="625"/>
      <c r="W33" s="349"/>
    </row>
    <row r="34" spans="2:23" s="6" customFormat="1" ht="17.100000000000001" customHeight="1" x14ac:dyDescent="0.15">
      <c r="B34" s="316" t="s">
        <v>10</v>
      </c>
      <c r="C34" s="317"/>
      <c r="D34" s="318"/>
      <c r="E34" s="409" t="s">
        <v>542</v>
      </c>
      <c r="F34" s="638"/>
      <c r="G34" s="638"/>
      <c r="H34" s="638"/>
      <c r="I34" s="638"/>
      <c r="J34" s="638"/>
      <c r="K34" s="638"/>
      <c r="L34" s="639"/>
      <c r="M34" s="316" t="s">
        <v>10</v>
      </c>
      <c r="N34" s="317"/>
      <c r="O34" s="318"/>
      <c r="P34" s="409" t="s">
        <v>527</v>
      </c>
      <c r="Q34" s="638"/>
      <c r="R34" s="638"/>
      <c r="S34" s="638"/>
      <c r="T34" s="638"/>
      <c r="U34" s="638"/>
      <c r="V34" s="638"/>
      <c r="W34" s="639"/>
    </row>
    <row r="35" spans="2:23" s="6" customFormat="1" ht="17.100000000000001" customHeight="1" x14ac:dyDescent="0.15">
      <c r="B35" s="316" t="s">
        <v>63</v>
      </c>
      <c r="C35" s="317"/>
      <c r="D35" s="318"/>
      <c r="E35" s="640" t="s">
        <v>523</v>
      </c>
      <c r="F35" s="641"/>
      <c r="G35" s="641"/>
      <c r="H35" s="641"/>
      <c r="I35" s="641"/>
      <c r="J35" s="641"/>
      <c r="K35" s="641"/>
      <c r="L35" s="641"/>
      <c r="M35" s="316" t="s">
        <v>63</v>
      </c>
      <c r="N35" s="317"/>
      <c r="O35" s="318"/>
      <c r="P35" s="640" t="s">
        <v>409</v>
      </c>
      <c r="Q35" s="641"/>
      <c r="R35" s="641"/>
      <c r="S35" s="641"/>
      <c r="T35" s="641"/>
      <c r="U35" s="641"/>
      <c r="V35" s="641"/>
      <c r="W35" s="642"/>
    </row>
    <row r="36" spans="2:23" s="6" customFormat="1" ht="17.100000000000001" customHeight="1" x14ac:dyDescent="0.15">
      <c r="B36" s="316" t="s">
        <v>335</v>
      </c>
      <c r="C36" s="317"/>
      <c r="D36" s="318"/>
      <c r="E36" s="640" t="s">
        <v>524</v>
      </c>
      <c r="F36" s="641"/>
      <c r="G36" s="641"/>
      <c r="H36" s="650"/>
      <c r="I36" s="650"/>
      <c r="J36" s="650"/>
      <c r="K36" s="650"/>
      <c r="L36" s="651"/>
      <c r="M36" s="316" t="s">
        <v>335</v>
      </c>
      <c r="N36" s="317"/>
      <c r="O36" s="318"/>
      <c r="P36" s="640" t="s">
        <v>409</v>
      </c>
      <c r="Q36" s="641"/>
      <c r="R36" s="641"/>
      <c r="S36" s="650"/>
      <c r="T36" s="650"/>
      <c r="U36" s="650"/>
      <c r="V36" s="650"/>
      <c r="W36" s="651"/>
    </row>
    <row r="37" spans="2:23" s="6" customFormat="1" ht="17.100000000000001" customHeight="1" x14ac:dyDescent="0.15">
      <c r="B37" s="316" t="s">
        <v>366</v>
      </c>
      <c r="C37" s="317"/>
      <c r="D37" s="318"/>
      <c r="E37" s="640" t="s">
        <v>409</v>
      </c>
      <c r="F37" s="641"/>
      <c r="G37" s="641"/>
      <c r="H37" s="645" t="s">
        <v>11</v>
      </c>
      <c r="I37" s="646"/>
      <c r="J37" s="647"/>
      <c r="K37" s="648"/>
      <c r="L37" s="648"/>
      <c r="M37" s="316" t="s">
        <v>366</v>
      </c>
      <c r="N37" s="317"/>
      <c r="O37" s="318"/>
      <c r="P37" s="640" t="s">
        <v>409</v>
      </c>
      <c r="Q37" s="641"/>
      <c r="R37" s="641"/>
      <c r="S37" s="645" t="s">
        <v>11</v>
      </c>
      <c r="T37" s="646"/>
      <c r="U37" s="647"/>
      <c r="V37" s="648"/>
      <c r="W37" s="649"/>
    </row>
    <row r="38" spans="2:23" s="6" customFormat="1" ht="17.100000000000001" customHeight="1" x14ac:dyDescent="0.15">
      <c r="B38" s="304" t="s">
        <v>35</v>
      </c>
      <c r="C38" s="305"/>
      <c r="D38" s="652" t="s">
        <v>525</v>
      </c>
      <c r="E38" s="653"/>
      <c r="F38" s="653"/>
      <c r="G38" s="653"/>
      <c r="H38" s="653"/>
      <c r="I38" s="653"/>
      <c r="J38" s="653"/>
      <c r="K38" s="653"/>
      <c r="L38" s="653"/>
      <c r="M38" s="304" t="s">
        <v>35</v>
      </c>
      <c r="N38" s="305"/>
      <c r="O38" s="340" t="s">
        <v>528</v>
      </c>
      <c r="P38" s="341"/>
      <c r="Q38" s="341"/>
      <c r="R38" s="341"/>
      <c r="S38" s="341"/>
      <c r="T38" s="341"/>
      <c r="U38" s="341"/>
      <c r="V38" s="341"/>
      <c r="W38" s="342"/>
    </row>
    <row r="39" spans="2:23" ht="15" customHeight="1" x14ac:dyDescent="0.15">
      <c r="B39" s="12"/>
      <c r="C39" s="669" t="s">
        <v>347</v>
      </c>
      <c r="D39" s="670"/>
      <c r="E39" s="670"/>
      <c r="F39" s="670"/>
      <c r="G39" s="670"/>
      <c r="H39" s="670"/>
      <c r="I39" s="670"/>
      <c r="J39" s="670"/>
      <c r="K39" s="670"/>
      <c r="L39" s="670"/>
      <c r="M39" s="12"/>
      <c r="N39" s="12" t="s">
        <v>52</v>
      </c>
      <c r="O39" s="12"/>
      <c r="P39" s="12"/>
      <c r="Q39" s="12"/>
      <c r="R39" s="12"/>
      <c r="S39" s="12"/>
      <c r="T39" s="12"/>
      <c r="U39" s="12"/>
      <c r="V39" s="12"/>
      <c r="W39" s="12"/>
    </row>
    <row r="40" spans="2:23" ht="15" customHeight="1" x14ac:dyDescent="0.15">
      <c r="B40" s="12"/>
      <c r="C40" s="671"/>
      <c r="D40" s="671"/>
      <c r="E40" s="671"/>
      <c r="F40" s="671"/>
      <c r="G40" s="671"/>
      <c r="H40" s="671"/>
      <c r="I40" s="671"/>
      <c r="J40" s="671"/>
      <c r="K40" s="671"/>
      <c r="L40" s="671"/>
      <c r="M40" s="12"/>
      <c r="N40" s="12" t="s">
        <v>337</v>
      </c>
      <c r="O40" s="12"/>
      <c r="P40" s="12"/>
      <c r="Q40" s="12"/>
      <c r="R40" s="12"/>
      <c r="S40" s="12"/>
      <c r="T40" s="12"/>
      <c r="U40" s="12"/>
      <c r="V40" s="12"/>
      <c r="W40" s="12"/>
    </row>
    <row r="41" spans="2:23" ht="15" customHeight="1" x14ac:dyDescent="0.15">
      <c r="C41" s="13" t="s">
        <v>367</v>
      </c>
    </row>
    <row r="42" spans="2:23" ht="15" customHeight="1" x14ac:dyDescent="0.15">
      <c r="C42" s="12" t="s">
        <v>36</v>
      </c>
    </row>
    <row r="43" spans="2:23" x14ac:dyDescent="0.15">
      <c r="C43" s="1"/>
    </row>
  </sheetData>
  <mergeCells count="134">
    <mergeCell ref="C39:L40"/>
    <mergeCell ref="B38:C38"/>
    <mergeCell ref="D38:L38"/>
    <mergeCell ref="M38:N38"/>
    <mergeCell ref="O38:W38"/>
    <mergeCell ref="B37:D37"/>
    <mergeCell ref="E37:G37"/>
    <mergeCell ref="H37:I37"/>
    <mergeCell ref="J37:L37"/>
    <mergeCell ref="M37:O37"/>
    <mergeCell ref="P37:R37"/>
    <mergeCell ref="S37:T37"/>
    <mergeCell ref="U37:W37"/>
    <mergeCell ref="B36:D36"/>
    <mergeCell ref="M36:O36"/>
    <mergeCell ref="E36:L36"/>
    <mergeCell ref="P36:W36"/>
    <mergeCell ref="B35:D35"/>
    <mergeCell ref="E35:L35"/>
    <mergeCell ref="M35:O35"/>
    <mergeCell ref="P35:W35"/>
    <mergeCell ref="B34:D34"/>
    <mergeCell ref="M34:O34"/>
    <mergeCell ref="E34:L34"/>
    <mergeCell ref="P34:W34"/>
    <mergeCell ref="B31:C31"/>
    <mergeCell ref="D31:E31"/>
    <mergeCell ref="M31:N31"/>
    <mergeCell ref="O31:P31"/>
    <mergeCell ref="B32:B33"/>
    <mergeCell ref="M32:M33"/>
    <mergeCell ref="N26:N27"/>
    <mergeCell ref="O26:P27"/>
    <mergeCell ref="C28:C29"/>
    <mergeCell ref="D28:E29"/>
    <mergeCell ref="N28:N29"/>
    <mergeCell ref="O28:P29"/>
    <mergeCell ref="N32:O32"/>
    <mergeCell ref="N33:O33"/>
    <mergeCell ref="C32:D32"/>
    <mergeCell ref="C33:D33"/>
    <mergeCell ref="B21:C21"/>
    <mergeCell ref="D21:L21"/>
    <mergeCell ref="M21:N21"/>
    <mergeCell ref="O21:W21"/>
    <mergeCell ref="B22:B25"/>
    <mergeCell ref="C22:C23"/>
    <mergeCell ref="D22:E23"/>
    <mergeCell ref="F22:L33"/>
    <mergeCell ref="M22:M25"/>
    <mergeCell ref="N22:N23"/>
    <mergeCell ref="O22:P23"/>
    <mergeCell ref="Q22:W33"/>
    <mergeCell ref="C24:C25"/>
    <mergeCell ref="D24:E25"/>
    <mergeCell ref="N24:N25"/>
    <mergeCell ref="O24:P25"/>
    <mergeCell ref="B30:C30"/>
    <mergeCell ref="D30:E30"/>
    <mergeCell ref="M30:N30"/>
    <mergeCell ref="O30:P30"/>
    <mergeCell ref="B26:B29"/>
    <mergeCell ref="C26:C27"/>
    <mergeCell ref="D26:E27"/>
    <mergeCell ref="M26:M29"/>
    <mergeCell ref="B20:D20"/>
    <mergeCell ref="E20:G20"/>
    <mergeCell ref="H20:I20"/>
    <mergeCell ref="J20:L20"/>
    <mergeCell ref="M20:O20"/>
    <mergeCell ref="P20:R20"/>
    <mergeCell ref="S20:T20"/>
    <mergeCell ref="U20:W20"/>
    <mergeCell ref="B19:D19"/>
    <mergeCell ref="M19:O19"/>
    <mergeCell ref="E19:L19"/>
    <mergeCell ref="P19:W19"/>
    <mergeCell ref="O9:P10"/>
    <mergeCell ref="C11:C12"/>
    <mergeCell ref="B17:D17"/>
    <mergeCell ref="M17:O17"/>
    <mergeCell ref="B18:D18"/>
    <mergeCell ref="E18:L18"/>
    <mergeCell ref="M18:O18"/>
    <mergeCell ref="P18:W18"/>
    <mergeCell ref="B14:C14"/>
    <mergeCell ref="D14:E14"/>
    <mergeCell ref="M14:N14"/>
    <mergeCell ref="O14:P14"/>
    <mergeCell ref="B15:B16"/>
    <mergeCell ref="M15:M16"/>
    <mergeCell ref="C15:D15"/>
    <mergeCell ref="C16:D16"/>
    <mergeCell ref="N15:O15"/>
    <mergeCell ref="N16:O16"/>
    <mergeCell ref="E17:L17"/>
    <mergeCell ref="P17:W17"/>
    <mergeCell ref="B5:B8"/>
    <mergeCell ref="C5:C6"/>
    <mergeCell ref="D5:E6"/>
    <mergeCell ref="F5:L16"/>
    <mergeCell ref="M5:M8"/>
    <mergeCell ref="N5:N6"/>
    <mergeCell ref="O5:P6"/>
    <mergeCell ref="Q5:W16"/>
    <mergeCell ref="C7:C8"/>
    <mergeCell ref="D11:E12"/>
    <mergeCell ref="N11:N12"/>
    <mergeCell ref="O11:P12"/>
    <mergeCell ref="B13:C13"/>
    <mergeCell ref="D13:E13"/>
    <mergeCell ref="M13:N13"/>
    <mergeCell ref="O13:P13"/>
    <mergeCell ref="D7:E8"/>
    <mergeCell ref="N7:N8"/>
    <mergeCell ref="O7:P8"/>
    <mergeCell ref="B9:B12"/>
    <mergeCell ref="C9:C10"/>
    <mergeCell ref="D9:E10"/>
    <mergeCell ref="M9:M12"/>
    <mergeCell ref="N9:N10"/>
    <mergeCell ref="B2:W2"/>
    <mergeCell ref="D3:G3"/>
    <mergeCell ref="H3:I3"/>
    <mergeCell ref="J3:L3"/>
    <mergeCell ref="M3:O3"/>
    <mergeCell ref="P3:R3"/>
    <mergeCell ref="D4:G4"/>
    <mergeCell ref="H4:I4"/>
    <mergeCell ref="J4:L4"/>
    <mergeCell ref="M4:O4"/>
    <mergeCell ref="P4:R4"/>
    <mergeCell ref="S3:T4"/>
    <mergeCell ref="U3:W4"/>
  </mergeCells>
  <phoneticPr fontId="7"/>
  <printOptions horizontalCentered="1"/>
  <pageMargins left="0.39370078740157483" right="0.39370078740157483" top="0.59055118110236227" bottom="0.19685039370078741" header="0.31496062992125984" footer="0.27559055118110237"/>
  <pageSetup paperSize="9" scale="8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9"/>
  <sheetViews>
    <sheetView showGridLines="0" showZeros="0" view="pageBreakPreview" zoomScaleNormal="100" zoomScaleSheetLayoutView="100" workbookViewId="0">
      <pane xSplit="1" ySplit="5" topLeftCell="B6"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1.625" style="9" customWidth="1"/>
    <col min="2" max="2" width="3.25" style="9" customWidth="1"/>
    <col min="3" max="35" width="4.125" style="9" customWidth="1"/>
    <col min="36" max="36" width="1.375" style="9" customWidth="1"/>
    <col min="37" max="16384" width="9" style="9"/>
  </cols>
  <sheetData>
    <row r="2" spans="2:35" ht="8.25" customHeight="1" x14ac:dyDescent="0.15">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row>
    <row r="3" spans="2:35" ht="24.95" customHeight="1" x14ac:dyDescent="0.15">
      <c r="B3" s="468" t="s">
        <v>64</v>
      </c>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row>
    <row r="4" spans="2:35" ht="20.100000000000001" customHeight="1" x14ac:dyDescent="0.15">
      <c r="B4" s="469" t="s">
        <v>30</v>
      </c>
      <c r="C4" s="469"/>
      <c r="D4" s="469"/>
      <c r="E4" s="470" t="str">
        <f>'様式S-1'!D3</f>
        <v>○○トンネル</v>
      </c>
      <c r="F4" s="470"/>
      <c r="G4" s="470"/>
      <c r="H4" s="470"/>
      <c r="I4" s="470"/>
      <c r="J4" s="471" t="s">
        <v>31</v>
      </c>
      <c r="K4" s="471"/>
      <c r="L4" s="471"/>
      <c r="M4" s="472" t="str">
        <f>'様式S-1'!J3</f>
        <v>国道○○</v>
      </c>
      <c r="N4" s="473"/>
      <c r="O4" s="473"/>
      <c r="P4" s="473"/>
      <c r="Q4" s="473"/>
      <c r="R4" s="473"/>
      <c r="S4" s="326" t="s">
        <v>319</v>
      </c>
      <c r="T4" s="326"/>
      <c r="U4" s="326"/>
      <c r="V4" s="326"/>
      <c r="W4" s="672" t="str">
        <f>'様式A-1'!K5</f>
        <v>○○（株）</v>
      </c>
      <c r="X4" s="672"/>
      <c r="Y4" s="672"/>
      <c r="Z4" s="672"/>
      <c r="AA4" s="672"/>
      <c r="AB4" s="672"/>
      <c r="AC4" s="301" t="s">
        <v>269</v>
      </c>
      <c r="AD4" s="302"/>
      <c r="AE4" s="303"/>
      <c r="AF4" s="456">
        <f>'様式A-1'!Q5</f>
        <v>44785</v>
      </c>
      <c r="AG4" s="457"/>
      <c r="AH4" s="457"/>
      <c r="AI4" s="458"/>
    </row>
    <row r="5" spans="2:35" ht="20.100000000000001" customHeight="1" x14ac:dyDescent="0.15">
      <c r="B5" s="474" t="s">
        <v>0</v>
      </c>
      <c r="C5" s="474"/>
      <c r="D5" s="474"/>
      <c r="E5" s="475" t="str">
        <f>'様式S-1'!D4</f>
        <v>○○トンネル</v>
      </c>
      <c r="F5" s="475"/>
      <c r="G5" s="475"/>
      <c r="H5" s="475"/>
      <c r="I5" s="475"/>
      <c r="J5" s="476" t="s">
        <v>1</v>
      </c>
      <c r="K5" s="476"/>
      <c r="L5" s="476"/>
      <c r="M5" s="472" t="str">
        <f>'様式S-1'!R3</f>
        <v>○○事務所</v>
      </c>
      <c r="N5" s="473"/>
      <c r="O5" s="473"/>
      <c r="P5" s="473"/>
      <c r="Q5" s="473"/>
      <c r="R5" s="473"/>
      <c r="S5" s="326" t="s">
        <v>320</v>
      </c>
      <c r="T5" s="326"/>
      <c r="U5" s="326"/>
      <c r="V5" s="326"/>
      <c r="W5" s="672" t="str">
        <f>'様式A-1'!K6</f>
        <v>○○</v>
      </c>
      <c r="X5" s="672"/>
      <c r="Y5" s="672"/>
      <c r="Z5" s="672"/>
      <c r="AA5" s="672"/>
      <c r="AB5" s="672"/>
      <c r="AC5" s="673"/>
      <c r="AD5" s="674"/>
      <c r="AE5" s="675"/>
      <c r="AF5" s="676"/>
      <c r="AG5" s="677"/>
      <c r="AH5" s="677"/>
      <c r="AI5" s="678"/>
    </row>
    <row r="6" spans="2:35" ht="26.25" customHeight="1" x14ac:dyDescent="0.2">
      <c r="B6" s="679" t="s">
        <v>38</v>
      </c>
      <c r="C6" s="681" t="s">
        <v>37</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3"/>
    </row>
    <row r="7" spans="2:35" ht="35.450000000000003" customHeight="1" x14ac:dyDescent="0.15">
      <c r="B7" s="679"/>
      <c r="C7" s="7"/>
      <c r="D7" s="7"/>
      <c r="E7" s="7"/>
      <c r="F7" s="7"/>
      <c r="G7" s="7"/>
      <c r="H7" s="7"/>
      <c r="I7" s="21"/>
      <c r="J7" s="7"/>
      <c r="K7" s="7"/>
      <c r="L7" s="7"/>
      <c r="M7" s="7"/>
      <c r="N7" s="7"/>
      <c r="O7" s="7"/>
      <c r="P7" s="7"/>
      <c r="Q7" s="25"/>
      <c r="R7" s="21"/>
      <c r="S7" s="7"/>
      <c r="T7" s="7"/>
      <c r="U7" s="7"/>
      <c r="V7" s="7"/>
      <c r="W7" s="21"/>
      <c r="X7" s="21"/>
      <c r="Y7" s="21"/>
      <c r="Z7" s="21"/>
      <c r="AA7" s="21"/>
      <c r="AB7" s="7"/>
      <c r="AC7" s="7"/>
      <c r="AD7" s="7"/>
      <c r="AE7" s="7"/>
      <c r="AF7" s="7"/>
      <c r="AG7" s="7"/>
      <c r="AH7" s="7"/>
      <c r="AI7" s="24"/>
    </row>
    <row r="8" spans="2:35" ht="35.450000000000003" customHeight="1" x14ac:dyDescent="0.15">
      <c r="B8" s="679"/>
      <c r="C8" s="7"/>
      <c r="D8" s="7"/>
      <c r="E8" s="7"/>
      <c r="F8" s="7"/>
      <c r="G8" s="7"/>
      <c r="H8" s="7"/>
      <c r="I8" s="21"/>
      <c r="J8" s="7"/>
      <c r="K8" s="7"/>
      <c r="L8" s="7"/>
      <c r="M8" s="7"/>
      <c r="N8" s="7"/>
      <c r="O8" s="7"/>
      <c r="P8" s="7"/>
      <c r="Q8" s="25"/>
      <c r="R8" s="21"/>
      <c r="S8" s="7"/>
      <c r="T8" s="7"/>
      <c r="U8" s="7"/>
      <c r="V8" s="7"/>
      <c r="W8" s="21"/>
      <c r="X8" s="21"/>
      <c r="Y8" s="21"/>
      <c r="Z8" s="21"/>
      <c r="AA8" s="21"/>
      <c r="AB8" s="7"/>
      <c r="AC8" s="7"/>
      <c r="AD8" s="7"/>
      <c r="AE8" s="7"/>
      <c r="AF8" s="7"/>
      <c r="AG8" s="7"/>
      <c r="AH8" s="7"/>
      <c r="AI8" s="24"/>
    </row>
    <row r="9" spans="2:35" ht="35.450000000000003" customHeight="1" x14ac:dyDescent="0.15">
      <c r="B9" s="679"/>
      <c r="C9" s="7"/>
      <c r="D9" s="7"/>
      <c r="E9" s="7"/>
      <c r="F9" s="7"/>
      <c r="G9" s="7"/>
      <c r="H9" s="7"/>
      <c r="I9" s="21"/>
      <c r="J9" s="7"/>
      <c r="K9" s="7"/>
      <c r="L9" s="7"/>
      <c r="M9" s="7"/>
      <c r="N9" s="7"/>
      <c r="O9" s="7"/>
      <c r="P9" s="7"/>
      <c r="Q9" s="25"/>
      <c r="R9" s="21"/>
      <c r="S9" s="7"/>
      <c r="T9" s="7"/>
      <c r="U9" s="7"/>
      <c r="V9" s="7"/>
      <c r="W9" s="21"/>
      <c r="X9" s="21"/>
      <c r="Y9" s="21"/>
      <c r="Z9" s="21"/>
      <c r="AA9" s="21"/>
      <c r="AB9" s="7"/>
      <c r="AC9" s="7"/>
      <c r="AD9" s="7"/>
      <c r="AE9" s="7"/>
      <c r="AF9" s="7"/>
      <c r="AG9" s="7"/>
      <c r="AH9" s="7"/>
      <c r="AI9" s="24"/>
    </row>
    <row r="10" spans="2:35" ht="35.450000000000003" customHeight="1" x14ac:dyDescent="0.15">
      <c r="B10" s="679"/>
      <c r="C10" s="7"/>
      <c r="D10" s="7"/>
      <c r="E10" s="7"/>
      <c r="F10" s="7"/>
      <c r="G10" s="7"/>
      <c r="H10" s="7"/>
      <c r="I10" s="21"/>
      <c r="J10" s="7"/>
      <c r="K10" s="7"/>
      <c r="L10" s="7"/>
      <c r="M10" s="7"/>
      <c r="N10" s="7"/>
      <c r="O10" s="7"/>
      <c r="P10" s="7"/>
      <c r="Q10" s="25"/>
      <c r="R10" s="21"/>
      <c r="S10" s="7"/>
      <c r="T10" s="7"/>
      <c r="U10" s="7"/>
      <c r="V10" s="7"/>
      <c r="W10" s="21"/>
      <c r="X10" s="21"/>
      <c r="Y10" s="21"/>
      <c r="Z10" s="21"/>
      <c r="AA10" s="21"/>
      <c r="AB10" s="7"/>
      <c r="AC10" s="7"/>
      <c r="AD10" s="7"/>
      <c r="AE10" s="7"/>
      <c r="AF10" s="7"/>
      <c r="AG10" s="7"/>
      <c r="AH10" s="7"/>
      <c r="AI10" s="24"/>
    </row>
    <row r="11" spans="2:35" ht="35.450000000000003" customHeight="1" x14ac:dyDescent="0.15">
      <c r="B11" s="679"/>
      <c r="C11" s="7"/>
      <c r="D11" s="7"/>
      <c r="E11" s="7"/>
      <c r="F11" s="7"/>
      <c r="G11" s="7"/>
      <c r="H11" s="7"/>
      <c r="I11" s="21"/>
      <c r="J11" s="7"/>
      <c r="K11" s="7"/>
      <c r="L11" s="7"/>
      <c r="M11" s="7"/>
      <c r="N11" s="7"/>
      <c r="O11" s="7"/>
      <c r="P11" s="7"/>
      <c r="Q11" s="21"/>
      <c r="R11" s="21"/>
      <c r="S11" s="7"/>
      <c r="T11" s="7"/>
      <c r="U11" s="7"/>
      <c r="V11" s="7"/>
      <c r="W11" s="21"/>
      <c r="X11" s="21"/>
      <c r="Y11" s="21"/>
      <c r="Z11" s="21"/>
      <c r="AA11" s="21"/>
      <c r="AB11" s="7"/>
      <c r="AC11" s="7"/>
      <c r="AD11" s="7"/>
      <c r="AE11" s="7"/>
      <c r="AF11" s="7"/>
      <c r="AG11" s="7"/>
      <c r="AH11" s="7"/>
      <c r="AI11" s="24"/>
    </row>
    <row r="12" spans="2:35" ht="35.450000000000003" customHeight="1" x14ac:dyDescent="0.15">
      <c r="B12" s="679"/>
      <c r="C12" s="7"/>
      <c r="D12" s="7"/>
      <c r="E12" s="7"/>
      <c r="F12" s="21"/>
      <c r="G12" s="21"/>
      <c r="H12" s="7"/>
      <c r="I12" s="7"/>
      <c r="J12" s="7"/>
      <c r="K12" s="7"/>
      <c r="L12" s="7"/>
      <c r="M12" s="7"/>
      <c r="N12" s="7"/>
      <c r="O12" s="7"/>
      <c r="P12" s="7"/>
      <c r="Q12" s="21"/>
      <c r="R12" s="7"/>
      <c r="S12" s="7"/>
      <c r="T12" s="7"/>
      <c r="U12" s="7"/>
      <c r="V12" s="7"/>
      <c r="W12" s="21"/>
      <c r="X12" s="21"/>
      <c r="Y12" s="21"/>
      <c r="Z12" s="21"/>
      <c r="AA12" s="21"/>
      <c r="AB12" s="7"/>
      <c r="AC12" s="7"/>
      <c r="AD12" s="7"/>
      <c r="AE12" s="7"/>
      <c r="AF12" s="7"/>
      <c r="AG12" s="7"/>
      <c r="AH12" s="7"/>
      <c r="AI12" s="24"/>
    </row>
    <row r="13" spans="2:35" ht="35.450000000000003" customHeight="1" x14ac:dyDescent="0.15">
      <c r="B13" s="679"/>
      <c r="C13" s="7"/>
      <c r="D13" s="7"/>
      <c r="E13" s="7"/>
      <c r="F13" s="21"/>
      <c r="G13" s="21"/>
      <c r="H13" s="21"/>
      <c r="I13" s="7"/>
      <c r="J13" s="7"/>
      <c r="K13" s="7"/>
      <c r="L13" s="7"/>
      <c r="M13" s="7"/>
      <c r="N13" s="7"/>
      <c r="O13" s="7"/>
      <c r="P13" s="7"/>
      <c r="Q13" s="21"/>
      <c r="R13" s="7"/>
      <c r="S13" s="7"/>
      <c r="T13" s="7"/>
      <c r="U13" s="7"/>
      <c r="V13" s="7"/>
      <c r="W13" s="21"/>
      <c r="X13" s="21"/>
      <c r="Y13" s="21"/>
      <c r="Z13" s="21"/>
      <c r="AA13" s="21"/>
      <c r="AB13" s="7"/>
      <c r="AC13" s="7"/>
      <c r="AD13" s="7"/>
      <c r="AE13" s="7"/>
      <c r="AF13" s="7"/>
      <c r="AG13" s="7"/>
      <c r="AH13" s="7"/>
      <c r="AI13" s="24"/>
    </row>
    <row r="14" spans="2:35" ht="35.450000000000003" customHeight="1" x14ac:dyDescent="0.15">
      <c r="B14" s="679"/>
      <c r="C14" s="21"/>
      <c r="D14" s="7"/>
      <c r="E14" s="7"/>
      <c r="F14" s="21"/>
      <c r="G14" s="21"/>
      <c r="H14" s="21"/>
      <c r="I14" s="7"/>
      <c r="J14" s="7"/>
      <c r="K14" s="7"/>
      <c r="L14" s="7"/>
      <c r="M14" s="7"/>
      <c r="N14" s="7"/>
      <c r="O14" s="7"/>
      <c r="P14" s="7"/>
      <c r="Q14" s="21"/>
      <c r="R14" s="21"/>
      <c r="S14" s="7"/>
      <c r="T14" s="7"/>
      <c r="U14" s="7"/>
      <c r="V14" s="7"/>
      <c r="W14" s="21"/>
      <c r="X14" s="21"/>
      <c r="Y14" s="21"/>
      <c r="Z14" s="21"/>
      <c r="AA14" s="21"/>
      <c r="AB14" s="7"/>
      <c r="AC14" s="7"/>
      <c r="AD14" s="7"/>
      <c r="AE14" s="7"/>
      <c r="AF14" s="7"/>
      <c r="AG14" s="7"/>
      <c r="AH14" s="7"/>
      <c r="AI14" s="24"/>
    </row>
    <row r="15" spans="2:35" ht="35.450000000000003" customHeight="1" x14ac:dyDescent="0.15">
      <c r="B15" s="679"/>
      <c r="C15" s="21"/>
      <c r="D15" s="7"/>
      <c r="E15" s="7"/>
      <c r="F15" s="21"/>
      <c r="G15" s="21"/>
      <c r="H15" s="21"/>
      <c r="I15" s="7"/>
      <c r="J15" s="7"/>
      <c r="K15" s="7"/>
      <c r="L15" s="7"/>
      <c r="M15" s="7"/>
      <c r="N15" s="7"/>
      <c r="O15" s="7"/>
      <c r="P15" s="7"/>
      <c r="Q15" s="21"/>
      <c r="R15" s="21"/>
      <c r="S15" s="7"/>
      <c r="T15" s="7"/>
      <c r="U15" s="7"/>
      <c r="V15" s="7"/>
      <c r="W15" s="21"/>
      <c r="X15" s="21"/>
      <c r="Y15" s="21"/>
      <c r="Z15" s="21"/>
      <c r="AA15" s="21"/>
      <c r="AB15" s="7"/>
      <c r="AC15" s="7"/>
      <c r="AD15" s="7"/>
      <c r="AE15" s="7"/>
      <c r="AF15" s="7"/>
      <c r="AG15" s="7"/>
      <c r="AH15" s="7"/>
      <c r="AI15" s="24"/>
    </row>
    <row r="16" spans="2:35" ht="35.450000000000003" customHeight="1" x14ac:dyDescent="0.15">
      <c r="B16" s="679"/>
      <c r="C16" s="21"/>
      <c r="D16" s="7"/>
      <c r="E16" s="7"/>
      <c r="F16" s="21"/>
      <c r="G16" s="21"/>
      <c r="H16" s="21"/>
      <c r="I16" s="7"/>
      <c r="J16" s="7"/>
      <c r="K16" s="7"/>
      <c r="L16" s="7"/>
      <c r="M16" s="7"/>
      <c r="N16" s="7"/>
      <c r="O16" s="7"/>
      <c r="P16" s="7"/>
      <c r="Q16" s="21"/>
      <c r="R16" s="21"/>
      <c r="S16" s="7"/>
      <c r="T16" s="7"/>
      <c r="U16" s="7"/>
      <c r="V16" s="7"/>
      <c r="W16" s="21"/>
      <c r="X16" s="21"/>
      <c r="Y16" s="21"/>
      <c r="Z16" s="21"/>
      <c r="AA16" s="21"/>
      <c r="AB16" s="7"/>
      <c r="AC16" s="7"/>
      <c r="AD16" s="7"/>
      <c r="AE16" s="7"/>
      <c r="AF16" s="7"/>
      <c r="AG16" s="7"/>
      <c r="AH16" s="7"/>
      <c r="AI16" s="24"/>
    </row>
    <row r="17" spans="2:35" ht="22.5" customHeight="1" x14ac:dyDescent="0.15">
      <c r="B17" s="679"/>
      <c r="C17" s="21"/>
      <c r="D17" s="7"/>
      <c r="E17" s="23"/>
      <c r="F17" s="20"/>
      <c r="G17" s="20"/>
      <c r="H17" s="22"/>
      <c r="I17" s="22"/>
      <c r="J17" s="22"/>
      <c r="K17" s="22"/>
      <c r="L17" s="22"/>
      <c r="M17" s="7"/>
      <c r="N17" s="7"/>
      <c r="O17" s="7"/>
      <c r="P17" s="7"/>
      <c r="Q17" s="21"/>
      <c r="R17" s="21"/>
      <c r="S17" s="7"/>
      <c r="T17" s="7"/>
      <c r="U17" s="7"/>
      <c r="V17" s="7"/>
      <c r="W17" s="21"/>
      <c r="X17" s="21"/>
      <c r="Y17" s="21"/>
      <c r="Z17" s="21"/>
      <c r="AA17" s="21"/>
      <c r="AB17" s="20"/>
      <c r="AC17" s="20"/>
      <c r="AD17" s="20"/>
      <c r="AE17" s="20"/>
      <c r="AF17" s="20"/>
      <c r="AG17" s="20"/>
      <c r="AH17" s="20"/>
      <c r="AI17" s="19"/>
    </row>
    <row r="18" spans="2:35" ht="71.25" customHeight="1" x14ac:dyDescent="0.15">
      <c r="B18" s="680"/>
      <c r="C18" s="18"/>
      <c r="D18" s="15"/>
      <c r="E18" s="17"/>
      <c r="F18" s="16"/>
      <c r="G18" s="16"/>
      <c r="H18" s="15"/>
      <c r="I18" s="15"/>
      <c r="J18" s="15"/>
      <c r="K18" s="15"/>
      <c r="L18" s="15"/>
      <c r="M18" s="15"/>
      <c r="N18" s="15"/>
      <c r="O18" s="15"/>
      <c r="P18" s="15"/>
      <c r="Q18" s="15"/>
      <c r="R18" s="15"/>
      <c r="S18" s="14"/>
      <c r="T18" s="14"/>
      <c r="U18" s="14"/>
      <c r="V18" s="684" t="s">
        <v>363</v>
      </c>
      <c r="W18" s="684"/>
      <c r="X18" s="684"/>
      <c r="Y18" s="684"/>
      <c r="Z18" s="684"/>
      <c r="AA18" s="684"/>
      <c r="AB18" s="684"/>
      <c r="AC18" s="684"/>
      <c r="AD18" s="684"/>
      <c r="AE18" s="684"/>
      <c r="AF18" s="684"/>
      <c r="AG18" s="684"/>
      <c r="AH18" s="684"/>
      <c r="AI18" s="685"/>
    </row>
    <row r="19" spans="2:35" ht="15" customHeight="1" x14ac:dyDescent="0.15"/>
  </sheetData>
  <mergeCells count="18">
    <mergeCell ref="B6:B18"/>
    <mergeCell ref="C6:AI6"/>
    <mergeCell ref="V18:AI18"/>
    <mergeCell ref="B5:D5"/>
    <mergeCell ref="E5:I5"/>
    <mergeCell ref="J5:L5"/>
    <mergeCell ref="M5:R5"/>
    <mergeCell ref="S5:V5"/>
    <mergeCell ref="W5:AB5"/>
    <mergeCell ref="B3:AI3"/>
    <mergeCell ref="B4:D4"/>
    <mergeCell ref="E4:I4"/>
    <mergeCell ref="J4:L4"/>
    <mergeCell ref="M4:R4"/>
    <mergeCell ref="S4:V4"/>
    <mergeCell ref="W4:AB4"/>
    <mergeCell ref="AC4:AE5"/>
    <mergeCell ref="AF4:AI5"/>
  </mergeCells>
  <phoneticPr fontId="7"/>
  <printOptions horizontalCentered="1"/>
  <pageMargins left="0.39370078740157483" right="0.39370078740157483" top="0.59055118110236227" bottom="0.19685039370078741" header="0.31496062992125984" footer="0.27559055118110237"/>
  <pageSetup paperSize="9" fitToHeight="0" orientation="landscape" copies="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9"/>
  <sheetViews>
    <sheetView showGridLines="0" showZeros="0" view="pageBreakPreview" zoomScaleNormal="100" zoomScaleSheetLayoutView="100" workbookViewId="0">
      <pane xSplit="1" ySplit="5" topLeftCell="B6" activePane="bottomRight" state="frozen"/>
      <selection activeCell="B5" sqref="B5:C6"/>
      <selection pane="topRight" activeCell="B5" sqref="B5:C6"/>
      <selection pane="bottomLeft" activeCell="B5" sqref="B5:C6"/>
      <selection pane="bottomRight" activeCell="B5" sqref="B5:C6"/>
    </sheetView>
  </sheetViews>
  <sheetFormatPr defaultRowHeight="12" x14ac:dyDescent="0.15"/>
  <cols>
    <col min="1" max="1" width="1.625" style="9" customWidth="1"/>
    <col min="2" max="2" width="3.25" style="9" customWidth="1"/>
    <col min="3" max="35" width="4.125" style="9" customWidth="1"/>
    <col min="36" max="36" width="1.375" style="9" customWidth="1"/>
    <col min="37" max="16384" width="9" style="9"/>
  </cols>
  <sheetData>
    <row r="2" spans="2:35" ht="8.25" customHeight="1" x14ac:dyDescent="0.15">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row>
    <row r="3" spans="2:35" ht="24.95" customHeight="1" x14ac:dyDescent="0.15">
      <c r="B3" s="468" t="s">
        <v>393</v>
      </c>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row>
    <row r="4" spans="2:35" ht="20.100000000000001" customHeight="1" x14ac:dyDescent="0.15">
      <c r="B4" s="469" t="s">
        <v>30</v>
      </c>
      <c r="C4" s="469"/>
      <c r="D4" s="469"/>
      <c r="E4" s="470" t="str">
        <f>'様式S-1'!D3</f>
        <v>○○トンネル</v>
      </c>
      <c r="F4" s="470"/>
      <c r="G4" s="470"/>
      <c r="H4" s="470"/>
      <c r="I4" s="470"/>
      <c r="J4" s="471" t="s">
        <v>31</v>
      </c>
      <c r="K4" s="471"/>
      <c r="L4" s="471"/>
      <c r="M4" s="472" t="str">
        <f>'様式S-1'!J3</f>
        <v>国道○○</v>
      </c>
      <c r="N4" s="473"/>
      <c r="O4" s="473"/>
      <c r="P4" s="473"/>
      <c r="Q4" s="473"/>
      <c r="R4" s="473"/>
      <c r="S4" s="326" t="s">
        <v>319</v>
      </c>
      <c r="T4" s="326"/>
      <c r="U4" s="326"/>
      <c r="V4" s="326"/>
      <c r="W4" s="672" t="str">
        <f>'様式A-1'!K5</f>
        <v>○○（株）</v>
      </c>
      <c r="X4" s="672"/>
      <c r="Y4" s="672"/>
      <c r="Z4" s="672"/>
      <c r="AA4" s="672"/>
      <c r="AB4" s="672"/>
      <c r="AC4" s="301" t="s">
        <v>269</v>
      </c>
      <c r="AD4" s="302"/>
      <c r="AE4" s="303"/>
      <c r="AF4" s="456">
        <f>'様式A-1'!Q5</f>
        <v>44785</v>
      </c>
      <c r="AG4" s="457"/>
      <c r="AH4" s="457"/>
      <c r="AI4" s="458"/>
    </row>
    <row r="5" spans="2:35" ht="20.100000000000001" customHeight="1" x14ac:dyDescent="0.15">
      <c r="B5" s="474" t="s">
        <v>0</v>
      </c>
      <c r="C5" s="474"/>
      <c r="D5" s="474"/>
      <c r="E5" s="475" t="str">
        <f>'様式S-1'!D4</f>
        <v>○○トンネル</v>
      </c>
      <c r="F5" s="475"/>
      <c r="G5" s="475"/>
      <c r="H5" s="475"/>
      <c r="I5" s="475"/>
      <c r="J5" s="476" t="s">
        <v>1</v>
      </c>
      <c r="K5" s="476"/>
      <c r="L5" s="476"/>
      <c r="M5" s="472" t="str">
        <f>'様式S-1'!R3</f>
        <v>○○事務所</v>
      </c>
      <c r="N5" s="473"/>
      <c r="O5" s="473"/>
      <c r="P5" s="473"/>
      <c r="Q5" s="473"/>
      <c r="R5" s="473"/>
      <c r="S5" s="326" t="s">
        <v>320</v>
      </c>
      <c r="T5" s="326"/>
      <c r="U5" s="326"/>
      <c r="V5" s="326"/>
      <c r="W5" s="672" t="str">
        <f>'様式A-1'!K6</f>
        <v>○○</v>
      </c>
      <c r="X5" s="672"/>
      <c r="Y5" s="672"/>
      <c r="Z5" s="672"/>
      <c r="AA5" s="672"/>
      <c r="AB5" s="672"/>
      <c r="AC5" s="673"/>
      <c r="AD5" s="674"/>
      <c r="AE5" s="675"/>
      <c r="AF5" s="676"/>
      <c r="AG5" s="677"/>
      <c r="AH5" s="677"/>
      <c r="AI5" s="678"/>
    </row>
    <row r="6" spans="2:35" ht="26.25" customHeight="1" x14ac:dyDescent="0.2">
      <c r="B6" s="679" t="s">
        <v>38</v>
      </c>
      <c r="C6" s="681" t="s">
        <v>37</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3"/>
    </row>
    <row r="7" spans="2:35" ht="35.450000000000003" customHeight="1" x14ac:dyDescent="0.15">
      <c r="B7" s="679"/>
      <c r="C7" s="7"/>
      <c r="D7" s="7"/>
      <c r="E7" s="7"/>
      <c r="F7" s="7"/>
      <c r="G7" s="7"/>
      <c r="H7" s="7"/>
      <c r="I7" s="21"/>
      <c r="J7" s="7"/>
      <c r="K7" s="7"/>
      <c r="L7" s="7"/>
      <c r="M7" s="7"/>
      <c r="N7" s="7"/>
      <c r="O7" s="7"/>
      <c r="P7" s="7"/>
      <c r="Q7" s="25"/>
      <c r="R7" s="21"/>
      <c r="S7" s="7"/>
      <c r="T7" s="7"/>
      <c r="U7" s="7"/>
      <c r="V7" s="7"/>
      <c r="W7" s="21"/>
      <c r="X7" s="21"/>
      <c r="Y7" s="21"/>
      <c r="Z7" s="21"/>
      <c r="AA7" s="21"/>
      <c r="AB7" s="7"/>
      <c r="AC7" s="7"/>
      <c r="AD7" s="7"/>
      <c r="AE7" s="7"/>
      <c r="AF7" s="7"/>
      <c r="AG7" s="7"/>
      <c r="AH7" s="7"/>
      <c r="AI7" s="24"/>
    </row>
    <row r="8" spans="2:35" ht="35.450000000000003" customHeight="1" x14ac:dyDescent="0.15">
      <c r="B8" s="679"/>
      <c r="C8" s="7"/>
      <c r="D8" s="7"/>
      <c r="E8" s="7"/>
      <c r="F8" s="7"/>
      <c r="G8" s="7"/>
      <c r="H8" s="7"/>
      <c r="I8" s="21"/>
      <c r="J8" s="7"/>
      <c r="K8" s="7"/>
      <c r="L8" s="7"/>
      <c r="M8" s="7"/>
      <c r="N8" s="7"/>
      <c r="O8" s="7"/>
      <c r="P8" s="7"/>
      <c r="Q8" s="25"/>
      <c r="R8" s="21"/>
      <c r="S8" s="7"/>
      <c r="T8" s="7"/>
      <c r="U8" s="7"/>
      <c r="V8" s="7"/>
      <c r="W8" s="21"/>
      <c r="X8" s="21"/>
      <c r="Y8" s="21"/>
      <c r="Z8" s="21"/>
      <c r="AA8" s="21"/>
      <c r="AB8" s="7"/>
      <c r="AC8" s="7"/>
      <c r="AD8" s="7"/>
      <c r="AE8" s="7"/>
      <c r="AF8" s="7"/>
      <c r="AG8" s="7"/>
      <c r="AH8" s="7"/>
      <c r="AI8" s="24"/>
    </row>
    <row r="9" spans="2:35" ht="35.450000000000003" customHeight="1" x14ac:dyDescent="0.15">
      <c r="B9" s="679"/>
      <c r="C9" s="7"/>
      <c r="D9" s="7"/>
      <c r="E9" s="7"/>
      <c r="F9" s="7"/>
      <c r="G9" s="7"/>
      <c r="H9" s="7"/>
      <c r="I9" s="21"/>
      <c r="J9" s="7"/>
      <c r="K9" s="7"/>
      <c r="L9" s="7"/>
      <c r="M9" s="7"/>
      <c r="N9" s="7"/>
      <c r="O9" s="7"/>
      <c r="P9" s="7"/>
      <c r="Q9" s="25"/>
      <c r="R9" s="21"/>
      <c r="S9" s="7"/>
      <c r="T9" s="7"/>
      <c r="U9" s="7"/>
      <c r="V9" s="7"/>
      <c r="W9" s="21"/>
      <c r="X9" s="21"/>
      <c r="Y9" s="21"/>
      <c r="Z9" s="21"/>
      <c r="AA9" s="21"/>
      <c r="AB9" s="7"/>
      <c r="AC9" s="7"/>
      <c r="AD9" s="7"/>
      <c r="AE9" s="7"/>
      <c r="AF9" s="7"/>
      <c r="AG9" s="7"/>
      <c r="AH9" s="7"/>
      <c r="AI9" s="24"/>
    </row>
    <row r="10" spans="2:35" ht="35.450000000000003" customHeight="1" x14ac:dyDescent="0.15">
      <c r="B10" s="679"/>
      <c r="C10" s="7"/>
      <c r="D10" s="7"/>
      <c r="E10" s="7"/>
      <c r="F10" s="7"/>
      <c r="G10" s="7"/>
      <c r="H10" s="7"/>
      <c r="I10" s="21"/>
      <c r="J10" s="7"/>
      <c r="K10" s="7"/>
      <c r="L10" s="7"/>
      <c r="M10" s="7"/>
      <c r="N10" s="7"/>
      <c r="O10" s="7"/>
      <c r="P10" s="7"/>
      <c r="Q10" s="25"/>
      <c r="R10" s="21"/>
      <c r="S10" s="7"/>
      <c r="T10" s="7"/>
      <c r="U10" s="7"/>
      <c r="V10" s="7"/>
      <c r="W10" s="21"/>
      <c r="X10" s="21"/>
      <c r="Y10" s="21"/>
      <c r="Z10" s="21"/>
      <c r="AA10" s="21"/>
      <c r="AB10" s="7"/>
      <c r="AC10" s="7"/>
      <c r="AD10" s="7"/>
      <c r="AE10" s="7"/>
      <c r="AF10" s="7"/>
      <c r="AG10" s="7"/>
      <c r="AH10" s="7"/>
      <c r="AI10" s="24"/>
    </row>
    <row r="11" spans="2:35" ht="35.450000000000003" customHeight="1" x14ac:dyDescent="0.15">
      <c r="B11" s="679"/>
      <c r="C11" s="7"/>
      <c r="D11" s="7"/>
      <c r="E11" s="7"/>
      <c r="F11" s="7"/>
      <c r="G11" s="7"/>
      <c r="H11" s="7"/>
      <c r="I11" s="21"/>
      <c r="J11" s="7"/>
      <c r="K11" s="7"/>
      <c r="L11" s="7"/>
      <c r="M11" s="7"/>
      <c r="N11" s="7"/>
      <c r="O11" s="7"/>
      <c r="P11" s="7"/>
      <c r="Q11" s="21"/>
      <c r="R11" s="21"/>
      <c r="S11" s="7"/>
      <c r="T11" s="7"/>
      <c r="U11" s="7"/>
      <c r="V11" s="7"/>
      <c r="W11" s="21"/>
      <c r="X11" s="21"/>
      <c r="Y11" s="21"/>
      <c r="Z11" s="21"/>
      <c r="AA11" s="21"/>
      <c r="AB11" s="7"/>
      <c r="AC11" s="7"/>
      <c r="AD11" s="7"/>
      <c r="AE11" s="7"/>
      <c r="AF11" s="7"/>
      <c r="AG11" s="7"/>
      <c r="AH11" s="7"/>
      <c r="AI11" s="24"/>
    </row>
    <row r="12" spans="2:35" ht="35.450000000000003" customHeight="1" x14ac:dyDescent="0.15">
      <c r="B12" s="679"/>
      <c r="C12" s="7"/>
      <c r="D12" s="7"/>
      <c r="E12" s="7"/>
      <c r="F12" s="21"/>
      <c r="G12" s="21"/>
      <c r="H12" s="7"/>
      <c r="I12" s="7"/>
      <c r="J12" s="7"/>
      <c r="K12" s="7"/>
      <c r="L12" s="7"/>
      <c r="M12" s="7"/>
      <c r="N12" s="7"/>
      <c r="O12" s="7"/>
      <c r="P12" s="7"/>
      <c r="Q12" s="21"/>
      <c r="R12" s="7"/>
      <c r="S12" s="7"/>
      <c r="T12" s="7"/>
      <c r="U12" s="7"/>
      <c r="V12" s="7"/>
      <c r="W12" s="21"/>
      <c r="X12" s="21"/>
      <c r="Y12" s="21"/>
      <c r="Z12" s="21"/>
      <c r="AA12" s="21"/>
      <c r="AB12" s="7"/>
      <c r="AC12" s="7"/>
      <c r="AD12" s="7"/>
      <c r="AE12" s="7"/>
      <c r="AF12" s="7"/>
      <c r="AG12" s="7"/>
      <c r="AH12" s="7"/>
      <c r="AI12" s="24"/>
    </row>
    <row r="13" spans="2:35" ht="35.450000000000003" customHeight="1" x14ac:dyDescent="0.15">
      <c r="B13" s="679"/>
      <c r="C13" s="7"/>
      <c r="D13" s="7"/>
      <c r="E13" s="7"/>
      <c r="F13" s="21"/>
      <c r="G13" s="21"/>
      <c r="H13" s="21"/>
      <c r="I13" s="7"/>
      <c r="J13" s="7"/>
      <c r="K13" s="7"/>
      <c r="L13" s="7"/>
      <c r="M13" s="7"/>
      <c r="N13" s="7"/>
      <c r="O13" s="7"/>
      <c r="P13" s="7"/>
      <c r="Q13" s="21"/>
      <c r="R13" s="7"/>
      <c r="S13" s="7"/>
      <c r="T13" s="7"/>
      <c r="U13" s="7"/>
      <c r="V13" s="7"/>
      <c r="W13" s="21"/>
      <c r="X13" s="21"/>
      <c r="Y13" s="21"/>
      <c r="Z13" s="21"/>
      <c r="AA13" s="21"/>
      <c r="AB13" s="7"/>
      <c r="AC13" s="7"/>
      <c r="AD13" s="7"/>
      <c r="AE13" s="7"/>
      <c r="AF13" s="7"/>
      <c r="AG13" s="7"/>
      <c r="AH13" s="7"/>
      <c r="AI13" s="24"/>
    </row>
    <row r="14" spans="2:35" ht="35.450000000000003" customHeight="1" x14ac:dyDescent="0.15">
      <c r="B14" s="679"/>
      <c r="C14" s="21"/>
      <c r="D14" s="7"/>
      <c r="E14" s="7"/>
      <c r="F14" s="21"/>
      <c r="G14" s="21"/>
      <c r="H14" s="21"/>
      <c r="I14" s="7"/>
      <c r="J14" s="7"/>
      <c r="K14" s="7"/>
      <c r="L14" s="7"/>
      <c r="M14" s="7"/>
      <c r="N14" s="7"/>
      <c r="O14" s="7"/>
      <c r="P14" s="7"/>
      <c r="Q14" s="21"/>
      <c r="R14" s="21"/>
      <c r="S14" s="7"/>
      <c r="T14" s="7"/>
      <c r="U14" s="7"/>
      <c r="V14" s="7"/>
      <c r="W14" s="21"/>
      <c r="X14" s="21"/>
      <c r="Y14" s="21"/>
      <c r="Z14" s="21"/>
      <c r="AA14" s="21"/>
      <c r="AB14" s="7"/>
      <c r="AC14" s="7"/>
      <c r="AD14" s="7"/>
      <c r="AE14" s="7"/>
      <c r="AF14" s="7"/>
      <c r="AG14" s="7"/>
      <c r="AH14" s="7"/>
      <c r="AI14" s="24"/>
    </row>
    <row r="15" spans="2:35" ht="35.450000000000003" customHeight="1" x14ac:dyDescent="0.15">
      <c r="B15" s="679"/>
      <c r="C15" s="21"/>
      <c r="D15" s="7"/>
      <c r="E15" s="7"/>
      <c r="F15" s="21"/>
      <c r="G15" s="21"/>
      <c r="H15" s="21"/>
      <c r="I15" s="7"/>
      <c r="J15" s="7"/>
      <c r="K15" s="7"/>
      <c r="L15" s="7"/>
      <c r="M15" s="7"/>
      <c r="N15" s="7"/>
      <c r="O15" s="7"/>
      <c r="P15" s="7"/>
      <c r="Q15" s="21"/>
      <c r="R15" s="21"/>
      <c r="S15" s="7"/>
      <c r="T15" s="7"/>
      <c r="U15" s="7"/>
      <c r="V15" s="7"/>
      <c r="W15" s="21"/>
      <c r="X15" s="21"/>
      <c r="Y15" s="21"/>
      <c r="Z15" s="21"/>
      <c r="AA15" s="21"/>
      <c r="AB15" s="7"/>
      <c r="AC15" s="7"/>
      <c r="AD15" s="7"/>
      <c r="AE15" s="7"/>
      <c r="AF15" s="7"/>
      <c r="AG15" s="7"/>
      <c r="AH15" s="7"/>
      <c r="AI15" s="24"/>
    </row>
    <row r="16" spans="2:35" ht="35.450000000000003" customHeight="1" x14ac:dyDescent="0.15">
      <c r="B16" s="679"/>
      <c r="C16" s="21"/>
      <c r="D16" s="7"/>
      <c r="E16" s="7"/>
      <c r="F16" s="21"/>
      <c r="G16" s="21"/>
      <c r="H16" s="21"/>
      <c r="I16" s="7"/>
      <c r="J16" s="7"/>
      <c r="K16" s="7"/>
      <c r="L16" s="7"/>
      <c r="M16" s="7"/>
      <c r="N16" s="7"/>
      <c r="O16" s="7"/>
      <c r="P16" s="7"/>
      <c r="Q16" s="21"/>
      <c r="R16" s="21"/>
      <c r="S16" s="7"/>
      <c r="T16" s="7"/>
      <c r="U16" s="7"/>
      <c r="V16" s="7"/>
      <c r="W16" s="21"/>
      <c r="X16" s="21"/>
      <c r="Y16" s="21"/>
      <c r="Z16" s="21"/>
      <c r="AA16" s="21"/>
      <c r="AB16" s="7"/>
      <c r="AC16" s="7"/>
      <c r="AD16" s="7"/>
      <c r="AE16" s="7"/>
      <c r="AF16" s="7"/>
      <c r="AG16" s="7"/>
      <c r="AH16" s="7"/>
      <c r="AI16" s="24"/>
    </row>
    <row r="17" spans="2:35" ht="22.5" customHeight="1" x14ac:dyDescent="0.15">
      <c r="B17" s="679"/>
      <c r="C17" s="21"/>
      <c r="D17" s="7"/>
      <c r="E17" s="23"/>
      <c r="F17" s="20"/>
      <c r="G17" s="20"/>
      <c r="H17" s="22"/>
      <c r="I17" s="22"/>
      <c r="J17" s="22"/>
      <c r="K17" s="22"/>
      <c r="L17" s="22"/>
      <c r="M17" s="7"/>
      <c r="N17" s="7"/>
      <c r="O17" s="7"/>
      <c r="P17" s="7"/>
      <c r="Q17" s="21"/>
      <c r="R17" s="21"/>
      <c r="S17" s="7"/>
      <c r="T17" s="7"/>
      <c r="U17" s="7"/>
      <c r="V17" s="686" t="s">
        <v>394</v>
      </c>
      <c r="W17" s="686"/>
      <c r="X17" s="686"/>
      <c r="Y17" s="686"/>
      <c r="Z17" s="686"/>
      <c r="AA17" s="686"/>
      <c r="AB17" s="686"/>
      <c r="AC17" s="686"/>
      <c r="AD17" s="686"/>
      <c r="AE17" s="686"/>
      <c r="AF17" s="686"/>
      <c r="AG17" s="686"/>
      <c r="AH17" s="686"/>
      <c r="AI17" s="687"/>
    </row>
    <row r="18" spans="2:35" ht="71.25" customHeight="1" x14ac:dyDescent="0.15">
      <c r="B18" s="680"/>
      <c r="C18" s="18"/>
      <c r="D18" s="15"/>
      <c r="E18" s="17"/>
      <c r="F18" s="16"/>
      <c r="G18" s="16"/>
      <c r="H18" s="15"/>
      <c r="I18" s="15"/>
      <c r="J18" s="15"/>
      <c r="K18" s="15"/>
      <c r="L18" s="15"/>
      <c r="M18" s="15"/>
      <c r="N18" s="15"/>
      <c r="O18" s="15"/>
      <c r="P18" s="15"/>
      <c r="Q18" s="15"/>
      <c r="R18" s="15"/>
      <c r="S18" s="14"/>
      <c r="T18" s="14"/>
      <c r="U18" s="14"/>
      <c r="V18" s="684"/>
      <c r="W18" s="684"/>
      <c r="X18" s="684"/>
      <c r="Y18" s="684"/>
      <c r="Z18" s="684"/>
      <c r="AA18" s="684"/>
      <c r="AB18" s="684"/>
      <c r="AC18" s="684"/>
      <c r="AD18" s="684"/>
      <c r="AE18" s="684"/>
      <c r="AF18" s="684"/>
      <c r="AG18" s="684"/>
      <c r="AH18" s="684"/>
      <c r="AI18" s="685"/>
    </row>
    <row r="19" spans="2:35" ht="15" customHeight="1" x14ac:dyDescent="0.15"/>
  </sheetData>
  <mergeCells count="18">
    <mergeCell ref="B6:B18"/>
    <mergeCell ref="C6:AI6"/>
    <mergeCell ref="B5:D5"/>
    <mergeCell ref="E5:I5"/>
    <mergeCell ref="J5:L5"/>
    <mergeCell ref="M5:R5"/>
    <mergeCell ref="S5:V5"/>
    <mergeCell ref="W5:AB5"/>
    <mergeCell ref="V17:AI18"/>
    <mergeCell ref="B3:AI3"/>
    <mergeCell ref="B4:D4"/>
    <mergeCell ref="E4:I4"/>
    <mergeCell ref="J4:L4"/>
    <mergeCell ref="M4:R4"/>
    <mergeCell ref="S4:V4"/>
    <mergeCell ref="W4:AB4"/>
    <mergeCell ref="AC4:AE5"/>
    <mergeCell ref="AF4:AI5"/>
  </mergeCells>
  <phoneticPr fontId="7"/>
  <printOptions horizontalCentered="1"/>
  <pageMargins left="0.39370078740157483" right="0.39370078740157483" top="0.59055118110236227" bottom="0.19685039370078741" header="0.31496062992125984" footer="0.27559055118110237"/>
  <pageSetup paperSize="9" fitToHeight="0" orientation="landscape" copies="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5"/>
  <sheetViews>
    <sheetView showGridLines="0" showZeros="0" view="pageBreakPreview" zoomScaleNormal="100" zoomScaleSheetLayoutView="100" workbookViewId="0">
      <pane xSplit="1" ySplit="4" topLeftCell="B5" activePane="bottomRight" state="frozen"/>
      <selection activeCell="B5" sqref="B5:C6"/>
      <selection pane="topRight" activeCell="B5" sqref="B5:C6"/>
      <selection pane="bottomLeft" activeCell="B5" sqref="B5:C6"/>
      <selection pane="bottomRight" activeCell="B5" sqref="B5:C6"/>
    </sheetView>
  </sheetViews>
  <sheetFormatPr defaultColWidth="7.625" defaultRowHeight="27.95" customHeight="1" x14ac:dyDescent="0.15"/>
  <cols>
    <col min="1" max="1" width="7.625" style="36"/>
    <col min="2" max="4" width="5.875" style="36" customWidth="1"/>
    <col min="5" max="5" width="9.375" style="36" customWidth="1"/>
    <col min="6" max="12" width="7.625" style="36" customWidth="1"/>
    <col min="13" max="15" width="5.875" style="36" customWidth="1"/>
    <col min="16" max="16" width="9.375" style="36" customWidth="1"/>
    <col min="17" max="23" width="7.625" style="36" customWidth="1"/>
    <col min="24" max="16384" width="7.625" style="36"/>
  </cols>
  <sheetData>
    <row r="1" spans="2:23" ht="9" customHeight="1" x14ac:dyDescent="0.15"/>
    <row r="2" spans="2:23" ht="20.100000000000001" customHeight="1" x14ac:dyDescent="0.15">
      <c r="B2" s="103" t="s">
        <v>374</v>
      </c>
      <c r="C2" s="85"/>
      <c r="D2" s="85"/>
      <c r="E2" s="85"/>
      <c r="F2" s="85"/>
      <c r="G2" s="85"/>
      <c r="H2" s="85"/>
      <c r="I2" s="85"/>
      <c r="J2" s="85"/>
      <c r="K2" s="85"/>
      <c r="L2" s="85"/>
      <c r="M2" s="85"/>
      <c r="N2" s="85"/>
      <c r="O2" s="85"/>
      <c r="P2" s="85"/>
      <c r="Q2" s="85"/>
      <c r="R2" s="85"/>
      <c r="S2" s="85"/>
      <c r="T2" s="85"/>
      <c r="U2" s="85"/>
      <c r="V2" s="85"/>
      <c r="W2" s="85"/>
    </row>
    <row r="3" spans="2:23" ht="20.100000000000001" customHeight="1" x14ac:dyDescent="0.15">
      <c r="B3" s="690" t="s">
        <v>62</v>
      </c>
      <c r="C3" s="691"/>
      <c r="D3" s="699" t="str">
        <f>'様式S-1'!D3</f>
        <v>○○トンネル</v>
      </c>
      <c r="E3" s="700"/>
      <c r="F3" s="700"/>
      <c r="G3" s="701"/>
      <c r="H3" s="702" t="s">
        <v>54</v>
      </c>
      <c r="I3" s="703"/>
      <c r="J3" s="704" t="str">
        <f>'様式S-1'!J3</f>
        <v>国道○○</v>
      </c>
      <c r="K3" s="705"/>
      <c r="L3" s="706"/>
      <c r="M3" s="522" t="s">
        <v>317</v>
      </c>
      <c r="N3" s="522"/>
      <c r="O3" s="522"/>
      <c r="P3" s="689" t="str">
        <f>'様式A-1'!K5</f>
        <v>○○（株）</v>
      </c>
      <c r="Q3" s="689"/>
      <c r="R3" s="689"/>
      <c r="S3" s="481" t="s">
        <v>269</v>
      </c>
      <c r="T3" s="483"/>
      <c r="U3" s="506">
        <f>'様式A-1'!Q5</f>
        <v>44785</v>
      </c>
      <c r="V3" s="507"/>
      <c r="W3" s="508"/>
    </row>
    <row r="4" spans="2:23" ht="19.5" customHeight="1" x14ac:dyDescent="0.15">
      <c r="B4" s="692" t="s">
        <v>55</v>
      </c>
      <c r="C4" s="693"/>
      <c r="D4" s="713" t="str">
        <f>'様式S-1'!D4</f>
        <v>○○トンネル</v>
      </c>
      <c r="E4" s="714"/>
      <c r="F4" s="714"/>
      <c r="G4" s="715"/>
      <c r="H4" s="702" t="s">
        <v>61</v>
      </c>
      <c r="I4" s="703"/>
      <c r="J4" s="704" t="str">
        <f>'様式S-1'!R3</f>
        <v>○○事務所</v>
      </c>
      <c r="K4" s="705"/>
      <c r="L4" s="706"/>
      <c r="M4" s="522" t="s">
        <v>318</v>
      </c>
      <c r="N4" s="522"/>
      <c r="O4" s="522"/>
      <c r="P4" s="689" t="str">
        <f>'様式A-1'!K6</f>
        <v>○○</v>
      </c>
      <c r="Q4" s="689"/>
      <c r="R4" s="689"/>
      <c r="S4" s="534"/>
      <c r="T4" s="535"/>
      <c r="U4" s="534"/>
      <c r="V4" s="688"/>
      <c r="W4" s="535"/>
    </row>
    <row r="5" spans="2:23" s="37" customFormat="1" ht="17.100000000000001" customHeight="1" x14ac:dyDescent="0.15">
      <c r="B5" s="694" t="s">
        <v>60</v>
      </c>
      <c r="C5" s="697" t="s">
        <v>56</v>
      </c>
      <c r="D5" s="618">
        <v>4</v>
      </c>
      <c r="E5" s="619"/>
      <c r="F5" s="716"/>
      <c r="G5" s="717"/>
      <c r="H5" s="717"/>
      <c r="I5" s="717"/>
      <c r="J5" s="717"/>
      <c r="K5" s="717"/>
      <c r="L5" s="718"/>
      <c r="M5" s="695" t="s">
        <v>60</v>
      </c>
      <c r="N5" s="719" t="s">
        <v>56</v>
      </c>
      <c r="O5" s="627">
        <v>6</v>
      </c>
      <c r="P5" s="628"/>
      <c r="Q5" s="707"/>
      <c r="R5" s="708"/>
      <c r="S5" s="708"/>
      <c r="T5" s="708"/>
      <c r="U5" s="708"/>
      <c r="V5" s="708"/>
      <c r="W5" s="709"/>
    </row>
    <row r="6" spans="2:23" s="37" customFormat="1" ht="17.100000000000001" customHeight="1" x14ac:dyDescent="0.15">
      <c r="B6" s="695"/>
      <c r="C6" s="698"/>
      <c r="D6" s="620"/>
      <c r="E6" s="621"/>
      <c r="F6" s="707"/>
      <c r="G6" s="708"/>
      <c r="H6" s="708"/>
      <c r="I6" s="708"/>
      <c r="J6" s="708"/>
      <c r="K6" s="708"/>
      <c r="L6" s="709"/>
      <c r="M6" s="695"/>
      <c r="N6" s="698"/>
      <c r="O6" s="620"/>
      <c r="P6" s="621"/>
      <c r="Q6" s="707"/>
      <c r="R6" s="708"/>
      <c r="S6" s="708"/>
      <c r="T6" s="708"/>
      <c r="U6" s="708"/>
      <c r="V6" s="708"/>
      <c r="W6" s="709"/>
    </row>
    <row r="7" spans="2:23" s="37" customFormat="1" ht="17.100000000000001" customHeight="1" x14ac:dyDescent="0.15">
      <c r="B7" s="695"/>
      <c r="C7" s="695" t="s">
        <v>4</v>
      </c>
      <c r="D7" s="633">
        <v>1</v>
      </c>
      <c r="E7" s="634"/>
      <c r="F7" s="707"/>
      <c r="G7" s="708"/>
      <c r="H7" s="708"/>
      <c r="I7" s="708"/>
      <c r="J7" s="708"/>
      <c r="K7" s="708"/>
      <c r="L7" s="709"/>
      <c r="M7" s="695"/>
      <c r="N7" s="695" t="s">
        <v>4</v>
      </c>
      <c r="O7" s="633">
        <v>1</v>
      </c>
      <c r="P7" s="634"/>
      <c r="Q7" s="707"/>
      <c r="R7" s="708"/>
      <c r="S7" s="708"/>
      <c r="T7" s="708"/>
      <c r="U7" s="708"/>
      <c r="V7" s="708"/>
      <c r="W7" s="709"/>
    </row>
    <row r="8" spans="2:23" s="37" customFormat="1" ht="17.100000000000001" customHeight="1" x14ac:dyDescent="0.15">
      <c r="B8" s="696"/>
      <c r="C8" s="696"/>
      <c r="D8" s="635"/>
      <c r="E8" s="636"/>
      <c r="F8" s="707"/>
      <c r="G8" s="708"/>
      <c r="H8" s="708"/>
      <c r="I8" s="708"/>
      <c r="J8" s="708"/>
      <c r="K8" s="708"/>
      <c r="L8" s="709"/>
      <c r="M8" s="696"/>
      <c r="N8" s="696"/>
      <c r="O8" s="635"/>
      <c r="P8" s="636"/>
      <c r="Q8" s="707"/>
      <c r="R8" s="708"/>
      <c r="S8" s="708"/>
      <c r="T8" s="708"/>
      <c r="U8" s="708"/>
      <c r="V8" s="708"/>
      <c r="W8" s="709"/>
    </row>
    <row r="9" spans="2:23" s="37" customFormat="1" ht="17.100000000000001" customHeight="1" x14ac:dyDescent="0.15">
      <c r="B9" s="695" t="s">
        <v>57</v>
      </c>
      <c r="C9" s="695" t="s">
        <v>6</v>
      </c>
      <c r="D9" s="633" t="s">
        <v>505</v>
      </c>
      <c r="E9" s="634"/>
      <c r="F9" s="707"/>
      <c r="G9" s="708"/>
      <c r="H9" s="708"/>
      <c r="I9" s="708"/>
      <c r="J9" s="708"/>
      <c r="K9" s="708"/>
      <c r="L9" s="709"/>
      <c r="M9" s="695" t="s">
        <v>57</v>
      </c>
      <c r="N9" s="695" t="s">
        <v>6</v>
      </c>
      <c r="O9" s="633" t="s">
        <v>505</v>
      </c>
      <c r="P9" s="634"/>
      <c r="Q9" s="707"/>
      <c r="R9" s="708"/>
      <c r="S9" s="708"/>
      <c r="T9" s="708"/>
      <c r="U9" s="708"/>
      <c r="V9" s="708"/>
      <c r="W9" s="709"/>
    </row>
    <row r="10" spans="2:23" s="37" customFormat="1" ht="17.100000000000001" customHeight="1" x14ac:dyDescent="0.15">
      <c r="B10" s="695"/>
      <c r="C10" s="696"/>
      <c r="D10" s="635"/>
      <c r="E10" s="636"/>
      <c r="F10" s="707"/>
      <c r="G10" s="708"/>
      <c r="H10" s="708"/>
      <c r="I10" s="708"/>
      <c r="J10" s="708"/>
      <c r="K10" s="708"/>
      <c r="L10" s="709"/>
      <c r="M10" s="695"/>
      <c r="N10" s="696"/>
      <c r="O10" s="635"/>
      <c r="P10" s="636"/>
      <c r="Q10" s="707"/>
      <c r="R10" s="708"/>
      <c r="S10" s="708"/>
      <c r="T10" s="708"/>
      <c r="U10" s="708"/>
      <c r="V10" s="708"/>
      <c r="W10" s="709"/>
    </row>
    <row r="11" spans="2:23" s="37" customFormat="1" ht="17.100000000000001" customHeight="1" x14ac:dyDescent="0.15">
      <c r="B11" s="695"/>
      <c r="C11" s="695" t="s">
        <v>7</v>
      </c>
      <c r="D11" s="633" t="s">
        <v>506</v>
      </c>
      <c r="E11" s="634"/>
      <c r="F11" s="707"/>
      <c r="G11" s="708"/>
      <c r="H11" s="708"/>
      <c r="I11" s="708"/>
      <c r="J11" s="708"/>
      <c r="K11" s="708"/>
      <c r="L11" s="709"/>
      <c r="M11" s="695"/>
      <c r="N11" s="695" t="s">
        <v>7</v>
      </c>
      <c r="O11" s="633" t="s">
        <v>510</v>
      </c>
      <c r="P11" s="634"/>
      <c r="Q11" s="707"/>
      <c r="R11" s="708"/>
      <c r="S11" s="708"/>
      <c r="T11" s="708"/>
      <c r="U11" s="708"/>
      <c r="V11" s="708"/>
      <c r="W11" s="709"/>
    </row>
    <row r="12" spans="2:23" s="37" customFormat="1" ht="17.100000000000001" customHeight="1" x14ac:dyDescent="0.15">
      <c r="B12" s="696"/>
      <c r="C12" s="696"/>
      <c r="D12" s="635"/>
      <c r="E12" s="636"/>
      <c r="F12" s="707"/>
      <c r="G12" s="708"/>
      <c r="H12" s="708"/>
      <c r="I12" s="708"/>
      <c r="J12" s="708"/>
      <c r="K12" s="708"/>
      <c r="L12" s="709"/>
      <c r="M12" s="696"/>
      <c r="N12" s="696"/>
      <c r="O12" s="635"/>
      <c r="P12" s="636"/>
      <c r="Q12" s="707"/>
      <c r="R12" s="708"/>
      <c r="S12" s="708"/>
      <c r="T12" s="708"/>
      <c r="U12" s="708"/>
      <c r="V12" s="708"/>
      <c r="W12" s="709"/>
    </row>
    <row r="13" spans="2:23" s="37" customFormat="1" ht="17.100000000000001" customHeight="1" x14ac:dyDescent="0.15">
      <c r="B13" s="702" t="s">
        <v>8</v>
      </c>
      <c r="C13" s="703"/>
      <c r="D13" s="375" t="s">
        <v>507</v>
      </c>
      <c r="E13" s="359"/>
      <c r="F13" s="707"/>
      <c r="G13" s="708"/>
      <c r="H13" s="708"/>
      <c r="I13" s="708"/>
      <c r="J13" s="708"/>
      <c r="K13" s="708"/>
      <c r="L13" s="709"/>
      <c r="M13" s="702" t="s">
        <v>8</v>
      </c>
      <c r="N13" s="703"/>
      <c r="O13" s="375" t="s">
        <v>511</v>
      </c>
      <c r="P13" s="359"/>
      <c r="Q13" s="707"/>
      <c r="R13" s="708"/>
      <c r="S13" s="708"/>
      <c r="T13" s="708"/>
      <c r="U13" s="708"/>
      <c r="V13" s="708"/>
      <c r="W13" s="709"/>
    </row>
    <row r="14" spans="2:23" s="37" customFormat="1" ht="17.100000000000001" customHeight="1" x14ac:dyDescent="0.15">
      <c r="B14" s="702" t="s">
        <v>58</v>
      </c>
      <c r="C14" s="703"/>
      <c r="D14" s="635" t="s">
        <v>508</v>
      </c>
      <c r="E14" s="636"/>
      <c r="F14" s="707"/>
      <c r="G14" s="708"/>
      <c r="H14" s="708"/>
      <c r="I14" s="708"/>
      <c r="J14" s="708"/>
      <c r="K14" s="708"/>
      <c r="L14" s="709"/>
      <c r="M14" s="702" t="s">
        <v>58</v>
      </c>
      <c r="N14" s="703"/>
      <c r="O14" s="635" t="s">
        <v>515</v>
      </c>
      <c r="P14" s="636"/>
      <c r="Q14" s="707"/>
      <c r="R14" s="708"/>
      <c r="S14" s="708"/>
      <c r="T14" s="708"/>
      <c r="U14" s="708"/>
      <c r="V14" s="708"/>
      <c r="W14" s="709"/>
    </row>
    <row r="15" spans="2:23" s="37" customFormat="1" ht="17.100000000000001" customHeight="1" x14ac:dyDescent="0.15">
      <c r="B15" s="720" t="s">
        <v>332</v>
      </c>
      <c r="C15" s="702" t="s">
        <v>331</v>
      </c>
      <c r="D15" s="703"/>
      <c r="E15" s="199"/>
      <c r="F15" s="707"/>
      <c r="G15" s="708"/>
      <c r="H15" s="708"/>
      <c r="I15" s="708"/>
      <c r="J15" s="708"/>
      <c r="K15" s="708"/>
      <c r="L15" s="709"/>
      <c r="M15" s="694" t="s">
        <v>332</v>
      </c>
      <c r="N15" s="702" t="s">
        <v>331</v>
      </c>
      <c r="O15" s="703"/>
      <c r="P15" s="199"/>
      <c r="Q15" s="707"/>
      <c r="R15" s="708"/>
      <c r="S15" s="708"/>
      <c r="T15" s="708"/>
      <c r="U15" s="708"/>
      <c r="V15" s="708"/>
      <c r="W15" s="709"/>
    </row>
    <row r="16" spans="2:23" s="37" customFormat="1" ht="17.100000000000001" customHeight="1" x14ac:dyDescent="0.15">
      <c r="B16" s="692"/>
      <c r="C16" s="702" t="s">
        <v>333</v>
      </c>
      <c r="D16" s="703"/>
      <c r="E16" s="199" t="s">
        <v>504</v>
      </c>
      <c r="F16" s="707"/>
      <c r="G16" s="708"/>
      <c r="H16" s="708"/>
      <c r="I16" s="708"/>
      <c r="J16" s="708"/>
      <c r="K16" s="708"/>
      <c r="L16" s="709"/>
      <c r="M16" s="721"/>
      <c r="N16" s="702" t="s">
        <v>333</v>
      </c>
      <c r="O16" s="703"/>
      <c r="P16" s="199" t="s">
        <v>513</v>
      </c>
      <c r="Q16" s="707"/>
      <c r="R16" s="708"/>
      <c r="S16" s="708"/>
      <c r="T16" s="708"/>
      <c r="U16" s="708"/>
      <c r="V16" s="708"/>
      <c r="W16" s="709"/>
    </row>
    <row r="17" spans="2:23" s="37" customFormat="1" ht="17.100000000000001" customHeight="1" x14ac:dyDescent="0.15">
      <c r="B17" s="702" t="s">
        <v>34</v>
      </c>
      <c r="C17" s="703"/>
      <c r="D17" s="534" t="s">
        <v>504</v>
      </c>
      <c r="E17" s="535"/>
      <c r="F17" s="710"/>
      <c r="G17" s="711"/>
      <c r="H17" s="711"/>
      <c r="I17" s="711"/>
      <c r="J17" s="711"/>
      <c r="K17" s="711"/>
      <c r="L17" s="712"/>
      <c r="M17" s="702" t="s">
        <v>34</v>
      </c>
      <c r="N17" s="703"/>
      <c r="O17" s="534" t="s">
        <v>513</v>
      </c>
      <c r="P17" s="535"/>
      <c r="Q17" s="710"/>
      <c r="R17" s="711"/>
      <c r="S17" s="711"/>
      <c r="T17" s="711"/>
      <c r="U17" s="711"/>
      <c r="V17" s="711"/>
      <c r="W17" s="712"/>
    </row>
    <row r="18" spans="2:23" s="37" customFormat="1" ht="17.100000000000001" customHeight="1" x14ac:dyDescent="0.15">
      <c r="B18" s="728" t="s">
        <v>10</v>
      </c>
      <c r="C18" s="729"/>
      <c r="D18" s="729"/>
      <c r="E18" s="409" t="s">
        <v>552</v>
      </c>
      <c r="F18" s="638"/>
      <c r="G18" s="638"/>
      <c r="H18" s="638"/>
      <c r="I18" s="638"/>
      <c r="J18" s="638"/>
      <c r="K18" s="638"/>
      <c r="L18" s="639"/>
      <c r="M18" s="728" t="s">
        <v>10</v>
      </c>
      <c r="N18" s="729"/>
      <c r="O18" s="730"/>
      <c r="P18" s="409" t="s">
        <v>514</v>
      </c>
      <c r="Q18" s="638"/>
      <c r="R18" s="638"/>
      <c r="S18" s="638"/>
      <c r="T18" s="638"/>
      <c r="U18" s="638"/>
      <c r="V18" s="638"/>
      <c r="W18" s="639"/>
    </row>
    <row r="19" spans="2:23" s="37" customFormat="1" ht="17.100000000000001" customHeight="1" x14ac:dyDescent="0.15">
      <c r="B19" s="725" t="s">
        <v>63</v>
      </c>
      <c r="C19" s="726"/>
      <c r="D19" s="727"/>
      <c r="E19" s="409" t="s">
        <v>553</v>
      </c>
      <c r="F19" s="638"/>
      <c r="G19" s="638"/>
      <c r="H19" s="638"/>
      <c r="I19" s="638"/>
      <c r="J19" s="638"/>
      <c r="K19" s="638"/>
      <c r="L19" s="639"/>
      <c r="M19" s="725" t="s">
        <v>63</v>
      </c>
      <c r="N19" s="726"/>
      <c r="O19" s="727"/>
      <c r="P19" s="640" t="s">
        <v>516</v>
      </c>
      <c r="Q19" s="641"/>
      <c r="R19" s="641"/>
      <c r="S19" s="641"/>
      <c r="T19" s="641"/>
      <c r="U19" s="641"/>
      <c r="V19" s="641"/>
      <c r="W19" s="642"/>
    </row>
    <row r="20" spans="2:23" s="37" customFormat="1" ht="17.100000000000001" customHeight="1" x14ac:dyDescent="0.15">
      <c r="B20" s="722" t="s">
        <v>335</v>
      </c>
      <c r="C20" s="723"/>
      <c r="D20" s="724"/>
      <c r="E20" s="640" t="s">
        <v>409</v>
      </c>
      <c r="F20" s="641"/>
      <c r="G20" s="641"/>
      <c r="H20" s="650"/>
      <c r="I20" s="650"/>
      <c r="J20" s="650"/>
      <c r="K20" s="650"/>
      <c r="L20" s="651"/>
      <c r="M20" s="722" t="s">
        <v>335</v>
      </c>
      <c r="N20" s="723"/>
      <c r="O20" s="724"/>
      <c r="P20" s="640" t="s">
        <v>409</v>
      </c>
      <c r="Q20" s="641"/>
      <c r="R20" s="641"/>
      <c r="S20" s="650"/>
      <c r="T20" s="650"/>
      <c r="U20" s="650"/>
      <c r="V20" s="650"/>
      <c r="W20" s="651"/>
    </row>
    <row r="21" spans="2:23" s="37" customFormat="1" ht="17.100000000000001" customHeight="1" x14ac:dyDescent="0.15">
      <c r="B21" s="722" t="s">
        <v>366</v>
      </c>
      <c r="C21" s="723"/>
      <c r="D21" s="724"/>
      <c r="E21" s="736" t="s">
        <v>409</v>
      </c>
      <c r="F21" s="737"/>
      <c r="G21" s="737"/>
      <c r="H21" s="731" t="s">
        <v>11</v>
      </c>
      <c r="I21" s="732"/>
      <c r="J21" s="733"/>
      <c r="K21" s="734"/>
      <c r="L21" s="735"/>
      <c r="M21" s="722" t="s">
        <v>366</v>
      </c>
      <c r="N21" s="723"/>
      <c r="O21" s="724"/>
      <c r="P21" s="736" t="s">
        <v>531</v>
      </c>
      <c r="Q21" s="737"/>
      <c r="R21" s="737"/>
      <c r="S21" s="731" t="s">
        <v>11</v>
      </c>
      <c r="T21" s="732"/>
      <c r="U21" s="733"/>
      <c r="V21" s="734"/>
      <c r="W21" s="735"/>
    </row>
    <row r="22" spans="2:23" s="37" customFormat="1" ht="17.100000000000001" customHeight="1" x14ac:dyDescent="0.15">
      <c r="B22" s="702" t="s">
        <v>59</v>
      </c>
      <c r="C22" s="703"/>
      <c r="D22" s="652" t="s">
        <v>551</v>
      </c>
      <c r="E22" s="653"/>
      <c r="F22" s="653"/>
      <c r="G22" s="653"/>
      <c r="H22" s="653"/>
      <c r="I22" s="653"/>
      <c r="J22" s="653"/>
      <c r="K22" s="653"/>
      <c r="L22" s="653"/>
      <c r="M22" s="702" t="s">
        <v>59</v>
      </c>
      <c r="N22" s="703"/>
      <c r="O22" s="652" t="s">
        <v>518</v>
      </c>
      <c r="P22" s="653"/>
      <c r="Q22" s="653"/>
      <c r="R22" s="653"/>
      <c r="S22" s="653"/>
      <c r="T22" s="653"/>
      <c r="U22" s="653"/>
      <c r="V22" s="653"/>
      <c r="W22" s="656"/>
    </row>
    <row r="23" spans="2:23" s="37" customFormat="1" ht="17.100000000000001" customHeight="1" x14ac:dyDescent="0.15">
      <c r="B23" s="695" t="s">
        <v>60</v>
      </c>
      <c r="C23" s="719" t="s">
        <v>56</v>
      </c>
      <c r="D23" s="618" t="s">
        <v>519</v>
      </c>
      <c r="E23" s="619"/>
      <c r="F23" s="707"/>
      <c r="G23" s="708"/>
      <c r="H23" s="708"/>
      <c r="I23" s="708"/>
      <c r="J23" s="708"/>
      <c r="K23" s="708"/>
      <c r="L23" s="709"/>
      <c r="M23" s="695" t="s">
        <v>60</v>
      </c>
      <c r="N23" s="719" t="s">
        <v>56</v>
      </c>
      <c r="O23" s="657" t="s">
        <v>526</v>
      </c>
      <c r="P23" s="658"/>
      <c r="Q23" s="707"/>
      <c r="R23" s="708"/>
      <c r="S23" s="708"/>
      <c r="T23" s="708"/>
      <c r="U23" s="708"/>
      <c r="V23" s="708"/>
      <c r="W23" s="709"/>
    </row>
    <row r="24" spans="2:23" s="37" customFormat="1" ht="17.100000000000001" customHeight="1" x14ac:dyDescent="0.15">
      <c r="B24" s="695"/>
      <c r="C24" s="698"/>
      <c r="D24" s="620"/>
      <c r="E24" s="621"/>
      <c r="F24" s="707"/>
      <c r="G24" s="708"/>
      <c r="H24" s="708"/>
      <c r="I24" s="708"/>
      <c r="J24" s="708"/>
      <c r="K24" s="708"/>
      <c r="L24" s="709"/>
      <c r="M24" s="695"/>
      <c r="N24" s="698"/>
      <c r="O24" s="659"/>
      <c r="P24" s="660"/>
      <c r="Q24" s="707"/>
      <c r="R24" s="708"/>
      <c r="S24" s="708"/>
      <c r="T24" s="708"/>
      <c r="U24" s="708"/>
      <c r="V24" s="708"/>
      <c r="W24" s="709"/>
    </row>
    <row r="25" spans="2:23" s="37" customFormat="1" ht="17.100000000000001" customHeight="1" x14ac:dyDescent="0.15">
      <c r="B25" s="695"/>
      <c r="C25" s="695" t="s">
        <v>4</v>
      </c>
      <c r="D25" s="633">
        <v>1</v>
      </c>
      <c r="E25" s="634"/>
      <c r="F25" s="707"/>
      <c r="G25" s="708"/>
      <c r="H25" s="708"/>
      <c r="I25" s="708"/>
      <c r="J25" s="708"/>
      <c r="K25" s="708"/>
      <c r="L25" s="709"/>
      <c r="M25" s="695"/>
      <c r="N25" s="695" t="s">
        <v>4</v>
      </c>
      <c r="O25" s="661">
        <v>1</v>
      </c>
      <c r="P25" s="662"/>
      <c r="Q25" s="707"/>
      <c r="R25" s="708"/>
      <c r="S25" s="708"/>
      <c r="T25" s="708"/>
      <c r="U25" s="708"/>
      <c r="V25" s="708"/>
      <c r="W25" s="709"/>
    </row>
    <row r="26" spans="2:23" s="37" customFormat="1" ht="17.100000000000001" customHeight="1" x14ac:dyDescent="0.15">
      <c r="B26" s="696"/>
      <c r="C26" s="696"/>
      <c r="D26" s="635"/>
      <c r="E26" s="636"/>
      <c r="F26" s="707"/>
      <c r="G26" s="708"/>
      <c r="H26" s="708"/>
      <c r="I26" s="708"/>
      <c r="J26" s="708"/>
      <c r="K26" s="708"/>
      <c r="L26" s="709"/>
      <c r="M26" s="696"/>
      <c r="N26" s="696"/>
      <c r="O26" s="663"/>
      <c r="P26" s="664"/>
      <c r="Q26" s="707"/>
      <c r="R26" s="708"/>
      <c r="S26" s="708"/>
      <c r="T26" s="708"/>
      <c r="U26" s="708"/>
      <c r="V26" s="708"/>
      <c r="W26" s="709"/>
    </row>
    <row r="27" spans="2:23" s="37" customFormat="1" ht="17.100000000000001" customHeight="1" x14ac:dyDescent="0.15">
      <c r="B27" s="695" t="s">
        <v>57</v>
      </c>
      <c r="C27" s="695" t="s">
        <v>6</v>
      </c>
      <c r="D27" s="633" t="s">
        <v>505</v>
      </c>
      <c r="E27" s="634"/>
      <c r="F27" s="707"/>
      <c r="G27" s="708"/>
      <c r="H27" s="708"/>
      <c r="I27" s="708"/>
      <c r="J27" s="708"/>
      <c r="K27" s="708"/>
      <c r="L27" s="709"/>
      <c r="M27" s="695" t="s">
        <v>57</v>
      </c>
      <c r="N27" s="695" t="s">
        <v>6</v>
      </c>
      <c r="O27" s="667" t="s">
        <v>505</v>
      </c>
      <c r="P27" s="668"/>
      <c r="Q27" s="707"/>
      <c r="R27" s="708"/>
      <c r="S27" s="708"/>
      <c r="T27" s="708"/>
      <c r="U27" s="708"/>
      <c r="V27" s="708"/>
      <c r="W27" s="709"/>
    </row>
    <row r="28" spans="2:23" s="37" customFormat="1" ht="17.100000000000001" customHeight="1" x14ac:dyDescent="0.15">
      <c r="B28" s="695"/>
      <c r="C28" s="696"/>
      <c r="D28" s="635"/>
      <c r="E28" s="636"/>
      <c r="F28" s="707"/>
      <c r="G28" s="708"/>
      <c r="H28" s="708"/>
      <c r="I28" s="708"/>
      <c r="J28" s="708"/>
      <c r="K28" s="708"/>
      <c r="L28" s="709"/>
      <c r="M28" s="695"/>
      <c r="N28" s="696"/>
      <c r="O28" s="659"/>
      <c r="P28" s="660"/>
      <c r="Q28" s="707"/>
      <c r="R28" s="708"/>
      <c r="S28" s="708"/>
      <c r="T28" s="708"/>
      <c r="U28" s="708"/>
      <c r="V28" s="708"/>
      <c r="W28" s="709"/>
    </row>
    <row r="29" spans="2:23" s="37" customFormat="1" ht="17.100000000000001" customHeight="1" x14ac:dyDescent="0.15">
      <c r="B29" s="695"/>
      <c r="C29" s="695" t="s">
        <v>7</v>
      </c>
      <c r="D29" s="633" t="s">
        <v>506</v>
      </c>
      <c r="E29" s="634"/>
      <c r="F29" s="707"/>
      <c r="G29" s="708"/>
      <c r="H29" s="708"/>
      <c r="I29" s="708"/>
      <c r="J29" s="708"/>
      <c r="K29" s="708"/>
      <c r="L29" s="709"/>
      <c r="M29" s="695"/>
      <c r="N29" s="695" t="s">
        <v>7</v>
      </c>
      <c r="O29" s="657" t="s">
        <v>510</v>
      </c>
      <c r="P29" s="658"/>
      <c r="Q29" s="707"/>
      <c r="R29" s="708"/>
      <c r="S29" s="708"/>
      <c r="T29" s="708"/>
      <c r="U29" s="708"/>
      <c r="V29" s="708"/>
      <c r="W29" s="709"/>
    </row>
    <row r="30" spans="2:23" s="37" customFormat="1" ht="17.100000000000001" customHeight="1" x14ac:dyDescent="0.15">
      <c r="B30" s="696"/>
      <c r="C30" s="696"/>
      <c r="D30" s="635"/>
      <c r="E30" s="636"/>
      <c r="F30" s="707"/>
      <c r="G30" s="708"/>
      <c r="H30" s="708"/>
      <c r="I30" s="708"/>
      <c r="J30" s="708"/>
      <c r="K30" s="708"/>
      <c r="L30" s="709"/>
      <c r="M30" s="696"/>
      <c r="N30" s="696"/>
      <c r="O30" s="659"/>
      <c r="P30" s="660"/>
      <c r="Q30" s="707"/>
      <c r="R30" s="708"/>
      <c r="S30" s="708"/>
      <c r="T30" s="708"/>
      <c r="U30" s="708"/>
      <c r="V30" s="708"/>
      <c r="W30" s="709"/>
    </row>
    <row r="31" spans="2:23" s="37" customFormat="1" ht="17.100000000000001" customHeight="1" x14ac:dyDescent="0.15">
      <c r="B31" s="702" t="s">
        <v>8</v>
      </c>
      <c r="C31" s="703"/>
      <c r="D31" s="375" t="s">
        <v>521</v>
      </c>
      <c r="E31" s="359"/>
      <c r="F31" s="707"/>
      <c r="G31" s="708"/>
      <c r="H31" s="708"/>
      <c r="I31" s="708"/>
      <c r="J31" s="708"/>
      <c r="K31" s="708"/>
      <c r="L31" s="709"/>
      <c r="M31" s="702" t="s">
        <v>8</v>
      </c>
      <c r="N31" s="703"/>
      <c r="O31" s="665" t="s">
        <v>511</v>
      </c>
      <c r="P31" s="666"/>
      <c r="Q31" s="707"/>
      <c r="R31" s="708"/>
      <c r="S31" s="708"/>
      <c r="T31" s="708"/>
      <c r="U31" s="708"/>
      <c r="V31" s="708"/>
      <c r="W31" s="709"/>
    </row>
    <row r="32" spans="2:23" s="37" customFormat="1" ht="17.100000000000001" customHeight="1" x14ac:dyDescent="0.15">
      <c r="B32" s="702" t="s">
        <v>58</v>
      </c>
      <c r="C32" s="703"/>
      <c r="D32" s="635" t="s">
        <v>522</v>
      </c>
      <c r="E32" s="636"/>
      <c r="F32" s="707"/>
      <c r="G32" s="708"/>
      <c r="H32" s="708"/>
      <c r="I32" s="708"/>
      <c r="J32" s="708"/>
      <c r="K32" s="708"/>
      <c r="L32" s="709"/>
      <c r="M32" s="702" t="s">
        <v>58</v>
      </c>
      <c r="N32" s="703"/>
      <c r="O32" s="665" t="s">
        <v>512</v>
      </c>
      <c r="P32" s="666"/>
      <c r="Q32" s="707"/>
      <c r="R32" s="708"/>
      <c r="S32" s="708"/>
      <c r="T32" s="708"/>
      <c r="U32" s="708"/>
      <c r="V32" s="708"/>
      <c r="W32" s="709"/>
    </row>
    <row r="33" spans="2:24" s="37" customFormat="1" ht="17.100000000000001" customHeight="1" x14ac:dyDescent="0.15">
      <c r="B33" s="720" t="s">
        <v>332</v>
      </c>
      <c r="C33" s="702" t="s">
        <v>331</v>
      </c>
      <c r="D33" s="703"/>
      <c r="E33" s="199"/>
      <c r="F33" s="707"/>
      <c r="G33" s="708"/>
      <c r="H33" s="708"/>
      <c r="I33" s="708"/>
      <c r="J33" s="708"/>
      <c r="K33" s="708"/>
      <c r="L33" s="709"/>
      <c r="M33" s="694" t="s">
        <v>332</v>
      </c>
      <c r="N33" s="702" t="s">
        <v>331</v>
      </c>
      <c r="O33" s="703"/>
      <c r="P33" s="199" t="s">
        <v>504</v>
      </c>
      <c r="Q33" s="707"/>
      <c r="R33" s="708"/>
      <c r="S33" s="708"/>
      <c r="T33" s="708"/>
      <c r="U33" s="708"/>
      <c r="V33" s="708"/>
      <c r="W33" s="709"/>
    </row>
    <row r="34" spans="2:24" s="37" customFormat="1" ht="17.100000000000001" customHeight="1" x14ac:dyDescent="0.15">
      <c r="B34" s="692"/>
      <c r="C34" s="702" t="s">
        <v>333</v>
      </c>
      <c r="D34" s="703"/>
      <c r="E34" s="199" t="s">
        <v>529</v>
      </c>
      <c r="F34" s="707"/>
      <c r="G34" s="708"/>
      <c r="H34" s="708"/>
      <c r="I34" s="708"/>
      <c r="J34" s="708"/>
      <c r="K34" s="708"/>
      <c r="L34" s="709"/>
      <c r="M34" s="721"/>
      <c r="N34" s="702" t="s">
        <v>333</v>
      </c>
      <c r="O34" s="703"/>
      <c r="P34" s="199" t="s">
        <v>530</v>
      </c>
      <c r="Q34" s="707"/>
      <c r="R34" s="708"/>
      <c r="S34" s="708"/>
      <c r="T34" s="708"/>
      <c r="U34" s="708"/>
      <c r="V34" s="708"/>
      <c r="W34" s="709"/>
    </row>
    <row r="35" spans="2:24" s="37" customFormat="1" ht="17.100000000000001" customHeight="1" x14ac:dyDescent="0.15">
      <c r="B35" s="702" t="s">
        <v>34</v>
      </c>
      <c r="C35" s="703"/>
      <c r="D35" s="534" t="s">
        <v>509</v>
      </c>
      <c r="E35" s="535"/>
      <c r="F35" s="710"/>
      <c r="G35" s="711"/>
      <c r="H35" s="711"/>
      <c r="I35" s="711"/>
      <c r="J35" s="711"/>
      <c r="K35" s="711"/>
      <c r="L35" s="712"/>
      <c r="M35" s="702" t="s">
        <v>34</v>
      </c>
      <c r="N35" s="703"/>
      <c r="O35" s="534" t="s">
        <v>509</v>
      </c>
      <c r="P35" s="535"/>
      <c r="Q35" s="710"/>
      <c r="R35" s="711"/>
      <c r="S35" s="711"/>
      <c r="T35" s="711"/>
      <c r="U35" s="711"/>
      <c r="V35" s="711"/>
      <c r="W35" s="712"/>
    </row>
    <row r="36" spans="2:24" s="37" customFormat="1" ht="17.100000000000001" customHeight="1" x14ac:dyDescent="0.15">
      <c r="B36" s="728" t="s">
        <v>10</v>
      </c>
      <c r="C36" s="729"/>
      <c r="D36" s="729"/>
      <c r="E36" s="409" t="s">
        <v>542</v>
      </c>
      <c r="F36" s="638"/>
      <c r="G36" s="638"/>
      <c r="H36" s="638"/>
      <c r="I36" s="638"/>
      <c r="J36" s="638"/>
      <c r="K36" s="638"/>
      <c r="L36" s="639"/>
      <c r="M36" s="722" t="s">
        <v>10</v>
      </c>
      <c r="N36" s="723"/>
      <c r="O36" s="724"/>
      <c r="P36" s="409" t="s">
        <v>527</v>
      </c>
      <c r="Q36" s="638"/>
      <c r="R36" s="638"/>
      <c r="S36" s="638"/>
      <c r="T36" s="638"/>
      <c r="U36" s="638"/>
      <c r="V36" s="638"/>
      <c r="W36" s="639"/>
    </row>
    <row r="37" spans="2:24" s="37" customFormat="1" ht="17.100000000000001" customHeight="1" x14ac:dyDescent="0.15">
      <c r="B37" s="728" t="s">
        <v>63</v>
      </c>
      <c r="C37" s="729"/>
      <c r="D37" s="730"/>
      <c r="E37" s="640" t="s">
        <v>523</v>
      </c>
      <c r="F37" s="641"/>
      <c r="G37" s="641"/>
      <c r="H37" s="641"/>
      <c r="I37" s="641"/>
      <c r="J37" s="641"/>
      <c r="K37" s="641"/>
      <c r="L37" s="641"/>
      <c r="M37" s="722" t="s">
        <v>63</v>
      </c>
      <c r="N37" s="723"/>
      <c r="O37" s="724"/>
      <c r="P37" s="640" t="s">
        <v>409</v>
      </c>
      <c r="Q37" s="641"/>
      <c r="R37" s="641"/>
      <c r="S37" s="641"/>
      <c r="T37" s="641"/>
      <c r="U37" s="641"/>
      <c r="V37" s="641"/>
      <c r="W37" s="642"/>
    </row>
    <row r="38" spans="2:24" s="37" customFormat="1" ht="17.100000000000001" customHeight="1" x14ac:dyDescent="0.15">
      <c r="B38" s="722" t="s">
        <v>335</v>
      </c>
      <c r="C38" s="723"/>
      <c r="D38" s="724"/>
      <c r="E38" s="640" t="s">
        <v>524</v>
      </c>
      <c r="F38" s="641"/>
      <c r="G38" s="641"/>
      <c r="H38" s="650"/>
      <c r="I38" s="650"/>
      <c r="J38" s="650"/>
      <c r="K38" s="650"/>
      <c r="L38" s="651"/>
      <c r="M38" s="722" t="s">
        <v>335</v>
      </c>
      <c r="N38" s="723"/>
      <c r="O38" s="724"/>
      <c r="P38" s="640" t="s">
        <v>409</v>
      </c>
      <c r="Q38" s="641"/>
      <c r="R38" s="641"/>
      <c r="S38" s="650"/>
      <c r="T38" s="650"/>
      <c r="U38" s="650"/>
      <c r="V38" s="650"/>
      <c r="W38" s="651"/>
    </row>
    <row r="39" spans="2:24" s="37" customFormat="1" ht="17.100000000000001" customHeight="1" x14ac:dyDescent="0.15">
      <c r="B39" s="722" t="s">
        <v>366</v>
      </c>
      <c r="C39" s="723"/>
      <c r="D39" s="724"/>
      <c r="E39" s="736" t="s">
        <v>409</v>
      </c>
      <c r="F39" s="737"/>
      <c r="G39" s="737"/>
      <c r="H39" s="731" t="s">
        <v>11</v>
      </c>
      <c r="I39" s="732"/>
      <c r="J39" s="733"/>
      <c r="K39" s="734"/>
      <c r="L39" s="734"/>
      <c r="M39" s="722" t="s">
        <v>366</v>
      </c>
      <c r="N39" s="723"/>
      <c r="O39" s="724"/>
      <c r="P39" s="736" t="s">
        <v>409</v>
      </c>
      <c r="Q39" s="737"/>
      <c r="R39" s="737"/>
      <c r="S39" s="731" t="s">
        <v>11</v>
      </c>
      <c r="T39" s="732"/>
      <c r="U39" s="733"/>
      <c r="V39" s="734"/>
      <c r="W39" s="735"/>
    </row>
    <row r="40" spans="2:24" s="37" customFormat="1" ht="17.100000000000001" customHeight="1" x14ac:dyDescent="0.15">
      <c r="B40" s="702" t="s">
        <v>59</v>
      </c>
      <c r="C40" s="703"/>
      <c r="D40" s="652" t="s">
        <v>525</v>
      </c>
      <c r="E40" s="653"/>
      <c r="F40" s="653"/>
      <c r="G40" s="653"/>
      <c r="H40" s="653"/>
      <c r="I40" s="653"/>
      <c r="J40" s="653"/>
      <c r="K40" s="653"/>
      <c r="L40" s="653"/>
      <c r="M40" s="484" t="s">
        <v>35</v>
      </c>
      <c r="N40" s="485"/>
      <c r="O40" s="340" t="s">
        <v>528</v>
      </c>
      <c r="P40" s="341"/>
      <c r="Q40" s="341"/>
      <c r="R40" s="341"/>
      <c r="S40" s="341"/>
      <c r="T40" s="341"/>
      <c r="U40" s="341"/>
      <c r="V40" s="341"/>
      <c r="W40" s="342"/>
    </row>
    <row r="41" spans="2:24" s="37" customFormat="1" ht="15" customHeight="1" x14ac:dyDescent="0.15">
      <c r="B41" s="86"/>
      <c r="C41" s="669" t="s">
        <v>369</v>
      </c>
      <c r="D41" s="738"/>
      <c r="E41" s="738"/>
      <c r="F41" s="738"/>
      <c r="G41" s="738"/>
      <c r="H41" s="738"/>
      <c r="I41" s="738"/>
      <c r="J41" s="738"/>
      <c r="K41" s="738"/>
      <c r="L41" s="738"/>
      <c r="M41" s="87"/>
      <c r="N41" s="88" t="s">
        <v>307</v>
      </c>
      <c r="O41" s="87"/>
      <c r="P41" s="89"/>
      <c r="Q41" s="89"/>
      <c r="R41" s="89"/>
      <c r="S41" s="89"/>
      <c r="T41" s="89"/>
      <c r="U41" s="89"/>
      <c r="V41" s="89"/>
      <c r="W41" s="89"/>
    </row>
    <row r="42" spans="2:24" s="37" customFormat="1" ht="15" customHeight="1" x14ac:dyDescent="0.15">
      <c r="B42" s="86"/>
      <c r="C42" s="739"/>
      <c r="D42" s="739"/>
      <c r="E42" s="739"/>
      <c r="F42" s="739"/>
      <c r="G42" s="739"/>
      <c r="H42" s="739"/>
      <c r="I42" s="739"/>
      <c r="J42" s="739"/>
      <c r="K42" s="739"/>
      <c r="L42" s="739"/>
      <c r="M42" s="86"/>
      <c r="N42" s="88" t="s">
        <v>336</v>
      </c>
      <c r="O42" s="90"/>
      <c r="P42" s="90"/>
      <c r="Q42" s="90"/>
      <c r="R42" s="90"/>
      <c r="S42" s="90"/>
      <c r="T42" s="90"/>
      <c r="U42" s="90"/>
      <c r="V42" s="90"/>
      <c r="W42" s="90"/>
    </row>
    <row r="43" spans="2:24" ht="15" customHeight="1" x14ac:dyDescent="0.15">
      <c r="B43" s="85"/>
      <c r="C43" s="91" t="s">
        <v>368</v>
      </c>
      <c r="D43" s="91"/>
      <c r="E43" s="92"/>
      <c r="F43" s="93"/>
      <c r="G43" s="93"/>
      <c r="H43" s="93"/>
      <c r="I43" s="93"/>
      <c r="J43" s="93"/>
      <c r="K43" s="93"/>
      <c r="L43" s="93"/>
      <c r="M43" s="89"/>
      <c r="N43" s="94"/>
      <c r="O43" s="95"/>
      <c r="P43" s="87"/>
      <c r="Q43" s="89"/>
      <c r="R43" s="89"/>
      <c r="S43" s="89"/>
      <c r="T43" s="89"/>
      <c r="U43" s="89"/>
      <c r="V43" s="89"/>
      <c r="W43" s="89"/>
      <c r="X43" s="41"/>
    </row>
    <row r="44" spans="2:24" ht="15" customHeight="1" x14ac:dyDescent="0.15">
      <c r="C44" s="80"/>
      <c r="D44" s="79"/>
      <c r="E44" s="81"/>
      <c r="F44" s="81"/>
      <c r="G44" s="81"/>
      <c r="H44" s="81"/>
      <c r="I44" s="81"/>
      <c r="J44" s="81"/>
      <c r="K44" s="81"/>
      <c r="L44" s="81"/>
      <c r="M44" s="43"/>
      <c r="N44" s="39"/>
      <c r="O44" s="40"/>
      <c r="P44" s="43"/>
      <c r="Q44" s="43"/>
      <c r="R44" s="43"/>
      <c r="S44" s="43"/>
      <c r="T44" s="43"/>
      <c r="U44" s="43"/>
      <c r="V44" s="43"/>
      <c r="W44" s="43"/>
      <c r="X44" s="43"/>
    </row>
    <row r="45" spans="2:24" ht="27.95" customHeight="1" x14ac:dyDescent="0.15">
      <c r="C45" s="39"/>
    </row>
  </sheetData>
  <mergeCells count="143">
    <mergeCell ref="B36:D36"/>
    <mergeCell ref="M36:O36"/>
    <mergeCell ref="B32:C32"/>
    <mergeCell ref="D32:E32"/>
    <mergeCell ref="N29:N30"/>
    <mergeCell ref="Q23:W35"/>
    <mergeCell ref="D31:E31"/>
    <mergeCell ref="M31:N31"/>
    <mergeCell ref="O31:P31"/>
    <mergeCell ref="D35:E35"/>
    <mergeCell ref="M33:M34"/>
    <mergeCell ref="N33:O33"/>
    <mergeCell ref="N34:O34"/>
    <mergeCell ref="M35:N35"/>
    <mergeCell ref="O35:P35"/>
    <mergeCell ref="C41:L42"/>
    <mergeCell ref="B31:C31"/>
    <mergeCell ref="N27:N28"/>
    <mergeCell ref="O27:P28"/>
    <mergeCell ref="B23:B26"/>
    <mergeCell ref="C23:C24"/>
    <mergeCell ref="D23:E24"/>
    <mergeCell ref="O29:P30"/>
    <mergeCell ref="F23:L35"/>
    <mergeCell ref="M23:M26"/>
    <mergeCell ref="N23:N24"/>
    <mergeCell ref="M32:N32"/>
    <mergeCell ref="B27:B30"/>
    <mergeCell ref="C27:C28"/>
    <mergeCell ref="D27:E28"/>
    <mergeCell ref="M27:M30"/>
    <mergeCell ref="O23:P24"/>
    <mergeCell ref="B33:B34"/>
    <mergeCell ref="C33:D33"/>
    <mergeCell ref="C34:D34"/>
    <mergeCell ref="B35:C35"/>
    <mergeCell ref="M38:O38"/>
    <mergeCell ref="O32:P32"/>
    <mergeCell ref="E38:L38"/>
    <mergeCell ref="P38:W38"/>
    <mergeCell ref="B40:C40"/>
    <mergeCell ref="D40:L40"/>
    <mergeCell ref="M40:N40"/>
    <mergeCell ref="O40:W40"/>
    <mergeCell ref="E39:G39"/>
    <mergeCell ref="H39:I39"/>
    <mergeCell ref="J39:L39"/>
    <mergeCell ref="M39:O39"/>
    <mergeCell ref="B39:D39"/>
    <mergeCell ref="P39:R39"/>
    <mergeCell ref="S39:T39"/>
    <mergeCell ref="U39:W39"/>
    <mergeCell ref="B38:D38"/>
    <mergeCell ref="B37:D37"/>
    <mergeCell ref="E37:L37"/>
    <mergeCell ref="M37:O37"/>
    <mergeCell ref="P37:W37"/>
    <mergeCell ref="H21:I21"/>
    <mergeCell ref="J21:L21"/>
    <mergeCell ref="M21:O21"/>
    <mergeCell ref="P21:R21"/>
    <mergeCell ref="S21:T21"/>
    <mergeCell ref="U21:W21"/>
    <mergeCell ref="B22:C22"/>
    <mergeCell ref="D22:L22"/>
    <mergeCell ref="M22:N22"/>
    <mergeCell ref="O22:W22"/>
    <mergeCell ref="B21:D21"/>
    <mergeCell ref="E21:G21"/>
    <mergeCell ref="P36:W36"/>
    <mergeCell ref="E36:L36"/>
    <mergeCell ref="C25:C26"/>
    <mergeCell ref="D25:E26"/>
    <mergeCell ref="N25:N26"/>
    <mergeCell ref="O25:P26"/>
    <mergeCell ref="C29:C30"/>
    <mergeCell ref="D29:E30"/>
    <mergeCell ref="B14:C14"/>
    <mergeCell ref="D14:E14"/>
    <mergeCell ref="M15:M16"/>
    <mergeCell ref="N15:O15"/>
    <mergeCell ref="M17:N17"/>
    <mergeCell ref="B20:D20"/>
    <mergeCell ref="M20:O20"/>
    <mergeCell ref="O17:P17"/>
    <mergeCell ref="P19:W19"/>
    <mergeCell ref="B19:D19"/>
    <mergeCell ref="E19:L19"/>
    <mergeCell ref="B18:D18"/>
    <mergeCell ref="M18:O18"/>
    <mergeCell ref="M19:O19"/>
    <mergeCell ref="E20:L20"/>
    <mergeCell ref="P20:W20"/>
    <mergeCell ref="E18:L18"/>
    <mergeCell ref="P18:W18"/>
    <mergeCell ref="O11:P12"/>
    <mergeCell ref="D4:G4"/>
    <mergeCell ref="H4:I4"/>
    <mergeCell ref="J4:L4"/>
    <mergeCell ref="M4:O4"/>
    <mergeCell ref="O5:P6"/>
    <mergeCell ref="M9:M12"/>
    <mergeCell ref="N9:N10"/>
    <mergeCell ref="O9:P10"/>
    <mergeCell ref="D7:E8"/>
    <mergeCell ref="N7:N8"/>
    <mergeCell ref="O7:P8"/>
    <mergeCell ref="D9:E10"/>
    <mergeCell ref="D5:E6"/>
    <mergeCell ref="F5:L17"/>
    <mergeCell ref="M5:M8"/>
    <mergeCell ref="N5:N6"/>
    <mergeCell ref="C16:D16"/>
    <mergeCell ref="B17:C17"/>
    <mergeCell ref="B15:B16"/>
    <mergeCell ref="D17:E17"/>
    <mergeCell ref="C15:D15"/>
    <mergeCell ref="N16:O16"/>
    <mergeCell ref="O14:P14"/>
    <mergeCell ref="S3:T4"/>
    <mergeCell ref="U3:W4"/>
    <mergeCell ref="M3:O3"/>
    <mergeCell ref="P3:R3"/>
    <mergeCell ref="B3:C3"/>
    <mergeCell ref="B4:C4"/>
    <mergeCell ref="B5:B8"/>
    <mergeCell ref="C7:C8"/>
    <mergeCell ref="C9:C10"/>
    <mergeCell ref="C5:C6"/>
    <mergeCell ref="D3:G3"/>
    <mergeCell ref="H3:I3"/>
    <mergeCell ref="J3:L3"/>
    <mergeCell ref="P4:R4"/>
    <mergeCell ref="Q5:W17"/>
    <mergeCell ref="M14:N14"/>
    <mergeCell ref="B9:B12"/>
    <mergeCell ref="B13:C13"/>
    <mergeCell ref="D13:E13"/>
    <mergeCell ref="M13:N13"/>
    <mergeCell ref="O13:P13"/>
    <mergeCell ref="D11:E12"/>
    <mergeCell ref="C11:C12"/>
    <mergeCell ref="N11:N12"/>
  </mergeCells>
  <phoneticPr fontId="7"/>
  <printOptions horizontalCentered="1"/>
  <pageMargins left="0.39370078740157483" right="0.39370078740157483" top="0.59055118110236227" bottom="0.19685039370078741" header="0.31496062992125984" footer="0.27559055118110237"/>
  <pageSetup paperSize="9" scale="87"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9"/>
  <sheetViews>
    <sheetView showGridLines="0" showZeros="0" view="pageBreakPreview" zoomScaleNormal="100" zoomScaleSheetLayoutView="100" workbookViewId="0">
      <pane xSplit="1" ySplit="4" topLeftCell="B5" activePane="bottomRight" state="frozen"/>
      <selection activeCell="B5" sqref="B5:C6"/>
      <selection pane="topRight" activeCell="B5" sqref="B5:C6"/>
      <selection pane="bottomLeft" activeCell="B5" sqref="B5:C6"/>
      <selection pane="bottomRight" activeCell="B5" sqref="B5:C6"/>
    </sheetView>
  </sheetViews>
  <sheetFormatPr defaultColWidth="7.625" defaultRowHeight="27.95" customHeight="1" x14ac:dyDescent="0.15"/>
  <cols>
    <col min="1" max="1" width="7" style="36" customWidth="1"/>
    <col min="2" max="2" width="7.375" style="36" customWidth="1"/>
    <col min="3" max="3" width="5.875" style="36" customWidth="1"/>
    <col min="4" max="4" width="7.625" style="36" customWidth="1"/>
    <col min="5" max="5" width="8.875" style="36" customWidth="1"/>
    <col min="6" max="8" width="5.875" style="36" customWidth="1"/>
    <col min="9" max="9" width="8.875" style="36" customWidth="1"/>
    <col min="10" max="10" width="7.375" style="36" customWidth="1"/>
    <col min="11" max="11" width="5.875" style="36" customWidth="1"/>
    <col min="12" max="12" width="7.625" style="36" customWidth="1"/>
    <col min="13" max="13" width="8.875" style="36" customWidth="1"/>
    <col min="14" max="16" width="5.875" style="36" customWidth="1"/>
    <col min="17" max="17" width="8.875" style="36" customWidth="1"/>
    <col min="18" max="18" width="7.375" style="36" customWidth="1"/>
    <col min="19" max="19" width="5.875" style="36" customWidth="1"/>
    <col min="20" max="20" width="7.625" style="36" customWidth="1"/>
    <col min="21" max="21" width="8.875" style="36" customWidth="1"/>
    <col min="22" max="24" width="5.875" style="36" customWidth="1"/>
    <col min="25" max="25" width="8.875" style="36" customWidth="1"/>
    <col min="26" max="16384" width="7.625" style="36"/>
  </cols>
  <sheetData>
    <row r="1" spans="2:25" ht="9" customHeight="1" x14ac:dyDescent="0.15"/>
    <row r="2" spans="2:25" ht="18" customHeight="1" x14ac:dyDescent="0.15">
      <c r="B2" s="103" t="s">
        <v>375</v>
      </c>
      <c r="C2" s="85"/>
      <c r="D2" s="85"/>
      <c r="E2" s="85"/>
      <c r="F2" s="85"/>
      <c r="G2" s="85"/>
      <c r="H2" s="85"/>
      <c r="I2" s="85"/>
      <c r="J2" s="85"/>
      <c r="K2" s="85"/>
      <c r="L2" s="85"/>
      <c r="M2" s="85"/>
      <c r="N2" s="85"/>
      <c r="O2" s="85"/>
      <c r="P2" s="85"/>
      <c r="Q2" s="85"/>
      <c r="R2" s="85"/>
      <c r="S2" s="85"/>
      <c r="T2" s="85"/>
      <c r="U2" s="85"/>
      <c r="V2" s="85"/>
      <c r="W2" s="85"/>
      <c r="X2" s="85"/>
      <c r="Y2" s="85"/>
    </row>
    <row r="3" spans="2:25" ht="15" customHeight="1" x14ac:dyDescent="0.15">
      <c r="B3" s="755" t="s">
        <v>62</v>
      </c>
      <c r="C3" s="755"/>
      <c r="D3" s="755"/>
      <c r="E3" s="760" t="str">
        <f>'様式S-1'!D3</f>
        <v>○○トンネル</v>
      </c>
      <c r="F3" s="760"/>
      <c r="G3" s="760"/>
      <c r="H3" s="760"/>
      <c r="I3" s="702" t="s">
        <v>54</v>
      </c>
      <c r="J3" s="745"/>
      <c r="K3" s="703"/>
      <c r="L3" s="757" t="str">
        <f>'様式S-1'!J3</f>
        <v>国道○○</v>
      </c>
      <c r="M3" s="758"/>
      <c r="N3" s="759"/>
      <c r="O3" s="728" t="s">
        <v>321</v>
      </c>
      <c r="P3" s="729"/>
      <c r="Q3" s="730"/>
      <c r="R3" s="757" t="str">
        <f>'様式A-1'!K5</f>
        <v>○○（株）</v>
      </c>
      <c r="S3" s="758"/>
      <c r="T3" s="759"/>
      <c r="U3" s="725" t="s">
        <v>323</v>
      </c>
      <c r="V3" s="727"/>
      <c r="W3" s="752">
        <f>'様式A-1'!Q5</f>
        <v>44785</v>
      </c>
      <c r="X3" s="753"/>
      <c r="Y3" s="754"/>
    </row>
    <row r="4" spans="2:25" ht="15" customHeight="1" x14ac:dyDescent="0.15">
      <c r="B4" s="721" t="s">
        <v>55</v>
      </c>
      <c r="C4" s="721"/>
      <c r="D4" s="721"/>
      <c r="E4" s="756" t="str">
        <f>'様式S-1'!D4</f>
        <v>○○トンネル</v>
      </c>
      <c r="F4" s="756"/>
      <c r="G4" s="756"/>
      <c r="H4" s="756"/>
      <c r="I4" s="702" t="s">
        <v>61</v>
      </c>
      <c r="J4" s="745"/>
      <c r="K4" s="703"/>
      <c r="L4" s="757" t="str">
        <f>'様式S-1'!R3</f>
        <v>○○事務所</v>
      </c>
      <c r="M4" s="758"/>
      <c r="N4" s="759"/>
      <c r="O4" s="728" t="s">
        <v>322</v>
      </c>
      <c r="P4" s="729"/>
      <c r="Q4" s="730"/>
      <c r="R4" s="757" t="str">
        <f>'様式A-1'!K6</f>
        <v>○○</v>
      </c>
      <c r="S4" s="758"/>
      <c r="T4" s="759"/>
      <c r="U4" s="761"/>
      <c r="V4" s="762"/>
      <c r="W4" s="534"/>
      <c r="X4" s="688"/>
      <c r="Y4" s="535"/>
    </row>
    <row r="5" spans="2:25" ht="15" customHeight="1" x14ac:dyDescent="0.15">
      <c r="B5" s="702" t="s">
        <v>286</v>
      </c>
      <c r="C5" s="745"/>
      <c r="D5" s="703"/>
      <c r="E5" s="166" t="s">
        <v>532</v>
      </c>
      <c r="F5" s="702" t="s">
        <v>285</v>
      </c>
      <c r="G5" s="745"/>
      <c r="H5" s="703"/>
      <c r="I5" s="166">
        <v>101</v>
      </c>
      <c r="J5" s="702" t="s">
        <v>286</v>
      </c>
      <c r="K5" s="745"/>
      <c r="L5" s="703"/>
      <c r="M5" s="166" t="s">
        <v>535</v>
      </c>
      <c r="N5" s="702" t="s">
        <v>285</v>
      </c>
      <c r="O5" s="745"/>
      <c r="P5" s="703"/>
      <c r="Q5" s="166">
        <v>101</v>
      </c>
      <c r="R5" s="702" t="s">
        <v>286</v>
      </c>
      <c r="S5" s="745"/>
      <c r="T5" s="703"/>
      <c r="U5" s="166" t="s">
        <v>519</v>
      </c>
      <c r="V5" s="702" t="s">
        <v>285</v>
      </c>
      <c r="W5" s="745"/>
      <c r="X5" s="703"/>
      <c r="Y5" s="166">
        <v>101</v>
      </c>
    </row>
    <row r="6" spans="2:25" ht="15" customHeight="1" x14ac:dyDescent="0.15">
      <c r="B6" s="740" t="s">
        <v>284</v>
      </c>
      <c r="C6" s="740"/>
      <c r="D6" s="167" t="s">
        <v>569</v>
      </c>
      <c r="E6" s="744" t="s">
        <v>570</v>
      </c>
      <c r="F6" s="742"/>
      <c r="G6" s="740" t="s">
        <v>283</v>
      </c>
      <c r="H6" s="740"/>
      <c r="I6" s="166" t="s">
        <v>533</v>
      </c>
      <c r="J6" s="740" t="s">
        <v>284</v>
      </c>
      <c r="K6" s="740"/>
      <c r="L6" s="167" t="s">
        <v>569</v>
      </c>
      <c r="M6" s="744" t="s">
        <v>570</v>
      </c>
      <c r="N6" s="742"/>
      <c r="O6" s="740" t="s">
        <v>283</v>
      </c>
      <c r="P6" s="740"/>
      <c r="Q6" s="166" t="s">
        <v>533</v>
      </c>
      <c r="R6" s="740" t="s">
        <v>284</v>
      </c>
      <c r="S6" s="740"/>
      <c r="T6" s="167" t="s">
        <v>569</v>
      </c>
      <c r="U6" s="744" t="s">
        <v>568</v>
      </c>
      <c r="V6" s="742"/>
      <c r="W6" s="740" t="s">
        <v>283</v>
      </c>
      <c r="X6" s="740"/>
      <c r="Y6" s="166" t="s">
        <v>533</v>
      </c>
    </row>
    <row r="7" spans="2:25" ht="15" customHeight="1" x14ac:dyDescent="0.15">
      <c r="B7" s="740" t="s">
        <v>282</v>
      </c>
      <c r="C7" s="740"/>
      <c r="D7" s="741" t="s">
        <v>571</v>
      </c>
      <c r="E7" s="741"/>
      <c r="F7" s="741"/>
      <c r="G7" s="741"/>
      <c r="H7" s="741"/>
      <c r="I7" s="742"/>
      <c r="J7" s="740" t="s">
        <v>282</v>
      </c>
      <c r="K7" s="740"/>
      <c r="L7" s="741" t="s">
        <v>572</v>
      </c>
      <c r="M7" s="741"/>
      <c r="N7" s="741"/>
      <c r="O7" s="741"/>
      <c r="P7" s="741"/>
      <c r="Q7" s="742"/>
      <c r="R7" s="740" t="s">
        <v>282</v>
      </c>
      <c r="S7" s="740"/>
      <c r="T7" s="741" t="s">
        <v>574</v>
      </c>
      <c r="U7" s="741"/>
      <c r="V7" s="741"/>
      <c r="W7" s="741"/>
      <c r="X7" s="741"/>
      <c r="Y7" s="742"/>
    </row>
    <row r="8" spans="2:25" ht="15" customHeight="1" x14ac:dyDescent="0.15">
      <c r="B8" s="740" t="s">
        <v>296</v>
      </c>
      <c r="C8" s="740"/>
      <c r="D8" s="166" t="s">
        <v>504</v>
      </c>
      <c r="E8" s="165" t="s">
        <v>281</v>
      </c>
      <c r="F8" s="743"/>
      <c r="G8" s="743"/>
      <c r="H8" s="743"/>
      <c r="I8" s="743"/>
      <c r="J8" s="740" t="s">
        <v>296</v>
      </c>
      <c r="K8" s="740"/>
      <c r="L8" s="166" t="s">
        <v>513</v>
      </c>
      <c r="M8" s="165" t="s">
        <v>281</v>
      </c>
      <c r="N8" s="750" t="s">
        <v>573</v>
      </c>
      <c r="O8" s="750"/>
      <c r="P8" s="750"/>
      <c r="Q8" s="750"/>
      <c r="R8" s="740" t="s">
        <v>296</v>
      </c>
      <c r="S8" s="740"/>
      <c r="T8" s="166" t="s">
        <v>504</v>
      </c>
      <c r="U8" s="165" t="s">
        <v>281</v>
      </c>
      <c r="V8" s="743"/>
      <c r="W8" s="743"/>
      <c r="X8" s="743"/>
      <c r="Y8" s="743"/>
    </row>
    <row r="9" spans="2:25" s="37" customFormat="1" ht="14.1" customHeight="1" x14ac:dyDescent="0.15">
      <c r="B9" s="746"/>
      <c r="C9" s="746"/>
      <c r="D9" s="746"/>
      <c r="E9" s="746"/>
      <c r="F9" s="746"/>
      <c r="G9" s="746"/>
      <c r="H9" s="746"/>
      <c r="I9" s="746"/>
      <c r="J9" s="743"/>
      <c r="K9" s="743"/>
      <c r="L9" s="743"/>
      <c r="M9" s="743"/>
      <c r="N9" s="743"/>
      <c r="O9" s="743"/>
      <c r="P9" s="743"/>
      <c r="Q9" s="743"/>
      <c r="R9" s="748"/>
      <c r="S9" s="748"/>
      <c r="T9" s="748"/>
      <c r="U9" s="748"/>
      <c r="V9" s="748"/>
      <c r="W9" s="748"/>
      <c r="X9" s="748"/>
      <c r="Y9" s="749"/>
    </row>
    <row r="10" spans="2:25" s="37" customFormat="1" ht="14.1" customHeight="1" x14ac:dyDescent="0.15">
      <c r="B10" s="747"/>
      <c r="C10" s="747"/>
      <c r="D10" s="747"/>
      <c r="E10" s="747"/>
      <c r="F10" s="747"/>
      <c r="G10" s="747"/>
      <c r="H10" s="747"/>
      <c r="I10" s="747"/>
      <c r="J10" s="743"/>
      <c r="K10" s="743"/>
      <c r="L10" s="743"/>
      <c r="M10" s="743"/>
      <c r="N10" s="743"/>
      <c r="O10" s="743"/>
      <c r="P10" s="743"/>
      <c r="Q10" s="743"/>
      <c r="R10" s="748"/>
      <c r="S10" s="748"/>
      <c r="T10" s="748"/>
      <c r="U10" s="748"/>
      <c r="V10" s="748"/>
      <c r="W10" s="748"/>
      <c r="X10" s="748"/>
      <c r="Y10" s="749"/>
    </row>
    <row r="11" spans="2:25" s="37" customFormat="1" ht="14.1" customHeight="1" x14ac:dyDescent="0.15">
      <c r="B11" s="747"/>
      <c r="C11" s="747"/>
      <c r="D11" s="747"/>
      <c r="E11" s="747"/>
      <c r="F11" s="747"/>
      <c r="G11" s="747"/>
      <c r="H11" s="747"/>
      <c r="I11" s="747"/>
      <c r="J11" s="743"/>
      <c r="K11" s="743"/>
      <c r="L11" s="743"/>
      <c r="M11" s="743"/>
      <c r="N11" s="743"/>
      <c r="O11" s="743"/>
      <c r="P11" s="743"/>
      <c r="Q11" s="743"/>
      <c r="R11" s="748"/>
      <c r="S11" s="748"/>
      <c r="T11" s="748"/>
      <c r="U11" s="748"/>
      <c r="V11" s="748"/>
      <c r="W11" s="748"/>
      <c r="X11" s="748"/>
      <c r="Y11" s="749"/>
    </row>
    <row r="12" spans="2:25" s="37" customFormat="1" ht="14.1" customHeight="1" x14ac:dyDescent="0.15">
      <c r="B12" s="747"/>
      <c r="C12" s="747"/>
      <c r="D12" s="747"/>
      <c r="E12" s="747"/>
      <c r="F12" s="747"/>
      <c r="G12" s="747"/>
      <c r="H12" s="747"/>
      <c r="I12" s="747"/>
      <c r="J12" s="743"/>
      <c r="K12" s="743"/>
      <c r="L12" s="743"/>
      <c r="M12" s="743"/>
      <c r="N12" s="743"/>
      <c r="O12" s="743"/>
      <c r="P12" s="743"/>
      <c r="Q12" s="743"/>
      <c r="R12" s="748"/>
      <c r="S12" s="748"/>
      <c r="T12" s="748"/>
      <c r="U12" s="748"/>
      <c r="V12" s="748"/>
      <c r="W12" s="748"/>
      <c r="X12" s="748"/>
      <c r="Y12" s="749"/>
    </row>
    <row r="13" spans="2:25" s="37" customFormat="1" ht="14.1" customHeight="1" x14ac:dyDescent="0.15">
      <c r="B13" s="747"/>
      <c r="C13" s="747"/>
      <c r="D13" s="747"/>
      <c r="E13" s="747"/>
      <c r="F13" s="747"/>
      <c r="G13" s="747"/>
      <c r="H13" s="747"/>
      <c r="I13" s="747"/>
      <c r="J13" s="743"/>
      <c r="K13" s="743"/>
      <c r="L13" s="743"/>
      <c r="M13" s="743"/>
      <c r="N13" s="743"/>
      <c r="O13" s="743"/>
      <c r="P13" s="743"/>
      <c r="Q13" s="743"/>
      <c r="R13" s="748"/>
      <c r="S13" s="748"/>
      <c r="T13" s="748"/>
      <c r="U13" s="748"/>
      <c r="V13" s="748"/>
      <c r="W13" s="748"/>
      <c r="X13" s="748"/>
      <c r="Y13" s="749"/>
    </row>
    <row r="14" spans="2:25" s="37" customFormat="1" ht="14.1" customHeight="1" x14ac:dyDescent="0.15">
      <c r="B14" s="747"/>
      <c r="C14" s="747"/>
      <c r="D14" s="747"/>
      <c r="E14" s="747"/>
      <c r="F14" s="747"/>
      <c r="G14" s="747"/>
      <c r="H14" s="747"/>
      <c r="I14" s="747"/>
      <c r="J14" s="743"/>
      <c r="K14" s="743"/>
      <c r="L14" s="743"/>
      <c r="M14" s="743"/>
      <c r="N14" s="743"/>
      <c r="O14" s="743"/>
      <c r="P14" s="743"/>
      <c r="Q14" s="743"/>
      <c r="R14" s="748"/>
      <c r="S14" s="748"/>
      <c r="T14" s="748"/>
      <c r="U14" s="748"/>
      <c r="V14" s="748"/>
      <c r="W14" s="748"/>
      <c r="X14" s="748"/>
      <c r="Y14" s="749"/>
    </row>
    <row r="15" spans="2:25" s="37" customFormat="1" ht="14.1" customHeight="1" x14ac:dyDescent="0.15">
      <c r="B15" s="747"/>
      <c r="C15" s="747"/>
      <c r="D15" s="747"/>
      <c r="E15" s="747"/>
      <c r="F15" s="747"/>
      <c r="G15" s="747"/>
      <c r="H15" s="747"/>
      <c r="I15" s="747"/>
      <c r="J15" s="743"/>
      <c r="K15" s="743"/>
      <c r="L15" s="743"/>
      <c r="M15" s="743"/>
      <c r="N15" s="743"/>
      <c r="O15" s="743"/>
      <c r="P15" s="743"/>
      <c r="Q15" s="743"/>
      <c r="R15" s="748"/>
      <c r="S15" s="748"/>
      <c r="T15" s="748"/>
      <c r="U15" s="748"/>
      <c r="V15" s="748"/>
      <c r="W15" s="748"/>
      <c r="X15" s="748"/>
      <c r="Y15" s="749"/>
    </row>
    <row r="16" spans="2:25" s="37" customFormat="1" ht="14.1" customHeight="1" x14ac:dyDescent="0.15">
      <c r="B16" s="747"/>
      <c r="C16" s="747"/>
      <c r="D16" s="747"/>
      <c r="E16" s="747"/>
      <c r="F16" s="747"/>
      <c r="G16" s="747"/>
      <c r="H16" s="747"/>
      <c r="I16" s="747"/>
      <c r="J16" s="743"/>
      <c r="K16" s="743"/>
      <c r="L16" s="743"/>
      <c r="M16" s="743"/>
      <c r="N16" s="743"/>
      <c r="O16" s="743"/>
      <c r="P16" s="743"/>
      <c r="Q16" s="743"/>
      <c r="R16" s="748"/>
      <c r="S16" s="748"/>
      <c r="T16" s="748"/>
      <c r="U16" s="748"/>
      <c r="V16" s="748"/>
      <c r="W16" s="748"/>
      <c r="X16" s="748"/>
      <c r="Y16" s="749"/>
    </row>
    <row r="17" spans="2:25" s="37" customFormat="1" ht="14.1" customHeight="1" x14ac:dyDescent="0.15">
      <c r="B17" s="747"/>
      <c r="C17" s="747"/>
      <c r="D17" s="747"/>
      <c r="E17" s="747"/>
      <c r="F17" s="747"/>
      <c r="G17" s="747"/>
      <c r="H17" s="747"/>
      <c r="I17" s="747"/>
      <c r="J17" s="743"/>
      <c r="K17" s="743"/>
      <c r="L17" s="743"/>
      <c r="M17" s="743"/>
      <c r="N17" s="743"/>
      <c r="O17" s="743"/>
      <c r="P17" s="743"/>
      <c r="Q17" s="743"/>
      <c r="R17" s="748"/>
      <c r="S17" s="748"/>
      <c r="T17" s="748"/>
      <c r="U17" s="748"/>
      <c r="V17" s="748"/>
      <c r="W17" s="748"/>
      <c r="X17" s="748"/>
      <c r="Y17" s="749"/>
    </row>
    <row r="18" spans="2:25" s="37" customFormat="1" ht="14.1" customHeight="1" x14ac:dyDescent="0.15">
      <c r="B18" s="747"/>
      <c r="C18" s="747"/>
      <c r="D18" s="747"/>
      <c r="E18" s="747"/>
      <c r="F18" s="747"/>
      <c r="G18" s="747"/>
      <c r="H18" s="747"/>
      <c r="I18" s="747"/>
      <c r="J18" s="743"/>
      <c r="K18" s="743"/>
      <c r="L18" s="743"/>
      <c r="M18" s="743"/>
      <c r="N18" s="743"/>
      <c r="O18" s="743"/>
      <c r="P18" s="743"/>
      <c r="Q18" s="743"/>
      <c r="R18" s="748"/>
      <c r="S18" s="748"/>
      <c r="T18" s="748"/>
      <c r="U18" s="748"/>
      <c r="V18" s="748"/>
      <c r="W18" s="748"/>
      <c r="X18" s="748"/>
      <c r="Y18" s="749"/>
    </row>
    <row r="19" spans="2:25" s="37" customFormat="1" ht="14.1" customHeight="1" x14ac:dyDescent="0.15">
      <c r="B19" s="747"/>
      <c r="C19" s="747"/>
      <c r="D19" s="747"/>
      <c r="E19" s="747"/>
      <c r="F19" s="747"/>
      <c r="G19" s="747"/>
      <c r="H19" s="747"/>
      <c r="I19" s="747"/>
      <c r="J19" s="743"/>
      <c r="K19" s="743"/>
      <c r="L19" s="743"/>
      <c r="M19" s="743"/>
      <c r="N19" s="743"/>
      <c r="O19" s="743"/>
      <c r="P19" s="743"/>
      <c r="Q19" s="743"/>
      <c r="R19" s="748"/>
      <c r="S19" s="748"/>
      <c r="T19" s="748"/>
      <c r="U19" s="748"/>
      <c r="V19" s="748"/>
      <c r="W19" s="748"/>
      <c r="X19" s="748"/>
      <c r="Y19" s="749"/>
    </row>
    <row r="20" spans="2:25" s="37" customFormat="1" ht="14.1" customHeight="1" x14ac:dyDescent="0.15">
      <c r="B20" s="747"/>
      <c r="C20" s="747"/>
      <c r="D20" s="747"/>
      <c r="E20" s="747"/>
      <c r="F20" s="747"/>
      <c r="G20" s="747"/>
      <c r="H20" s="747"/>
      <c r="I20" s="747"/>
      <c r="J20" s="743"/>
      <c r="K20" s="743"/>
      <c r="L20" s="743"/>
      <c r="M20" s="743"/>
      <c r="N20" s="743"/>
      <c r="O20" s="743"/>
      <c r="P20" s="743"/>
      <c r="Q20" s="743"/>
      <c r="R20" s="748"/>
      <c r="S20" s="748"/>
      <c r="T20" s="748"/>
      <c r="U20" s="748"/>
      <c r="V20" s="748"/>
      <c r="W20" s="748"/>
      <c r="X20" s="748"/>
      <c r="Y20" s="749"/>
    </row>
    <row r="21" spans="2:25" s="37" customFormat="1" ht="14.1" customHeight="1" x14ac:dyDescent="0.15">
      <c r="B21" s="747"/>
      <c r="C21" s="747"/>
      <c r="D21" s="747"/>
      <c r="E21" s="747"/>
      <c r="F21" s="747"/>
      <c r="G21" s="747"/>
      <c r="H21" s="747"/>
      <c r="I21" s="747"/>
      <c r="J21" s="743"/>
      <c r="K21" s="743"/>
      <c r="L21" s="743"/>
      <c r="M21" s="743"/>
      <c r="N21" s="743"/>
      <c r="O21" s="743"/>
      <c r="P21" s="743"/>
      <c r="Q21" s="743"/>
      <c r="R21" s="748"/>
      <c r="S21" s="748"/>
      <c r="T21" s="748"/>
      <c r="U21" s="748"/>
      <c r="V21" s="748"/>
      <c r="W21" s="748"/>
      <c r="X21" s="748"/>
      <c r="Y21" s="749"/>
    </row>
    <row r="22" spans="2:25" ht="15" customHeight="1" x14ac:dyDescent="0.15">
      <c r="B22" s="702" t="s">
        <v>286</v>
      </c>
      <c r="C22" s="745"/>
      <c r="D22" s="703"/>
      <c r="E22" s="166" t="s">
        <v>519</v>
      </c>
      <c r="F22" s="702" t="s">
        <v>285</v>
      </c>
      <c r="G22" s="745"/>
      <c r="H22" s="703"/>
      <c r="I22" s="166">
        <v>102</v>
      </c>
      <c r="J22" s="702" t="s">
        <v>286</v>
      </c>
      <c r="K22" s="745"/>
      <c r="L22" s="703"/>
      <c r="M22" s="166" t="s">
        <v>536</v>
      </c>
      <c r="N22" s="702" t="s">
        <v>285</v>
      </c>
      <c r="O22" s="745"/>
      <c r="P22" s="703"/>
      <c r="Q22" s="166">
        <v>101</v>
      </c>
      <c r="R22" s="702" t="s">
        <v>286</v>
      </c>
      <c r="S22" s="745"/>
      <c r="T22" s="703"/>
      <c r="U22" s="166" t="s">
        <v>540</v>
      </c>
      <c r="V22" s="702" t="s">
        <v>285</v>
      </c>
      <c r="W22" s="745"/>
      <c r="X22" s="703"/>
      <c r="Y22" s="166">
        <v>101</v>
      </c>
    </row>
    <row r="23" spans="2:25" ht="15" customHeight="1" x14ac:dyDescent="0.15">
      <c r="B23" s="740" t="s">
        <v>284</v>
      </c>
      <c r="C23" s="740"/>
      <c r="D23" s="167" t="s">
        <v>569</v>
      </c>
      <c r="E23" s="744" t="s">
        <v>570</v>
      </c>
      <c r="F23" s="742"/>
      <c r="G23" s="740" t="s">
        <v>283</v>
      </c>
      <c r="H23" s="740"/>
      <c r="I23" s="166" t="s">
        <v>533</v>
      </c>
      <c r="J23" s="740" t="s">
        <v>284</v>
      </c>
      <c r="K23" s="740"/>
      <c r="L23" s="167" t="s">
        <v>569</v>
      </c>
      <c r="M23" s="744" t="s">
        <v>575</v>
      </c>
      <c r="N23" s="742"/>
      <c r="O23" s="740" t="s">
        <v>283</v>
      </c>
      <c r="P23" s="740"/>
      <c r="Q23" s="166" t="s">
        <v>537</v>
      </c>
      <c r="R23" s="740" t="s">
        <v>284</v>
      </c>
      <c r="S23" s="740"/>
      <c r="T23" s="167" t="s">
        <v>569</v>
      </c>
      <c r="U23" s="744" t="s">
        <v>570</v>
      </c>
      <c r="V23" s="742"/>
      <c r="W23" s="740" t="s">
        <v>283</v>
      </c>
      <c r="X23" s="740"/>
      <c r="Y23" s="166" t="s">
        <v>533</v>
      </c>
    </row>
    <row r="24" spans="2:25" ht="15" customHeight="1" x14ac:dyDescent="0.15">
      <c r="B24" s="740" t="s">
        <v>282</v>
      </c>
      <c r="C24" s="740"/>
      <c r="D24" s="741" t="s">
        <v>534</v>
      </c>
      <c r="E24" s="741"/>
      <c r="F24" s="741"/>
      <c r="G24" s="741"/>
      <c r="H24" s="741"/>
      <c r="I24" s="742"/>
      <c r="J24" s="740" t="s">
        <v>282</v>
      </c>
      <c r="K24" s="740"/>
      <c r="L24" s="741" t="s">
        <v>538</v>
      </c>
      <c r="M24" s="741"/>
      <c r="N24" s="741"/>
      <c r="O24" s="741"/>
      <c r="P24" s="741"/>
      <c r="Q24" s="742"/>
      <c r="R24" s="740" t="s">
        <v>282</v>
      </c>
      <c r="S24" s="740"/>
      <c r="T24" s="741" t="s">
        <v>576</v>
      </c>
      <c r="U24" s="741"/>
      <c r="V24" s="741"/>
      <c r="W24" s="741"/>
      <c r="X24" s="741"/>
      <c r="Y24" s="742"/>
    </row>
    <row r="25" spans="2:25" ht="15" customHeight="1" x14ac:dyDescent="0.15">
      <c r="B25" s="740" t="s">
        <v>296</v>
      </c>
      <c r="C25" s="740"/>
      <c r="D25" s="166" t="s">
        <v>504</v>
      </c>
      <c r="E25" s="165" t="s">
        <v>280</v>
      </c>
      <c r="F25" s="743"/>
      <c r="G25" s="743"/>
      <c r="H25" s="743"/>
      <c r="I25" s="743"/>
      <c r="J25" s="740" t="s">
        <v>296</v>
      </c>
      <c r="K25" s="740"/>
      <c r="L25" s="166" t="s">
        <v>504</v>
      </c>
      <c r="M25" s="165" t="s">
        <v>280</v>
      </c>
      <c r="N25" s="743" t="s">
        <v>539</v>
      </c>
      <c r="O25" s="743"/>
      <c r="P25" s="743"/>
      <c r="Q25" s="743"/>
      <c r="R25" s="740" t="s">
        <v>296</v>
      </c>
      <c r="S25" s="740"/>
      <c r="T25" s="166" t="s">
        <v>504</v>
      </c>
      <c r="U25" s="165" t="s">
        <v>280</v>
      </c>
      <c r="V25" s="743"/>
      <c r="W25" s="743"/>
      <c r="X25" s="743"/>
      <c r="Y25" s="743"/>
    </row>
    <row r="26" spans="2:25" s="37" customFormat="1" ht="14.1" customHeight="1" x14ac:dyDescent="0.15">
      <c r="B26" s="746"/>
      <c r="C26" s="746"/>
      <c r="D26" s="746"/>
      <c r="E26" s="746"/>
      <c r="F26" s="746"/>
      <c r="G26" s="746"/>
      <c r="H26" s="746"/>
      <c r="I26" s="746"/>
      <c r="J26" s="743"/>
      <c r="K26" s="743"/>
      <c r="L26" s="743"/>
      <c r="M26" s="743"/>
      <c r="N26" s="743"/>
      <c r="O26" s="743"/>
      <c r="P26" s="743"/>
      <c r="Q26" s="743"/>
      <c r="R26" s="748"/>
      <c r="S26" s="748"/>
      <c r="T26" s="748"/>
      <c r="U26" s="748"/>
      <c r="V26" s="748"/>
      <c r="W26" s="748"/>
      <c r="X26" s="748"/>
      <c r="Y26" s="749"/>
    </row>
    <row r="27" spans="2:25" s="37" customFormat="1" ht="14.1" customHeight="1" x14ac:dyDescent="0.15">
      <c r="B27" s="747"/>
      <c r="C27" s="747"/>
      <c r="D27" s="747"/>
      <c r="E27" s="747"/>
      <c r="F27" s="747"/>
      <c r="G27" s="747"/>
      <c r="H27" s="747"/>
      <c r="I27" s="747"/>
      <c r="J27" s="743"/>
      <c r="K27" s="743"/>
      <c r="L27" s="743"/>
      <c r="M27" s="743"/>
      <c r="N27" s="743"/>
      <c r="O27" s="743"/>
      <c r="P27" s="743"/>
      <c r="Q27" s="743"/>
      <c r="R27" s="748"/>
      <c r="S27" s="748"/>
      <c r="T27" s="748"/>
      <c r="U27" s="748"/>
      <c r="V27" s="748"/>
      <c r="W27" s="748"/>
      <c r="X27" s="748"/>
      <c r="Y27" s="749"/>
    </row>
    <row r="28" spans="2:25" s="37" customFormat="1" ht="14.1" customHeight="1" x14ac:dyDescent="0.15">
      <c r="B28" s="747"/>
      <c r="C28" s="747"/>
      <c r="D28" s="747"/>
      <c r="E28" s="747"/>
      <c r="F28" s="747"/>
      <c r="G28" s="747"/>
      <c r="H28" s="747"/>
      <c r="I28" s="747"/>
      <c r="J28" s="743"/>
      <c r="K28" s="743"/>
      <c r="L28" s="743"/>
      <c r="M28" s="743"/>
      <c r="N28" s="743"/>
      <c r="O28" s="743"/>
      <c r="P28" s="743"/>
      <c r="Q28" s="743"/>
      <c r="R28" s="748"/>
      <c r="S28" s="748"/>
      <c r="T28" s="748"/>
      <c r="U28" s="748"/>
      <c r="V28" s="748"/>
      <c r="W28" s="748"/>
      <c r="X28" s="748"/>
      <c r="Y28" s="749"/>
    </row>
    <row r="29" spans="2:25" s="37" customFormat="1" ht="14.1" customHeight="1" x14ac:dyDescent="0.15">
      <c r="B29" s="747"/>
      <c r="C29" s="747"/>
      <c r="D29" s="747"/>
      <c r="E29" s="747"/>
      <c r="F29" s="747"/>
      <c r="G29" s="747"/>
      <c r="H29" s="747"/>
      <c r="I29" s="747"/>
      <c r="J29" s="743"/>
      <c r="K29" s="743"/>
      <c r="L29" s="743"/>
      <c r="M29" s="743"/>
      <c r="N29" s="743"/>
      <c r="O29" s="743"/>
      <c r="P29" s="743"/>
      <c r="Q29" s="743"/>
      <c r="R29" s="748"/>
      <c r="S29" s="748"/>
      <c r="T29" s="748"/>
      <c r="U29" s="748"/>
      <c r="V29" s="748"/>
      <c r="W29" s="748"/>
      <c r="X29" s="748"/>
      <c r="Y29" s="749"/>
    </row>
    <row r="30" spans="2:25" s="37" customFormat="1" ht="14.1" customHeight="1" x14ac:dyDescent="0.15">
      <c r="B30" s="747"/>
      <c r="C30" s="747"/>
      <c r="D30" s="747"/>
      <c r="E30" s="747"/>
      <c r="F30" s="747"/>
      <c r="G30" s="747"/>
      <c r="H30" s="747"/>
      <c r="I30" s="747"/>
      <c r="J30" s="743"/>
      <c r="K30" s="743"/>
      <c r="L30" s="743"/>
      <c r="M30" s="743"/>
      <c r="N30" s="743"/>
      <c r="O30" s="743"/>
      <c r="P30" s="743"/>
      <c r="Q30" s="743"/>
      <c r="R30" s="748"/>
      <c r="S30" s="748"/>
      <c r="T30" s="748"/>
      <c r="U30" s="748"/>
      <c r="V30" s="748"/>
      <c r="W30" s="748"/>
      <c r="X30" s="748"/>
      <c r="Y30" s="749"/>
    </row>
    <row r="31" spans="2:25" s="37" customFormat="1" ht="14.1" customHeight="1" x14ac:dyDescent="0.15">
      <c r="B31" s="747"/>
      <c r="C31" s="747"/>
      <c r="D31" s="747"/>
      <c r="E31" s="747"/>
      <c r="F31" s="747"/>
      <c r="G31" s="747"/>
      <c r="H31" s="747"/>
      <c r="I31" s="747"/>
      <c r="J31" s="743"/>
      <c r="K31" s="743"/>
      <c r="L31" s="743"/>
      <c r="M31" s="743"/>
      <c r="N31" s="743"/>
      <c r="O31" s="743"/>
      <c r="P31" s="743"/>
      <c r="Q31" s="743"/>
      <c r="R31" s="748"/>
      <c r="S31" s="748"/>
      <c r="T31" s="748"/>
      <c r="U31" s="748"/>
      <c r="V31" s="748"/>
      <c r="W31" s="748"/>
      <c r="X31" s="748"/>
      <c r="Y31" s="749"/>
    </row>
    <row r="32" spans="2:25" s="37" customFormat="1" ht="14.1" customHeight="1" x14ac:dyDescent="0.15">
      <c r="B32" s="747"/>
      <c r="C32" s="747"/>
      <c r="D32" s="747"/>
      <c r="E32" s="747"/>
      <c r="F32" s="747"/>
      <c r="G32" s="747"/>
      <c r="H32" s="747"/>
      <c r="I32" s="747"/>
      <c r="J32" s="743"/>
      <c r="K32" s="743"/>
      <c r="L32" s="743"/>
      <c r="M32" s="743"/>
      <c r="N32" s="743"/>
      <c r="O32" s="743"/>
      <c r="P32" s="743"/>
      <c r="Q32" s="743"/>
      <c r="R32" s="748"/>
      <c r="S32" s="748"/>
      <c r="T32" s="748"/>
      <c r="U32" s="748"/>
      <c r="V32" s="748"/>
      <c r="W32" s="748"/>
      <c r="X32" s="748"/>
      <c r="Y32" s="749"/>
    </row>
    <row r="33" spans="2:25" s="37" customFormat="1" ht="14.1" customHeight="1" x14ac:dyDescent="0.15">
      <c r="B33" s="747"/>
      <c r="C33" s="747"/>
      <c r="D33" s="747"/>
      <c r="E33" s="747"/>
      <c r="F33" s="747"/>
      <c r="G33" s="747"/>
      <c r="H33" s="747"/>
      <c r="I33" s="747"/>
      <c r="J33" s="743"/>
      <c r="K33" s="743"/>
      <c r="L33" s="743"/>
      <c r="M33" s="743"/>
      <c r="N33" s="743"/>
      <c r="O33" s="743"/>
      <c r="P33" s="743"/>
      <c r="Q33" s="743"/>
      <c r="R33" s="748"/>
      <c r="S33" s="748"/>
      <c r="T33" s="748"/>
      <c r="U33" s="748"/>
      <c r="V33" s="748"/>
      <c r="W33" s="748"/>
      <c r="X33" s="748"/>
      <c r="Y33" s="749"/>
    </row>
    <row r="34" spans="2:25" s="37" customFormat="1" ht="14.1" customHeight="1" x14ac:dyDescent="0.15">
      <c r="B34" s="747"/>
      <c r="C34" s="747"/>
      <c r="D34" s="747"/>
      <c r="E34" s="747"/>
      <c r="F34" s="747"/>
      <c r="G34" s="747"/>
      <c r="H34" s="747"/>
      <c r="I34" s="747"/>
      <c r="J34" s="743"/>
      <c r="K34" s="743"/>
      <c r="L34" s="743"/>
      <c r="M34" s="743"/>
      <c r="N34" s="743"/>
      <c r="O34" s="743"/>
      <c r="P34" s="743"/>
      <c r="Q34" s="743"/>
      <c r="R34" s="748"/>
      <c r="S34" s="748"/>
      <c r="T34" s="748"/>
      <c r="U34" s="748"/>
      <c r="V34" s="748"/>
      <c r="W34" s="748"/>
      <c r="X34" s="748"/>
      <c r="Y34" s="749"/>
    </row>
    <row r="35" spans="2:25" s="37" customFormat="1" ht="14.1" customHeight="1" x14ac:dyDescent="0.15">
      <c r="B35" s="747"/>
      <c r="C35" s="747"/>
      <c r="D35" s="747"/>
      <c r="E35" s="747"/>
      <c r="F35" s="747"/>
      <c r="G35" s="747"/>
      <c r="H35" s="747"/>
      <c r="I35" s="747"/>
      <c r="J35" s="743"/>
      <c r="K35" s="743"/>
      <c r="L35" s="743"/>
      <c r="M35" s="743"/>
      <c r="N35" s="743"/>
      <c r="O35" s="743"/>
      <c r="P35" s="743"/>
      <c r="Q35" s="743"/>
      <c r="R35" s="748"/>
      <c r="S35" s="748"/>
      <c r="T35" s="748"/>
      <c r="U35" s="748"/>
      <c r="V35" s="748"/>
      <c r="W35" s="748"/>
      <c r="X35" s="748"/>
      <c r="Y35" s="749"/>
    </row>
    <row r="36" spans="2:25" s="37" customFormat="1" ht="14.1" customHeight="1" x14ac:dyDescent="0.15">
      <c r="B36" s="747"/>
      <c r="C36" s="747"/>
      <c r="D36" s="747"/>
      <c r="E36" s="747"/>
      <c r="F36" s="747"/>
      <c r="G36" s="747"/>
      <c r="H36" s="747"/>
      <c r="I36" s="747"/>
      <c r="J36" s="743"/>
      <c r="K36" s="743"/>
      <c r="L36" s="743"/>
      <c r="M36" s="743"/>
      <c r="N36" s="743"/>
      <c r="O36" s="743"/>
      <c r="P36" s="743"/>
      <c r="Q36" s="743"/>
      <c r="R36" s="748"/>
      <c r="S36" s="748"/>
      <c r="T36" s="748"/>
      <c r="U36" s="748"/>
      <c r="V36" s="748"/>
      <c r="W36" s="748"/>
      <c r="X36" s="748"/>
      <c r="Y36" s="749"/>
    </row>
    <row r="37" spans="2:25" s="37" customFormat="1" ht="14.1" customHeight="1" x14ac:dyDescent="0.15">
      <c r="B37" s="747"/>
      <c r="C37" s="747"/>
      <c r="D37" s="747"/>
      <c r="E37" s="747"/>
      <c r="F37" s="747"/>
      <c r="G37" s="747"/>
      <c r="H37" s="747"/>
      <c r="I37" s="747"/>
      <c r="J37" s="743"/>
      <c r="K37" s="743"/>
      <c r="L37" s="743"/>
      <c r="M37" s="743"/>
      <c r="N37" s="743"/>
      <c r="O37" s="743"/>
      <c r="P37" s="743"/>
      <c r="Q37" s="743"/>
      <c r="R37" s="748"/>
      <c r="S37" s="748"/>
      <c r="T37" s="748"/>
      <c r="U37" s="748"/>
      <c r="V37" s="748"/>
      <c r="W37" s="748"/>
      <c r="X37" s="748"/>
      <c r="Y37" s="749"/>
    </row>
    <row r="38" spans="2:25" s="37" customFormat="1" ht="14.1" customHeight="1" x14ac:dyDescent="0.15">
      <c r="B38" s="747"/>
      <c r="C38" s="747"/>
      <c r="D38" s="747"/>
      <c r="E38" s="747"/>
      <c r="F38" s="747"/>
      <c r="G38" s="747"/>
      <c r="H38" s="747"/>
      <c r="I38" s="747"/>
      <c r="J38" s="743"/>
      <c r="K38" s="743"/>
      <c r="L38" s="743"/>
      <c r="M38" s="743"/>
      <c r="N38" s="743"/>
      <c r="O38" s="743"/>
      <c r="P38" s="743"/>
      <c r="Q38" s="743"/>
      <c r="R38" s="748"/>
      <c r="S38" s="748"/>
      <c r="T38" s="748"/>
      <c r="U38" s="748"/>
      <c r="V38" s="748"/>
      <c r="W38" s="748"/>
      <c r="X38" s="748"/>
      <c r="Y38" s="749"/>
    </row>
    <row r="39" spans="2:25" ht="15" customHeight="1" x14ac:dyDescent="0.15">
      <c r="B39" s="702" t="s">
        <v>286</v>
      </c>
      <c r="C39" s="745"/>
      <c r="D39" s="703"/>
      <c r="E39" s="166" t="s">
        <v>540</v>
      </c>
      <c r="F39" s="702" t="s">
        <v>285</v>
      </c>
      <c r="G39" s="745"/>
      <c r="H39" s="703"/>
      <c r="I39" s="166">
        <v>101</v>
      </c>
      <c r="J39" s="702" t="s">
        <v>286</v>
      </c>
      <c r="K39" s="745"/>
      <c r="L39" s="703"/>
      <c r="M39" s="166"/>
      <c r="N39" s="702" t="s">
        <v>285</v>
      </c>
      <c r="O39" s="745"/>
      <c r="P39" s="703"/>
      <c r="Q39" s="166"/>
      <c r="R39" s="702" t="s">
        <v>286</v>
      </c>
      <c r="S39" s="745"/>
      <c r="T39" s="703"/>
      <c r="U39" s="166"/>
      <c r="V39" s="702" t="s">
        <v>285</v>
      </c>
      <c r="W39" s="745"/>
      <c r="X39" s="703"/>
      <c r="Y39" s="166"/>
    </row>
    <row r="40" spans="2:25" ht="15" customHeight="1" x14ac:dyDescent="0.15">
      <c r="B40" s="740" t="s">
        <v>284</v>
      </c>
      <c r="C40" s="740"/>
      <c r="D40" s="167" t="s">
        <v>577</v>
      </c>
      <c r="E40" s="744" t="s">
        <v>578</v>
      </c>
      <c r="F40" s="742"/>
      <c r="G40" s="740" t="s">
        <v>283</v>
      </c>
      <c r="H40" s="740"/>
      <c r="I40" s="166" t="s">
        <v>537</v>
      </c>
      <c r="J40" s="740" t="s">
        <v>284</v>
      </c>
      <c r="K40" s="740"/>
      <c r="L40" s="167"/>
      <c r="M40" s="744"/>
      <c r="N40" s="742"/>
      <c r="O40" s="740" t="s">
        <v>283</v>
      </c>
      <c r="P40" s="740"/>
      <c r="Q40" s="166"/>
      <c r="R40" s="740" t="s">
        <v>284</v>
      </c>
      <c r="S40" s="740"/>
      <c r="T40" s="167"/>
      <c r="U40" s="744"/>
      <c r="V40" s="742"/>
      <c r="W40" s="740" t="s">
        <v>283</v>
      </c>
      <c r="X40" s="740"/>
      <c r="Y40" s="166"/>
    </row>
    <row r="41" spans="2:25" ht="15" customHeight="1" x14ac:dyDescent="0.15">
      <c r="B41" s="740" t="s">
        <v>282</v>
      </c>
      <c r="C41" s="740"/>
      <c r="D41" s="741" t="s">
        <v>538</v>
      </c>
      <c r="E41" s="741"/>
      <c r="F41" s="741"/>
      <c r="G41" s="741"/>
      <c r="H41" s="741"/>
      <c r="I41" s="742"/>
      <c r="J41" s="740" t="s">
        <v>282</v>
      </c>
      <c r="K41" s="740"/>
      <c r="L41" s="741"/>
      <c r="M41" s="741"/>
      <c r="N41" s="741"/>
      <c r="O41" s="741"/>
      <c r="P41" s="741"/>
      <c r="Q41" s="742"/>
      <c r="R41" s="740" t="s">
        <v>282</v>
      </c>
      <c r="S41" s="740"/>
      <c r="T41" s="741"/>
      <c r="U41" s="741"/>
      <c r="V41" s="741"/>
      <c r="W41" s="741"/>
      <c r="X41" s="741"/>
      <c r="Y41" s="742"/>
    </row>
    <row r="42" spans="2:25" ht="15" customHeight="1" x14ac:dyDescent="0.15">
      <c r="B42" s="740" t="s">
        <v>296</v>
      </c>
      <c r="C42" s="740"/>
      <c r="D42" s="166" t="s">
        <v>504</v>
      </c>
      <c r="E42" s="165" t="s">
        <v>281</v>
      </c>
      <c r="F42" s="743" t="s">
        <v>579</v>
      </c>
      <c r="G42" s="743"/>
      <c r="H42" s="743"/>
      <c r="I42" s="743"/>
      <c r="J42" s="740" t="s">
        <v>296</v>
      </c>
      <c r="K42" s="740"/>
      <c r="L42" s="225"/>
      <c r="M42" s="165" t="s">
        <v>281</v>
      </c>
      <c r="N42" s="743"/>
      <c r="O42" s="743"/>
      <c r="P42" s="743"/>
      <c r="Q42" s="743"/>
      <c r="R42" s="740" t="s">
        <v>296</v>
      </c>
      <c r="S42" s="740"/>
      <c r="T42" s="225"/>
      <c r="U42" s="165" t="s">
        <v>280</v>
      </c>
      <c r="V42" s="743"/>
      <c r="W42" s="743"/>
      <c r="X42" s="743"/>
      <c r="Y42" s="743"/>
    </row>
    <row r="43" spans="2:25" s="37" customFormat="1" ht="14.1" customHeight="1" x14ac:dyDescent="0.15">
      <c r="B43" s="747"/>
      <c r="C43" s="747"/>
      <c r="D43" s="747"/>
      <c r="E43" s="747"/>
      <c r="F43" s="747"/>
      <c r="G43" s="747"/>
      <c r="H43" s="747"/>
      <c r="I43" s="747"/>
      <c r="J43" s="743"/>
      <c r="K43" s="743"/>
      <c r="L43" s="743"/>
      <c r="M43" s="743"/>
      <c r="N43" s="743"/>
      <c r="O43" s="743"/>
      <c r="P43" s="743"/>
      <c r="Q43" s="743"/>
      <c r="R43" s="751"/>
      <c r="S43" s="751"/>
      <c r="T43" s="751"/>
      <c r="U43" s="751"/>
      <c r="V43" s="751"/>
      <c r="W43" s="751"/>
      <c r="X43" s="751"/>
      <c r="Y43" s="751"/>
    </row>
    <row r="44" spans="2:25" s="37" customFormat="1" ht="14.1" customHeight="1" x14ac:dyDescent="0.15">
      <c r="B44" s="747"/>
      <c r="C44" s="747"/>
      <c r="D44" s="747"/>
      <c r="E44" s="747"/>
      <c r="F44" s="747"/>
      <c r="G44" s="747"/>
      <c r="H44" s="747"/>
      <c r="I44" s="747"/>
      <c r="J44" s="743"/>
      <c r="K44" s="743"/>
      <c r="L44" s="743"/>
      <c r="M44" s="743"/>
      <c r="N44" s="743"/>
      <c r="O44" s="743"/>
      <c r="P44" s="743"/>
      <c r="Q44" s="743"/>
      <c r="R44" s="751"/>
      <c r="S44" s="751"/>
      <c r="T44" s="751"/>
      <c r="U44" s="751"/>
      <c r="V44" s="751"/>
      <c r="W44" s="751"/>
      <c r="X44" s="751"/>
      <c r="Y44" s="751"/>
    </row>
    <row r="45" spans="2:25" s="37" customFormat="1" ht="14.1" customHeight="1" x14ac:dyDescent="0.15">
      <c r="B45" s="747"/>
      <c r="C45" s="747"/>
      <c r="D45" s="747"/>
      <c r="E45" s="747"/>
      <c r="F45" s="747"/>
      <c r="G45" s="747"/>
      <c r="H45" s="747"/>
      <c r="I45" s="747"/>
      <c r="J45" s="743"/>
      <c r="K45" s="743"/>
      <c r="L45" s="743"/>
      <c r="M45" s="743"/>
      <c r="N45" s="743"/>
      <c r="O45" s="743"/>
      <c r="P45" s="743"/>
      <c r="Q45" s="743"/>
      <c r="R45" s="751"/>
      <c r="S45" s="751"/>
      <c r="T45" s="751"/>
      <c r="U45" s="751"/>
      <c r="V45" s="751"/>
      <c r="W45" s="751"/>
      <c r="X45" s="751"/>
      <c r="Y45" s="751"/>
    </row>
    <row r="46" spans="2:25" s="37" customFormat="1" ht="14.1" customHeight="1" x14ac:dyDescent="0.15">
      <c r="B46" s="747"/>
      <c r="C46" s="747"/>
      <c r="D46" s="747"/>
      <c r="E46" s="747"/>
      <c r="F46" s="747"/>
      <c r="G46" s="747"/>
      <c r="H46" s="747"/>
      <c r="I46" s="747"/>
      <c r="J46" s="743"/>
      <c r="K46" s="743"/>
      <c r="L46" s="743"/>
      <c r="M46" s="743"/>
      <c r="N46" s="743"/>
      <c r="O46" s="743"/>
      <c r="P46" s="743"/>
      <c r="Q46" s="743"/>
      <c r="R46" s="751"/>
      <c r="S46" s="751"/>
      <c r="T46" s="751"/>
      <c r="U46" s="751"/>
      <c r="V46" s="751"/>
      <c r="W46" s="751"/>
      <c r="X46" s="751"/>
      <c r="Y46" s="751"/>
    </row>
    <row r="47" spans="2:25" s="37" customFormat="1" ht="14.1" customHeight="1" x14ac:dyDescent="0.15">
      <c r="B47" s="747"/>
      <c r="C47" s="747"/>
      <c r="D47" s="747"/>
      <c r="E47" s="747"/>
      <c r="F47" s="747"/>
      <c r="G47" s="747"/>
      <c r="H47" s="747"/>
      <c r="I47" s="747"/>
      <c r="J47" s="743"/>
      <c r="K47" s="743"/>
      <c r="L47" s="743"/>
      <c r="M47" s="743"/>
      <c r="N47" s="743"/>
      <c r="O47" s="743"/>
      <c r="P47" s="743"/>
      <c r="Q47" s="743"/>
      <c r="R47" s="751"/>
      <c r="S47" s="751"/>
      <c r="T47" s="751"/>
      <c r="U47" s="751"/>
      <c r="V47" s="751"/>
      <c r="W47" s="751"/>
      <c r="X47" s="751"/>
      <c r="Y47" s="751"/>
    </row>
    <row r="48" spans="2:25" s="37" customFormat="1" ht="14.1" customHeight="1" x14ac:dyDescent="0.15">
      <c r="B48" s="747"/>
      <c r="C48" s="747"/>
      <c r="D48" s="747"/>
      <c r="E48" s="747"/>
      <c r="F48" s="747"/>
      <c r="G48" s="747"/>
      <c r="H48" s="747"/>
      <c r="I48" s="747"/>
      <c r="J48" s="743"/>
      <c r="K48" s="743"/>
      <c r="L48" s="743"/>
      <c r="M48" s="743"/>
      <c r="N48" s="743"/>
      <c r="O48" s="743"/>
      <c r="P48" s="743"/>
      <c r="Q48" s="743"/>
      <c r="R48" s="751"/>
      <c r="S48" s="751"/>
      <c r="T48" s="751"/>
      <c r="U48" s="751"/>
      <c r="V48" s="751"/>
      <c r="W48" s="751"/>
      <c r="X48" s="751"/>
      <c r="Y48" s="751"/>
    </row>
    <row r="49" spans="2:26" s="37" customFormat="1" ht="14.1" customHeight="1" x14ac:dyDescent="0.15">
      <c r="B49" s="747"/>
      <c r="C49" s="747"/>
      <c r="D49" s="747"/>
      <c r="E49" s="747"/>
      <c r="F49" s="747"/>
      <c r="G49" s="747"/>
      <c r="H49" s="747"/>
      <c r="I49" s="747"/>
      <c r="J49" s="743"/>
      <c r="K49" s="743"/>
      <c r="L49" s="743"/>
      <c r="M49" s="743"/>
      <c r="N49" s="743"/>
      <c r="O49" s="743"/>
      <c r="P49" s="743"/>
      <c r="Q49" s="743"/>
      <c r="R49" s="751"/>
      <c r="S49" s="751"/>
      <c r="T49" s="751"/>
      <c r="U49" s="751"/>
      <c r="V49" s="751"/>
      <c r="W49" s="751"/>
      <c r="X49" s="751"/>
      <c r="Y49" s="751"/>
    </row>
    <row r="50" spans="2:26" s="37" customFormat="1" ht="14.1" customHeight="1" x14ac:dyDescent="0.15">
      <c r="B50" s="747"/>
      <c r="C50" s="747"/>
      <c r="D50" s="747"/>
      <c r="E50" s="747"/>
      <c r="F50" s="747"/>
      <c r="G50" s="747"/>
      <c r="H50" s="747"/>
      <c r="I50" s="747"/>
      <c r="J50" s="743"/>
      <c r="K50" s="743"/>
      <c r="L50" s="743"/>
      <c r="M50" s="743"/>
      <c r="N50" s="743"/>
      <c r="O50" s="743"/>
      <c r="P50" s="743"/>
      <c r="Q50" s="743"/>
      <c r="R50" s="751"/>
      <c r="S50" s="751"/>
      <c r="T50" s="751"/>
      <c r="U50" s="751"/>
      <c r="V50" s="751"/>
      <c r="W50" s="751"/>
      <c r="X50" s="751"/>
      <c r="Y50" s="751"/>
    </row>
    <row r="51" spans="2:26" s="37" customFormat="1" ht="14.1" customHeight="1" x14ac:dyDescent="0.15">
      <c r="B51" s="747"/>
      <c r="C51" s="747"/>
      <c r="D51" s="747"/>
      <c r="E51" s="747"/>
      <c r="F51" s="747"/>
      <c r="G51" s="747"/>
      <c r="H51" s="747"/>
      <c r="I51" s="747"/>
      <c r="J51" s="743"/>
      <c r="K51" s="743"/>
      <c r="L51" s="743"/>
      <c r="M51" s="743"/>
      <c r="N51" s="743"/>
      <c r="O51" s="743"/>
      <c r="P51" s="743"/>
      <c r="Q51" s="743"/>
      <c r="R51" s="751"/>
      <c r="S51" s="751"/>
      <c r="T51" s="751"/>
      <c r="U51" s="751"/>
      <c r="V51" s="751"/>
      <c r="W51" s="751"/>
      <c r="X51" s="751"/>
      <c r="Y51" s="751"/>
    </row>
    <row r="52" spans="2:26" s="37" customFormat="1" ht="14.1" customHeight="1" x14ac:dyDescent="0.15">
      <c r="B52" s="747"/>
      <c r="C52" s="747"/>
      <c r="D52" s="747"/>
      <c r="E52" s="747"/>
      <c r="F52" s="747"/>
      <c r="G52" s="747"/>
      <c r="H52" s="747"/>
      <c r="I52" s="747"/>
      <c r="J52" s="743"/>
      <c r="K52" s="743"/>
      <c r="L52" s="743"/>
      <c r="M52" s="743"/>
      <c r="N52" s="743"/>
      <c r="O52" s="743"/>
      <c r="P52" s="743"/>
      <c r="Q52" s="743"/>
      <c r="R52" s="751"/>
      <c r="S52" s="751"/>
      <c r="T52" s="751"/>
      <c r="U52" s="751"/>
      <c r="V52" s="751"/>
      <c r="W52" s="751"/>
      <c r="X52" s="751"/>
      <c r="Y52" s="751"/>
    </row>
    <row r="53" spans="2:26" s="37" customFormat="1" ht="14.1" customHeight="1" x14ac:dyDescent="0.15">
      <c r="B53" s="747"/>
      <c r="C53" s="747"/>
      <c r="D53" s="747"/>
      <c r="E53" s="747"/>
      <c r="F53" s="747"/>
      <c r="G53" s="747"/>
      <c r="H53" s="747"/>
      <c r="I53" s="747"/>
      <c r="J53" s="743"/>
      <c r="K53" s="743"/>
      <c r="L53" s="743"/>
      <c r="M53" s="743"/>
      <c r="N53" s="743"/>
      <c r="O53" s="743"/>
      <c r="P53" s="743"/>
      <c r="Q53" s="743"/>
      <c r="R53" s="751"/>
      <c r="S53" s="751"/>
      <c r="T53" s="751"/>
      <c r="U53" s="751"/>
      <c r="V53" s="751"/>
      <c r="W53" s="751"/>
      <c r="X53" s="751"/>
      <c r="Y53" s="751"/>
    </row>
    <row r="54" spans="2:26" s="37" customFormat="1" ht="14.1" customHeight="1" x14ac:dyDescent="0.15">
      <c r="B54" s="747"/>
      <c r="C54" s="747"/>
      <c r="D54" s="747"/>
      <c r="E54" s="747"/>
      <c r="F54" s="747"/>
      <c r="G54" s="747"/>
      <c r="H54" s="747"/>
      <c r="I54" s="747"/>
      <c r="J54" s="743"/>
      <c r="K54" s="743"/>
      <c r="L54" s="743"/>
      <c r="M54" s="743"/>
      <c r="N54" s="743"/>
      <c r="O54" s="743"/>
      <c r="P54" s="743"/>
      <c r="Q54" s="743"/>
      <c r="R54" s="751"/>
      <c r="S54" s="751"/>
      <c r="T54" s="751"/>
      <c r="U54" s="751"/>
      <c r="V54" s="751"/>
      <c r="W54" s="751"/>
      <c r="X54" s="751"/>
      <c r="Y54" s="751"/>
    </row>
    <row r="55" spans="2:26" s="37" customFormat="1" ht="14.1" customHeight="1" x14ac:dyDescent="0.15">
      <c r="B55" s="747"/>
      <c r="C55" s="747"/>
      <c r="D55" s="747"/>
      <c r="E55" s="747"/>
      <c r="F55" s="747"/>
      <c r="G55" s="747"/>
      <c r="H55" s="747"/>
      <c r="I55" s="747"/>
      <c r="J55" s="743"/>
      <c r="K55" s="743"/>
      <c r="L55" s="743"/>
      <c r="M55" s="743"/>
      <c r="N55" s="743"/>
      <c r="O55" s="743"/>
      <c r="P55" s="743"/>
      <c r="Q55" s="743"/>
      <c r="R55" s="751"/>
      <c r="S55" s="751"/>
      <c r="T55" s="751"/>
      <c r="U55" s="751"/>
      <c r="V55" s="751"/>
      <c r="W55" s="751"/>
      <c r="X55" s="751"/>
      <c r="Y55" s="751"/>
    </row>
    <row r="56" spans="2:26" s="37" customFormat="1" ht="14.1" customHeight="1" x14ac:dyDescent="0.15">
      <c r="B56" s="96"/>
      <c r="C56" s="96"/>
      <c r="D56" s="99" t="s">
        <v>395</v>
      </c>
      <c r="E56" s="96"/>
      <c r="F56" s="96"/>
      <c r="G56" s="96"/>
      <c r="H56" s="96"/>
      <c r="I56" s="96"/>
      <c r="J56" s="87"/>
      <c r="K56" s="87"/>
      <c r="L56" s="87"/>
      <c r="M56" s="87"/>
      <c r="N56" s="87"/>
      <c r="O56" s="87"/>
      <c r="P56" s="87"/>
      <c r="Q56" s="87"/>
      <c r="R56" s="97"/>
      <c r="S56" s="97"/>
      <c r="T56" s="97"/>
      <c r="U56" s="97"/>
      <c r="V56" s="97"/>
      <c r="W56" s="97"/>
      <c r="X56" s="97"/>
      <c r="Y56" s="97"/>
    </row>
    <row r="57" spans="2:26" s="37" customFormat="1" ht="15" customHeight="1" x14ac:dyDescent="0.15">
      <c r="B57" s="86"/>
      <c r="C57" s="86"/>
      <c r="D57" s="98" t="s">
        <v>312</v>
      </c>
      <c r="E57" s="90"/>
      <c r="F57" s="90"/>
      <c r="G57" s="90"/>
      <c r="H57" s="90"/>
      <c r="I57" s="90"/>
      <c r="J57" s="90"/>
      <c r="K57" s="90"/>
      <c r="L57" s="90"/>
      <c r="M57" s="90"/>
      <c r="N57" s="90"/>
      <c r="O57" s="86"/>
      <c r="P57" s="98"/>
      <c r="Q57" s="90"/>
      <c r="R57" s="90"/>
      <c r="S57" s="90"/>
      <c r="T57" s="90"/>
      <c r="U57" s="90"/>
      <c r="V57" s="90"/>
      <c r="W57" s="90"/>
      <c r="X57" s="90"/>
      <c r="Y57" s="90"/>
    </row>
    <row r="58" spans="2:26" ht="27.95" customHeight="1" x14ac:dyDescent="0.15">
      <c r="D58" s="39"/>
      <c r="E58" s="40"/>
      <c r="F58" s="39"/>
      <c r="G58" s="41"/>
      <c r="H58" s="41"/>
      <c r="I58" s="41"/>
      <c r="J58" s="41"/>
      <c r="K58" s="41"/>
      <c r="L58" s="41"/>
      <c r="M58" s="41"/>
      <c r="N58" s="41"/>
      <c r="O58" s="41"/>
      <c r="P58" s="73"/>
      <c r="Q58" s="42"/>
      <c r="R58" s="73"/>
      <c r="S58" s="41"/>
      <c r="T58" s="41"/>
      <c r="U58" s="41"/>
      <c r="V58" s="41"/>
      <c r="W58" s="41"/>
      <c r="X58" s="41"/>
      <c r="Y58" s="41"/>
      <c r="Z58" s="41"/>
    </row>
    <row r="59" spans="2:26" ht="27.95" customHeight="1" x14ac:dyDescent="0.15">
      <c r="D59" s="39"/>
      <c r="E59" s="40"/>
      <c r="F59" s="43"/>
      <c r="G59" s="43"/>
      <c r="H59" s="43"/>
      <c r="I59" s="43"/>
      <c r="J59" s="43"/>
      <c r="K59" s="43"/>
      <c r="L59" s="43"/>
      <c r="M59" s="43"/>
      <c r="N59" s="43"/>
      <c r="O59" s="43"/>
      <c r="P59" s="39"/>
      <c r="Q59" s="40"/>
      <c r="R59" s="43"/>
      <c r="S59" s="43"/>
      <c r="T59" s="43"/>
      <c r="U59" s="43"/>
      <c r="V59" s="43"/>
      <c r="W59" s="43"/>
      <c r="X59" s="43"/>
      <c r="Y59" s="43"/>
      <c r="Z59" s="43"/>
    </row>
  </sheetData>
  <mergeCells count="104">
    <mergeCell ref="O3:Q3"/>
    <mergeCell ref="O6:P6"/>
    <mergeCell ref="W3:Y4"/>
    <mergeCell ref="B3:D3"/>
    <mergeCell ref="B4:D4"/>
    <mergeCell ref="B5:D5"/>
    <mergeCell ref="F5:H5"/>
    <mergeCell ref="E4:H4"/>
    <mergeCell ref="R3:T3"/>
    <mergeCell ref="L4:N4"/>
    <mergeCell ref="E3:H3"/>
    <mergeCell ref="I3:K3"/>
    <mergeCell ref="L3:N3"/>
    <mergeCell ref="R4:T4"/>
    <mergeCell ref="O4:Q4"/>
    <mergeCell ref="U3:V4"/>
    <mergeCell ref="J5:L5"/>
    <mergeCell ref="I4:K4"/>
    <mergeCell ref="N5:P5"/>
    <mergeCell ref="R5:T5"/>
    <mergeCell ref="V5:X5"/>
    <mergeCell ref="E6:F6"/>
    <mergeCell ref="B42:C42"/>
    <mergeCell ref="F42:I42"/>
    <mergeCell ref="V42:Y42"/>
    <mergeCell ref="B26:I38"/>
    <mergeCell ref="J26:Q38"/>
    <mergeCell ref="B43:I55"/>
    <mergeCell ref="J43:Q55"/>
    <mergeCell ref="R43:Y55"/>
    <mergeCell ref="R26:Y38"/>
    <mergeCell ref="B39:D39"/>
    <mergeCell ref="F39:H39"/>
    <mergeCell ref="J39:L39"/>
    <mergeCell ref="N39:P39"/>
    <mergeCell ref="R39:T39"/>
    <mergeCell ref="V39:X39"/>
    <mergeCell ref="J42:K42"/>
    <mergeCell ref="N42:Q42"/>
    <mergeCell ref="R42:S42"/>
    <mergeCell ref="T41:Y41"/>
    <mergeCell ref="B41:C41"/>
    <mergeCell ref="D41:I41"/>
    <mergeCell ref="J41:K41"/>
    <mergeCell ref="L41:Q41"/>
    <mergeCell ref="R41:S41"/>
    <mergeCell ref="B23:C23"/>
    <mergeCell ref="G23:H23"/>
    <mergeCell ref="J23:K23"/>
    <mergeCell ref="O23:P23"/>
    <mergeCell ref="R23:S23"/>
    <mergeCell ref="W23:X23"/>
    <mergeCell ref="B7:C7"/>
    <mergeCell ref="B6:C6"/>
    <mergeCell ref="G6:H6"/>
    <mergeCell ref="J6:K6"/>
    <mergeCell ref="F22:H22"/>
    <mergeCell ref="V8:Y8"/>
    <mergeCell ref="B8:C8"/>
    <mergeCell ref="R8:S8"/>
    <mergeCell ref="F8:I8"/>
    <mergeCell ref="B9:I21"/>
    <mergeCell ref="J9:Q21"/>
    <mergeCell ref="R9:Y21"/>
    <mergeCell ref="B22:D22"/>
    <mergeCell ref="J8:K8"/>
    <mergeCell ref="N8:Q8"/>
    <mergeCell ref="R22:T22"/>
    <mergeCell ref="V22:X22"/>
    <mergeCell ref="J22:L22"/>
    <mergeCell ref="D7:I7"/>
    <mergeCell ref="M6:N6"/>
    <mergeCell ref="J7:K7"/>
    <mergeCell ref="L7:Q7"/>
    <mergeCell ref="U6:V6"/>
    <mergeCell ref="R7:S7"/>
    <mergeCell ref="T7:Y7"/>
    <mergeCell ref="E23:F23"/>
    <mergeCell ref="M23:N23"/>
    <mergeCell ref="U23:V23"/>
    <mergeCell ref="R6:S6"/>
    <mergeCell ref="W6:X6"/>
    <mergeCell ref="N22:P22"/>
    <mergeCell ref="B40:C40"/>
    <mergeCell ref="G40:H40"/>
    <mergeCell ref="J40:K40"/>
    <mergeCell ref="B24:C24"/>
    <mergeCell ref="J24:K24"/>
    <mergeCell ref="L24:Q24"/>
    <mergeCell ref="V25:Y25"/>
    <mergeCell ref="B25:C25"/>
    <mergeCell ref="F25:I25"/>
    <mergeCell ref="R24:S24"/>
    <mergeCell ref="T24:Y24"/>
    <mergeCell ref="E40:F40"/>
    <mergeCell ref="M40:N40"/>
    <mergeCell ref="U40:V40"/>
    <mergeCell ref="O40:P40"/>
    <mergeCell ref="R40:S40"/>
    <mergeCell ref="W40:X40"/>
    <mergeCell ref="D24:I24"/>
    <mergeCell ref="J25:K25"/>
    <mergeCell ref="N25:Q25"/>
    <mergeCell ref="R25:S25"/>
  </mergeCells>
  <phoneticPr fontId="7"/>
  <printOptions horizontalCentered="1"/>
  <pageMargins left="0.39370078740157483" right="0.39370078740157483" top="0.59055118110236227" bottom="0.19685039370078741" header="0.31496062992125984" footer="0.27559055118110237"/>
  <pageSetup paperSize="9" scale="75"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49</vt:i4>
      </vt:variant>
    </vt:vector>
  </HeadingPairs>
  <TitlesOfParts>
    <vt:vector size="67" baseType="lpstr">
      <vt:lpstr>様式S-1</vt:lpstr>
      <vt:lpstr>様式S-2</vt:lpstr>
      <vt:lpstr>様式S-3</vt:lpstr>
      <vt:lpstr>様式A-1</vt:lpstr>
      <vt:lpstr>様式A-2</vt:lpstr>
      <vt:lpstr>様式B-1(a)</vt:lpstr>
      <vt:lpstr>様式B-1(b)</vt:lpstr>
      <vt:lpstr>様式C-1-1</vt:lpstr>
      <vt:lpstr>様式C-1-2</vt:lpstr>
      <vt:lpstr>様式C-2-1</vt:lpstr>
      <vt:lpstr>様式C-2-2</vt:lpstr>
      <vt:lpstr>様式C-3</vt:lpstr>
      <vt:lpstr>様式C-4</vt:lpstr>
      <vt:lpstr>様式C-5</vt:lpstr>
      <vt:lpstr>様式C-6</vt:lpstr>
      <vt:lpstr>様式D</vt:lpstr>
      <vt:lpstr>(参考)リスト</vt:lpstr>
      <vt:lpstr>トンネルコード</vt:lpstr>
      <vt:lpstr>トンネルコード!Print_Area</vt:lpstr>
      <vt:lpstr>'様式A-1'!Print_Area</vt:lpstr>
      <vt:lpstr>'様式A-2'!Print_Area</vt:lpstr>
      <vt:lpstr>'様式B-1(a)'!Print_Area</vt:lpstr>
      <vt:lpstr>'様式B-1(b)'!Print_Area</vt:lpstr>
      <vt:lpstr>'様式C-1-1'!Print_Area</vt:lpstr>
      <vt:lpstr>'様式C-1-2'!Print_Area</vt:lpstr>
      <vt:lpstr>'様式C-2-1'!Print_Area</vt:lpstr>
      <vt:lpstr>'様式C-2-2'!Print_Area</vt:lpstr>
      <vt:lpstr>'様式C-3'!Print_Area</vt:lpstr>
      <vt:lpstr>'様式C-4'!Print_Area</vt:lpstr>
      <vt:lpstr>'様式C-5'!Print_Area</vt:lpstr>
      <vt:lpstr>'様式C-6'!Print_Area</vt:lpstr>
      <vt:lpstr>様式D!Print_Area</vt:lpstr>
      <vt:lpstr>'様式S-1'!Print_Area</vt:lpstr>
      <vt:lpstr>'様式S-2'!Print_Area</vt:lpstr>
      <vt:lpstr>'様式S-3'!Print_Area</vt:lpstr>
      <vt:lpstr>'様式A-1'!Print_Titles</vt:lpstr>
      <vt:lpstr>'様式A-2'!Print_Titles</vt:lpstr>
      <vt:lpstr>'様式B-1(a)'!Print_Titles</vt:lpstr>
      <vt:lpstr>'様式B-1(b)'!Print_Titles</vt:lpstr>
      <vt:lpstr>'様式C-1-1'!Print_Titles</vt:lpstr>
      <vt:lpstr>'様式C-1-2'!Print_Titles</vt:lpstr>
      <vt:lpstr>'様式C-2-1'!Print_Titles</vt:lpstr>
      <vt:lpstr>'様式C-2-2'!Print_Titles</vt:lpstr>
      <vt:lpstr>'様式C-3'!Print_Titles</vt:lpstr>
      <vt:lpstr>'様式C-5'!Print_Titles</vt:lpstr>
      <vt:lpstr>'様式C-6'!Print_Titles</vt:lpstr>
      <vt:lpstr>様式D!Print_Titles</vt:lpstr>
      <vt:lpstr>'様式S-2'!Print_Titles</vt:lpstr>
      <vt:lpstr>'様式S-3'!Print_Titles</vt:lpstr>
      <vt:lpstr>がたつき</vt:lpstr>
      <vt:lpstr>その他施設</vt:lpstr>
      <vt:lpstr>異常の種類</vt:lpstr>
      <vt:lpstr>換気施設</vt:lpstr>
      <vt:lpstr>緩み_脱落</vt:lpstr>
      <vt:lpstr>機能性の低下</vt:lpstr>
      <vt:lpstr>亀裂</vt:lpstr>
      <vt:lpstr>施設の内訳</vt:lpstr>
      <vt:lpstr>施設名</vt:lpstr>
      <vt:lpstr>照明施設</vt:lpstr>
      <vt:lpstr>灯具</vt:lpstr>
      <vt:lpstr>破断</vt:lpstr>
      <vt:lpstr>非常用施設</vt:lpstr>
      <vt:lpstr>腐食</vt:lpstr>
      <vt:lpstr>附属物変状</vt:lpstr>
      <vt:lpstr>附属物変状種類</vt:lpstr>
      <vt:lpstr>附属物変状名</vt:lpstr>
      <vt:lpstr>変形_欠損</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2023-03-28T07:03:05Z</dcterms:created>
  <dcterms:modified xsi:type="dcterms:W3CDTF">2023-03-28T07:14:04Z</dcterms:modified>
</cp:coreProperties>
</file>