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izi-nisi\Desktop\"/>
    </mc:Choice>
  </mc:AlternateContent>
  <workbookProtection workbookAlgorithmName="SHA-512" workbookHashValue="355LsNs5MST4DqUd/uH3i5jwHXbkbzLBJPVm4CeNYxi3fNNiu4jGsbGuWwoBbY52nUPLcfyfV9PnXjLSqQb/gg==" workbookSaltValue="S92T/Z1P7ATI8ZPfMtfSMQ==" workbookSpinCount="100000" lockStructure="1"/>
  <bookViews>
    <workbookView xWindow="0" yWindow="0" windowWidth="15360" windowHeight="7630"/>
  </bookViews>
  <sheets>
    <sheet name="法非適用_下水道事業" sheetId="4" r:id="rId1"/>
    <sheet name="データ" sheetId="5" state="hidden" r:id="rId2"/>
  </sheet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<sst xmlns="http://schemas.openxmlformats.org/spreadsheetml/2006/main" count="236" uniqueCount="118">
  <si>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</si>
  <si>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</si>
  <si>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</si>
  <si>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</si>
  <si>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</si>
  <si>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</si>
  <si>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</si>
  <si>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</si>
  <si>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</si>
  <si>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</si>
  <si>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</si>
  <si>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</si>
  <si>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</si>
  <si>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</si>
  <si>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</si>
  <si>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</si>
  <si>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</si>
  <si>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</si>
  <si>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</si>
  <si>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</si>
  <si>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</si>
  <si>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</si>
  <si>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</si>
  <si>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</si>
  <si>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</si>
  <si>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</si>
  <si>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</si>
  <si>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</si>
  <si>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</si>
  <si>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</si>
  <si>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</si>
  <si>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</si>
  <si>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</si>
  <si>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</si>
  <si>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</si>
  <si>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</si>
  <si>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</si>
  <si>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</si>
  <si>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</si>
  <si>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</si>
  <si>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</si>
  <si>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</si>
  <si>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</si>
  <si>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</si>
  <si>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</si>
  <si>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</si>
  <si>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</si>
  <si>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</si>
  <si>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</si>
  <si>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</si>
  <si>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</si>
  <si>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</si>
  <si>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</si>
  <si>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</si>
  <si>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</si>
  <si>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</si>
  <si>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</si>
  <si>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</si>
  <si>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</si>
  <si>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</si>
  <si>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</si>
  <si>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</si>
  <si>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</si>
  <si>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</si>
  <si>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</si>
  <si>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</si>
  <si>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</si>
  <si>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</si>
  <si>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</si>
  <si>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</si>
  <si>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</si>
  <si>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</si>
  <si>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</si>
  <si>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</si>
  <si>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</si>
  <si>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</si>
  <si>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</si>
  <si>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</si>
  <si>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</si>
  <si>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</si>
  <si>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</si>
  <si>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</si>
  <si>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</si>
  <si>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</si>
  <si>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</si>
  <si>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</si>
  <si>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</si>
  <si>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</si>
  <si>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</si>
  <si>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</si>
  <si>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</si>
  <si>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</si>
  <si>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</si>
  <si>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</si>
  <si>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</si>
  <si>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</si>
  <si>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</si>
  <si>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御浜町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</si>
  <si>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</si>
  <si>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</si>
  <si>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</si>
  <si>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</si>
  <si>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</si>
  <si>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</si>
  <si>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</si>
  <si>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</si>
  <si>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</si>
  <si>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</si>
  <si>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</si>
  <si>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</si>
  <si>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</si>
  <si>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</si>
  <si>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</si>
  <si>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</si>
  <si>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</si>
  <si>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収益的収支比率、経費回収率ともに、１００％以下が続いている。原因として、収益は上がらないが、施設の更新費用、維持管理費が増加しているためである。また施設利用率も平均値以下が続いている。原因として、人口減少、節水型設備の普及等により、流入汚水量が計画値より減少しているためである。</t>
    <phoneticPr fontId="4"/>
  </si>
  <si>
    <t>平成１２年の供用開始から２２年を経過しているが、管渠施設の耐用年数には達していないため、当面管渠の改善は必要なしと判断する。しかし、処理場及びマンホールポンプ場の電気、機械設備については、耐用年数に達しているものもあり、ストックマネジメント計画を策定し、計画的に施設の更新工事を実施している。</t>
    <phoneticPr fontId="4"/>
  </si>
  <si>
    <t>近年、人口減少、節水型設備の普及等により流入汚水量が減少し、使用料収入は停滞している。また処理場及びマンホールポンプ場の電気、機械設備については、耐用年数に達しているものもあり、施設の更新を行うための費用が必要である。以上より、今後より一層の経費削減、料金改正の検討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</si>
</sst>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1-43A4-8BA8-79D41E058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1-43A4-8BA8-79D41E058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36.89</c:v>
                </c:pt>
                <c:pt idx="1">
                  <c:v>36.61</c:v>
                </c:pt>
                <c:pt idx="2">
                  <c:v>35.5</c:v>
                </c:pt>
                <c:pt idx="3">
                  <c:v>35.11</c:v>
                </c:pt>
                <c:pt idx="4">
                  <c:v>35.44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0-4703-B490-CDE149FD9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80-4703-B490-CDE149FD9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85.6</c:v>
                </c:pt>
                <c:pt idx="1">
                  <c:v>87.9</c:v>
                </c:pt>
                <c:pt idx="2">
                  <c:v>90.22</c:v>
                </c:pt>
                <c:pt idx="3">
                  <c:v>90.77</c:v>
                </c:pt>
                <c:pt idx="4">
                  <c:v>91.73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B-4256-8EDD-37BEEE339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CB-4256-8EDD-37BEEE339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113.06</c:v>
                </c:pt>
                <c:pt idx="1">
                  <c:v>94.77</c:v>
                </c:pt>
                <c:pt idx="2">
                  <c:v>94.26</c:v>
                </c:pt>
                <c:pt idx="3">
                  <c:v>96.79</c:v>
                </c:pt>
                <c:pt idx="4">
                  <c:v>87.85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4-4EC5-97E8-2E9DE8809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C4-4EC5-97E8-2E9DE8809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F47-90FB-6E5FF6B4B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9-4F47-90FB-6E5FF6B4B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5-4F05-AC09-38B214861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A5-4F05-AC09-38B214861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5-4382-9A42-4EBE97907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5-4382-9A42-4EBE97907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A-4939-A88E-93FFD3BB2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A-4939-A88E-93FFD3BB2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15.9</c:v>
                </c:pt>
                <c:pt idx="1">
                  <c:v>102.24</c:v>
                </c:pt>
                <c:pt idx="2">
                  <c:v>30.07</c:v>
                </c:pt>
                <c:pt idx="3">
                  <c:v>29.73</c:v>
                </c:pt>
                <c:pt idx="4">
                  <c:v>29.39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2-494E-8049-972D242E8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2-494E-8049-972D242E8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92.98</c:v>
                </c:pt>
                <c:pt idx="1">
                  <c:v>61.67</c:v>
                </c:pt>
                <c:pt idx="2">
                  <c:v>79.17</c:v>
                </c:pt>
                <c:pt idx="3">
                  <c:v>86.07</c:v>
                </c:pt>
                <c:pt idx="4">
                  <c:v>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2-46FF-8D13-DEAC4BD08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12-46FF-8D13-DEAC4BD08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176.5</c:v>
                </c:pt>
                <c:pt idx="1">
                  <c:v>268.24</c:v>
                </c:pt>
                <c:pt idx="2">
                  <c:v>210.09</c:v>
                </c:pt>
                <c:pt idx="3">
                  <c:v>196.16</c:v>
                </c:pt>
                <c:pt idx="4">
                  <c:v>247.93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6-486B-97EF-343593F5C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6-486B-97EF-343593F5C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62" zoomScaleNormal="100" workbookViewId="0">
      <selection activeCell="BL66" sqref="BL66:BZ82"/>
    </sheetView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三重県　御浜町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8237</v>
      </c>
      <c r="AM8" s="37"/>
      <c r="AN8" s="37"/>
      <c r="AO8" s="37"/>
      <c r="AP8" s="37"/>
      <c r="AQ8" s="37"/>
      <c r="AR8" s="37"/>
      <c r="AS8" s="37"/>
      <c r="AT8" s="38">
        <f>データ!T6</f>
        <v>88.13</v>
      </c>
      <c r="AU8" s="38"/>
      <c r="AV8" s="38"/>
      <c r="AW8" s="38"/>
      <c r="AX8" s="38"/>
      <c r="AY8" s="38"/>
      <c r="AZ8" s="38"/>
      <c r="BA8" s="38"/>
      <c r="BB8" s="38">
        <f>データ!U6</f>
        <v>93.46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26.94</v>
      </c>
      <c r="Q10" s="38"/>
      <c r="R10" s="38"/>
      <c r="S10" s="38"/>
      <c r="T10" s="38"/>
      <c r="U10" s="38"/>
      <c r="V10" s="38"/>
      <c r="W10" s="38">
        <f>データ!Q6</f>
        <v>106.83</v>
      </c>
      <c r="X10" s="38"/>
      <c r="Y10" s="38"/>
      <c r="Z10" s="38"/>
      <c r="AA10" s="38"/>
      <c r="AB10" s="38"/>
      <c r="AC10" s="38"/>
      <c r="AD10" s="37">
        <f>データ!R6</f>
        <v>2970</v>
      </c>
      <c r="AE10" s="37"/>
      <c r="AF10" s="37"/>
      <c r="AG10" s="37"/>
      <c r="AH10" s="37"/>
      <c r="AI10" s="37"/>
      <c r="AJ10" s="37"/>
      <c r="AK10" s="2"/>
      <c r="AL10" s="37">
        <f>データ!V6</f>
        <v>2202</v>
      </c>
      <c r="AM10" s="37"/>
      <c r="AN10" s="37"/>
      <c r="AO10" s="37"/>
      <c r="AP10" s="37"/>
      <c r="AQ10" s="37"/>
      <c r="AR10" s="37"/>
      <c r="AS10" s="37"/>
      <c r="AT10" s="38">
        <f>データ!W6</f>
        <v>0.92</v>
      </c>
      <c r="AU10" s="38"/>
      <c r="AV10" s="38"/>
      <c r="AW10" s="38"/>
      <c r="AX10" s="38"/>
      <c r="AY10" s="38"/>
      <c r="AZ10" s="38"/>
      <c r="BA10" s="38"/>
      <c r="BB10" s="38">
        <f>データ!X6</f>
        <v>2393.48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【1,201.79】</v>
      </c>
      <c r="I86" s="12" t="str">
        <f>データ!CA6</f>
        <v>【75.31】</v>
      </c>
      <c r="J86" s="12" t="str">
        <f>データ!CL6</f>
        <v>【216.39】</v>
      </c>
      <c r="K86" s="12" t="str">
        <f>データ!CW6</f>
        <v>【42.57】</v>
      </c>
      <c r="L86" s="12" t="str">
        <f>データ!DH6</f>
        <v>【85.24】</v>
      </c>
      <c r="M86" s="12" t="s">
        <v>43</v>
      </c>
      <c r="N86" s="12" t="s">
        <v>43</v>
      </c>
      <c r="O86" s="12" t="str">
        <f>データ!EO6</f>
        <v>【0.15】</v>
      </c>
    </row>
  </sheetData>
  <sheetProtection algorithmName="SHA-512" hashValue="Q1ftQoybs705JdHgW/aflrAC4Y0EvdZZal+vf1RGND5W4y7faA71K+RpdtWwQ8KuQRbRKytLHgXmfZs9RNdRKw==" saltValue="1LU0HzX7ru1mbaVVKylDv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2021</v>
      </c>
      <c r="C6" s="19">
        <f t="shared" ref="C6:X6" si="3">C7</f>
        <v>245615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三重県　御浜町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26.94</v>
      </c>
      <c r="Q6" s="20">
        <f t="shared" si="3"/>
        <v>106.83</v>
      </c>
      <c r="R6" s="20">
        <f t="shared" si="3"/>
        <v>2970</v>
      </c>
      <c r="S6" s="20">
        <f t="shared" si="3"/>
        <v>8237</v>
      </c>
      <c r="T6" s="20">
        <f t="shared" si="3"/>
        <v>88.13</v>
      </c>
      <c r="U6" s="20">
        <f t="shared" si="3"/>
        <v>93.46</v>
      </c>
      <c r="V6" s="20">
        <f t="shared" si="3"/>
        <v>2202</v>
      </c>
      <c r="W6" s="20">
        <f t="shared" si="3"/>
        <v>0.92</v>
      </c>
      <c r="X6" s="20">
        <f t="shared" si="3"/>
        <v>2393.48</v>
      </c>
      <c r="Y6" s="21">
        <f>IF(Y7="",NA(),Y7)</f>
        <v>113.06</v>
      </c>
      <c r="Z6" s="21">
        <f t="shared" ref="Z6:AH6" si="4">IF(Z7="",NA(),Z7)</f>
        <v>94.77</v>
      </c>
      <c r="AA6" s="21">
        <f t="shared" si="4"/>
        <v>94.26</v>
      </c>
      <c r="AB6" s="21">
        <f t="shared" si="4"/>
        <v>96.79</v>
      </c>
      <c r="AC6" s="21">
        <f t="shared" si="4"/>
        <v>87.85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15.9</v>
      </c>
      <c r="BG6" s="21">
        <f t="shared" ref="BG6:BO6" si="7">IF(BG7="",NA(),BG7)</f>
        <v>102.24</v>
      </c>
      <c r="BH6" s="21">
        <f t="shared" si="7"/>
        <v>30.07</v>
      </c>
      <c r="BI6" s="21">
        <f t="shared" si="7"/>
        <v>29.73</v>
      </c>
      <c r="BJ6" s="21">
        <f t="shared" si="7"/>
        <v>29.39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92.98</v>
      </c>
      <c r="BR6" s="21">
        <f t="shared" ref="BR6:BZ6" si="8">IF(BR7="",NA(),BR7)</f>
        <v>61.67</v>
      </c>
      <c r="BS6" s="21">
        <f t="shared" si="8"/>
        <v>79.17</v>
      </c>
      <c r="BT6" s="21">
        <f t="shared" si="8"/>
        <v>86.07</v>
      </c>
      <c r="BU6" s="21">
        <f t="shared" si="8"/>
        <v>68.2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176.5</v>
      </c>
      <c r="CC6" s="21">
        <f t="shared" ref="CC6:CK6" si="9">IF(CC7="",NA(),CC7)</f>
        <v>268.24</v>
      </c>
      <c r="CD6" s="21">
        <f t="shared" si="9"/>
        <v>210.09</v>
      </c>
      <c r="CE6" s="21">
        <f t="shared" si="9"/>
        <v>196.16</v>
      </c>
      <c r="CF6" s="21">
        <f t="shared" si="9"/>
        <v>247.93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>
        <f>IF(CM7="",NA(),CM7)</f>
        <v>36.89</v>
      </c>
      <c r="CN6" s="21">
        <f t="shared" ref="CN6:CV6" si="10">IF(CN7="",NA(),CN7)</f>
        <v>36.61</v>
      </c>
      <c r="CO6" s="21">
        <f t="shared" si="10"/>
        <v>35.5</v>
      </c>
      <c r="CP6" s="21">
        <f t="shared" si="10"/>
        <v>35.11</v>
      </c>
      <c r="CQ6" s="21">
        <f t="shared" si="10"/>
        <v>35.44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85.6</v>
      </c>
      <c r="CY6" s="21">
        <f t="shared" ref="CY6:DG6" si="11">IF(CY7="",NA(),CY7)</f>
        <v>87.9</v>
      </c>
      <c r="CZ6" s="21">
        <f t="shared" si="11"/>
        <v>90.22</v>
      </c>
      <c r="DA6" s="21">
        <f t="shared" si="11"/>
        <v>90.77</v>
      </c>
      <c r="DB6" s="21">
        <f t="shared" si="11"/>
        <v>91.73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5" s="22" customFormat="1" x14ac:dyDescent="0.2">
      <c r="A7" s="14"/>
      <c r="B7" s="23">
        <v>2021</v>
      </c>
      <c r="C7" s="23">
        <v>245615</v>
      </c>
      <c r="D7" s="23">
        <v>47</v>
      </c>
      <c r="E7" s="23">
        <v>17</v>
      </c>
      <c r="F7" s="23">
        <v>4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26.94</v>
      </c>
      <c r="Q7" s="24">
        <v>106.83</v>
      </c>
      <c r="R7" s="24">
        <v>2970</v>
      </c>
      <c r="S7" s="24">
        <v>8237</v>
      </c>
      <c r="T7" s="24">
        <v>88.13</v>
      </c>
      <c r="U7" s="24">
        <v>93.46</v>
      </c>
      <c r="V7" s="24">
        <v>2202</v>
      </c>
      <c r="W7" s="24">
        <v>0.92</v>
      </c>
      <c r="X7" s="24">
        <v>2393.48</v>
      </c>
      <c r="Y7" s="24">
        <v>113.06</v>
      </c>
      <c r="Z7" s="24">
        <v>94.77</v>
      </c>
      <c r="AA7" s="24">
        <v>94.26</v>
      </c>
      <c r="AB7" s="24">
        <v>96.79</v>
      </c>
      <c r="AC7" s="24">
        <v>87.85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15.9</v>
      </c>
      <c r="BG7" s="24">
        <v>102.24</v>
      </c>
      <c r="BH7" s="24">
        <v>30.07</v>
      </c>
      <c r="BI7" s="24">
        <v>29.73</v>
      </c>
      <c r="BJ7" s="24">
        <v>29.39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92.98</v>
      </c>
      <c r="BR7" s="24">
        <v>61.67</v>
      </c>
      <c r="BS7" s="24">
        <v>79.17</v>
      </c>
      <c r="BT7" s="24">
        <v>86.07</v>
      </c>
      <c r="BU7" s="24">
        <v>68.2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176.5</v>
      </c>
      <c r="CC7" s="24">
        <v>268.24</v>
      </c>
      <c r="CD7" s="24">
        <v>210.09</v>
      </c>
      <c r="CE7" s="24">
        <v>196.16</v>
      </c>
      <c r="CF7" s="24">
        <v>247.93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>
        <v>36.89</v>
      </c>
      <c r="CN7" s="24">
        <v>36.61</v>
      </c>
      <c r="CO7" s="24">
        <v>35.5</v>
      </c>
      <c r="CP7" s="24">
        <v>35.11</v>
      </c>
      <c r="CQ7" s="24">
        <v>35.44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85.6</v>
      </c>
      <c r="CY7" s="24">
        <v>87.9</v>
      </c>
      <c r="CZ7" s="24">
        <v>90.22</v>
      </c>
      <c r="DA7" s="24">
        <v>90.77</v>
      </c>
      <c r="DB7" s="24">
        <v>91.73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2">
      <c r="B13" t="s">
        <v>112</v>
      </c>
      <c r="C13" t="s">
        <v>112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　栄二</cp:lastModifiedBy>
  <cp:lastPrinted>2023-01-27T07:28:06Z</cp:lastPrinted>
  <dcterms:created xsi:type="dcterms:W3CDTF">2023-01-12T23:57:25Z</dcterms:created>
  <dcterms:modified xsi:type="dcterms:W3CDTF">2023-01-27T07:45:10Z</dcterms:modified>
  <cp:category/>
</cp:coreProperties>
</file>