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j-nyuu\Desktop\令和４年度\経営分析\【経営比較分析表】2021_244724_47_1718\"/>
    </mc:Choice>
  </mc:AlternateContent>
  <xr:revisionPtr revIDLastSave="0" documentId="8_{30C1C8F4-EF40-45CB-AFCA-24A21765F1B5}" xr6:coauthVersionLast="36" xr6:coauthVersionMax="36" xr10:uidLastSave="{00000000-0000-0000-0000-000000000000}"/>
  <workbookProtection workbookAlgorithmName="SHA-512" workbookHashValue="tP4c0EX5DIV83OPZDUj48CQXFs8KGimjANDMEWUApD+5MeXaw/7/LntIh2l+Wjn1kRKshLouy/Z4jsj6xoBKPw==" workbookSaltValue="E0J7jYTlUr5BAFw52KsIc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AT8" i="4" s="1"/>
  <c r="S6" i="5"/>
  <c r="AL8" i="4" s="1"/>
  <c r="R6" i="5"/>
  <c r="AD10" i="4" s="1"/>
  <c r="Q6" i="5"/>
  <c r="W10" i="4" s="1"/>
  <c r="P6" i="5"/>
  <c r="P10" i="4" s="1"/>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BB10" i="4"/>
  <c r="AT10" i="4"/>
  <c r="AL10" i="4"/>
  <c r="I10" i="4"/>
  <c r="AD8" i="4"/>
  <c r="W8" i="4"/>
  <c r="I8" i="4"/>
  <c r="B6"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<sst xmlns="http://schemas.openxmlformats.org/spreadsheetml/2006/main" count="247" uniqueCount="120">
  <si>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</si>
  <si>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</si>
  <si>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</si>
  <si>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</si>
  <si>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</si>
  <si>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</si>
  <si>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</si>
  <si>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</si>
  <si>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</si>
  <si>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</si>
  <si>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</si>
  <si>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</si>
  <si>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</si>
  <si>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</si>
  <si>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</si>
  <si>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</si>
  <si>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</si>
  <si>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</si>
  <si>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</si>
  <si>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</si>
  <si>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</si>
  <si>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</si>
  <si>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</si>
  <si>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</si>
  <si>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</si>
  <si>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</si>
  <si>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</si>
  <si>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</si>
  <si>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</si>
  <si>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</si>
  <si>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</si>
  <si>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</si>
  <si>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</si>
  <si>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</si>
  <si>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</si>
  <si>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</si>
  <si>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</si>
  <si>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</si>
  <si>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</si>
  <si>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</si>
  <si>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</si>
  <si>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</si>
  <si>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</si>
  <si>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</si>
  <si>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</si>
  <si>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</si>
  <si>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</si>
  <si>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</si>
  <si>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</si>
  <si>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</si>
  <si>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</si>
  <si>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</si>
  <si>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</si>
  <si>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</si>
  <si>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</si>
  <si>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</si>
  <si>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</si>
  <si>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</si>
  <si>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</si>
  <si>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</si>
  <si>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</si>
  <si>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</si>
  <si>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</si>
  <si>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</si>
  <si>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</si>
  <si>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</si>
  <si>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</si>
  <si>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</si>
  <si>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</si>
  <si>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</si>
  <si>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</si>
  <si>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</si>
  <si>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</si>
  <si>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</si>
  <si>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</si>
  <si>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</si>
  <si>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</si>
  <si>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</si>
  <si>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</si>
  <si>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</si>
  <si>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</si>
  <si>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</si>
  <si>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</si>
  <si>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</si>
  <si>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</si>
  <si>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</si>
  <si>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</si>
  <si>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</si>
  <si>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</si>
  <si>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</si>
  <si>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</si>
  <si>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</si>
  <si>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</si>
  <si>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</si>
  <si>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</si>
  <si>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</si>
  <si>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</si>
  <si>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</si>
  <si>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</si>
  <si>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</si>
  <si>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</si>
  <si>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</si>
  <si>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</si>
  <si>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</si>
  <si>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</si>
  <si>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</si>
  <si>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</si>
  <si>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</si>
  <si>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</si>
  <si>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</si>
  <si>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</si>
  <si>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</si>
  <si>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</si>
  <si>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</si>
  <si>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</si>
  <si>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</si>
  <si>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</si>
  <si>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現時点では、特に問題はないが今後は既設の浄化槽の老朽化に伴う修繕等が発生することが予測されるから、計画的な修繕計画が必要となってくることから浄化槽長寿命化計画策定を令和４年度より行なう。</t>
    <rPh sb="0" eb="3">
      <t>ゲンジテン</t>
    </rPh>
    <rPh sb="6" eb="7">
      <t>トク</t>
    </rPh>
    <rPh sb="8" eb="10">
      <t>モンダイ</t>
    </rPh>
    <rPh sb="14" eb="16">
      <t>コンゴ</t>
    </rPh>
    <rPh sb="17" eb="19">
      <t>キセツ</t>
    </rPh>
    <rPh sb="20" eb="23">
      <t>ジョウカソウ</t>
    </rPh>
    <rPh sb="24" eb="27">
      <t>ロウキュウカ</t>
    </rPh>
    <rPh sb="28" eb="29">
      <t>トモナ</t>
    </rPh>
    <rPh sb="30" eb="32">
      <t>シュウゼン</t>
    </rPh>
    <rPh sb="32" eb="33">
      <t>トウ</t>
    </rPh>
    <rPh sb="34" eb="36">
      <t>ハッセイ</t>
    </rPh>
    <rPh sb="41" eb="43">
      <t>ヨソク</t>
    </rPh>
    <rPh sb="49" eb="52">
      <t>ケイカクテキ</t>
    </rPh>
    <rPh sb="53" eb="55">
      <t>シュウゼン</t>
    </rPh>
    <rPh sb="55" eb="57">
      <t>ケイカク</t>
    </rPh>
    <rPh sb="58" eb="60">
      <t>ヒツヨウ</t>
    </rPh>
    <rPh sb="70" eb="73">
      <t>ジョウカソウ</t>
    </rPh>
    <rPh sb="73" eb="77">
      <t>チョウジュミョウカ</t>
    </rPh>
    <rPh sb="77" eb="79">
      <t>ケイカク</t>
    </rPh>
    <rPh sb="79" eb="81">
      <t>サクテイ</t>
    </rPh>
    <rPh sb="82" eb="84">
      <t>レイワ</t>
    </rPh>
    <rPh sb="85" eb="86">
      <t>ネン</t>
    </rPh>
    <rPh sb="86" eb="87">
      <t>ド</t>
    </rPh>
    <rPh sb="89" eb="90">
      <t>オコ</t>
    </rPh>
    <phoneticPr fontId="4"/>
  </si>
  <si>
    <t>水洗化率については、少数ではあるが増加傾向にあるが、類似団体平均値と比較すると低い数値となっている、また、経費回収率も類似団体平均値よりも低くため、令和４年度より水洗化補助金制度を策定しなお一層の浄化槽の加入促進を進めていく。</t>
    <rPh sb="0" eb="3">
      <t>スイセンカ</t>
    </rPh>
    <rPh sb="3" eb="4">
      <t>リツ</t>
    </rPh>
    <rPh sb="10" eb="12">
      <t>ショウスウ</t>
    </rPh>
    <rPh sb="17" eb="19">
      <t>ゾウカ</t>
    </rPh>
    <rPh sb="19" eb="21">
      <t>ケイコウ</t>
    </rPh>
    <rPh sb="26" eb="28">
      <t>ルイジ</t>
    </rPh>
    <rPh sb="28" eb="30">
      <t>ダンタイ</t>
    </rPh>
    <rPh sb="30" eb="33">
      <t>ヘイキンチ</t>
    </rPh>
    <rPh sb="34" eb="36">
      <t>ヒカク</t>
    </rPh>
    <rPh sb="39" eb="40">
      <t>ヒク</t>
    </rPh>
    <rPh sb="41" eb="43">
      <t>スウチ</t>
    </rPh>
    <rPh sb="53" eb="55">
      <t>ケイヒ</t>
    </rPh>
    <rPh sb="55" eb="57">
      <t>カイシュウ</t>
    </rPh>
    <rPh sb="57" eb="58">
      <t>リツ</t>
    </rPh>
    <rPh sb="59" eb="61">
      <t>ルイジ</t>
    </rPh>
    <rPh sb="61" eb="63">
      <t>ダンタイ</t>
    </rPh>
    <rPh sb="63" eb="66">
      <t>ヘイキンチ</t>
    </rPh>
    <rPh sb="69" eb="70">
      <t>ヒク</t>
    </rPh>
    <rPh sb="74" eb="76">
      <t>レイワ</t>
    </rPh>
    <rPh sb="77" eb="79">
      <t>ネンド</t>
    </rPh>
    <rPh sb="81" eb="84">
      <t>スイセンカ</t>
    </rPh>
    <rPh sb="84" eb="87">
      <t>ホジョキン</t>
    </rPh>
    <rPh sb="87" eb="89">
      <t>セイド</t>
    </rPh>
    <rPh sb="90" eb="92">
      <t>サクテイ</t>
    </rPh>
    <rPh sb="95" eb="97">
      <t>イッソウ</t>
    </rPh>
    <rPh sb="98" eb="101">
      <t>ジョウカソウ</t>
    </rPh>
    <rPh sb="102" eb="104">
      <t>カニュウ</t>
    </rPh>
    <rPh sb="104" eb="106">
      <t>ソクシン</t>
    </rPh>
    <rPh sb="107" eb="108">
      <t>スス</t>
    </rPh>
    <phoneticPr fontId="4"/>
  </si>
  <si>
    <t>今後も市町整備型浄化槽の設置を進めていく中で、人口減少に伴い有収水量も減少することが予測されるため、共同浄化槽の設置による建設コストの削減や水洗化率の向上及びのコストの縮減が課題となってくる。</t>
    <rPh sb="0" eb="2">
      <t>コンゴ</t>
    </rPh>
    <rPh sb="3" eb="4">
      <t>シ</t>
    </rPh>
    <rPh sb="4" eb="5">
      <t>マチ</t>
    </rPh>
    <rPh sb="5" eb="7">
      <t>セイビ</t>
    </rPh>
    <rPh sb="7" eb="8">
      <t>カタ</t>
    </rPh>
    <rPh sb="8" eb="11">
      <t>ジョウカソウ</t>
    </rPh>
    <rPh sb="12" eb="14">
      <t>セッチ</t>
    </rPh>
    <rPh sb="15" eb="16">
      <t>スス</t>
    </rPh>
    <rPh sb="20" eb="21">
      <t>ナカ</t>
    </rPh>
    <rPh sb="23" eb="25">
      <t>ジンコウ</t>
    </rPh>
    <rPh sb="25" eb="27">
      <t>ゲンショウ</t>
    </rPh>
    <rPh sb="28" eb="29">
      <t>トモナ</t>
    </rPh>
    <rPh sb="30" eb="32">
      <t>ユウシュウ</t>
    </rPh>
    <rPh sb="32" eb="34">
      <t>スイリョウ</t>
    </rPh>
    <rPh sb="35" eb="37">
      <t>ゲンショウ</t>
    </rPh>
    <rPh sb="42" eb="44">
      <t>ヨソク</t>
    </rPh>
    <rPh sb="50" eb="52">
      <t>キョウドウ</t>
    </rPh>
    <rPh sb="52" eb="55">
      <t>ジョウカソウ</t>
    </rPh>
    <rPh sb="56" eb="58">
      <t>セッチ</t>
    </rPh>
    <rPh sb="61" eb="63">
      <t>ケンセツ</t>
    </rPh>
    <rPh sb="67" eb="69">
      <t>サクゲン</t>
    </rPh>
    <rPh sb="70" eb="73">
      <t>スイセンカ</t>
    </rPh>
    <rPh sb="73" eb="74">
      <t>リツ</t>
    </rPh>
    <rPh sb="75" eb="77">
      <t>コウジョウ</t>
    </rPh>
    <rPh sb="77" eb="78">
      <t>オヨ</t>
    </rPh>
    <rPh sb="84" eb="86">
      <t>シュクゲン</t>
    </rPh>
    <rPh sb="87" eb="89">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</si>
</sst>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33-4EFD-8914-FF5024617C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F33-4EFD-8914-FF5024617C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78.760000000000005</c:v>
                </c:pt>
                <c:pt idx="1">
                  <c:v>73.77</c:v>
                </c:pt>
                <c:pt idx="2">
                  <c:v>76.12</c:v>
                </c:pt>
                <c:pt idx="3">
                  <c:v>75.97</c:v>
                </c:pt>
                <c:pt idx="4">
                  <c:v>63.15</c:v>
                </c:pt>
              </c:numCache>
            </c:numRef>
          </c:val>
          <c:extLst>
            <c:ext xmlns:c16="http://schemas.microsoft.com/office/drawing/2014/chart" uri="{C3380CC4-5D6E-409C-BE32-E72D297353CC}">
              <c16:uniqueId val="{00000000-1868-4925-9E5C-F545DFE37B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8-4925-9E5C-F545DFE37B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AA-4C6B-8B8F-9EA90EC132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AA-4C6B-8B8F-9EA90EC132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63-4D1A-B492-FA4E494DC55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63-4D1A-B492-FA4E494DC55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C1-455F-B9C2-FAB39A28A80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C1-455F-B9C2-FAB39A28A80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4B-4D1F-AAAE-E076CEBC35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B-4D1F-AAAE-E076CEBC35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570.04999999999995</c:v>
                </c:pt>
                <c:pt idx="1">
                  <c:v>596.44000000000005</c:v>
                </c:pt>
                <c:pt idx="2">
                  <c:v>573.86</c:v>
                </c:pt>
                <c:pt idx="3">
                  <c:v>398.4</c:v>
                </c:pt>
                <c:pt idx="4" formatCode="#,##0.00;&quot;△&quot;#,##0.00">
                  <c:v>0</c:v>
                </c:pt>
              </c:numCache>
            </c:numRef>
          </c:val>
          <c:extLst>
            <c:ext xmlns:c16="http://schemas.microsoft.com/office/drawing/2014/chart" uri="{C3380CC4-5D6E-409C-BE32-E72D297353CC}">
              <c16:uniqueId val="{00000000-EBDE-46E8-B113-5176D6D984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EBDE-46E8-B113-5176D6D984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53.99</c:v>
                </c:pt>
                <c:pt idx="1">
                  <c:v>49</c:v>
                </c:pt>
                <c:pt idx="2">
                  <c:v>50.17</c:v>
                </c:pt>
                <c:pt idx="3">
                  <c:v>51.83</c:v>
                </c:pt>
                <c:pt idx="4">
                  <c:v>43.86</c:v>
                </c:pt>
              </c:numCache>
            </c:numRef>
          </c:val>
          <c:extLst>
            <c:ext xmlns:c16="http://schemas.microsoft.com/office/drawing/2014/chart" uri="{C3380CC4-5D6E-409C-BE32-E72D297353CC}">
              <c16:uniqueId val="{00000000-E206-45BD-B499-9595D57DD2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E206-45BD-B499-9595D57DD2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262.02</c:v>
                </c:pt>
                <c:pt idx="1">
                  <c:v>280.02999999999997</c:v>
                </c:pt>
                <c:pt idx="2">
                  <c:v>278.02</c:v>
                </c:pt>
                <c:pt idx="3">
                  <c:v>282.32</c:v>
                </c:pt>
                <c:pt idx="4">
                  <c:v>328.95</c:v>
                </c:pt>
              </c:numCache>
            </c:numRef>
          </c:val>
          <c:extLst>
            <c:ext xmlns:c16="http://schemas.microsoft.com/office/drawing/2014/chart" uri="{C3380CC4-5D6E-409C-BE32-E72D297353CC}">
              <c16:uniqueId val="{00000000-9BC6-4E24-B244-117F600E8F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9BC6-4E24-B244-117F600E8F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49.9</c:v>
                </c:pt>
                <c:pt idx="1">
                  <c:v>49.9</c:v>
                </c:pt>
                <c:pt idx="2">
                  <c:v>549.22</c:v>
                </c:pt>
                <c:pt idx="3">
                  <c:v>48.41</c:v>
                </c:pt>
                <c:pt idx="4" formatCode="#,##0.00;&quot;△&quot;#,##0.00">
                  <c:v>0</c:v>
                </c:pt>
              </c:numCache>
            </c:numRef>
          </c:val>
          <c:extLst>
            <c:ext xmlns:c16="http://schemas.microsoft.com/office/drawing/2014/chart" uri="{C3380CC4-5D6E-409C-BE32-E72D297353CC}">
              <c16:uniqueId val="{00000000-5BCD-4BA0-AD2A-0FED4801711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5BCD-4BA0-AD2A-0FED4801711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44.84</c:v>
                </c:pt>
                <c:pt idx="1">
                  <c:v>46.02</c:v>
                </c:pt>
                <c:pt idx="2">
                  <c:v>48.15</c:v>
                </c:pt>
                <c:pt idx="3">
                  <c:v>50.99</c:v>
                </c:pt>
                <c:pt idx="4">
                  <c:v>51.72</c:v>
                </c:pt>
              </c:numCache>
            </c:numRef>
          </c:val>
          <c:extLst>
            <c:ext xmlns:c16="http://schemas.microsoft.com/office/drawing/2014/chart" uri="{C3380CC4-5D6E-409C-BE32-E72D297353CC}">
              <c16:uniqueId val="{00000000-8D21-4149-BF4E-167D7FEA60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8D21-4149-BF4E-167D7FEA60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52" zoomScale="98" zoomScaleNormal="98"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南伊勢町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11637</v>
      </c>
      <c r="AM8" s="37"/>
      <c r="AN8" s="37"/>
      <c r="AO8" s="37"/>
      <c r="AP8" s="37"/>
      <c r="AQ8" s="37"/>
      <c r="AR8" s="37"/>
      <c r="AS8" s="37"/>
      <c r="AT8" s="38">
        <f>データ!T6</f>
        <v>241.89</v>
      </c>
      <c r="AU8" s="38"/>
      <c r="AV8" s="38"/>
      <c r="AW8" s="38"/>
      <c r="AX8" s="38"/>
      <c r="AY8" s="38"/>
      <c r="AZ8" s="38"/>
      <c r="BA8" s="38"/>
      <c r="BB8" s="38">
        <f>データ!U6</f>
        <v>48.11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20.309999999999999</v>
      </c>
      <c r="Q10" s="38"/>
      <c r="R10" s="38"/>
      <c r="S10" s="38"/>
      <c r="T10" s="38"/>
      <c r="U10" s="38"/>
      <c r="V10" s="38"/>
      <c r="W10" s="38">
        <f>データ!Q6</f>
        <v>100</v>
      </c>
      <c r="X10" s="38"/>
      <c r="Y10" s="38"/>
      <c r="Z10" s="38"/>
      <c r="AA10" s="38"/>
      <c r="AB10" s="38"/>
      <c r="AC10" s="38"/>
      <c r="AD10" s="37">
        <f>データ!R6</f>
        <v>3410</v>
      </c>
      <c r="AE10" s="37"/>
      <c r="AF10" s="37"/>
      <c r="AG10" s="37"/>
      <c r="AH10" s="37"/>
      <c r="AI10" s="37"/>
      <c r="AJ10" s="37"/>
      <c r="AK10" s="2"/>
      <c r="AL10" s="37">
        <f>データ!V6</f>
        <v>2332</v>
      </c>
      <c r="AM10" s="37"/>
      <c r="AN10" s="37"/>
      <c r="AO10" s="37"/>
      <c r="AP10" s="37"/>
      <c r="AQ10" s="37"/>
      <c r="AR10" s="37"/>
      <c r="AS10" s="37"/>
      <c r="AT10" s="38">
        <f>データ!W6</f>
        <v>46.26</v>
      </c>
      <c r="AU10" s="38"/>
      <c r="AV10" s="38"/>
      <c r="AW10" s="38"/>
      <c r="AX10" s="38"/>
      <c r="AY10" s="38"/>
      <c r="AZ10" s="38"/>
      <c r="BA10" s="38"/>
      <c r="BB10" s="38">
        <f>データ!X6</f>
        <v>50.41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VggU7W3kLKb+R8H4Ajbd7ONFN9HSv0G3clRBPs+dB5avFL489aouL8MvQrATw/jmX9XKTtuBRm0jADuvG59y3g==" saltValue="53+sZTPIRKqkKumtORj+Z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244724</v>
      </c>
      <c r="D6" s="19">
        <f t="shared" si="3"/>
        <v>47</v>
      </c>
      <c r="E6" s="19">
        <f t="shared" si="3"/>
        <v>18</v>
      </c>
      <c r="F6" s="19">
        <f t="shared" si="3"/>
        <v>0</v>
      </c>
      <c r="G6" s="19">
        <f t="shared" si="3"/>
        <v>0</v>
      </c>
      <c r="H6" s="19" t="str">
        <f t="shared" si="3"/>
        <v>三重県　南伊勢町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20.309999999999999</v>
      </c>
      <c r="Q6" s="20">
        <f t="shared" si="3"/>
        <v>100</v>
      </c>
      <c r="R6" s="20">
        <f t="shared" si="3"/>
        <v>3410</v>
      </c>
      <c r="S6" s="20">
        <f t="shared" si="3"/>
        <v>11637</v>
      </c>
      <c r="T6" s="20">
        <f t="shared" si="3"/>
        <v>241.89</v>
      </c>
      <c r="U6" s="20">
        <f t="shared" si="3"/>
        <v>48.11</v>
      </c>
      <c r="V6" s="20">
        <f t="shared" si="3"/>
        <v>2332</v>
      </c>
      <c r="W6" s="20">
        <f t="shared" si="3"/>
        <v>46.26</v>
      </c>
      <c r="X6" s="20">
        <f t="shared" si="3"/>
        <v>50.41</v>
      </c>
      <c r="Y6" s="21">
        <f>IF(Y7="",NA(),Y7)</f>
        <v>78.760000000000005</v>
      </c>
      <c r="Z6" s="21">
        <f t="shared" ref="Z6:AH6" si="4">IF(Z7="",NA(),Z7)</f>
        <v>73.77</v>
      </c>
      <c r="AA6" s="21">
        <f t="shared" si="4"/>
        <v>76.12</v>
      </c>
      <c r="AB6" s="21">
        <f t="shared" si="4"/>
        <v>75.97</v>
      </c>
      <c r="AC6" s="21">
        <f t="shared" si="4"/>
        <v>63.15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570.04999999999995</v>
      </c>
      <c r="BG6" s="21">
        <f t="shared" ref="BG6:BO6" si="7">IF(BG7="",NA(),BG7)</f>
        <v>596.44000000000005</v>
      </c>
      <c r="BH6" s="21">
        <f t="shared" si="7"/>
        <v>573.86</v>
      </c>
      <c r="BI6" s="21">
        <f t="shared" si="7"/>
        <v>398.4</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53.99</v>
      </c>
      <c r="BR6" s="21">
        <f t="shared" ref="BR6:BZ6" si="8">IF(BR7="",NA(),BR7)</f>
        <v>49</v>
      </c>
      <c r="BS6" s="21">
        <f t="shared" si="8"/>
        <v>50.17</v>
      </c>
      <c r="BT6" s="21">
        <f t="shared" si="8"/>
        <v>51.83</v>
      </c>
      <c r="BU6" s="21">
        <f t="shared" si="8"/>
        <v>43.86</v>
      </c>
      <c r="BV6" s="21">
        <f t="shared" si="8"/>
        <v>64.78</v>
      </c>
      <c r="BW6" s="21">
        <f t="shared" si="8"/>
        <v>63.06</v>
      </c>
      <c r="BX6" s="21">
        <f t="shared" si="8"/>
        <v>62.5</v>
      </c>
      <c r="BY6" s="21">
        <f t="shared" si="8"/>
        <v>60.59</v>
      </c>
      <c r="BZ6" s="21">
        <f t="shared" si="8"/>
        <v>60</v>
      </c>
      <c r="CA6" s="20" t="str">
        <f>IF(CA7="","",IF(CA7="-","【-】","【"&amp;SUBSTITUTE(TEXT(CA7,"#,##0.00"),"-","△")&amp;"】"))</f>
        <v>【57.71】</v>
      </c>
      <c r="CB6" s="21">
        <f>IF(CB7="",NA(),CB7)</f>
        <v>262.02</v>
      </c>
      <c r="CC6" s="21">
        <f t="shared" ref="CC6:CK6" si="9">IF(CC7="",NA(),CC7)</f>
        <v>280.02999999999997</v>
      </c>
      <c r="CD6" s="21">
        <f t="shared" si="9"/>
        <v>278.02</v>
      </c>
      <c r="CE6" s="21">
        <f t="shared" si="9"/>
        <v>282.32</v>
      </c>
      <c r="CF6" s="21">
        <f t="shared" si="9"/>
        <v>328.95</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49.9</v>
      </c>
      <c r="CN6" s="21">
        <f t="shared" ref="CN6:CV6" si="10">IF(CN7="",NA(),CN7)</f>
        <v>49.9</v>
      </c>
      <c r="CO6" s="21">
        <f t="shared" si="10"/>
        <v>549.22</v>
      </c>
      <c r="CP6" s="21">
        <f t="shared" si="10"/>
        <v>48.41</v>
      </c>
      <c r="CQ6" s="20">
        <f t="shared" si="10"/>
        <v>0</v>
      </c>
      <c r="CR6" s="21">
        <f t="shared" si="10"/>
        <v>61.79</v>
      </c>
      <c r="CS6" s="21">
        <f t="shared" si="10"/>
        <v>59.94</v>
      </c>
      <c r="CT6" s="21">
        <f t="shared" si="10"/>
        <v>59.64</v>
      </c>
      <c r="CU6" s="21">
        <f t="shared" si="10"/>
        <v>58.19</v>
      </c>
      <c r="CV6" s="21">
        <f t="shared" si="10"/>
        <v>56.52</v>
      </c>
      <c r="CW6" s="20" t="str">
        <f>IF(CW7="","",IF(CW7="-","【-】","【"&amp;SUBSTITUTE(TEXT(CW7,"#,##0.00"),"-","△")&amp;"】"))</f>
        <v>【56.80】</v>
      </c>
      <c r="CX6" s="21">
        <f>IF(CX7="",NA(),CX7)</f>
        <v>44.84</v>
      </c>
      <c r="CY6" s="21">
        <f t="shared" ref="CY6:DG6" si="11">IF(CY7="",NA(),CY7)</f>
        <v>46.02</v>
      </c>
      <c r="CZ6" s="21">
        <f t="shared" si="11"/>
        <v>48.15</v>
      </c>
      <c r="DA6" s="21">
        <f t="shared" si="11"/>
        <v>50.99</v>
      </c>
      <c r="DB6" s="21">
        <f t="shared" si="11"/>
        <v>51.72</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244724</v>
      </c>
      <c r="D7" s="23">
        <v>47</v>
      </c>
      <c r="E7" s="23">
        <v>18</v>
      </c>
      <c r="F7" s="23">
        <v>0</v>
      </c>
      <c r="G7" s="23">
        <v>0</v>
      </c>
      <c r="H7" s="23" t="s">
        <v>99</v>
      </c>
      <c r="I7" s="23" t="s">
        <v>100</v>
      </c>
      <c r="J7" s="23" t="s">
        <v>101</v>
      </c>
      <c r="K7" s="23" t="s">
        <v>102</v>
      </c>
      <c r="L7" s="23" t="s">
        <v>103</v>
      </c>
      <c r="M7" s="23" t="s">
        <v>104</v>
      </c>
      <c r="N7" s="24" t="s">
        <v>105</v>
      </c>
      <c r="O7" s="24" t="s">
        <v>106</v>
      </c>
      <c r="P7" s="24">
        <v>20.309999999999999</v>
      </c>
      <c r="Q7" s="24">
        <v>100</v>
      </c>
      <c r="R7" s="24">
        <v>3410</v>
      </c>
      <c r="S7" s="24">
        <v>11637</v>
      </c>
      <c r="T7" s="24">
        <v>241.89</v>
      </c>
      <c r="U7" s="24">
        <v>48.11</v>
      </c>
      <c r="V7" s="24">
        <v>2332</v>
      </c>
      <c r="W7" s="24">
        <v>46.26</v>
      </c>
      <c r="X7" s="24">
        <v>50.41</v>
      </c>
      <c r="Y7" s="24">
        <v>78.760000000000005</v>
      </c>
      <c r="Z7" s="24">
        <v>73.77</v>
      </c>
      <c r="AA7" s="24">
        <v>76.12</v>
      </c>
      <c r="AB7" s="24">
        <v>75.97</v>
      </c>
      <c r="AC7" s="24">
        <v>63.15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570.04999999999995</v>
      </c>
      <c r="BG7" s="24">
        <v>596.44000000000005</v>
      </c>
      <c r="BH7" s="24">
        <v>573.86</v>
      </c>
      <c r="BI7" s="24">
        <v>398.4</v>
      </c>
      <c r="BJ7" s="24">
        <v>0</v>
      </c>
      <c r="BK7" s="24">
        <v>244.85</v>
      </c>
      <c r="BL7" s="24">
        <v>296.89</v>
      </c>
      <c r="BM7" s="24">
        <v>270.57</v>
      </c>
      <c r="BN7" s="24">
        <v>294.27</v>
      </c>
      <c r="BO7" s="24">
        <v>294.08999999999997</v>
      </c>
      <c r="BP7" s="24">
        <v>310.14</v>
      </c>
      <c r="BQ7" s="24">
        <v>53.99</v>
      </c>
      <c r="BR7" s="24">
        <v>49</v>
      </c>
      <c r="BS7" s="24">
        <v>50.17</v>
      </c>
      <c r="BT7" s="24">
        <v>51.83</v>
      </c>
      <c r="BU7" s="24">
        <v>43.86</v>
      </c>
      <c r="BV7" s="24">
        <v>64.78</v>
      </c>
      <c r="BW7" s="24">
        <v>63.06</v>
      </c>
      <c r="BX7" s="24">
        <v>62.5</v>
      </c>
      <c r="BY7" s="24">
        <v>60.59</v>
      </c>
      <c r="BZ7" s="24">
        <v>60</v>
      </c>
      <c r="CA7" s="24">
        <v>57.71</v>
      </c>
      <c r="CB7" s="24">
        <v>262.02</v>
      </c>
      <c r="CC7" s="24">
        <v>280.02999999999997</v>
      </c>
      <c r="CD7" s="24">
        <v>278.02</v>
      </c>
      <c r="CE7" s="24">
        <v>282.32</v>
      </c>
      <c r="CF7" s="24">
        <v>328.95</v>
      </c>
      <c r="CG7" s="24">
        <v>250.21</v>
      </c>
      <c r="CH7" s="24">
        <v>264.77</v>
      </c>
      <c r="CI7" s="24">
        <v>269.33</v>
      </c>
      <c r="CJ7" s="24">
        <v>280.23</v>
      </c>
      <c r="CK7" s="24">
        <v>282.70999999999998</v>
      </c>
      <c r="CL7" s="24">
        <v>286.17</v>
      </c>
      <c r="CM7" s="24">
        <v>49.9</v>
      </c>
      <c r="CN7" s="24">
        <v>49.9</v>
      </c>
      <c r="CO7" s="24">
        <v>549.22</v>
      </c>
      <c r="CP7" s="24">
        <v>48.41</v>
      </c>
      <c r="CQ7" s="24">
        <v>0</v>
      </c>
      <c r="CR7" s="24">
        <v>61.79</v>
      </c>
      <c r="CS7" s="24">
        <v>59.94</v>
      </c>
      <c r="CT7" s="24">
        <v>59.64</v>
      </c>
      <c r="CU7" s="24">
        <v>58.19</v>
      </c>
      <c r="CV7" s="24">
        <v>56.52</v>
      </c>
      <c r="CW7" s="24">
        <v>56.8</v>
      </c>
      <c r="CX7" s="24">
        <v>44.84</v>
      </c>
      <c r="CY7" s="24">
        <v>46.02</v>
      </c>
      <c r="CZ7" s="24">
        <v>48.15</v>
      </c>
      <c r="DA7" s="24">
        <v>50.99</v>
      </c>
      <c r="DB7" s="24">
        <v>51.72</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2023-01-13T00:09:15Z</dcterms:created>
  <dcterms:modified xsi:type="dcterms:W3CDTF">2023-02-07T02:24:25Z</dcterms:modified>
  <cp:category/>
</cp:coreProperties>
</file>