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2_公営企業決算\R03公営企業決算統計\12_経営比較\05_経営比較分析表\03_市町から\下水道\修正待ち\"/>
    </mc:Choice>
  </mc:AlternateContent>
  <workbookProtection workbookAlgorithmName="SHA-512" workbookHashValue="YI7a28Jz0++bDo8ds+yrPI3GNzFNcTxb+pG8YPz5BR199rA/CvAd+2YHtfm7fU3ISjDk/PIjyjxvFLZA7X9Eag==" workbookSaltValue="IDrDdpeNi9D5hE0+/LXza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<sst xmlns="http://schemas.openxmlformats.org/spreadsheetml/2006/main" count="236" uniqueCount="120">
  <si>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</si>
  <si>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</si>
  <si>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</si>
  <si>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</si>
  <si>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</si>
  <si>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</si>
  <si>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</si>
  <si>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</si>
  <si>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</si>
  <si>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</si>
  <si>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</si>
  <si>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</si>
  <si>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</si>
  <si>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</si>
  <si>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</si>
  <si>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</si>
  <si>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</si>
  <si>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</si>
  <si>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</si>
  <si>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</si>
  <si>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</si>
  <si>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</si>
  <si>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</si>
  <si>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</si>
  <si>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</si>
  <si>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</si>
  <si>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</si>
  <si>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</si>
  <si>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</si>
  <si>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</si>
  <si>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</si>
  <si>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</si>
  <si>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</si>
  <si>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</si>
  <si>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</si>
  <si>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</si>
  <si>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</si>
  <si>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</si>
  <si>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</si>
  <si>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</si>
  <si>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</si>
  <si>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</si>
  <si>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</si>
  <si>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</si>
  <si>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</si>
  <si>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</si>
  <si>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</si>
  <si>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</si>
  <si>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</si>
  <si>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</si>
  <si>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</si>
  <si>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</si>
  <si>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</si>
  <si>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</si>
  <si>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</si>
  <si>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</si>
  <si>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</si>
  <si>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</si>
  <si>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</si>
  <si>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</si>
  <si>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</si>
  <si>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</si>
  <si>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</si>
  <si>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</si>
  <si>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</si>
  <si>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</si>
  <si>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</si>
  <si>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</si>
  <si>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</si>
  <si>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</si>
  <si>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</si>
  <si>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</si>
  <si>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</si>
  <si>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</si>
  <si>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</si>
  <si>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</si>
  <si>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</si>
  <si>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</si>
  <si>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</si>
  <si>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</si>
  <si>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</si>
  <si>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</si>
  <si>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</si>
  <si>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</si>
  <si>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</si>
  <si>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</si>
  <si>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</si>
  <si>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</si>
  <si>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</si>
  <si>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</si>
  <si>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</si>
  <si>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</si>
  <si>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</si>
  <si>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</si>
  <si>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</si>
  <si>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</si>
  <si>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</si>
  <si>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玉城町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</si>
  <si>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</si>
  <si>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</si>
  <si>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</si>
  <si>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</si>
  <si>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</si>
  <si>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</si>
  <si>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</si>
  <si>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</si>
  <si>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</si>
  <si>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</si>
  <si>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</si>
  <si>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</si>
  <si>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</si>
  <si>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</si>
  <si>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</si>
  <si>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</si>
  <si>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</si>
  <si>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</si>
  <si>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</si>
  <si>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①収益的収支比率：総費用が増えたことで比率が下がりました。要因は地方債償還金が増えたためです。
②企業債残高事業規模比率：企業債元金返済に係る一般会計負担分が100％のため数値化されていません。
③経費回収率：公費負担分を除く汚水処理費に対する使用料割合は類似団体平均値を下回っています。
④汚水処理原価：前年度と比べ上がっています。なお類似団体平均値を下回っています。
⑤施設利用率：三地区に処理場を有し汚水処理を行っています。高い数値を保ち適正であると言えます。
⑥水洗化率：高い数値となります。</t>
    <rPh sb="1" eb="4">
      <t>シュウエキテキ</t>
    </rPh>
    <rPh sb="4" eb="6">
      <t>シュウシ</t>
    </rPh>
    <rPh sb="6" eb="8">
      <t>ヒリツ</t>
    </rPh>
    <rPh sb="9" eb="12">
      <t>ソウヒヨウ</t>
    </rPh>
    <rPh sb="13" eb="14">
      <t>フ</t>
    </rPh>
    <rPh sb="19" eb="21">
      <t>ヒリツ</t>
    </rPh>
    <rPh sb="22" eb="23">
      <t>サ</t>
    </rPh>
    <rPh sb="29" eb="31">
      <t>ヨウイン</t>
    </rPh>
    <rPh sb="32" eb="35">
      <t>チホウサイ</t>
    </rPh>
    <rPh sb="35" eb="37">
      <t>ショウカン</t>
    </rPh>
    <rPh sb="37" eb="38">
      <t>キン</t>
    </rPh>
    <rPh sb="39" eb="40">
      <t>フ</t>
    </rPh>
    <rPh sb="50" eb="52">
      <t>キギョウ</t>
    </rPh>
    <rPh sb="52" eb="53">
      <t>サイ</t>
    </rPh>
    <rPh sb="53" eb="55">
      <t>ザンダカ</t>
    </rPh>
    <rPh sb="55" eb="57">
      <t>ジギョウ</t>
    </rPh>
    <rPh sb="57" eb="59">
      <t>キボ</t>
    </rPh>
    <rPh sb="59" eb="61">
      <t>ヒリツ</t>
    </rPh>
    <rPh sb="62" eb="64">
      <t>キギョウ</t>
    </rPh>
    <rPh sb="64" eb="65">
      <t>サイ</t>
    </rPh>
    <rPh sb="65" eb="67">
      <t>ガンキン</t>
    </rPh>
    <rPh sb="67" eb="69">
      <t>ヘンサイ</t>
    </rPh>
    <rPh sb="70" eb="71">
      <t>カカ</t>
    </rPh>
    <rPh sb="72" eb="74">
      <t>イッパン</t>
    </rPh>
    <rPh sb="74" eb="76">
      <t>カイケイ</t>
    </rPh>
    <rPh sb="76" eb="78">
      <t>フタン</t>
    </rPh>
    <rPh sb="78" eb="79">
      <t>ブン</t>
    </rPh>
    <rPh sb="87" eb="89">
      <t>スウチ</t>
    </rPh>
    <rPh sb="89" eb="90">
      <t>カ</t>
    </rPh>
    <rPh sb="101" eb="103">
      <t>ケイヒ</t>
    </rPh>
    <rPh sb="103" eb="105">
      <t>カイシュウ</t>
    </rPh>
    <rPh sb="105" eb="106">
      <t>リツ</t>
    </rPh>
    <rPh sb="107" eb="109">
      <t>コウヒ</t>
    </rPh>
    <rPh sb="109" eb="111">
      <t>フタン</t>
    </rPh>
    <rPh sb="111" eb="112">
      <t>ブン</t>
    </rPh>
    <rPh sb="113" eb="114">
      <t>ノゾ</t>
    </rPh>
    <rPh sb="115" eb="117">
      <t>オスイ</t>
    </rPh>
    <rPh sb="117" eb="119">
      <t>ショリ</t>
    </rPh>
    <rPh sb="119" eb="120">
      <t>ヒ</t>
    </rPh>
    <rPh sb="121" eb="122">
      <t>タイ</t>
    </rPh>
    <rPh sb="124" eb="127">
      <t>シヨウリョウ</t>
    </rPh>
    <rPh sb="127" eb="129">
      <t>ワリアイ</t>
    </rPh>
    <rPh sb="130" eb="132">
      <t>ルイジ</t>
    </rPh>
    <rPh sb="132" eb="134">
      <t>ダンタイ</t>
    </rPh>
    <rPh sb="134" eb="136">
      <t>ヘイキン</t>
    </rPh>
    <rPh sb="136" eb="137">
      <t>チ</t>
    </rPh>
    <rPh sb="138" eb="140">
      <t>シタマワ</t>
    </rPh>
    <rPh sb="149" eb="151">
      <t>オスイ</t>
    </rPh>
    <rPh sb="151" eb="153">
      <t>ショリ</t>
    </rPh>
    <rPh sb="153" eb="155">
      <t>ゲンカ</t>
    </rPh>
    <rPh sb="156" eb="159">
      <t>ゼンネンド</t>
    </rPh>
    <rPh sb="160" eb="161">
      <t>クラ</t>
    </rPh>
    <rPh sb="162" eb="163">
      <t>ア</t>
    </rPh>
    <rPh sb="172" eb="174">
      <t>ルイジ</t>
    </rPh>
    <rPh sb="174" eb="176">
      <t>ダンタイ</t>
    </rPh>
    <rPh sb="176" eb="178">
      <t>ヘイキン</t>
    </rPh>
    <rPh sb="178" eb="179">
      <t>チ</t>
    </rPh>
    <rPh sb="180" eb="182">
      <t>シタマワ</t>
    </rPh>
    <rPh sb="191" eb="193">
      <t>シセツ</t>
    </rPh>
    <rPh sb="193" eb="195">
      <t>リヨウ</t>
    </rPh>
    <rPh sb="195" eb="196">
      <t>リツ</t>
    </rPh>
    <rPh sb="197" eb="200">
      <t>サンチク</t>
    </rPh>
    <rPh sb="201" eb="204">
      <t>ショリジョウ</t>
    </rPh>
    <rPh sb="205" eb="206">
      <t>ユウ</t>
    </rPh>
    <rPh sb="207" eb="209">
      <t>オスイ</t>
    </rPh>
    <rPh sb="209" eb="211">
      <t>ショリ</t>
    </rPh>
    <rPh sb="212" eb="213">
      <t>オコナ</t>
    </rPh>
    <rPh sb="219" eb="220">
      <t>タカ</t>
    </rPh>
    <rPh sb="221" eb="223">
      <t>スウチ</t>
    </rPh>
    <rPh sb="224" eb="225">
      <t>タモ</t>
    </rPh>
    <rPh sb="226" eb="228">
      <t>テキセイ</t>
    </rPh>
    <rPh sb="232" eb="233">
      <t>イ</t>
    </rPh>
    <rPh sb="240" eb="243">
      <t>スイセンカ</t>
    </rPh>
    <rPh sb="243" eb="244">
      <t>リツ</t>
    </rPh>
    <rPh sb="245" eb="246">
      <t>タカ</t>
    </rPh>
    <rPh sb="247" eb="249">
      <t>スウチ</t>
    </rPh>
    <phoneticPr fontId="4"/>
  </si>
  <si>
    <t>③管渠改善率：
現在は管渠より常時稼働している処理場機器の修繕を実施しています。</t>
    <rPh sb="1" eb="3">
      <t>カンキョ</t>
    </rPh>
    <rPh sb="3" eb="5">
      <t>カイゼン</t>
    </rPh>
    <rPh sb="5" eb="6">
      <t>リツ</t>
    </rPh>
    <rPh sb="8" eb="10">
      <t>ゲンザイ</t>
    </rPh>
    <rPh sb="11" eb="13">
      <t>カンキョ</t>
    </rPh>
    <rPh sb="15" eb="17">
      <t>ジョウジ</t>
    </rPh>
    <rPh sb="17" eb="19">
      <t>カドウ</t>
    </rPh>
    <rPh sb="23" eb="26">
      <t>ショリジョウ</t>
    </rPh>
    <rPh sb="26" eb="28">
      <t>キキ</t>
    </rPh>
    <rPh sb="29" eb="31">
      <t>シュウゼン</t>
    </rPh>
    <rPh sb="32" eb="34">
      <t>ジッシ</t>
    </rPh>
    <phoneticPr fontId="4"/>
  </si>
  <si>
    <r>
      <t xml:space="preserve">当該年度は令和4年度からの下水道使用料見直しを実施し、半年間の周知でありましたが改定させていただくこととなりました。
</t>
    </r>
    <r>
      <rPr>
        <sz val="11"/>
        <color rgb="FFFF0000"/>
        <rFont val="ＭＳ ゴシック"/>
        <family val="3"/>
        <charset val="128"/>
      </rPr>
      <t>令和5年度より公営企業会計に移行し、下水道事業会計における農業集落排水事業として経営状況・管渠老朽化率の状況の指標が増え、健全性・効率性及び老朽化の状況を「見える化」いたします。
そのためにも効率的な維持管理を図り、経費削減に努めなければならないと共に、管渠だけでなく、中継ポンプ・処理場機器が支障なく汚水処理ができるよう、計画的に機器類の更新を行なっていきます。</t>
    </r>
    <rPh sb="0" eb="2">
      <t>トウガイ</t>
    </rPh>
    <rPh sb="2" eb="4">
      <t>ネンド</t>
    </rPh>
    <rPh sb="5" eb="7">
      <t>レイワ</t>
    </rPh>
    <rPh sb="8" eb="10">
      <t>ネンド</t>
    </rPh>
    <rPh sb="13" eb="16">
      <t>ゲスイドウ</t>
    </rPh>
    <rPh sb="16" eb="18">
      <t>シヨウ</t>
    </rPh>
    <rPh sb="18" eb="19">
      <t>リョウ</t>
    </rPh>
    <rPh sb="19" eb="21">
      <t>ミナオ</t>
    </rPh>
    <rPh sb="23" eb="25">
      <t>ジッシ</t>
    </rPh>
    <rPh sb="27" eb="30">
      <t>ハントシカン</t>
    </rPh>
    <rPh sb="31" eb="33">
      <t>シュウチ</t>
    </rPh>
    <rPh sb="40" eb="42">
      <t>カイテイ</t>
    </rPh>
    <rPh sb="59" eb="61">
      <t>レイワ</t>
    </rPh>
    <rPh sb="62" eb="64">
      <t>ネンド</t>
    </rPh>
    <rPh sb="66" eb="68">
      <t>コウエイ</t>
    </rPh>
    <rPh sb="68" eb="70">
      <t>キギョウ</t>
    </rPh>
    <rPh sb="70" eb="72">
      <t>カイケイ</t>
    </rPh>
    <rPh sb="73" eb="75">
      <t>イコウ</t>
    </rPh>
    <rPh sb="77" eb="80">
      <t>ゲスイドウ</t>
    </rPh>
    <rPh sb="80" eb="82">
      <t>ジギョウ</t>
    </rPh>
    <rPh sb="82" eb="84">
      <t>カイケイ</t>
    </rPh>
    <rPh sb="88" eb="90">
      <t>ノウギョウ</t>
    </rPh>
    <rPh sb="90" eb="92">
      <t>シュウラク</t>
    </rPh>
    <rPh sb="92" eb="94">
      <t>ハイスイ</t>
    </rPh>
    <rPh sb="94" eb="96">
      <t>ジギョウ</t>
    </rPh>
    <rPh sb="99" eb="101">
      <t>ケイエイ</t>
    </rPh>
    <rPh sb="101" eb="103">
      <t>ジョウキョウ</t>
    </rPh>
    <rPh sb="104" eb="106">
      <t>カンキョ</t>
    </rPh>
    <rPh sb="106" eb="109">
      <t>ロウキュウカ</t>
    </rPh>
    <rPh sb="109" eb="110">
      <t>リツ</t>
    </rPh>
    <rPh sb="111" eb="113">
      <t>ジョウキョウ</t>
    </rPh>
    <rPh sb="114" eb="116">
      <t>シヒョウ</t>
    </rPh>
    <rPh sb="117" eb="118">
      <t>フ</t>
    </rPh>
    <rPh sb="120" eb="122">
      <t>ケンゼン</t>
    </rPh>
    <rPh sb="122" eb="123">
      <t>セイ</t>
    </rPh>
    <rPh sb="124" eb="126">
      <t>コウリツ</t>
    </rPh>
    <rPh sb="126" eb="127">
      <t>セイ</t>
    </rPh>
    <rPh sb="127" eb="128">
      <t>オヨ</t>
    </rPh>
    <rPh sb="129" eb="132">
      <t>ロウキュウカ</t>
    </rPh>
    <rPh sb="133" eb="135">
      <t>ジョウキョウ</t>
    </rPh>
    <rPh sb="137" eb="138">
      <t>ミ</t>
    </rPh>
    <rPh sb="140" eb="141">
      <t>カ</t>
    </rPh>
    <rPh sb="155" eb="158">
      <t>コウリツテキ</t>
    </rPh>
    <rPh sb="159" eb="161">
      <t>イジ</t>
    </rPh>
    <rPh sb="161" eb="163">
      <t>カンリ</t>
    </rPh>
    <rPh sb="164" eb="165">
      <t>ハカ</t>
    </rPh>
    <rPh sb="167" eb="169">
      <t>ケイヒ</t>
    </rPh>
    <rPh sb="169" eb="171">
      <t>サクゲン</t>
    </rPh>
    <rPh sb="172" eb="173">
      <t>ツト</t>
    </rPh>
    <rPh sb="183" eb="184">
      <t>トモ</t>
    </rPh>
    <rPh sb="186" eb="188">
      <t>カンキョ</t>
    </rPh>
    <rPh sb="194" eb="196">
      <t>チュウケイ</t>
    </rPh>
    <rPh sb="200" eb="203">
      <t>ショリジョウ</t>
    </rPh>
    <rPh sb="203" eb="205">
      <t>キキ</t>
    </rPh>
    <rPh sb="206" eb="208">
      <t>シショウ</t>
    </rPh>
    <rPh sb="210" eb="212">
      <t>オスイ</t>
    </rPh>
    <rPh sb="212" eb="214">
      <t>ショリ</t>
    </rPh>
    <rPh sb="221" eb="223">
      <t>ケイカク</t>
    </rPh>
    <rPh sb="223" eb="224">
      <t>テキ</t>
    </rPh>
    <rPh sb="225" eb="227">
      <t>キキ</t>
    </rPh>
    <rPh sb="227" eb="228">
      <t>ルイ</t>
    </rPh>
    <rPh sb="229" eb="231">
      <t>コウシン</t>
    </rPh>
    <rPh sb="232" eb="233">
      <t>オコ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</si>
</sst>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A1-4B71-A793-FE257D7A87D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BBA1-4B71-A793-FE257D7A87D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85.95</c:v>
                </c:pt>
                <c:pt idx="1">
                  <c:v>85.95</c:v>
                </c:pt>
                <c:pt idx="2">
                  <c:v>85.95</c:v>
                </c:pt>
                <c:pt idx="3">
                  <c:v>85.95</c:v>
                </c:pt>
                <c:pt idx="4">
                  <c:v>85.95</c:v>
                </c:pt>
              </c:numCache>
            </c:numRef>
          </c:val>
          <c:extLst>
            <c:ext xmlns:c16="http://schemas.microsoft.com/office/drawing/2014/chart" uri="{C3380CC4-5D6E-409C-BE32-E72D297353CC}">
              <c16:uniqueId val="{00000000-ECE3-4762-9D46-0E672C16999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ECE3-4762-9D46-0E672C16999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95.11</c:v>
                </c:pt>
                <c:pt idx="1">
                  <c:v>94.32</c:v>
                </c:pt>
                <c:pt idx="2">
                  <c:v>93.37</c:v>
                </c:pt>
                <c:pt idx="3">
                  <c:v>94.03</c:v>
                </c:pt>
                <c:pt idx="4">
                  <c:v>95.96</c:v>
                </c:pt>
              </c:numCache>
            </c:numRef>
          </c:val>
          <c:extLst>
            <c:ext xmlns:c16="http://schemas.microsoft.com/office/drawing/2014/chart" uri="{C3380CC4-5D6E-409C-BE32-E72D297353CC}">
              <c16:uniqueId val="{00000000-92C9-4307-A85B-37C2D54E0ED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92C9-4307-A85B-37C2D54E0ED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59.5</c:v>
                </c:pt>
                <c:pt idx="1">
                  <c:v>61.19</c:v>
                </c:pt>
                <c:pt idx="2">
                  <c:v>97.05</c:v>
                </c:pt>
                <c:pt idx="3">
                  <c:v>89.93</c:v>
                </c:pt>
                <c:pt idx="4">
                  <c:v>86.42</c:v>
                </c:pt>
              </c:numCache>
            </c:numRef>
          </c:val>
          <c:extLst>
            <c:ext xmlns:c16="http://schemas.microsoft.com/office/drawing/2014/chart" uri="{C3380CC4-5D6E-409C-BE32-E72D297353CC}">
              <c16:uniqueId val="{00000000-4205-472D-A99F-98BD477D8DC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05-472D-A99F-98BD477D8DC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40-4A30-BC41-62F1FAB0D40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40-4A30-BC41-62F1FAB0D40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E2-4988-8645-185E7545545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E2-4988-8645-185E7545545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1F-4E69-A9E0-79267F9C004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1F-4E69-A9E0-79267F9C004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05-46FD-8C6E-A950998BE73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05-46FD-8C6E-A950998BE73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98-40CC-9E89-5F097BF7720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4598-40CC-9E89-5F097BF7720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20.28</c:v>
                </c:pt>
                <c:pt idx="1">
                  <c:v>19.93</c:v>
                </c:pt>
                <c:pt idx="2">
                  <c:v>42.84</c:v>
                </c:pt>
                <c:pt idx="3">
                  <c:v>37.21</c:v>
                </c:pt>
                <c:pt idx="4">
                  <c:v>34.65</c:v>
                </c:pt>
              </c:numCache>
            </c:numRef>
          </c:val>
          <c:extLst>
            <c:ext xmlns:c16="http://schemas.microsoft.com/office/drawing/2014/chart" uri="{C3380CC4-5D6E-409C-BE32-E72D297353CC}">
              <c16:uniqueId val="{00000000-7AA0-4DD7-A740-E03F5AD29AC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7AA0-4DD7-A740-E03F5AD29AC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451.72</c:v>
                </c:pt>
                <c:pt idx="1">
                  <c:v>453.06</c:v>
                </c:pt>
                <c:pt idx="2">
                  <c:v>215.41</c:v>
                </c:pt>
                <c:pt idx="3">
                  <c:v>250.32</c:v>
                </c:pt>
                <c:pt idx="4">
                  <c:v>268.3</c:v>
                </c:pt>
              </c:numCache>
            </c:numRef>
          </c:val>
          <c:extLst>
            <c:ext xmlns:c16="http://schemas.microsoft.com/office/drawing/2014/chart" uri="{C3380CC4-5D6E-409C-BE32-E72D297353CC}">
              <c16:uniqueId val="{00000000-DC4D-4CC9-B67C-5B5D0EDD32B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DC4D-4CC9-B67C-5B5D0EDD32B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Z6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玉城町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15271</v>
      </c>
      <c r="AM8" s="42"/>
      <c r="AN8" s="42"/>
      <c r="AO8" s="42"/>
      <c r="AP8" s="42"/>
      <c r="AQ8" s="42"/>
      <c r="AR8" s="42"/>
      <c r="AS8" s="42"/>
      <c r="AT8" s="35">
        <f>データ!T6</f>
        <v>40.909999999999997</v>
      </c>
      <c r="AU8" s="35"/>
      <c r="AV8" s="35"/>
      <c r="AW8" s="35"/>
      <c r="AX8" s="35"/>
      <c r="AY8" s="35"/>
      <c r="AZ8" s="35"/>
      <c r="BA8" s="35"/>
      <c r="BB8" s="35">
        <f>データ!U6</f>
        <v>373.28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8.6</v>
      </c>
      <c r="Q10" s="35"/>
      <c r="R10" s="35"/>
      <c r="S10" s="35"/>
      <c r="T10" s="35"/>
      <c r="U10" s="35"/>
      <c r="V10" s="35"/>
      <c r="W10" s="35">
        <f>データ!Q6</f>
        <v>103.87</v>
      </c>
      <c r="X10" s="35"/>
      <c r="Y10" s="35"/>
      <c r="Z10" s="35"/>
      <c r="AA10" s="35"/>
      <c r="AB10" s="35"/>
      <c r="AC10" s="35"/>
      <c r="AD10" s="42">
        <f>データ!R6</f>
        <v>1640</v>
      </c>
      <c r="AE10" s="42"/>
      <c r="AF10" s="42"/>
      <c r="AG10" s="42"/>
      <c r="AH10" s="42"/>
      <c r="AI10" s="42"/>
      <c r="AJ10" s="42"/>
      <c r="AK10" s="2"/>
      <c r="AL10" s="42">
        <f>データ!V6</f>
        <v>1313</v>
      </c>
      <c r="AM10" s="42"/>
      <c r="AN10" s="42"/>
      <c r="AO10" s="42"/>
      <c r="AP10" s="42"/>
      <c r="AQ10" s="42"/>
      <c r="AR10" s="42"/>
      <c r="AS10" s="42"/>
      <c r="AT10" s="35">
        <f>データ!W6</f>
        <v>0.52</v>
      </c>
      <c r="AU10" s="35"/>
      <c r="AV10" s="35"/>
      <c r="AW10" s="35"/>
      <c r="AX10" s="35"/>
      <c r="AY10" s="35"/>
      <c r="AZ10" s="35"/>
      <c r="BA10" s="35"/>
      <c r="BB10" s="35">
        <f>データ!X6</f>
        <v>2525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118</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eUXfJ4/wjqUyBJ2NbLhA+BTGPidZ9BKIfmzsJCmcn3xXDhY+qaSNoScGBXJxIMStlobQ51I7tMxchAee7RAM7w==" saltValue="/AL/HjtkRUU5T22z6CxSk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244619</v>
      </c>
      <c r="D6" s="19">
        <f t="shared" si="3"/>
        <v>47</v>
      </c>
      <c r="E6" s="19">
        <f t="shared" si="3"/>
        <v>17</v>
      </c>
      <c r="F6" s="19">
        <f t="shared" si="3"/>
        <v>5</v>
      </c>
      <c r="G6" s="19">
        <f t="shared" si="3"/>
        <v>0</v>
      </c>
      <c r="H6" s="19" t="str">
        <f t="shared" si="3"/>
        <v>三重県　玉城町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8.6</v>
      </c>
      <c r="Q6" s="20">
        <f t="shared" si="3"/>
        <v>103.87</v>
      </c>
      <c r="R6" s="20">
        <f t="shared" si="3"/>
        <v>1640</v>
      </c>
      <c r="S6" s="20">
        <f t="shared" si="3"/>
        <v>15271</v>
      </c>
      <c r="T6" s="20">
        <f t="shared" si="3"/>
        <v>40.909999999999997</v>
      </c>
      <c r="U6" s="20">
        <f t="shared" si="3"/>
        <v>373.28</v>
      </c>
      <c r="V6" s="20">
        <f t="shared" si="3"/>
        <v>1313</v>
      </c>
      <c r="W6" s="20">
        <f t="shared" si="3"/>
        <v>0.52</v>
      </c>
      <c r="X6" s="20">
        <f t="shared" si="3"/>
        <v>2525</v>
      </c>
      <c r="Y6" s="21">
        <f>IF(Y7="",NA(),Y7)</f>
        <v>59.5</v>
      </c>
      <c r="Z6" s="21">
        <f t="shared" ref="Z6:AH6" si="4">IF(Z7="",NA(),Z7)</f>
        <v>61.19</v>
      </c>
      <c r="AA6" s="21">
        <f t="shared" si="4"/>
        <v>97.05</v>
      </c>
      <c r="AB6" s="21">
        <f t="shared" si="4"/>
        <v>89.93</v>
      </c>
      <c r="AC6" s="21">
        <f t="shared" si="4"/>
        <v>86.42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20.28</v>
      </c>
      <c r="BR6" s="21">
        <f t="shared" ref="BR6:BZ6" si="8">IF(BR7="",NA(),BR7)</f>
        <v>19.93</v>
      </c>
      <c r="BS6" s="21">
        <f t="shared" si="8"/>
        <v>42.84</v>
      </c>
      <c r="BT6" s="21">
        <f t="shared" si="8"/>
        <v>37.21</v>
      </c>
      <c r="BU6" s="21">
        <f t="shared" si="8"/>
        <v>34.65</v>
      </c>
      <c r="BV6" s="21">
        <f t="shared" si="8"/>
        <v>59.8</v>
      </c>
      <c r="BW6" s="21">
        <f t="shared" si="8"/>
        <v>57.77</v>
      </c>
      <c r="BX6" s="21">
        <f t="shared" si="8"/>
        <v>57.31</v>
      </c>
      <c r="BY6" s="21">
        <f t="shared" si="8"/>
        <v>57.08</v>
      </c>
      <c r="BZ6" s="21">
        <f t="shared" si="8"/>
        <v>56.26</v>
      </c>
      <c r="CA6" s="20" t="str">
        <f>IF(CA7="","",IF(CA7="-","【-】","【"&amp;SUBSTITUTE(TEXT(CA7,"#,##0.00"),"-","△")&amp;"】"))</f>
        <v>【60.65】</v>
      </c>
      <c r="CB6" s="21">
        <f>IF(CB7="",NA(),CB7)</f>
        <v>451.72</v>
      </c>
      <c r="CC6" s="21">
        <f t="shared" ref="CC6:CK6" si="9">IF(CC7="",NA(),CC7)</f>
        <v>453.06</v>
      </c>
      <c r="CD6" s="21">
        <f t="shared" si="9"/>
        <v>215.41</v>
      </c>
      <c r="CE6" s="21">
        <f t="shared" si="9"/>
        <v>250.32</v>
      </c>
      <c r="CF6" s="21">
        <f t="shared" si="9"/>
        <v>268.3</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85.95</v>
      </c>
      <c r="CN6" s="21">
        <f t="shared" ref="CN6:CV6" si="10">IF(CN7="",NA(),CN7)</f>
        <v>85.95</v>
      </c>
      <c r="CO6" s="21">
        <f t="shared" si="10"/>
        <v>85.95</v>
      </c>
      <c r="CP6" s="21">
        <f t="shared" si="10"/>
        <v>85.95</v>
      </c>
      <c r="CQ6" s="21">
        <f t="shared" si="10"/>
        <v>85.95</v>
      </c>
      <c r="CR6" s="21">
        <f t="shared" si="10"/>
        <v>51.75</v>
      </c>
      <c r="CS6" s="21">
        <f t="shared" si="10"/>
        <v>50.68</v>
      </c>
      <c r="CT6" s="21">
        <f t="shared" si="10"/>
        <v>50.14</v>
      </c>
      <c r="CU6" s="21">
        <f t="shared" si="10"/>
        <v>54.83</v>
      </c>
      <c r="CV6" s="21">
        <f t="shared" si="10"/>
        <v>66.53</v>
      </c>
      <c r="CW6" s="20" t="str">
        <f>IF(CW7="","",IF(CW7="-","【-】","【"&amp;SUBSTITUTE(TEXT(CW7,"#,##0.00"),"-","△")&amp;"】"))</f>
        <v>【61.14】</v>
      </c>
      <c r="CX6" s="21">
        <f>IF(CX7="",NA(),CX7)</f>
        <v>95.11</v>
      </c>
      <c r="CY6" s="21">
        <f t="shared" ref="CY6:DG6" si="11">IF(CY7="",NA(),CY7)</f>
        <v>94.32</v>
      </c>
      <c r="CZ6" s="21">
        <f t="shared" si="11"/>
        <v>93.37</v>
      </c>
      <c r="DA6" s="21">
        <f t="shared" si="11"/>
        <v>94.03</v>
      </c>
      <c r="DB6" s="21">
        <f t="shared" si="11"/>
        <v>95.96</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244619</v>
      </c>
      <c r="D7" s="23">
        <v>47</v>
      </c>
      <c r="E7" s="23">
        <v>17</v>
      </c>
      <c r="F7" s="23">
        <v>5</v>
      </c>
      <c r="G7" s="23">
        <v>0</v>
      </c>
      <c r="H7" s="23" t="s">
        <v>97</v>
      </c>
      <c r="I7" s="23" t="s">
        <v>98</v>
      </c>
      <c r="J7" s="23" t="s">
        <v>99</v>
      </c>
      <c r="K7" s="23" t="s">
        <v>100</v>
      </c>
      <c r="L7" s="23" t="s">
        <v>101</v>
      </c>
      <c r="M7" s="23" t="s">
        <v>102</v>
      </c>
      <c r="N7" s="24" t="s">
        <v>103</v>
      </c>
      <c r="O7" s="24" t="s">
        <v>104</v>
      </c>
      <c r="P7" s="24">
        <v>8.6</v>
      </c>
      <c r="Q7" s="24">
        <v>103.87</v>
      </c>
      <c r="R7" s="24">
        <v>1640</v>
      </c>
      <c r="S7" s="24">
        <v>15271</v>
      </c>
      <c r="T7" s="24">
        <v>40.909999999999997</v>
      </c>
      <c r="U7" s="24">
        <v>373.28</v>
      </c>
      <c r="V7" s="24">
        <v>1313</v>
      </c>
      <c r="W7" s="24">
        <v>0.52</v>
      </c>
      <c r="X7" s="24">
        <v>2525</v>
      </c>
      <c r="Y7" s="24">
        <v>59.5</v>
      </c>
      <c r="Z7" s="24">
        <v>61.19</v>
      </c>
      <c r="AA7" s="24">
        <v>97.05</v>
      </c>
      <c r="AB7" s="24">
        <v>89.93</v>
      </c>
      <c r="AC7" s="24">
        <v>86.42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20.28</v>
      </c>
      <c r="BR7" s="24">
        <v>19.93</v>
      </c>
      <c r="BS7" s="24">
        <v>42.84</v>
      </c>
      <c r="BT7" s="24">
        <v>37.21</v>
      </c>
      <c r="BU7" s="24">
        <v>34.65</v>
      </c>
      <c r="BV7" s="24">
        <v>59.8</v>
      </c>
      <c r="BW7" s="24">
        <v>57.77</v>
      </c>
      <c r="BX7" s="24">
        <v>57.31</v>
      </c>
      <c r="BY7" s="24">
        <v>57.08</v>
      </c>
      <c r="BZ7" s="24">
        <v>56.26</v>
      </c>
      <c r="CA7" s="24">
        <v>60.65</v>
      </c>
      <c r="CB7" s="24">
        <v>451.72</v>
      </c>
      <c r="CC7" s="24">
        <v>453.06</v>
      </c>
      <c r="CD7" s="24">
        <v>215.41</v>
      </c>
      <c r="CE7" s="24">
        <v>250.32</v>
      </c>
      <c r="CF7" s="24">
        <v>268.3</v>
      </c>
      <c r="CG7" s="24">
        <v>263.76</v>
      </c>
      <c r="CH7" s="24">
        <v>274.35000000000002</v>
      </c>
      <c r="CI7" s="24">
        <v>273.52</v>
      </c>
      <c r="CJ7" s="24">
        <v>274.99</v>
      </c>
      <c r="CK7" s="24">
        <v>282.08999999999997</v>
      </c>
      <c r="CL7" s="24">
        <v>256.97000000000003</v>
      </c>
      <c r="CM7" s="24">
        <v>85.95</v>
      </c>
      <c r="CN7" s="24">
        <v>85.95</v>
      </c>
      <c r="CO7" s="24">
        <v>85.95</v>
      </c>
      <c r="CP7" s="24">
        <v>85.95</v>
      </c>
      <c r="CQ7" s="24">
        <v>85.95</v>
      </c>
      <c r="CR7" s="24">
        <v>51.75</v>
      </c>
      <c r="CS7" s="24">
        <v>50.68</v>
      </c>
      <c r="CT7" s="24">
        <v>50.14</v>
      </c>
      <c r="CU7" s="24">
        <v>54.83</v>
      </c>
      <c r="CV7" s="24">
        <v>66.53</v>
      </c>
      <c r="CW7" s="24">
        <v>61.14</v>
      </c>
      <c r="CX7" s="24">
        <v>95.11</v>
      </c>
      <c r="CY7" s="24">
        <v>94.32</v>
      </c>
      <c r="CZ7" s="24">
        <v>93.37</v>
      </c>
      <c r="DA7" s="24">
        <v>94.03</v>
      </c>
      <c r="DB7" s="24">
        <v>95.96</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2023-02-07T09:06:02Z</cp:lastPrinted>
  <dcterms:created xsi:type="dcterms:W3CDTF">2023-01-13T00:02:27Z</dcterms:created>
  <dcterms:modified xsi:type="dcterms:W3CDTF">2023-02-08T00:01:23Z</dcterms:modified>
  <cp:category/>
</cp:coreProperties>
</file>