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R03公営企業決算統計\12_経営比較\05_経営比較分析表\03_市町から\下水道\確認まだ\"/>
    </mc:Choice>
  </mc:AlternateContent>
  <workbookProtection workbookAlgorithmName="SHA-512" workbookHashValue="HbVWqr/Q1UqltsLHXHFl9nuwfNFzyZ9BPJcADj1gVv9xnNlC+mxttp7Wz7c/3F4c4QCIknyj18zSitzLvt/9ww==" workbookSaltValue="lyqZEFU3/4FsKR8kNfO+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<sst xmlns="http://schemas.openxmlformats.org/spreadsheetml/2006/main" count="236" uniqueCount="119">
  <si>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</si>
  <si>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</si>
  <si>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</si>
  <si>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</si>
  <si>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</si>
  <si>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</si>
  <si>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</si>
  <si>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</si>
  <si>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</si>
  <si>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</si>
  <si>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</si>
  <si>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</si>
  <si>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</si>
  <si>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</si>
  <si>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</si>
  <si>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</si>
  <si>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</si>
  <si>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</si>
  <si>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</si>
  <si>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</si>
  <si>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</si>
  <si>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</si>
  <si>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</si>
  <si>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</si>
  <si>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</si>
  <si>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</si>
  <si>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</si>
  <si>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</si>
  <si>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</si>
  <si>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</si>
  <si>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</si>
  <si>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</si>
  <si>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</si>
  <si>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</si>
  <si>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</si>
  <si>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</si>
  <si>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</si>
  <si>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</si>
  <si>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</si>
  <si>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</si>
  <si>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</si>
  <si>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</si>
  <si>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</si>
  <si>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</si>
  <si>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</si>
  <si>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</si>
  <si>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</si>
  <si>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</si>
  <si>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</si>
  <si>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</si>
  <si>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</si>
  <si>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</si>
  <si>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</si>
  <si>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</si>
  <si>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</si>
  <si>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</si>
  <si>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</si>
  <si>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</si>
  <si>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</si>
  <si>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</si>
  <si>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</si>
  <si>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</si>
  <si>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</si>
  <si>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</si>
  <si>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</si>
  <si>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</si>
  <si>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</si>
  <si>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</si>
  <si>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</si>
  <si>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</si>
  <si>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</si>
  <si>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</si>
  <si>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</si>
  <si>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</si>
  <si>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</si>
  <si>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</si>
  <si>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</si>
  <si>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</si>
  <si>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</si>
  <si>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</si>
  <si>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</si>
  <si>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</si>
  <si>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</si>
  <si>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</si>
  <si>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</si>
  <si>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</si>
  <si>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</si>
  <si>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</si>
  <si>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</si>
  <si>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</si>
  <si>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</si>
  <si>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</si>
  <si>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</si>
  <si>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</si>
  <si>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</si>
  <si>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</si>
  <si>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</si>
  <si>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</si>
  <si>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</si>
  <si>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</si>
  <si>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</si>
  <si>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</si>
  <si>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</si>
  <si>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</si>
  <si>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</si>
  <si>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</si>
  <si>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</si>
  <si>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</si>
  <si>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</si>
  <si>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</si>
  <si>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</si>
  <si>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</si>
  <si>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</si>
  <si>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</si>
  <si>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</si>
  <si>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</si>
  <si>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農業集落排水事業は2つの処理場で運営をしているため、維持管理における経費の削減が改善に向けて重要な課題となっている。
また、未接続世帯への接続依頼や未納料金の徴収といった使用料徴収の拡大の取り組みも継続して行う必要がある。経費回収比率の分析で述べたように、企業会計後には、使用料見直しの検討等を行い、経営改善に向けたアクションを行う必要がある。</t>
    <rPh sb="111" eb="113">
      <t>ケイヒ</t>
    </rPh>
    <rPh sb="113" eb="117">
      <t>カイシュウヒリツ</t>
    </rPh>
    <rPh sb="118" eb="120">
      <t>ブンセキ</t>
    </rPh>
    <rPh sb="121" eb="122">
      <t>ノ</t>
    </rPh>
    <rPh sb="128" eb="132">
      <t>キギョウカイケイ</t>
    </rPh>
    <rPh sb="132" eb="133">
      <t>ゴ</t>
    </rPh>
    <rPh sb="136" eb="138">
      <t>シヨウ</t>
    </rPh>
    <rPh sb="138" eb="139">
      <t>リョウ</t>
    </rPh>
    <rPh sb="139" eb="141">
      <t>ミナオ</t>
    </rPh>
    <rPh sb="143" eb="145">
      <t>ケントウ</t>
    </rPh>
    <rPh sb="145" eb="146">
      <t>ナド</t>
    </rPh>
    <rPh sb="147" eb="148">
      <t>オコナ</t>
    </rPh>
    <rPh sb="150" eb="154">
      <t>ケイエイカイゼン</t>
    </rPh>
    <rPh sb="155" eb="156">
      <t>ム</t>
    </rPh>
    <rPh sb="164" eb="165">
      <t>オコナ</t>
    </rPh>
    <rPh sb="166" eb="168">
      <t>ヒツヨウ</t>
    </rPh>
    <phoneticPr fontId="4"/>
  </si>
  <si>
    <t xml:space="preserve">【収益的収支比率】
H29年度においては、償還金の増額に伴い例年より下回っている。令和3年度においては、維持管理費の増加の影響を受け、数値が落ちている。
【経費回収率】
例年50％程度であり、使用料では汚水処理に係る経費を賄えていない状態である。農業集落排水事業では類似団体の平均値においても、同じような数値の推移となっていることから、当町が特別悪い状態に陥っているわけではない。しかし、企業会計へ移行した際には、経営改善に向けて汚水処理費や使用料の見直しを速やかに検討する必要がある。
【汚水処理原価】
公共下水道事業と比較して処理区域が分散しているため汚水処理原価が高くなっているが、類似団体の平均値を下回っている形で安定をしている。また、近年では、電気代や部材単価の高騰を受け、汚水処理費が増加している。処理場の維持管理費の削減の検討や未接続世帯への接続啓発を継続的に行っているが、大きな効果は表れていない。
【施設利用率】
前年と同様に類似団体の平均値を大きく上回る形となった。施設の利用状況やスペックにおいては、現状おおむね適正であるといえる。
【水洗化率】
供給開始後、徐々に水洗化率は上昇しており、ここ数年の上昇は緩やかなものとなっているが増加している傾向である。
</t>
    <rPh sb="1" eb="4">
      <t>シュウエキテキ</t>
    </rPh>
    <rPh sb="4" eb="6">
      <t>シュウシ</t>
    </rPh>
    <rPh sb="6" eb="8">
      <t>ヒリツ</t>
    </rPh>
    <rPh sb="41" eb="43">
      <t>レイワ</t>
    </rPh>
    <rPh sb="44" eb="45">
      <t>ネン</t>
    </rPh>
    <rPh sb="45" eb="46">
      <t>ド</t>
    </rPh>
    <rPh sb="52" eb="57">
      <t>イジカンリヒ</t>
    </rPh>
    <rPh sb="58" eb="60">
      <t>ゾウカ</t>
    </rPh>
    <rPh sb="61" eb="63">
      <t>エイキョウ</t>
    </rPh>
    <rPh sb="64" eb="65">
      <t>ウ</t>
    </rPh>
    <rPh sb="67" eb="69">
      <t>スウチ</t>
    </rPh>
    <rPh sb="70" eb="71">
      <t>オ</t>
    </rPh>
    <rPh sb="79" eb="81">
      <t>ケイヒ</t>
    </rPh>
    <rPh sb="81" eb="83">
      <t>カイシュウ</t>
    </rPh>
    <rPh sb="83" eb="84">
      <t>リツ</t>
    </rPh>
    <rPh sb="124" eb="128">
      <t>ノウギョウシュウラク</t>
    </rPh>
    <rPh sb="128" eb="130">
      <t>ハイスイ</t>
    </rPh>
    <rPh sb="130" eb="132">
      <t>ジギョウ</t>
    </rPh>
    <rPh sb="195" eb="197">
      <t>キギョウ</t>
    </rPh>
    <rPh sb="197" eb="199">
      <t>カイケイ</t>
    </rPh>
    <rPh sb="200" eb="202">
      <t>イコウ</t>
    </rPh>
    <rPh sb="204" eb="205">
      <t>サイ</t>
    </rPh>
    <rPh sb="230" eb="231">
      <t>スミ</t>
    </rPh>
    <rPh sb="247" eb="249">
      <t>オスイ</t>
    </rPh>
    <rPh sb="249" eb="251">
      <t>ショリ</t>
    </rPh>
    <rPh sb="251" eb="253">
      <t>ゲンカ</t>
    </rPh>
    <rPh sb="272" eb="274">
      <t>ブンサン</t>
    </rPh>
    <rPh sb="280" eb="284">
      <t>オスイショリ</t>
    </rPh>
    <rPh sb="324" eb="326">
      <t>キンネン</t>
    </rPh>
    <rPh sb="329" eb="331">
      <t>デンキ</t>
    </rPh>
    <rPh sb="331" eb="332">
      <t>ダイ</t>
    </rPh>
    <rPh sb="333" eb="335">
      <t>ブザイ</t>
    </rPh>
    <rPh sb="335" eb="337">
      <t>タンカ</t>
    </rPh>
    <rPh sb="338" eb="340">
      <t>コウトウ</t>
    </rPh>
    <rPh sb="341" eb="342">
      <t>ウ</t>
    </rPh>
    <rPh sb="344" eb="348">
      <t>オスイショリ</t>
    </rPh>
    <rPh sb="348" eb="349">
      <t>ヒ</t>
    </rPh>
    <rPh sb="350" eb="352">
      <t>ゾウカ</t>
    </rPh>
    <rPh sb="357" eb="359">
      <t>ショリ</t>
    </rPh>
    <rPh sb="359" eb="360">
      <t>ジョウ</t>
    </rPh>
    <rPh sb="361" eb="363">
      <t>イジ</t>
    </rPh>
    <rPh sb="363" eb="365">
      <t>カンリ</t>
    </rPh>
    <rPh sb="365" eb="366">
      <t>ヒ</t>
    </rPh>
    <rPh sb="367" eb="369">
      <t>サクゲン</t>
    </rPh>
    <rPh sb="370" eb="372">
      <t>ケントウ</t>
    </rPh>
    <rPh sb="376" eb="378">
      <t>セタイ</t>
    </rPh>
    <rPh sb="380" eb="382">
      <t>セツゾク</t>
    </rPh>
    <rPh sb="382" eb="384">
      <t>ケイハツ</t>
    </rPh>
    <rPh sb="385" eb="388">
      <t>ケイゾクテキ</t>
    </rPh>
    <rPh sb="389" eb="390">
      <t>オコナ</t>
    </rPh>
    <rPh sb="396" eb="397">
      <t>オオ</t>
    </rPh>
    <rPh sb="399" eb="401">
      <t>コウカ</t>
    </rPh>
    <rPh sb="402" eb="403">
      <t>アラワ</t>
    </rPh>
    <rPh sb="412" eb="414">
      <t>シセツ</t>
    </rPh>
    <rPh sb="414" eb="417">
      <t>リヨウリツ</t>
    </rPh>
    <rPh sb="419" eb="421">
      <t>ゼンネン</t>
    </rPh>
    <phoneticPr fontId="4"/>
  </si>
  <si>
    <t>下御糸処理場においては供給開始から20年目となり、今後も機能診断調査や保守点検を行い施設管理を行っていく必要がある。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</si>
</sst>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A4-4588-AC83-6CB6040D9F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1A4-4588-AC83-6CB6040D9F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53.18</c:v>
                </c:pt>
                <c:pt idx="1">
                  <c:v>68.97</c:v>
                </c:pt>
                <c:pt idx="2">
                  <c:v>70.510000000000005</c:v>
                </c:pt>
                <c:pt idx="3">
                  <c:v>72.33</c:v>
                </c:pt>
                <c:pt idx="4">
                  <c:v>70.44</c:v>
                </c:pt>
              </c:numCache>
            </c:numRef>
          </c:val>
          <c:extLst>
            <c:ext xmlns:c16="http://schemas.microsoft.com/office/drawing/2014/chart" uri="{C3380CC4-5D6E-409C-BE32-E72D297353CC}">
              <c16:uniqueId val="{00000000-C5CC-40D9-9DFB-BAF0780332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5CC-40D9-9DFB-BAF0780332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81.97</c:v>
                </c:pt>
                <c:pt idx="1">
                  <c:v>85.4</c:v>
                </c:pt>
                <c:pt idx="2">
                  <c:v>87.49</c:v>
                </c:pt>
                <c:pt idx="3">
                  <c:v>88.85</c:v>
                </c:pt>
                <c:pt idx="4">
                  <c:v>88.99</c:v>
                </c:pt>
              </c:numCache>
            </c:numRef>
          </c:val>
          <c:extLst>
            <c:ext xmlns:c16="http://schemas.microsoft.com/office/drawing/2014/chart" uri="{C3380CC4-5D6E-409C-BE32-E72D297353CC}">
              <c16:uniqueId val="{00000000-66FE-4051-896E-EA2FCAC65F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6FE-4051-896E-EA2FCAC65F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70.569999999999993</c:v>
                </c:pt>
                <c:pt idx="1">
                  <c:v>74.33</c:v>
                </c:pt>
                <c:pt idx="2">
                  <c:v>74.52</c:v>
                </c:pt>
                <c:pt idx="3">
                  <c:v>74.97</c:v>
                </c:pt>
                <c:pt idx="4">
                  <c:v>72.760000000000005</c:v>
                </c:pt>
              </c:numCache>
            </c:numRef>
          </c:val>
          <c:extLst>
            <c:ext xmlns:c16="http://schemas.microsoft.com/office/drawing/2014/chart" uri="{C3380CC4-5D6E-409C-BE32-E72D297353CC}">
              <c16:uniqueId val="{00000000-7BB4-4C3E-A42D-505A29F21E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B4-4C3E-A42D-505A29F21E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41-4EC2-9BAB-7C1B2654A3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41-4EC2-9BAB-7C1B2654A3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C4-4C6B-B0F1-D39BACFB5E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C4-4C6B-B0F1-D39BACFB5E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E-47A3-A0EF-77C883184A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E-47A3-A0EF-77C883184A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4F-427E-B018-6E44030A99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4F-427E-B018-6E44030A99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40-47FA-B433-E53A2B2BEB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BC40-47FA-B433-E53A2B2BEB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51.78</c:v>
                </c:pt>
                <c:pt idx="1">
                  <c:v>55.12</c:v>
                </c:pt>
                <c:pt idx="2">
                  <c:v>52.27</c:v>
                </c:pt>
                <c:pt idx="3">
                  <c:v>53.52</c:v>
                </c:pt>
                <c:pt idx="4">
                  <c:v>49.98</c:v>
                </c:pt>
              </c:numCache>
            </c:numRef>
          </c:val>
          <c:extLst>
            <c:ext xmlns:c16="http://schemas.microsoft.com/office/drawing/2014/chart" uri="{C3380CC4-5D6E-409C-BE32-E72D297353CC}">
              <c16:uniqueId val="{00000000-FF7C-40BC-8CEE-4FF8CE16F0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F7C-40BC-8CEE-4FF8CE16F0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214.87</c:v>
                </c:pt>
                <c:pt idx="1">
                  <c:v>221</c:v>
                </c:pt>
                <c:pt idx="2">
                  <c:v>236.29</c:v>
                </c:pt>
                <c:pt idx="3">
                  <c:v>230.9</c:v>
                </c:pt>
                <c:pt idx="4">
                  <c:v>258.32</c:v>
                </c:pt>
              </c:numCache>
            </c:numRef>
          </c:val>
          <c:extLst>
            <c:ext xmlns:c16="http://schemas.microsoft.com/office/drawing/2014/chart" uri="{C3380CC4-5D6E-409C-BE32-E72D297353CC}">
              <c16:uniqueId val="{00000000-9A74-42BC-8A51-C5D55D38AC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A74-42BC-8A51-C5D55D38AC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明和町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22991</v>
      </c>
      <c r="AM8" s="37"/>
      <c r="AN8" s="37"/>
      <c r="AO8" s="37"/>
      <c r="AP8" s="37"/>
      <c r="AQ8" s="37"/>
      <c r="AR8" s="37"/>
      <c r="AS8" s="37"/>
      <c r="AT8" s="38">
        <f>データ!T6</f>
        <v>41.06</v>
      </c>
      <c r="AU8" s="38"/>
      <c r="AV8" s="38"/>
      <c r="AW8" s="38"/>
      <c r="AX8" s="38"/>
      <c r="AY8" s="38"/>
      <c r="AZ8" s="38"/>
      <c r="BA8" s="38"/>
      <c r="BB8" s="38">
        <f>データ!U6</f>
        <v>559.94000000000005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16.5</v>
      </c>
      <c r="Q10" s="38"/>
      <c r="R10" s="38"/>
      <c r="S10" s="38"/>
      <c r="T10" s="38"/>
      <c r="U10" s="38"/>
      <c r="V10" s="38"/>
      <c r="W10" s="38">
        <f>データ!Q6</f>
        <v>100</v>
      </c>
      <c r="X10" s="38"/>
      <c r="Y10" s="38"/>
      <c r="Z10" s="38"/>
      <c r="AA10" s="38"/>
      <c r="AB10" s="38"/>
      <c r="AC10" s="38"/>
      <c r="AD10" s="37">
        <f>データ!R6</f>
        <v>3300</v>
      </c>
      <c r="AE10" s="37"/>
      <c r="AF10" s="37"/>
      <c r="AG10" s="37"/>
      <c r="AH10" s="37"/>
      <c r="AI10" s="37"/>
      <c r="AJ10" s="37"/>
      <c r="AK10" s="2"/>
      <c r="AL10" s="37">
        <f>データ!V6</f>
        <v>3777</v>
      </c>
      <c r="AM10" s="37"/>
      <c r="AN10" s="37"/>
      <c r="AO10" s="37"/>
      <c r="AP10" s="37"/>
      <c r="AQ10" s="37"/>
      <c r="AR10" s="37"/>
      <c r="AS10" s="37"/>
      <c r="AT10" s="38">
        <f>データ!W6</f>
        <v>1.29</v>
      </c>
      <c r="AU10" s="38"/>
      <c r="AV10" s="38"/>
      <c r="AW10" s="38"/>
      <c r="AX10" s="38"/>
      <c r="AY10" s="38"/>
      <c r="AZ10" s="38"/>
      <c r="BA10" s="38"/>
      <c r="BB10" s="38">
        <f>データ!X6</f>
        <v>2927.91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O4AJY2bgyD0M0HjwY6QdxLmaXNL4z74U2loU6ON8MRxGd4jKks/pukfu0k8sDnKTYBiYAYhEQ+EofFZ4hgd31w==" saltValue="WzBtOy+3ezivIdC9cqzn3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244422</v>
      </c>
      <c r="D6" s="19">
        <f t="shared" si="3"/>
        <v>47</v>
      </c>
      <c r="E6" s="19">
        <f t="shared" si="3"/>
        <v>17</v>
      </c>
      <c r="F6" s="19">
        <f t="shared" si="3"/>
        <v>5</v>
      </c>
      <c r="G6" s="19">
        <f t="shared" si="3"/>
        <v>0</v>
      </c>
      <c r="H6" s="19" t="str">
        <f t="shared" si="3"/>
        <v>三重県　明和町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16.5</v>
      </c>
      <c r="Q6" s="20">
        <f t="shared" si="3"/>
        <v>100</v>
      </c>
      <c r="R6" s="20">
        <f t="shared" si="3"/>
        <v>3300</v>
      </c>
      <c r="S6" s="20">
        <f t="shared" si="3"/>
        <v>22991</v>
      </c>
      <c r="T6" s="20">
        <f t="shared" si="3"/>
        <v>41.06</v>
      </c>
      <c r="U6" s="20">
        <f t="shared" si="3"/>
        <v>559.94000000000005</v>
      </c>
      <c r="V6" s="20">
        <f t="shared" si="3"/>
        <v>3777</v>
      </c>
      <c r="W6" s="20">
        <f t="shared" si="3"/>
        <v>1.29</v>
      </c>
      <c r="X6" s="20">
        <f t="shared" si="3"/>
        <v>2927.91</v>
      </c>
      <c r="Y6" s="21">
        <f>IF(Y7="",NA(),Y7)</f>
        <v>70.569999999999993</v>
      </c>
      <c r="Z6" s="21">
        <f t="shared" ref="Z6:AH6" si="4">IF(Z7="",NA(),Z7)</f>
        <v>74.33</v>
      </c>
      <c r="AA6" s="21">
        <f t="shared" si="4"/>
        <v>74.52</v>
      </c>
      <c r="AB6" s="21">
        <f t="shared" si="4"/>
        <v>74.97</v>
      </c>
      <c r="AC6" s="21">
        <f t="shared" si="4"/>
        <v>72.760000000000005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51.78</v>
      </c>
      <c r="BR6" s="21">
        <f t="shared" ref="BR6:BZ6" si="8">IF(BR7="",NA(),BR7)</f>
        <v>55.12</v>
      </c>
      <c r="BS6" s="21">
        <f t="shared" si="8"/>
        <v>52.27</v>
      </c>
      <c r="BT6" s="21">
        <f t="shared" si="8"/>
        <v>53.52</v>
      </c>
      <c r="BU6" s="21">
        <f t="shared" si="8"/>
        <v>49.98</v>
      </c>
      <c r="BV6" s="21">
        <f t="shared" si="8"/>
        <v>59.8</v>
      </c>
      <c r="BW6" s="21">
        <f t="shared" si="8"/>
        <v>57.77</v>
      </c>
      <c r="BX6" s="21">
        <f t="shared" si="8"/>
        <v>57.31</v>
      </c>
      <c r="BY6" s="21">
        <f t="shared" si="8"/>
        <v>57.08</v>
      </c>
      <c r="BZ6" s="21">
        <f t="shared" si="8"/>
        <v>56.26</v>
      </c>
      <c r="CA6" s="20" t="str">
        <f>IF(CA7="","",IF(CA7="-","【-】","【"&amp;SUBSTITUTE(TEXT(CA7,"#,##0.00"),"-","△")&amp;"】"))</f>
        <v>【60.65】</v>
      </c>
      <c r="CB6" s="21">
        <f>IF(CB7="",NA(),CB7)</f>
        <v>214.87</v>
      </c>
      <c r="CC6" s="21">
        <f t="shared" ref="CC6:CK6" si="9">IF(CC7="",NA(),CC7)</f>
        <v>221</v>
      </c>
      <c r="CD6" s="21">
        <f t="shared" si="9"/>
        <v>236.29</v>
      </c>
      <c r="CE6" s="21">
        <f t="shared" si="9"/>
        <v>230.9</v>
      </c>
      <c r="CF6" s="21">
        <f t="shared" si="9"/>
        <v>258.32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53.18</v>
      </c>
      <c r="CN6" s="21">
        <f t="shared" ref="CN6:CV6" si="10">IF(CN7="",NA(),CN7)</f>
        <v>68.97</v>
      </c>
      <c r="CO6" s="21">
        <f t="shared" si="10"/>
        <v>70.510000000000005</v>
      </c>
      <c r="CP6" s="21">
        <f t="shared" si="10"/>
        <v>72.33</v>
      </c>
      <c r="CQ6" s="21">
        <f t="shared" si="10"/>
        <v>70.44</v>
      </c>
      <c r="CR6" s="21">
        <f t="shared" si="10"/>
        <v>51.75</v>
      </c>
      <c r="CS6" s="21">
        <f t="shared" si="10"/>
        <v>50.68</v>
      </c>
      <c r="CT6" s="21">
        <f t="shared" si="10"/>
        <v>50.14</v>
      </c>
      <c r="CU6" s="21">
        <f t="shared" si="10"/>
        <v>54.83</v>
      </c>
      <c r="CV6" s="21">
        <f t="shared" si="10"/>
        <v>66.53</v>
      </c>
      <c r="CW6" s="20" t="str">
        <f>IF(CW7="","",IF(CW7="-","【-】","【"&amp;SUBSTITUTE(TEXT(CW7,"#,##0.00"),"-","△")&amp;"】"))</f>
        <v>【61.14】</v>
      </c>
      <c r="CX6" s="21">
        <f>IF(CX7="",NA(),CX7)</f>
        <v>81.97</v>
      </c>
      <c r="CY6" s="21">
        <f t="shared" ref="CY6:DG6" si="11">IF(CY7="",NA(),CY7)</f>
        <v>85.4</v>
      </c>
      <c r="CZ6" s="21">
        <f t="shared" si="11"/>
        <v>87.49</v>
      </c>
      <c r="DA6" s="21">
        <f t="shared" si="11"/>
        <v>88.85</v>
      </c>
      <c r="DB6" s="21">
        <f t="shared" si="11"/>
        <v>88.99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244422</v>
      </c>
      <c r="D7" s="23">
        <v>47</v>
      </c>
      <c r="E7" s="23">
        <v>17</v>
      </c>
      <c r="F7" s="23">
        <v>5</v>
      </c>
      <c r="G7" s="23">
        <v>0</v>
      </c>
      <c r="H7" s="23" t="s">
        <v>97</v>
      </c>
      <c r="I7" s="23" t="s">
        <v>98</v>
      </c>
      <c r="J7" s="23" t="s">
        <v>99</v>
      </c>
      <c r="K7" s="23" t="s">
        <v>100</v>
      </c>
      <c r="L7" s="23" t="s">
        <v>101</v>
      </c>
      <c r="M7" s="23" t="s">
        <v>102</v>
      </c>
      <c r="N7" s="24" t="s">
        <v>103</v>
      </c>
      <c r="O7" s="24" t="s">
        <v>104</v>
      </c>
      <c r="P7" s="24">
        <v>16.5</v>
      </c>
      <c r="Q7" s="24">
        <v>100</v>
      </c>
      <c r="R7" s="24">
        <v>3300</v>
      </c>
      <c r="S7" s="24">
        <v>22991</v>
      </c>
      <c r="T7" s="24">
        <v>41.06</v>
      </c>
      <c r="U7" s="24">
        <v>559.94000000000005</v>
      </c>
      <c r="V7" s="24">
        <v>3777</v>
      </c>
      <c r="W7" s="24">
        <v>1.29</v>
      </c>
      <c r="X7" s="24">
        <v>2927.91</v>
      </c>
      <c r="Y7" s="24">
        <v>70.569999999999993</v>
      </c>
      <c r="Z7" s="24">
        <v>74.33</v>
      </c>
      <c r="AA7" s="24">
        <v>74.52</v>
      </c>
      <c r="AB7" s="24">
        <v>74.97</v>
      </c>
      <c r="AC7" s="24">
        <v>72.760000000000005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51.78</v>
      </c>
      <c r="BR7" s="24">
        <v>55.12</v>
      </c>
      <c r="BS7" s="24">
        <v>52.27</v>
      </c>
      <c r="BT7" s="24">
        <v>53.52</v>
      </c>
      <c r="BU7" s="24">
        <v>49.98</v>
      </c>
      <c r="BV7" s="24">
        <v>59.8</v>
      </c>
      <c r="BW7" s="24">
        <v>57.77</v>
      </c>
      <c r="BX7" s="24">
        <v>57.31</v>
      </c>
      <c r="BY7" s="24">
        <v>57.08</v>
      </c>
      <c r="BZ7" s="24">
        <v>56.26</v>
      </c>
      <c r="CA7" s="24">
        <v>60.65</v>
      </c>
      <c r="CB7" s="24">
        <v>214.87</v>
      </c>
      <c r="CC7" s="24">
        <v>221</v>
      </c>
      <c r="CD7" s="24">
        <v>236.29</v>
      </c>
      <c r="CE7" s="24">
        <v>230.9</v>
      </c>
      <c r="CF7" s="24">
        <v>258.32</v>
      </c>
      <c r="CG7" s="24">
        <v>263.76</v>
      </c>
      <c r="CH7" s="24">
        <v>274.35000000000002</v>
      </c>
      <c r="CI7" s="24">
        <v>273.52</v>
      </c>
      <c r="CJ7" s="24">
        <v>274.99</v>
      </c>
      <c r="CK7" s="24">
        <v>282.08999999999997</v>
      </c>
      <c r="CL7" s="24">
        <v>256.97000000000003</v>
      </c>
      <c r="CM7" s="24">
        <v>53.18</v>
      </c>
      <c r="CN7" s="24">
        <v>68.97</v>
      </c>
      <c r="CO7" s="24">
        <v>70.510000000000005</v>
      </c>
      <c r="CP7" s="24">
        <v>72.33</v>
      </c>
      <c r="CQ7" s="24">
        <v>70.44</v>
      </c>
      <c r="CR7" s="24">
        <v>51.75</v>
      </c>
      <c r="CS7" s="24">
        <v>50.68</v>
      </c>
      <c r="CT7" s="24">
        <v>50.14</v>
      </c>
      <c r="CU7" s="24">
        <v>54.83</v>
      </c>
      <c r="CV7" s="24">
        <v>66.53</v>
      </c>
      <c r="CW7" s="24">
        <v>61.14</v>
      </c>
      <c r="CX7" s="24">
        <v>81.97</v>
      </c>
      <c r="CY7" s="24">
        <v>85.4</v>
      </c>
      <c r="CZ7" s="24">
        <v>87.49</v>
      </c>
      <c r="DA7" s="24">
        <v>88.85</v>
      </c>
      <c r="DB7" s="24">
        <v>88.99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2023-01-10T08:08:37Z</cp:lastPrinted>
  <dcterms:created xsi:type="dcterms:W3CDTF">2022-12-01T01:58:28Z</dcterms:created>
  <dcterms:modified xsi:type="dcterms:W3CDTF">2023-01-30T06:46:22Z</dcterms:modified>
  <cp:category/>
</cp:coreProperties>
</file>