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onishi52\Desktop\【経営比較分析表】2021_244422_47_1718\"/>
    </mc:Choice>
  </mc:AlternateContent>
  <workbookProtection workbookAlgorithmName="SHA-512" workbookHashValue="S35C2G50NJ0hl+GHrbl+HB5a3vUwLNB87eThuKmv4GoIY1qqzehB9MXTSKaubbGxd4rX2Roa4CmUlOSnmT21EA==" workbookSaltValue="lS6UcAVW0txd1TJNRI02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<sst xmlns="http://schemas.openxmlformats.org/spreadsheetml/2006/main" count="236" uniqueCount="121">
  <si>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</si>
  <si>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</si>
  <si>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</si>
  <si>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</si>
  <si>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</si>
  <si>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</si>
  <si>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</si>
  <si>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</si>
  <si>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</si>
  <si>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</si>
  <si>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</si>
  <si>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</si>
  <si>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</si>
  <si>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</si>
  <si>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</si>
  <si>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</si>
  <si>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</si>
  <si>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</si>
  <si>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</si>
  <si>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</si>
  <si>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</si>
  <si>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</si>
  <si>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</si>
  <si>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</si>
  <si>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</si>
  <si>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</si>
  <si>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</si>
  <si>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</si>
  <si>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</si>
  <si>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</si>
  <si>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</si>
  <si>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</si>
  <si>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</si>
  <si>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</si>
  <si>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</si>
  <si>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</si>
  <si>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</si>
  <si>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</si>
  <si>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</si>
  <si>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</si>
  <si>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</si>
  <si>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</si>
  <si>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</si>
  <si>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</si>
  <si>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</si>
  <si>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</si>
  <si>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</si>
  <si>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</si>
  <si>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</si>
  <si>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</si>
  <si>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</si>
  <si>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</si>
  <si>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</si>
  <si>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</si>
  <si>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</si>
  <si>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</si>
  <si>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</si>
  <si>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</si>
  <si>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</si>
  <si>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</si>
  <si>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</si>
  <si>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</si>
  <si>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</si>
  <si>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</si>
  <si>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</si>
  <si>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</si>
  <si>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</si>
  <si>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</si>
  <si>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</si>
  <si>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</si>
  <si>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</si>
  <si>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</si>
  <si>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</si>
  <si>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</si>
  <si>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</si>
  <si>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</si>
  <si>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</si>
  <si>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</si>
  <si>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</si>
  <si>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</si>
  <si>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</si>
  <si>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</si>
  <si>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</si>
  <si>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</si>
  <si>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</si>
  <si>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</si>
  <si>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</si>
  <si>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</si>
  <si>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</si>
  <si>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</si>
  <si>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</si>
  <si>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</si>
  <si>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</si>
  <si>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</si>
  <si>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</si>
  <si>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</si>
  <si>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</si>
  <si>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</si>
  <si>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</si>
  <si>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</si>
  <si>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</si>
  <si>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</si>
  <si>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</si>
  <si>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</si>
  <si>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</si>
  <si>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</si>
  <si>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</si>
  <si>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</si>
  <si>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</si>
  <si>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</si>
  <si>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</si>
  <si>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</si>
  <si>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</si>
  <si>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</si>
  <si>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</si>
  <si>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</si>
  <si>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</si>
  <si>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</si>
  <si>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【収益的収支比率】
H29年度からR01年度は90％前後で推移していたが、R02～R03年度は100％に近い数値となった。しかし、財源の確保についても一般会計からの繰入金で多く賄っている状態であるため経営改善に取り組んでいく必要がある。
【経費回収比率】
H29年より宮川流域関連公共下水道事業の供給開始が始まり、徐々に供用開始区域が広がっているところである。そのため、平成29年度から平成30年度にかけて一時的に落ち込んだが、下水道接続件数が増えるにつれて、経費回収率は回復の兆しを見せている。
【汚水処理原価】
類似団体の平均値を下回っているが、今後、宮川流域関連公共下水道事業区域が順次供用開始されていく際には、開始後しばらくは接続率が低く、有収水量が過少となり、高い数値を示す可能性があると思われる。
【施設利用率】
近年は類似団体の平均値よりも高い利用率で、H29年度から徐々に増加している。
【水洗化率】
新たに宮川流域関連公共下水道事業の供用開始区域の増加につき、指標の数値が低下してきている。
水洗化率向上に向けた取り組みも継続的に行わなければならない。
</t>
    <rPh sb="20" eb="22">
      <t>ネンド</t>
    </rPh>
    <rPh sb="186" eb="188">
      <t>ヘイセイ</t>
    </rPh>
    <rPh sb="190" eb="191">
      <t>ネン</t>
    </rPh>
    <rPh sb="191" eb="192">
      <t>ド</t>
    </rPh>
    <rPh sb="194" eb="196">
      <t>ヘイセイ</t>
    </rPh>
    <rPh sb="198" eb="199">
      <t>ネン</t>
    </rPh>
    <rPh sb="199" eb="200">
      <t>ド</t>
    </rPh>
    <rPh sb="204" eb="207">
      <t>イチジテキ</t>
    </rPh>
    <rPh sb="208" eb="209">
      <t>オ</t>
    </rPh>
    <rPh sb="210" eb="211">
      <t>コ</t>
    </rPh>
    <rPh sb="215" eb="218">
      <t>ゲスイドウ</t>
    </rPh>
    <rPh sb="218" eb="220">
      <t>セツゾク</t>
    </rPh>
    <rPh sb="220" eb="222">
      <t>ケンスウ</t>
    </rPh>
    <rPh sb="223" eb="224">
      <t>フ</t>
    </rPh>
    <rPh sb="231" eb="233">
      <t>ケイヒ</t>
    </rPh>
    <rPh sb="233" eb="235">
      <t>カイシュウ</t>
    </rPh>
    <rPh sb="235" eb="236">
      <t>リツ</t>
    </rPh>
    <rPh sb="237" eb="239">
      <t>カイフク</t>
    </rPh>
    <rPh sb="240" eb="241">
      <t>キザ</t>
    </rPh>
    <rPh sb="243" eb="244">
      <t>ミ</t>
    </rPh>
    <phoneticPr fontId="4"/>
  </si>
  <si>
    <t>宮川流域関連公共下水道事業計画に基づき、現在も事業を進めている。
今後も保守点検を行い、施設管理を行っていく。</t>
    <phoneticPr fontId="4"/>
  </si>
  <si>
    <t>財源としては、変わらず一般会計からの繰入金で賄っている。このことから、宮川流域関連公共下水道事業の供給開始区域が今後増加していくので、積極的な接続の推進と使用料の徴収が重要になってくると考えられる。また、企業会計後には使用料金見直しの検討等を行い、経営改善に向けたアクションを行う必要がある。</t>
    <rPh sb="102" eb="107">
      <t>キギョウカイケイゴ</t>
    </rPh>
    <rPh sb="109" eb="111">
      <t>シヨウ</t>
    </rPh>
    <rPh sb="111" eb="113">
      <t>リョウキン</t>
    </rPh>
    <rPh sb="113" eb="115">
      <t>ミナオ</t>
    </rPh>
    <rPh sb="117" eb="119">
      <t>ケントウ</t>
    </rPh>
    <rPh sb="119" eb="120">
      <t>ナド</t>
    </rPh>
    <rPh sb="121" eb="122">
      <t>オコナ</t>
    </rPh>
    <rPh sb="124" eb="128">
      <t>ケイエイカイゼン</t>
    </rPh>
    <rPh sb="129" eb="130">
      <t>ム</t>
    </rPh>
    <rPh sb="138" eb="139">
      <t>オコナ</t>
    </rPh>
    <rPh sb="140" eb="1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</si>
</sst>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6.32</c:v>
                </c:pt>
                <c:pt idx="1">
                  <c:v>3.21</c:v>
                </c:pt>
                <c:pt idx="2">
                  <c:v>4.1500000000000004</c:v>
                </c:pt>
                <c:pt idx="3">
                  <c:v>4.42</c:v>
                </c:pt>
                <c:pt idx="4">
                  <c:v>4.3499999999999996</c:v>
                </c:pt>
              </c:numCache>
            </c:numRef>
          </c:val>
          <c:extLst>
            <c:ext xmlns:c16="http://schemas.microsoft.com/office/drawing/2014/chart" uri="{C3380CC4-5D6E-409C-BE32-E72D297353CC}">
              <c16:uniqueId val="{00000000-9C70-49E2-931B-B793D4E5155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9C70-49E2-931B-B793D4E5155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70</c:v>
                </c:pt>
                <c:pt idx="1">
                  <c:v>72</c:v>
                </c:pt>
                <c:pt idx="2">
                  <c:v>72.87</c:v>
                </c:pt>
                <c:pt idx="3">
                  <c:v>76.53</c:v>
                </c:pt>
                <c:pt idx="4">
                  <c:v>74.87</c:v>
                </c:pt>
              </c:numCache>
            </c:numRef>
          </c:val>
          <c:extLst>
            <c:ext xmlns:c16="http://schemas.microsoft.com/office/drawing/2014/chart" uri="{C3380CC4-5D6E-409C-BE32-E72D297353CC}">
              <c16:uniqueId val="{00000000-48AB-43E6-B706-0ECE869033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48AB-43E6-B706-0ECE869033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95.13</c:v>
                </c:pt>
                <c:pt idx="1">
                  <c:v>90.86</c:v>
                </c:pt>
                <c:pt idx="2">
                  <c:v>89.09</c:v>
                </c:pt>
                <c:pt idx="3">
                  <c:v>85.62</c:v>
                </c:pt>
                <c:pt idx="4">
                  <c:v>84.89</c:v>
                </c:pt>
              </c:numCache>
            </c:numRef>
          </c:val>
          <c:extLst>
            <c:ext xmlns:c16="http://schemas.microsoft.com/office/drawing/2014/chart" uri="{C3380CC4-5D6E-409C-BE32-E72D297353CC}">
              <c16:uniqueId val="{00000000-88AD-484A-9846-51A8BBB24D3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88AD-484A-9846-51A8BBB24D3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93.41</c:v>
                </c:pt>
                <c:pt idx="1">
                  <c:v>93.99</c:v>
                </c:pt>
                <c:pt idx="2">
                  <c:v>89.64</c:v>
                </c:pt>
                <c:pt idx="3">
                  <c:v>98.01</c:v>
                </c:pt>
                <c:pt idx="4">
                  <c:v>97.75</c:v>
                </c:pt>
              </c:numCache>
            </c:numRef>
          </c:val>
          <c:extLst>
            <c:ext xmlns:c16="http://schemas.microsoft.com/office/drawing/2014/chart" uri="{C3380CC4-5D6E-409C-BE32-E72D297353CC}">
              <c16:uniqueId val="{00000000-115B-444A-841C-2A15191571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B-444A-841C-2A15191571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27-4917-8B9A-3891CF8730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27-4917-8B9A-3891CF8730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A-456D-8C40-104904D1BC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A-456D-8C40-104904D1BC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F9-4099-A8EE-1ECBCE474B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F9-4099-A8EE-1ECBCE474B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62-4706-9E9A-5D1487DC05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62-4706-9E9A-5D1487DC05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quot;-&quot;">
                  <c:v>63.53</c:v>
                </c:pt>
              </c:numCache>
            </c:numRef>
          </c:val>
          <c:extLst>
            <c:ext xmlns:c16="http://schemas.microsoft.com/office/drawing/2014/chart" uri="{C3380CC4-5D6E-409C-BE32-E72D297353CC}">
              <c16:uniqueId val="{00000000-F6C9-45DB-A804-BC5D08D21B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F6C9-45DB-A804-BC5D08D21B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106.21</c:v>
                </c:pt>
                <c:pt idx="1">
                  <c:v>86.13</c:v>
                </c:pt>
                <c:pt idx="2">
                  <c:v>90.34</c:v>
                </c:pt>
                <c:pt idx="3">
                  <c:v>90.63</c:v>
                </c:pt>
                <c:pt idx="4">
                  <c:v>96.58</c:v>
                </c:pt>
              </c:numCache>
            </c:numRef>
          </c:val>
          <c:extLst>
            <c:ext xmlns:c16="http://schemas.microsoft.com/office/drawing/2014/chart" uri="{C3380CC4-5D6E-409C-BE32-E72D297353CC}">
              <c16:uniqueId val="{00000000-456F-4C4D-8275-3A372127EC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456F-4C4D-8275-3A372127EC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114.49</c:v>
                </c:pt>
                <c:pt idx="1">
                  <c:v>150</c:v>
                </c:pt>
                <c:pt idx="2">
                  <c:v>150</c:v>
                </c:pt>
                <c:pt idx="3">
                  <c:v>150</c:v>
                </c:pt>
                <c:pt idx="4">
                  <c:v>150.38999999999999</c:v>
                </c:pt>
              </c:numCache>
            </c:numRef>
          </c:val>
          <c:extLst>
            <c:ext xmlns:c16="http://schemas.microsoft.com/office/drawing/2014/chart" uri="{C3380CC4-5D6E-409C-BE32-E72D297353CC}">
              <c16:uniqueId val="{00000000-FAA2-44B7-9CCD-06F5FD8B9E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FAA2-44B7-9CCD-06F5FD8B9E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Y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三重県　明和町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22991</v>
      </c>
      <c r="AM8" s="55"/>
      <c r="AN8" s="55"/>
      <c r="AO8" s="55"/>
      <c r="AP8" s="55"/>
      <c r="AQ8" s="55"/>
      <c r="AR8" s="55"/>
      <c r="AS8" s="55"/>
      <c r="AT8" s="54">
        <f>データ!T6</f>
        <v>41.06</v>
      </c>
      <c r="AU8" s="54"/>
      <c r="AV8" s="54"/>
      <c r="AW8" s="54"/>
      <c r="AX8" s="54"/>
      <c r="AY8" s="54"/>
      <c r="AZ8" s="54"/>
      <c r="BA8" s="54"/>
      <c r="BB8" s="54">
        <f>データ!U6</f>
        <v>559.94000000000005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20.88</v>
      </c>
      <c r="Q10" s="54"/>
      <c r="R10" s="54"/>
      <c r="S10" s="54"/>
      <c r="T10" s="54"/>
      <c r="U10" s="54"/>
      <c r="V10" s="54"/>
      <c r="W10" s="54">
        <f>データ!Q6</f>
        <v>100</v>
      </c>
      <c r="X10" s="54"/>
      <c r="Y10" s="54"/>
      <c r="Z10" s="54"/>
      <c r="AA10" s="54"/>
      <c r="AB10" s="54"/>
      <c r="AC10" s="54"/>
      <c r="AD10" s="55">
        <f>データ!R6</f>
        <v>3300</v>
      </c>
      <c r="AE10" s="55"/>
      <c r="AF10" s="55"/>
      <c r="AG10" s="55"/>
      <c r="AH10" s="55"/>
      <c r="AI10" s="55"/>
      <c r="AJ10" s="55"/>
      <c r="AK10" s="2"/>
      <c r="AL10" s="55">
        <f>データ!V6</f>
        <v>4779</v>
      </c>
      <c r="AM10" s="55"/>
      <c r="AN10" s="55"/>
      <c r="AO10" s="55"/>
      <c r="AP10" s="55"/>
      <c r="AQ10" s="55"/>
      <c r="AR10" s="55"/>
      <c r="AS10" s="55"/>
      <c r="AT10" s="54">
        <f>データ!W6</f>
        <v>1.85</v>
      </c>
      <c r="AU10" s="54"/>
      <c r="AV10" s="54"/>
      <c r="AW10" s="54"/>
      <c r="AX10" s="54"/>
      <c r="AY10" s="54"/>
      <c r="AZ10" s="54"/>
      <c r="BA10" s="54"/>
      <c r="BB10" s="54">
        <f>データ!X6</f>
        <v>2583.2399999999998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80"/>
      <c r="BN47" s="80"/>
      <c r="BO47" s="80"/>
      <c r="BP47" s="80"/>
      <c r="BQ47" s="80"/>
      <c r="BR47" s="80"/>
      <c r="BS47" s="80"/>
      <c r="BT47" s="80"/>
      <c r="BU47" s="80"/>
      <c r="BV47" s="80"/>
      <c r="BW47" s="80"/>
      <c r="BX47" s="80"/>
      <c r="BY47" s="8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0"/>
      <c r="BN48" s="80"/>
      <c r="BO48" s="80"/>
      <c r="BP48" s="80"/>
      <c r="BQ48" s="80"/>
      <c r="BR48" s="80"/>
      <c r="BS48" s="80"/>
      <c r="BT48" s="80"/>
      <c r="BU48" s="80"/>
      <c r="BV48" s="80"/>
      <c r="BW48" s="80"/>
      <c r="BX48" s="80"/>
      <c r="BY48" s="8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0"/>
      <c r="BN49" s="80"/>
      <c r="BO49" s="80"/>
      <c r="BP49" s="80"/>
      <c r="BQ49" s="80"/>
      <c r="BR49" s="80"/>
      <c r="BS49" s="80"/>
      <c r="BT49" s="80"/>
      <c r="BU49" s="80"/>
      <c r="BV49" s="80"/>
      <c r="BW49" s="80"/>
      <c r="BX49" s="80"/>
      <c r="BY49" s="8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0"/>
      <c r="BN50" s="80"/>
      <c r="BO50" s="80"/>
      <c r="BP50" s="80"/>
      <c r="BQ50" s="80"/>
      <c r="BR50" s="80"/>
      <c r="BS50" s="80"/>
      <c r="BT50" s="80"/>
      <c r="BU50" s="80"/>
      <c r="BV50" s="80"/>
      <c r="BW50" s="80"/>
      <c r="BX50" s="80"/>
      <c r="BY50" s="8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0"/>
      <c r="BN51" s="80"/>
      <c r="BO51" s="80"/>
      <c r="BP51" s="80"/>
      <c r="BQ51" s="80"/>
      <c r="BR51" s="80"/>
      <c r="BS51" s="80"/>
      <c r="BT51" s="80"/>
      <c r="BU51" s="80"/>
      <c r="BV51" s="80"/>
      <c r="BW51" s="80"/>
      <c r="BX51" s="80"/>
      <c r="BY51" s="8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0"/>
      <c r="BN52" s="80"/>
      <c r="BO52" s="80"/>
      <c r="BP52" s="80"/>
      <c r="BQ52" s="80"/>
      <c r="BR52" s="80"/>
      <c r="BS52" s="80"/>
      <c r="BT52" s="80"/>
      <c r="BU52" s="80"/>
      <c r="BV52" s="80"/>
      <c r="BW52" s="80"/>
      <c r="BX52" s="80"/>
      <c r="BY52" s="8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0"/>
      <c r="BN53" s="80"/>
      <c r="BO53" s="80"/>
      <c r="BP53" s="80"/>
      <c r="BQ53" s="80"/>
      <c r="BR53" s="80"/>
      <c r="BS53" s="80"/>
      <c r="BT53" s="80"/>
      <c r="BU53" s="80"/>
      <c r="BV53" s="80"/>
      <c r="BW53" s="80"/>
      <c r="BX53" s="80"/>
      <c r="BY53" s="8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0"/>
      <c r="BN54" s="80"/>
      <c r="BO54" s="80"/>
      <c r="BP54" s="80"/>
      <c r="BQ54" s="80"/>
      <c r="BR54" s="80"/>
      <c r="BS54" s="80"/>
      <c r="BT54" s="80"/>
      <c r="BU54" s="80"/>
      <c r="BV54" s="80"/>
      <c r="BW54" s="80"/>
      <c r="BX54" s="80"/>
      <c r="BY54" s="8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0"/>
      <c r="BN55" s="80"/>
      <c r="BO55" s="80"/>
      <c r="BP55" s="80"/>
      <c r="BQ55" s="80"/>
      <c r="BR55" s="80"/>
      <c r="BS55" s="80"/>
      <c r="BT55" s="80"/>
      <c r="BU55" s="80"/>
      <c r="BV55" s="80"/>
      <c r="BW55" s="80"/>
      <c r="BX55" s="80"/>
      <c r="BY55" s="8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0"/>
      <c r="BN56" s="80"/>
      <c r="BO56" s="80"/>
      <c r="BP56" s="80"/>
      <c r="BQ56" s="80"/>
      <c r="BR56" s="80"/>
      <c r="BS56" s="80"/>
      <c r="BT56" s="80"/>
      <c r="BU56" s="80"/>
      <c r="BV56" s="80"/>
      <c r="BW56" s="80"/>
      <c r="BX56" s="80"/>
      <c r="BY56" s="8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0"/>
      <c r="BN57" s="80"/>
      <c r="BO57" s="80"/>
      <c r="BP57" s="80"/>
      <c r="BQ57" s="80"/>
      <c r="BR57" s="80"/>
      <c r="BS57" s="80"/>
      <c r="BT57" s="80"/>
      <c r="BU57" s="80"/>
      <c r="BV57" s="80"/>
      <c r="BW57" s="80"/>
      <c r="BX57" s="80"/>
      <c r="BY57" s="8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0"/>
      <c r="BN58" s="80"/>
      <c r="BO58" s="80"/>
      <c r="BP58" s="80"/>
      <c r="BQ58" s="80"/>
      <c r="BR58" s="80"/>
      <c r="BS58" s="80"/>
      <c r="BT58" s="80"/>
      <c r="BU58" s="80"/>
      <c r="BV58" s="80"/>
      <c r="BW58" s="80"/>
      <c r="BX58" s="80"/>
      <c r="BY58" s="8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0"/>
      <c r="BN59" s="80"/>
      <c r="BO59" s="80"/>
      <c r="BP59" s="80"/>
      <c r="BQ59" s="80"/>
      <c r="BR59" s="80"/>
      <c r="BS59" s="80"/>
      <c r="BT59" s="80"/>
      <c r="BU59" s="80"/>
      <c r="BV59" s="80"/>
      <c r="BW59" s="80"/>
      <c r="BX59" s="80"/>
      <c r="BY59" s="8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80"/>
      <c r="BN60" s="80"/>
      <c r="BO60" s="80"/>
      <c r="BP60" s="80"/>
      <c r="BQ60" s="80"/>
      <c r="BR60" s="80"/>
      <c r="BS60" s="80"/>
      <c r="BT60" s="80"/>
      <c r="BU60" s="80"/>
      <c r="BV60" s="80"/>
      <c r="BW60" s="80"/>
      <c r="BX60" s="80"/>
      <c r="BY60" s="8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80"/>
      <c r="BN61" s="80"/>
      <c r="BO61" s="80"/>
      <c r="BP61" s="80"/>
      <c r="BQ61" s="80"/>
      <c r="BR61" s="80"/>
      <c r="BS61" s="80"/>
      <c r="BT61" s="80"/>
      <c r="BU61" s="80"/>
      <c r="BV61" s="80"/>
      <c r="BW61" s="80"/>
      <c r="BX61" s="80"/>
      <c r="BY61" s="8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0"/>
      <c r="BN62" s="80"/>
      <c r="BO62" s="80"/>
      <c r="BP62" s="80"/>
      <c r="BQ62" s="80"/>
      <c r="BR62" s="80"/>
      <c r="BS62" s="80"/>
      <c r="BT62" s="80"/>
      <c r="BU62" s="80"/>
      <c r="BV62" s="80"/>
      <c r="BW62" s="80"/>
      <c r="BX62" s="80"/>
      <c r="BY62" s="8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80"/>
      <c r="BN66" s="80"/>
      <c r="BO66" s="80"/>
      <c r="BP66" s="80"/>
      <c r="BQ66" s="80"/>
      <c r="BR66" s="80"/>
      <c r="BS66" s="80"/>
      <c r="BT66" s="80"/>
      <c r="BU66" s="80"/>
      <c r="BV66" s="80"/>
      <c r="BW66" s="80"/>
      <c r="BX66" s="80"/>
      <c r="BY66" s="8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80"/>
      <c r="BN67" s="80"/>
      <c r="BO67" s="80"/>
      <c r="BP67" s="80"/>
      <c r="BQ67" s="80"/>
      <c r="BR67" s="80"/>
      <c r="BS67" s="80"/>
      <c r="BT67" s="80"/>
      <c r="BU67" s="80"/>
      <c r="BV67" s="80"/>
      <c r="BW67" s="80"/>
      <c r="BX67" s="80"/>
      <c r="BY67" s="8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80"/>
      <c r="BN68" s="80"/>
      <c r="BO68" s="80"/>
      <c r="BP68" s="80"/>
      <c r="BQ68" s="80"/>
      <c r="BR68" s="80"/>
      <c r="BS68" s="80"/>
      <c r="BT68" s="80"/>
      <c r="BU68" s="80"/>
      <c r="BV68" s="80"/>
      <c r="BW68" s="80"/>
      <c r="BX68" s="80"/>
      <c r="BY68" s="8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80"/>
      <c r="BN69" s="80"/>
      <c r="BO69" s="80"/>
      <c r="BP69" s="80"/>
      <c r="BQ69" s="80"/>
      <c r="BR69" s="80"/>
      <c r="BS69" s="80"/>
      <c r="BT69" s="80"/>
      <c r="BU69" s="80"/>
      <c r="BV69" s="80"/>
      <c r="BW69" s="80"/>
      <c r="BX69" s="80"/>
      <c r="BY69" s="8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80"/>
      <c r="BN70" s="80"/>
      <c r="BO70" s="80"/>
      <c r="BP70" s="80"/>
      <c r="BQ70" s="80"/>
      <c r="BR70" s="80"/>
      <c r="BS70" s="80"/>
      <c r="BT70" s="80"/>
      <c r="BU70" s="80"/>
      <c r="BV70" s="80"/>
      <c r="BW70" s="80"/>
      <c r="BX70" s="80"/>
      <c r="BY70" s="8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80"/>
      <c r="BN71" s="80"/>
      <c r="BO71" s="80"/>
      <c r="BP71" s="80"/>
      <c r="BQ71" s="80"/>
      <c r="BR71" s="80"/>
      <c r="BS71" s="80"/>
      <c r="BT71" s="80"/>
      <c r="BU71" s="80"/>
      <c r="BV71" s="80"/>
      <c r="BW71" s="80"/>
      <c r="BX71" s="80"/>
      <c r="BY71" s="8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80"/>
      <c r="BN72" s="80"/>
      <c r="BO72" s="80"/>
      <c r="BP72" s="80"/>
      <c r="BQ72" s="80"/>
      <c r="BR72" s="80"/>
      <c r="BS72" s="80"/>
      <c r="BT72" s="80"/>
      <c r="BU72" s="80"/>
      <c r="BV72" s="80"/>
      <c r="BW72" s="80"/>
      <c r="BX72" s="80"/>
      <c r="BY72" s="8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80"/>
      <c r="BN73" s="80"/>
      <c r="BO73" s="80"/>
      <c r="BP73" s="80"/>
      <c r="BQ73" s="80"/>
      <c r="BR73" s="80"/>
      <c r="BS73" s="80"/>
      <c r="BT73" s="80"/>
      <c r="BU73" s="80"/>
      <c r="BV73" s="80"/>
      <c r="BW73" s="80"/>
      <c r="BX73" s="80"/>
      <c r="BY73" s="8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80"/>
      <c r="BN74" s="80"/>
      <c r="BO74" s="80"/>
      <c r="BP74" s="80"/>
      <c r="BQ74" s="80"/>
      <c r="BR74" s="80"/>
      <c r="BS74" s="80"/>
      <c r="BT74" s="80"/>
      <c r="BU74" s="80"/>
      <c r="BV74" s="80"/>
      <c r="BW74" s="80"/>
      <c r="BX74" s="80"/>
      <c r="BY74" s="8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80"/>
      <c r="BN75" s="80"/>
      <c r="BO75" s="80"/>
      <c r="BP75" s="80"/>
      <c r="BQ75" s="80"/>
      <c r="BR75" s="80"/>
      <c r="BS75" s="80"/>
      <c r="BT75" s="80"/>
      <c r="BU75" s="80"/>
      <c r="BV75" s="80"/>
      <c r="BW75" s="80"/>
      <c r="BX75" s="80"/>
      <c r="BY75" s="8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80"/>
      <c r="BN76" s="80"/>
      <c r="BO76" s="80"/>
      <c r="BP76" s="80"/>
      <c r="BQ76" s="80"/>
      <c r="BR76" s="80"/>
      <c r="BS76" s="80"/>
      <c r="BT76" s="80"/>
      <c r="BU76" s="80"/>
      <c r="BV76" s="80"/>
      <c r="BW76" s="80"/>
      <c r="BX76" s="80"/>
      <c r="BY76" s="8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80"/>
      <c r="BN77" s="80"/>
      <c r="BO77" s="80"/>
      <c r="BP77" s="80"/>
      <c r="BQ77" s="80"/>
      <c r="BR77" s="80"/>
      <c r="BS77" s="80"/>
      <c r="BT77" s="80"/>
      <c r="BU77" s="80"/>
      <c r="BV77" s="80"/>
      <c r="BW77" s="80"/>
      <c r="BX77" s="80"/>
      <c r="BY77" s="8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80"/>
      <c r="BN78" s="80"/>
      <c r="BO78" s="80"/>
      <c r="BP78" s="80"/>
      <c r="BQ78" s="80"/>
      <c r="BR78" s="80"/>
      <c r="BS78" s="80"/>
      <c r="BT78" s="80"/>
      <c r="BU78" s="80"/>
      <c r="BV78" s="80"/>
      <c r="BW78" s="80"/>
      <c r="BX78" s="80"/>
      <c r="BY78" s="8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80"/>
      <c r="BN79" s="80"/>
      <c r="BO79" s="80"/>
      <c r="BP79" s="80"/>
      <c r="BQ79" s="80"/>
      <c r="BR79" s="80"/>
      <c r="BS79" s="80"/>
      <c r="BT79" s="80"/>
      <c r="BU79" s="80"/>
      <c r="BV79" s="80"/>
      <c r="BW79" s="80"/>
      <c r="BX79" s="80"/>
      <c r="BY79" s="8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80"/>
      <c r="BN80" s="80"/>
      <c r="BO80" s="80"/>
      <c r="BP80" s="80"/>
      <c r="BQ80" s="80"/>
      <c r="BR80" s="80"/>
      <c r="BS80" s="80"/>
      <c r="BT80" s="80"/>
      <c r="BU80" s="80"/>
      <c r="BV80" s="80"/>
      <c r="BW80" s="80"/>
      <c r="BX80" s="80"/>
      <c r="BY80" s="8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80"/>
      <c r="BN81" s="80"/>
      <c r="BO81" s="80"/>
      <c r="BP81" s="80"/>
      <c r="BQ81" s="80"/>
      <c r="BR81" s="80"/>
      <c r="BS81" s="80"/>
      <c r="BT81" s="80"/>
      <c r="BU81" s="80"/>
      <c r="BV81" s="80"/>
      <c r="BW81" s="80"/>
      <c r="BX81" s="80"/>
      <c r="BY81" s="8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n89A73Mj5/q5xqJmX52bUVvELTMJCkFtyYyFBvoH+/xvwgSJxvPQ6BYmorsORWG4brCjMJwtnWa04GTmFl1F2g==" saltValue="g+RlzzhwGWw5mCSLnnE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244422</v>
      </c>
      <c r="D6" s="19">
        <f t="shared" si="3"/>
        <v>47</v>
      </c>
      <c r="E6" s="19">
        <f t="shared" si="3"/>
        <v>17</v>
      </c>
      <c r="F6" s="19">
        <f t="shared" si="3"/>
        <v>1</v>
      </c>
      <c r="G6" s="19">
        <f t="shared" si="3"/>
        <v>0</v>
      </c>
      <c r="H6" s="19" t="str">
        <f t="shared" si="3"/>
        <v>三重県　明和町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20.88</v>
      </c>
      <c r="Q6" s="20">
        <f t="shared" si="3"/>
        <v>100</v>
      </c>
      <c r="R6" s="20">
        <f t="shared" si="3"/>
        <v>3300</v>
      </c>
      <c r="S6" s="20">
        <f t="shared" si="3"/>
        <v>22991</v>
      </c>
      <c r="T6" s="20">
        <f t="shared" si="3"/>
        <v>41.06</v>
      </c>
      <c r="U6" s="20">
        <f t="shared" si="3"/>
        <v>559.94000000000005</v>
      </c>
      <c r="V6" s="20">
        <f t="shared" si="3"/>
        <v>4779</v>
      </c>
      <c r="W6" s="20">
        <f t="shared" si="3"/>
        <v>1.85</v>
      </c>
      <c r="X6" s="20">
        <f t="shared" si="3"/>
        <v>2583.2399999999998</v>
      </c>
      <c r="Y6" s="21">
        <f>IF(Y7="",NA(),Y7)</f>
        <v>93.41</v>
      </c>
      <c r="Z6" s="21">
        <f t="shared" ref="Z6:AH6" si="4">IF(Z7="",NA(),Z7)</f>
        <v>93.99</v>
      </c>
      <c r="AA6" s="21">
        <f t="shared" si="4"/>
        <v>89.64</v>
      </c>
      <c r="AB6" s="21">
        <f t="shared" si="4"/>
        <v>98.01</v>
      </c>
      <c r="AC6" s="21">
        <f t="shared" si="4"/>
        <v>97.75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63.53</v>
      </c>
      <c r="BK6" s="21">
        <f t="shared" si="7"/>
        <v>966.33</v>
      </c>
      <c r="BL6" s="21">
        <f t="shared" si="7"/>
        <v>958.81</v>
      </c>
      <c r="BM6" s="21">
        <f t="shared" si="7"/>
        <v>1001.3</v>
      </c>
      <c r="BN6" s="21">
        <f t="shared" si="7"/>
        <v>1050.51</v>
      </c>
      <c r="BO6" s="21">
        <f t="shared" si="7"/>
        <v>1102.01</v>
      </c>
      <c r="BP6" s="20" t="str">
        <f>IF(BP7="","",IF(BP7="-","【-】","【"&amp;SUBSTITUTE(TEXT(BP7,"#,##0.00"),"-","△")&amp;"】"))</f>
        <v>【669.11】</v>
      </c>
      <c r="BQ6" s="21">
        <f>IF(BQ7="",NA(),BQ7)</f>
        <v>106.21</v>
      </c>
      <c r="BR6" s="21">
        <f t="shared" ref="BR6:BZ6" si="8">IF(BR7="",NA(),BR7)</f>
        <v>86.13</v>
      </c>
      <c r="BS6" s="21">
        <f t="shared" si="8"/>
        <v>90.34</v>
      </c>
      <c r="BT6" s="21">
        <f t="shared" si="8"/>
        <v>90.63</v>
      </c>
      <c r="BU6" s="21">
        <f t="shared" si="8"/>
        <v>96.58</v>
      </c>
      <c r="BV6" s="21">
        <f t="shared" si="8"/>
        <v>81.739999999999995</v>
      </c>
      <c r="BW6" s="21">
        <f t="shared" si="8"/>
        <v>82.88</v>
      </c>
      <c r="BX6" s="21">
        <f t="shared" si="8"/>
        <v>81.88</v>
      </c>
      <c r="BY6" s="21">
        <f t="shared" si="8"/>
        <v>82.65</v>
      </c>
      <c r="BZ6" s="21">
        <f t="shared" si="8"/>
        <v>82.55</v>
      </c>
      <c r="CA6" s="20" t="str">
        <f>IF(CA7="","",IF(CA7="-","【-】","【"&amp;SUBSTITUTE(TEXT(CA7,"#,##0.00"),"-","△")&amp;"】"))</f>
        <v>【99.73】</v>
      </c>
      <c r="CB6" s="21">
        <f>IF(CB7="",NA(),CB7)</f>
        <v>114.49</v>
      </c>
      <c r="CC6" s="21">
        <f t="shared" ref="CC6:CK6" si="9">IF(CC7="",NA(),CC7)</f>
        <v>150</v>
      </c>
      <c r="CD6" s="21">
        <f t="shared" si="9"/>
        <v>150</v>
      </c>
      <c r="CE6" s="21">
        <f t="shared" si="9"/>
        <v>150</v>
      </c>
      <c r="CF6" s="21">
        <f t="shared" si="9"/>
        <v>150.38999999999999</v>
      </c>
      <c r="CG6" s="21">
        <f t="shared" si="9"/>
        <v>194.31</v>
      </c>
      <c r="CH6" s="21">
        <f t="shared" si="9"/>
        <v>190.99</v>
      </c>
      <c r="CI6" s="21">
        <f t="shared" si="9"/>
        <v>187.55</v>
      </c>
      <c r="CJ6" s="21">
        <f t="shared" si="9"/>
        <v>186.3</v>
      </c>
      <c r="CK6" s="21">
        <f t="shared" si="9"/>
        <v>188.38</v>
      </c>
      <c r="CL6" s="20" t="str">
        <f>IF(CL7="","",IF(CL7="-","【-】","【"&amp;SUBSTITUTE(TEXT(CL7,"#,##0.00"),"-","△")&amp;"】"))</f>
        <v>【134.98】</v>
      </c>
      <c r="CM6" s="21">
        <f>IF(CM7="",NA(),CM7)</f>
        <v>70</v>
      </c>
      <c r="CN6" s="21">
        <f t="shared" ref="CN6:CV6" si="10">IF(CN7="",NA(),CN7)</f>
        <v>72</v>
      </c>
      <c r="CO6" s="21">
        <f t="shared" si="10"/>
        <v>72.87</v>
      </c>
      <c r="CP6" s="21">
        <f t="shared" si="10"/>
        <v>76.53</v>
      </c>
      <c r="CQ6" s="21">
        <f t="shared" si="10"/>
        <v>74.87</v>
      </c>
      <c r="CR6" s="21">
        <f t="shared" si="10"/>
        <v>53.5</v>
      </c>
      <c r="CS6" s="21">
        <f t="shared" si="10"/>
        <v>52.58</v>
      </c>
      <c r="CT6" s="21">
        <f t="shared" si="10"/>
        <v>50.94</v>
      </c>
      <c r="CU6" s="21">
        <f t="shared" si="10"/>
        <v>50.53</v>
      </c>
      <c r="CV6" s="21">
        <f t="shared" si="10"/>
        <v>51.42</v>
      </c>
      <c r="CW6" s="20" t="str">
        <f>IF(CW7="","",IF(CW7="-","【-】","【"&amp;SUBSTITUTE(TEXT(CW7,"#,##0.00"),"-","△")&amp;"】"))</f>
        <v>【59.99】</v>
      </c>
      <c r="CX6" s="21">
        <f>IF(CX7="",NA(),CX7)</f>
        <v>95.13</v>
      </c>
      <c r="CY6" s="21">
        <f t="shared" ref="CY6:DG6" si="11">IF(CY7="",NA(),CY7)</f>
        <v>90.86</v>
      </c>
      <c r="CZ6" s="21">
        <f t="shared" si="11"/>
        <v>89.09</v>
      </c>
      <c r="DA6" s="21">
        <f t="shared" si="11"/>
        <v>85.62</v>
      </c>
      <c r="DB6" s="21">
        <f t="shared" si="11"/>
        <v>84.89</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6.32</v>
      </c>
      <c r="EF6" s="21">
        <f t="shared" ref="EF6:EN6" si="14">IF(EF7="",NA(),EF7)</f>
        <v>3.21</v>
      </c>
      <c r="EG6" s="21">
        <f t="shared" si="14"/>
        <v>4.1500000000000004</v>
      </c>
      <c r="EH6" s="21">
        <f t="shared" si="14"/>
        <v>4.42</v>
      </c>
      <c r="EI6" s="21">
        <f t="shared" si="14"/>
        <v>4.3499999999999996</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244422</v>
      </c>
      <c r="D7" s="23">
        <v>47</v>
      </c>
      <c r="E7" s="23">
        <v>17</v>
      </c>
      <c r="F7" s="23">
        <v>1</v>
      </c>
      <c r="G7" s="23">
        <v>0</v>
      </c>
      <c r="H7" s="23" t="s">
        <v>98</v>
      </c>
      <c r="I7" s="23" t="s">
        <v>99</v>
      </c>
      <c r="J7" s="23" t="s">
        <v>100</v>
      </c>
      <c r="K7" s="23" t="s">
        <v>101</v>
      </c>
      <c r="L7" s="23" t="s">
        <v>102</v>
      </c>
      <c r="M7" s="23" t="s">
        <v>103</v>
      </c>
      <c r="N7" s="24" t="s">
        <v>104</v>
      </c>
      <c r="O7" s="24" t="s">
        <v>105</v>
      </c>
      <c r="P7" s="24">
        <v>20.88</v>
      </c>
      <c r="Q7" s="24">
        <v>100</v>
      </c>
      <c r="R7" s="24">
        <v>3300</v>
      </c>
      <c r="S7" s="24">
        <v>22991</v>
      </c>
      <c r="T7" s="24">
        <v>41.06</v>
      </c>
      <c r="U7" s="24">
        <v>559.94000000000005</v>
      </c>
      <c r="V7" s="24">
        <v>4779</v>
      </c>
      <c r="W7" s="24">
        <v>1.85</v>
      </c>
      <c r="X7" s="24">
        <v>2583.2399999999998</v>
      </c>
      <c r="Y7" s="24">
        <v>93.41</v>
      </c>
      <c r="Z7" s="24">
        <v>93.99</v>
      </c>
      <c r="AA7" s="24">
        <v>89.64</v>
      </c>
      <c r="AB7" s="24">
        <v>98.01</v>
      </c>
      <c r="AC7" s="24">
        <v>97.75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63.53</v>
      </c>
      <c r="BK7" s="24">
        <v>966.33</v>
      </c>
      <c r="BL7" s="24">
        <v>958.81</v>
      </c>
      <c r="BM7" s="24">
        <v>1001.3</v>
      </c>
      <c r="BN7" s="24">
        <v>1050.51</v>
      </c>
      <c r="BO7" s="24">
        <v>1102.01</v>
      </c>
      <c r="BP7" s="24">
        <v>669.11</v>
      </c>
      <c r="BQ7" s="24">
        <v>106.21</v>
      </c>
      <c r="BR7" s="24">
        <v>86.13</v>
      </c>
      <c r="BS7" s="24">
        <v>90.34</v>
      </c>
      <c r="BT7" s="24">
        <v>90.63</v>
      </c>
      <c r="BU7" s="24">
        <v>96.58</v>
      </c>
      <c r="BV7" s="24">
        <v>81.739999999999995</v>
      </c>
      <c r="BW7" s="24">
        <v>82.88</v>
      </c>
      <c r="BX7" s="24">
        <v>81.88</v>
      </c>
      <c r="BY7" s="24">
        <v>82.65</v>
      </c>
      <c r="BZ7" s="24">
        <v>82.55</v>
      </c>
      <c r="CA7" s="24">
        <v>99.73</v>
      </c>
      <c r="CB7" s="24">
        <v>114.49</v>
      </c>
      <c r="CC7" s="24">
        <v>150</v>
      </c>
      <c r="CD7" s="24">
        <v>150</v>
      </c>
      <c r="CE7" s="24">
        <v>150</v>
      </c>
      <c r="CF7" s="24">
        <v>150.38999999999999</v>
      </c>
      <c r="CG7" s="24">
        <v>194.31</v>
      </c>
      <c r="CH7" s="24">
        <v>190.99</v>
      </c>
      <c r="CI7" s="24">
        <v>187.55</v>
      </c>
      <c r="CJ7" s="24">
        <v>186.3</v>
      </c>
      <c r="CK7" s="24">
        <v>188.38</v>
      </c>
      <c r="CL7" s="24">
        <v>134.97999999999999</v>
      </c>
      <c r="CM7" s="24">
        <v>70</v>
      </c>
      <c r="CN7" s="24">
        <v>72</v>
      </c>
      <c r="CO7" s="24">
        <v>72.87</v>
      </c>
      <c r="CP7" s="24">
        <v>76.53</v>
      </c>
      <c r="CQ7" s="24">
        <v>74.87</v>
      </c>
      <c r="CR7" s="24">
        <v>53.5</v>
      </c>
      <c r="CS7" s="24">
        <v>52.58</v>
      </c>
      <c r="CT7" s="24">
        <v>50.94</v>
      </c>
      <c r="CU7" s="24">
        <v>50.53</v>
      </c>
      <c r="CV7" s="24">
        <v>51.42</v>
      </c>
      <c r="CW7" s="24">
        <v>59.99</v>
      </c>
      <c r="CX7" s="24">
        <v>95.13</v>
      </c>
      <c r="CY7" s="24">
        <v>90.86</v>
      </c>
      <c r="CZ7" s="24">
        <v>89.09</v>
      </c>
      <c r="DA7" s="24">
        <v>85.62</v>
      </c>
      <c r="DB7" s="24">
        <v>84.89</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6.32</v>
      </c>
      <c r="EF7" s="24">
        <v>3.21</v>
      </c>
      <c r="EG7" s="24">
        <v>4.1500000000000004</v>
      </c>
      <c r="EH7" s="24">
        <v>4.42</v>
      </c>
      <c r="EI7" s="24">
        <v>4.3499999999999996</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2023-01-12T23:53:40Z</dcterms:created>
  <dcterms:modified xsi:type="dcterms:W3CDTF">2023-01-18T23:35:15Z</dcterms:modified>
  <cp:category/>
</cp:coreProperties>
</file>