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3.01.10 経営比較分析表（R3決算）\分析表\"/>
    </mc:Choice>
  </mc:AlternateContent>
  <xr:revisionPtr revIDLastSave="0" documentId="13_ncr:1_{FBFF8553-4FB5-4FDA-90CF-871DAECB33F0}" xr6:coauthVersionLast="36" xr6:coauthVersionMax="36" xr10:uidLastSave="{00000000-0000-0000-0000-000000000000}"/>
  <workbookProtection workbookAlgorithmName="SHA-512" workbookHashValue="rADOixnlrO6MD0KfdScbyCN27dXzIDeiWK6kwmn2DQe7Ld0aRFwTz8pndDErjZD7yoBB9vxGepoGg5el1yZQiA==" workbookSaltValue="1u9+oh7aLRX54IM1WwPg/g==" workbookSpinCount="100000" lockStructure="1"/>
  <bookViews>
    <workbookView xWindow="0" yWindow="0" windowWidth="19005" windowHeight="604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H10" i="5" l="1"/>
  <c r="F10" i="5"/>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QN55" i="4"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CZ55" i="4"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K90" i="4"/>
  <c r="GJ90" i="4"/>
  <c r="EH90" i="4"/>
  <c r="DG90" i="4"/>
  <c r="C90" i="4"/>
  <c r="RA81" i="4"/>
  <c r="PZ81" i="4"/>
  <c r="MW81" i="4"/>
  <c r="KO81" i="4"/>
  <c r="JN81" i="4"/>
  <c r="IM81" i="4"/>
  <c r="HL81" i="4"/>
  <c r="GK81" i="4"/>
  <c r="EC81" i="4"/>
  <c r="CA81" i="4"/>
  <c r="AZ81" i="4"/>
  <c r="Y81" i="4"/>
  <c r="RA80" i="4"/>
  <c r="PZ80" i="4"/>
  <c r="OY80" i="4"/>
  <c r="NX80" i="4"/>
  <c r="MW80" i="4"/>
  <c r="KO80" i="4"/>
  <c r="JN80" i="4"/>
  <c r="IM80" i="4"/>
  <c r="GK80" i="4"/>
  <c r="EC80" i="4"/>
  <c r="DB80" i="4"/>
  <c r="CA80" i="4"/>
  <c r="AZ80" i="4"/>
  <c r="Y80" i="4"/>
  <c r="PZ79" i="4"/>
  <c r="OY79" i="4"/>
  <c r="JN79" i="4"/>
  <c r="IM79" i="4"/>
  <c r="DB79" i="4"/>
  <c r="CA79" i="4"/>
  <c r="RH56" i="4"/>
  <c r="OZ56" i="4"/>
  <c r="OF56" i="4"/>
  <c r="MN56" i="4"/>
  <c r="LT56" i="4"/>
  <c r="KZ56" i="4"/>
  <c r="JL56" i="4"/>
  <c r="GZ56" i="4"/>
  <c r="GF56" i="4"/>
  <c r="FL56" i="4"/>
  <c r="CF56" i="4"/>
  <c r="BL56" i="4"/>
  <c r="AR56" i="4"/>
  <c r="X56" i="4"/>
  <c r="RH55" i="4"/>
  <c r="PT55" i="4"/>
  <c r="OZ55" i="4"/>
  <c r="OF55" i="4"/>
  <c r="MN55" i="4"/>
  <c r="KF55" i="4"/>
  <c r="JL55" i="4"/>
  <c r="HT55" i="4"/>
  <c r="GZ55" i="4"/>
  <c r="GF55" i="4"/>
  <c r="ER55" i="4"/>
  <c r="CF55" i="4"/>
  <c r="BL55" i="4"/>
  <c r="RH54" i="4"/>
  <c r="QN54" i="4"/>
  <c r="PT54" i="4"/>
  <c r="OF54" i="4"/>
  <c r="LT54" i="4"/>
  <c r="KZ54" i="4"/>
  <c r="GZ54" i="4"/>
  <c r="GF54" i="4"/>
  <c r="CF54" i="4"/>
  <c r="BL54" i="4"/>
  <c r="RH33" i="4"/>
  <c r="QN33" i="4"/>
  <c r="OZ33" i="4"/>
  <c r="OF33" i="4"/>
  <c r="MN33" i="4"/>
  <c r="LT33" i="4"/>
  <c r="KZ33" i="4"/>
  <c r="KF33" i="4"/>
  <c r="GF33" i="4"/>
  <c r="FL33" i="4"/>
  <c r="CZ33" i="4"/>
  <c r="CF33" i="4"/>
  <c r="BL33" i="4"/>
  <c r="AR33" i="4"/>
  <c r="PT32" i="4"/>
  <c r="OZ32" i="4"/>
  <c r="OF32" i="4"/>
  <c r="MN32" i="4"/>
  <c r="LT32" i="4"/>
  <c r="KF32" i="4"/>
  <c r="JL32" i="4"/>
  <c r="HT32" i="4"/>
  <c r="GZ32" i="4"/>
  <c r="CF32" i="4"/>
  <c r="BL32" i="4"/>
  <c r="AR32" i="4"/>
  <c r="RH31" i="4"/>
  <c r="QN31" i="4"/>
  <c r="PT31" i="4"/>
  <c r="OF31" i="4"/>
  <c r="LT31" i="4"/>
  <c r="KZ31" i="4"/>
  <c r="GZ31" i="4"/>
  <c r="GF31" i="4"/>
  <c r="CF31" i="4"/>
  <c r="BL31" i="4"/>
  <c r="LZ10" i="4"/>
  <c r="IT10" i="4"/>
  <c r="FN10" i="4"/>
  <c r="CH10" i="4"/>
  <c r="B10" i="4"/>
  <c r="PF8" i="4"/>
  <c r="LZ8" i="4"/>
  <c r="IT8" i="4"/>
  <c r="FN8" i="4"/>
  <c r="CH8" i="4"/>
  <c r="B8" i="4"/>
  <c r="B5" i="4"/>
  <c r="RH32" i="4" l="1"/>
  <c r="GZ33" i="4"/>
  <c r="KF54" i="4"/>
  <c r="AR55" i="4"/>
  <c r="KF56" i="4"/>
  <c r="AZ79" i="4"/>
  <c r="W10" i="5"/>
  <c r="DR10" i="5"/>
  <c r="OZ54" i="4"/>
  <c r="FL31" i="4"/>
  <c r="X33" i="4"/>
  <c r="JL33" i="4"/>
  <c r="LT55" i="4"/>
  <c r="OY81" i="4"/>
  <c r="X10" i="5"/>
  <c r="EB10" i="5"/>
  <c r="AR31" i="4"/>
  <c r="AR54" i="4"/>
  <c r="AH10" i="5"/>
  <c r="KF31" i="4"/>
  <c r="CZ56" i="4"/>
  <c r="HL79" i="4"/>
  <c r="AR10" i="5"/>
  <c r="BP10" i="5"/>
  <c r="ER32" i="4"/>
  <c r="FL54" i="4"/>
  <c r="BZ10" i="5"/>
  <c r="OZ31" i="4"/>
  <c r="GF32" i="4"/>
  <c r="QN56" i="4"/>
  <c r="NX79" i="4"/>
  <c r="CJ10" i="5"/>
  <c r="CZ31" i="4"/>
  <c r="X32" i="4"/>
  <c r="CZ32" i="4"/>
  <c r="KZ32" i="4"/>
  <c r="X54" i="4"/>
  <c r="CZ54" i="4"/>
  <c r="X55" i="4"/>
  <c r="KZ55" i="4"/>
  <c r="ER31" i="4"/>
  <c r="HT31" i="4"/>
  <c r="ER33" i="4"/>
  <c r="HT33" i="4"/>
  <c r="PT33" i="4"/>
  <c r="ER54" i="4"/>
  <c r="HT54" i="4"/>
  <c r="ER56" i="4"/>
  <c r="HT56" i="4"/>
  <c r="PT56" i="4"/>
  <c r="GK79" i="4"/>
  <c r="KO79" i="4"/>
  <c r="HL80" i="4"/>
  <c r="DB81" i="4"/>
  <c r="NX81" i="4"/>
  <c r="V10" i="5"/>
  <c r="AF10" i="5"/>
  <c r="AJ10" i="5"/>
  <c r="AT10" i="5"/>
  <c r="BD10" i="5"/>
  <c r="BN10" i="5"/>
  <c r="BX10" i="5"/>
  <c r="CB10" i="5"/>
  <c r="CL10" i="5"/>
  <c r="CV10" i="5"/>
  <c r="DF10" i="5"/>
  <c r="DP10" i="5"/>
  <c r="DT10" i="5"/>
  <c r="ED10" i="5"/>
  <c r="AG11" i="5"/>
  <c r="BE11" i="5"/>
  <c r="BY11" i="5"/>
  <c r="CW11" i="5"/>
  <c r="JL31" i="4"/>
  <c r="MN31" i="4"/>
  <c r="JL54" i="4"/>
  <c r="MN54" i="4"/>
  <c r="MW79" i="4"/>
  <c r="RA79" i="4"/>
  <c r="AG10" i="5"/>
  <c r="AQ10" i="5"/>
  <c r="AU10" i="5"/>
  <c r="BE10" i="5"/>
  <c r="BO10" i="5"/>
  <c r="BY10" i="5"/>
  <c r="CI10" i="5"/>
  <c r="CM10" i="5"/>
  <c r="CW10" i="5"/>
  <c r="DG10" i="5"/>
  <c r="DQ10" i="5"/>
  <c r="EA10" i="5"/>
  <c r="EE10" i="5"/>
  <c r="BB10" i="5"/>
  <c r="BF10" i="5"/>
  <c r="CT10" i="5"/>
  <c r="CX10" i="5"/>
  <c r="BQ11" i="5"/>
  <c r="X31" i="4"/>
  <c r="Y79" i="4"/>
  <c r="EC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<sst xmlns="http://schemas.openxmlformats.org/spreadsheetml/2006/main" count="262" uniqueCount="106">
  <si>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</si>
  <si>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</si>
  <si>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</si>
  <si>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</si>
  <si>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</si>
  <si>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</si>
  <si>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</si>
  <si>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</si>
  <si>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</si>
  <si>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</si>
  <si>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</si>
  <si>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</si>
  <si>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</si>
  <si>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</si>
  <si>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</si>
  <si>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</si>
  <si>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</si>
  <si>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</si>
  <si>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</si>
  <si>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</si>
  <si>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</si>
  <si>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</si>
  <si>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</si>
  <si>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</si>
  <si>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</si>
  <si>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</si>
  <si>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</si>
  <si>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</si>
  <si>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</si>
  <si>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</si>
  <si>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</si>
  <si>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</si>
  <si>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</si>
  <si>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</si>
  <si>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</si>
  <si>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</si>
  <si>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</si>
  <si>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</si>
  <si>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</si>
  <si>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</si>
  <si>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</si>
  <si>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</si>
  <si>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</si>
  <si>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</si>
  <si>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</si>
  <si>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</si>
  <si>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</si>
  <si>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</si>
  <si>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</si>
  <si>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</si>
  <si>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</si>
  <si>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</si>
  <si>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</si>
  <si>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</si>
  <si>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</si>
  <si>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</si>
  <si>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</si>
  <si>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</si>
  <si>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</si>
  <si>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</si>
  <si>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</si>
  <si>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</si>
  <si>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</si>
  <si>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</si>
  <si>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</si>
  <si>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</si>
  <si>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</si>
  <si>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</si>
  <si>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</si>
  <si>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</si>
  <si>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</si>
  <si>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</si>
  <si>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</si>
  <si>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</si>
  <si>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</si>
  <si>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</si>
  <si>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</si>
  <si>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</si>
  <si>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</si>
  <si>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</si>
  <si>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</si>
  <si>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</si>
  <si>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</si>
  <si>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</si>
  <si>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</si>
  <si>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</si>
  <si>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</si>
  <si>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</si>
  <si>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</si>
  <si>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</si>
  <si>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</si>
  <si>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</si>
  <si>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</si>
  <si>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</si>
  <si>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</si>
  <si>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</si>
  <si>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</si>
  <si>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</si>
  <si>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</si>
  <si>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</si>
  <si>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</si>
  <si>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</si>
  <si>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</si>
  <si>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経常収支比率が100％を超えており、累積欠損金もなく健全な経営ができています。また、流動比率も高く短期的な債務に対する支払能力も十分であるといえます。
企業債残高はありませんが、他会計借入金があるため今後返済していく財源を確保していく必要があります。
給水に係る費用がどの程度給水収益で賄えているかを示す料金回収率は類似団体や全国平均を大きく上回っていますが、給水原価は類似団体は上回っているものの全国平均よりは高い水準にあります。今後も費用の削減に努めていく必要があります。</t>
    <rPh sb="0" eb="2">
      <t>ケイジョウ</t>
    </rPh>
    <rPh sb="2" eb="4">
      <t>シュウシ</t>
    </rPh>
    <rPh sb="4" eb="6">
      <t>ヒリツ</t>
    </rPh>
    <rPh sb="12" eb="13">
      <t>コ</t>
    </rPh>
    <rPh sb="18" eb="20">
      <t>ルイセキ</t>
    </rPh>
    <rPh sb="20" eb="22">
      <t>ケッソン</t>
    </rPh>
    <rPh sb="22" eb="23">
      <t>キン</t>
    </rPh>
    <rPh sb="26" eb="28">
      <t>ケンゼン</t>
    </rPh>
    <rPh sb="29" eb="31">
      <t>ケイエイ</t>
    </rPh>
    <rPh sb="42" eb="44">
      <t>リュウドウ</t>
    </rPh>
    <rPh sb="44" eb="46">
      <t>ヒリツ</t>
    </rPh>
    <rPh sb="47" eb="48">
      <t>タカ</t>
    </rPh>
    <rPh sb="49" eb="52">
      <t>タンキテキ</t>
    </rPh>
    <rPh sb="53" eb="55">
      <t>サイム</t>
    </rPh>
    <rPh sb="56" eb="57">
      <t>タイ</t>
    </rPh>
    <rPh sb="59" eb="61">
      <t>シハラ</t>
    </rPh>
    <rPh sb="61" eb="63">
      <t>ノウリョク</t>
    </rPh>
    <rPh sb="64" eb="66">
      <t>ジュウブン</t>
    </rPh>
    <rPh sb="76" eb="78">
      <t>キギョウ</t>
    </rPh>
    <rPh sb="78" eb="79">
      <t>サイ</t>
    </rPh>
    <rPh sb="79" eb="81">
      <t>ザンダカ</t>
    </rPh>
    <rPh sb="89" eb="90">
      <t>ホカ</t>
    </rPh>
    <rPh sb="90" eb="92">
      <t>カイケイ</t>
    </rPh>
    <rPh sb="92" eb="94">
      <t>カリイレ</t>
    </rPh>
    <rPh sb="94" eb="95">
      <t>キン</t>
    </rPh>
    <rPh sb="100" eb="102">
      <t>コンゴ</t>
    </rPh>
    <rPh sb="102" eb="104">
      <t>ヘンサイ</t>
    </rPh>
    <rPh sb="108" eb="110">
      <t>ザイゲン</t>
    </rPh>
    <rPh sb="111" eb="113">
      <t>カクホ</t>
    </rPh>
    <rPh sb="117" eb="119">
      <t>ヒツヨウ</t>
    </rPh>
    <rPh sb="126" eb="128">
      <t>キュウスイ</t>
    </rPh>
    <rPh sb="129" eb="130">
      <t>カカ</t>
    </rPh>
    <rPh sb="131" eb="133">
      <t>ヒヨウ</t>
    </rPh>
    <rPh sb="136" eb="138">
      <t>テイド</t>
    </rPh>
    <rPh sb="138" eb="140">
      <t>キュウスイ</t>
    </rPh>
    <rPh sb="140" eb="142">
      <t>シュウエキ</t>
    </rPh>
    <rPh sb="143" eb="144">
      <t>マカナ</t>
    </rPh>
    <rPh sb="150" eb="151">
      <t>シメ</t>
    </rPh>
    <rPh sb="152" eb="154">
      <t>リョウキン</t>
    </rPh>
    <rPh sb="154" eb="156">
      <t>カイシュウ</t>
    </rPh>
    <rPh sb="156" eb="157">
      <t>リツ</t>
    </rPh>
    <rPh sb="158" eb="160">
      <t>ルイジ</t>
    </rPh>
    <rPh sb="160" eb="162">
      <t>ダンタイ</t>
    </rPh>
    <rPh sb="163" eb="165">
      <t>ゼンコク</t>
    </rPh>
    <rPh sb="165" eb="167">
      <t>ヘイキン</t>
    </rPh>
    <rPh sb="168" eb="169">
      <t>オオ</t>
    </rPh>
    <rPh sb="171" eb="173">
      <t>ウワマワ</t>
    </rPh>
    <rPh sb="180" eb="182">
      <t>キュウスイ</t>
    </rPh>
    <rPh sb="182" eb="184">
      <t>ゲンカ</t>
    </rPh>
    <rPh sb="185" eb="187">
      <t>ルイジ</t>
    </rPh>
    <rPh sb="187" eb="189">
      <t>ダンタイ</t>
    </rPh>
    <rPh sb="190" eb="192">
      <t>ウワマワ</t>
    </rPh>
    <rPh sb="199" eb="201">
      <t>ゼンコク</t>
    </rPh>
    <rPh sb="201" eb="203">
      <t>ヘイキン</t>
    </rPh>
    <rPh sb="206" eb="207">
      <t>タカ</t>
    </rPh>
    <rPh sb="208" eb="210">
      <t>スイジュン</t>
    </rPh>
    <rPh sb="216" eb="218">
      <t>コンゴ</t>
    </rPh>
    <rPh sb="219" eb="221">
      <t>ヒヨウ</t>
    </rPh>
    <rPh sb="222" eb="224">
      <t>サクゲン</t>
    </rPh>
    <rPh sb="225" eb="226">
      <t>ツト</t>
    </rPh>
    <rPh sb="230" eb="232">
      <t>ヒツヨウ</t>
    </rPh>
    <phoneticPr fontId="5"/>
  </si>
  <si>
    <t>有形固定資産の減価償却がどの程度進んでいるかを表す有形固定資産減価償却率は類似団体、全国平均を下回っています。
今後も施設の長寿命化のために適切な維持管理を行っていきます。</t>
    <rPh sb="0" eb="2">
      <t>ユウケイ</t>
    </rPh>
    <rPh sb="2" eb="4">
      <t>コテイ</t>
    </rPh>
    <rPh sb="4" eb="6">
      <t>シサン</t>
    </rPh>
    <rPh sb="7" eb="9">
      <t>ゲンカ</t>
    </rPh>
    <rPh sb="9" eb="11">
      <t>ショウキャク</t>
    </rPh>
    <rPh sb="14" eb="16">
      <t>テイド</t>
    </rPh>
    <rPh sb="16" eb="17">
      <t>スス</t>
    </rPh>
    <rPh sb="23" eb="24">
      <t>アラワ</t>
    </rPh>
    <rPh sb="25" eb="27">
      <t>ユウケイ</t>
    </rPh>
    <rPh sb="27" eb="29">
      <t>コテイ</t>
    </rPh>
    <rPh sb="29" eb="31">
      <t>シサン</t>
    </rPh>
    <rPh sb="31" eb="33">
      <t>ゲンカ</t>
    </rPh>
    <rPh sb="33" eb="35">
      <t>ショウキャク</t>
    </rPh>
    <rPh sb="35" eb="36">
      <t>リツ</t>
    </rPh>
    <rPh sb="37" eb="39">
      <t>ルイジ</t>
    </rPh>
    <rPh sb="39" eb="41">
      <t>ダンタイ</t>
    </rPh>
    <rPh sb="42" eb="44">
      <t>ゼンコク</t>
    </rPh>
    <rPh sb="44" eb="46">
      <t>ヘイキン</t>
    </rPh>
    <rPh sb="47" eb="49">
      <t>シタマワ</t>
    </rPh>
    <rPh sb="56" eb="58">
      <t>コンゴ</t>
    </rPh>
    <rPh sb="59" eb="61">
      <t>シセツ</t>
    </rPh>
    <rPh sb="62" eb="66">
      <t>チョウジュミョウカ</t>
    </rPh>
    <rPh sb="70" eb="72">
      <t>テキセツ</t>
    </rPh>
    <rPh sb="73" eb="75">
      <t>イジ</t>
    </rPh>
    <rPh sb="75" eb="77">
      <t>カンリ</t>
    </rPh>
    <rPh sb="78" eb="79">
      <t>オコナ</t>
    </rPh>
    <phoneticPr fontId="5"/>
  </si>
  <si>
    <t>令和3年度中に新たに1件の新規事業所への給水を開始し、給水件数は令和3年度末で5件となっています。
現在は工業用水道の安定供給のための維持管理業務が中心となっています。今後も契約先の需要に合わせた供給と、施設及び設備の適切な維持管理を行いながら健全な経営の継続に努めていきます。</t>
    <rPh sb="0" eb="2">
      <t>レイワ</t>
    </rPh>
    <rPh sb="3" eb="5">
      <t>ネンド</t>
    </rPh>
    <rPh sb="5" eb="6">
      <t>チュウ</t>
    </rPh>
    <rPh sb="7" eb="8">
      <t>アラ</t>
    </rPh>
    <rPh sb="11" eb="12">
      <t>ケン</t>
    </rPh>
    <rPh sb="13" eb="15">
      <t>シンキ</t>
    </rPh>
    <rPh sb="15" eb="18">
      <t>ジギョウショ</t>
    </rPh>
    <rPh sb="20" eb="22">
      <t>キュウスイ</t>
    </rPh>
    <rPh sb="23" eb="25">
      <t>カイシ</t>
    </rPh>
    <rPh sb="27" eb="29">
      <t>キュウスイ</t>
    </rPh>
    <rPh sb="29" eb="31">
      <t>ケンスウ</t>
    </rPh>
    <rPh sb="32" eb="34">
      <t>レイワ</t>
    </rPh>
    <rPh sb="35" eb="37">
      <t>ネンド</t>
    </rPh>
    <rPh sb="37" eb="38">
      <t>マツ</t>
    </rPh>
    <rPh sb="40" eb="41">
      <t>ケン</t>
    </rPh>
    <rPh sb="50" eb="52">
      <t>ゲンザイ</t>
    </rPh>
    <rPh sb="53" eb="56">
      <t>コウギョウヨウ</t>
    </rPh>
    <rPh sb="56" eb="58">
      <t>スイドウ</t>
    </rPh>
    <rPh sb="59" eb="61">
      <t>アンテイ</t>
    </rPh>
    <rPh sb="61" eb="63">
      <t>キョウキュウ</t>
    </rPh>
    <rPh sb="67" eb="69">
      <t>イジ</t>
    </rPh>
    <rPh sb="69" eb="71">
      <t>カンリ</t>
    </rPh>
    <rPh sb="71" eb="73">
      <t>ギョウム</t>
    </rPh>
    <rPh sb="74" eb="76">
      <t>チュウシン</t>
    </rPh>
    <rPh sb="84" eb="86">
      <t>コンゴ</t>
    </rPh>
    <rPh sb="87" eb="89">
      <t>ケイヤク</t>
    </rPh>
    <rPh sb="89" eb="90">
      <t>サキ</t>
    </rPh>
    <rPh sb="91" eb="93">
      <t>ジュヨウ</t>
    </rPh>
    <rPh sb="94" eb="95">
      <t>ア</t>
    </rPh>
    <rPh sb="98" eb="100">
      <t>キョウキュウ</t>
    </rPh>
    <rPh sb="102" eb="104">
      <t>シセツ</t>
    </rPh>
    <rPh sb="104" eb="105">
      <t>オヨ</t>
    </rPh>
    <rPh sb="106" eb="108">
      <t>セツビ</t>
    </rPh>
    <rPh sb="109" eb="111">
      <t>テキセツ</t>
    </rPh>
    <rPh sb="112" eb="114">
      <t>イジ</t>
    </rPh>
    <rPh sb="114" eb="116">
      <t>カンリ</t>
    </rPh>
    <rPh sb="117" eb="118">
      <t>オコナ</t>
    </rPh>
    <rPh sb="122" eb="124">
      <t>ケンゼン</t>
    </rPh>
    <rPh sb="125" eb="127">
      <t>ケイエイ</t>
    </rPh>
    <rPh sb="128" eb="130">
      <t>ケイゾク</t>
    </rPh>
    <rPh sb="131" eb="13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</si>
</sst>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33.729999999999997</c:v>
                </c:pt>
                <c:pt idx="1">
                  <c:v>36.56</c:v>
                </c:pt>
                <c:pt idx="2">
                  <c:v>39.369999999999997</c:v>
                </c:pt>
                <c:pt idx="3">
                  <c:v>42</c:v>
                </c:pt>
                <c:pt idx="4">
                  <c:v>44.39</c:v>
                </c:pt>
              </c:numCache>
            </c:numRef>
          </c:val>
          <c:extLst>
            <c:ext xmlns:c16="http://schemas.microsoft.com/office/drawing/2014/chart" uri="{C3380CC4-5D6E-409C-BE32-E72D297353CC}">
              <c16:uniqueId val="{00000000-5342-4D56-9518-11FB7E3F16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5342-4D56-9518-11FB7E3F16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C-4727-9123-D5FE3E8FBD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86EC-4727-9123-D5FE3E8FBD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125.92</c:v>
                </c:pt>
                <c:pt idx="1">
                  <c:v>125.75</c:v>
                </c:pt>
                <c:pt idx="2">
                  <c:v>124.76</c:v>
                </c:pt>
                <c:pt idx="3">
                  <c:v>116.9</c:v>
                </c:pt>
                <c:pt idx="4">
                  <c:v>134.66</c:v>
                </c:pt>
              </c:numCache>
            </c:numRef>
          </c:val>
          <c:extLst>
            <c:ext xmlns:c16="http://schemas.microsoft.com/office/drawing/2014/chart" uri="{C3380CC4-5D6E-409C-BE32-E72D297353CC}">
              <c16:uniqueId val="{00000000-7987-4A82-A15D-5BFE13A8CAE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7987-4A82-A15D-5BFE13A8CAE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3-4D00-84F1-8B628973F2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7843-4D00-84F1-8B628973F2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4C-4388-BD95-F7795000790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DA4C-4388-BD95-F7795000790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1337.36</c:v>
                </c:pt>
                <c:pt idx="1">
                  <c:v>1555.99</c:v>
                </c:pt>
                <c:pt idx="2">
                  <c:v>1599.16</c:v>
                </c:pt>
                <c:pt idx="3">
                  <c:v>1801.67</c:v>
                </c:pt>
                <c:pt idx="4">
                  <c:v>1874.6</c:v>
                </c:pt>
              </c:numCache>
            </c:numRef>
          </c:val>
          <c:extLst>
            <c:ext xmlns:c16="http://schemas.microsoft.com/office/drawing/2014/chart" uri="{C3380CC4-5D6E-409C-BE32-E72D297353CC}">
              <c16:uniqueId val="{00000000-F97F-4C18-962B-39E38508E28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F97F-4C18-962B-39E38508E28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E9-43D3-83BE-CEA15BD12B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87E9-43D3-83BE-CEA15BD12B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148.6</c:v>
                </c:pt>
                <c:pt idx="1">
                  <c:v>149.30000000000001</c:v>
                </c:pt>
                <c:pt idx="2">
                  <c:v>147.28</c:v>
                </c:pt>
                <c:pt idx="3">
                  <c:v>129.30000000000001</c:v>
                </c:pt>
                <c:pt idx="4">
                  <c:v>160.04</c:v>
                </c:pt>
              </c:numCache>
            </c:numRef>
          </c:val>
          <c:extLst>
            <c:ext xmlns:c16="http://schemas.microsoft.com/office/drawing/2014/chart" uri="{C3380CC4-5D6E-409C-BE32-E72D297353CC}">
              <c16:uniqueId val="{00000000-451E-4372-A055-17BD4C61F65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451E-4372-A055-17BD4C61F65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37.97</c:v>
                </c:pt>
                <c:pt idx="1">
                  <c:v>36.71</c:v>
                </c:pt>
                <c:pt idx="2">
                  <c:v>37.49</c:v>
                </c:pt>
                <c:pt idx="3">
                  <c:v>40.43</c:v>
                </c:pt>
                <c:pt idx="4">
                  <c:v>34.83</c:v>
                </c:pt>
              </c:numCache>
            </c:numRef>
          </c:val>
          <c:extLst>
            <c:ext xmlns:c16="http://schemas.microsoft.com/office/drawing/2014/chart" uri="{C3380CC4-5D6E-409C-BE32-E72D297353CC}">
              <c16:uniqueId val="{00000000-76ED-47C1-A430-D7C6E2C56D0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76ED-47C1-A430-D7C6E2C56D0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35.81</c:v>
                </c:pt>
                <c:pt idx="1">
                  <c:v>35.659999999999997</c:v>
                </c:pt>
                <c:pt idx="2">
                  <c:v>35</c:v>
                </c:pt>
                <c:pt idx="3">
                  <c:v>37.06</c:v>
                </c:pt>
                <c:pt idx="4">
                  <c:v>37.409999999999997</c:v>
                </c:pt>
              </c:numCache>
            </c:numRef>
          </c:val>
          <c:extLst>
            <c:ext xmlns:c16="http://schemas.microsoft.com/office/drawing/2014/chart" uri="{C3380CC4-5D6E-409C-BE32-E72D297353CC}">
              <c16:uniqueId val="{00000000-E7BE-4987-991A-E6EB20A273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E7BE-4987-991A-E6EB20A273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61.43</c:v>
                </c:pt>
                <c:pt idx="1">
                  <c:v>58.57</c:v>
                </c:pt>
                <c:pt idx="2">
                  <c:v>58.57</c:v>
                </c:pt>
                <c:pt idx="3">
                  <c:v>58.57</c:v>
                </c:pt>
                <c:pt idx="4">
                  <c:v>64.290000000000006</c:v>
                </c:pt>
              </c:numCache>
            </c:numRef>
          </c:val>
          <c:extLst>
            <c:ext xmlns:c16="http://schemas.microsoft.com/office/drawing/2014/chart" uri="{C3380CC4-5D6E-409C-BE32-E72D297353CC}">
              <c16:uniqueId val="{00000000-50C4-4A42-BDC5-EC0CC43CDD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50C4-4A42-BDC5-EC0CC43CDD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B14" sqref="B14:SK1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三重県　多気町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2619</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72.2</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5</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4500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103</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125.92</v>
      </c>
      <c r="Y32" s="121"/>
      <c r="Z32" s="121"/>
      <c r="AA32" s="121"/>
      <c r="AB32" s="121"/>
      <c r="AC32" s="121"/>
      <c r="AD32" s="121"/>
      <c r="AE32" s="121"/>
      <c r="AF32" s="121"/>
      <c r="AG32" s="121"/>
      <c r="AH32" s="121"/>
      <c r="AI32" s="121"/>
      <c r="AJ32" s="121"/>
      <c r="AK32" s="121"/>
      <c r="AL32" s="121"/>
      <c r="AM32" s="121"/>
      <c r="AN32" s="121"/>
      <c r="AO32" s="121"/>
      <c r="AP32" s="121"/>
      <c r="AQ32" s="122"/>
      <c r="AR32" s="120">
        <f>データ!U6</f>
        <v>125.75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124.76</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116.9</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134.66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1337.36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1555.99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1599.16</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1801.67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1874.6</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148.6</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149.30000000000001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147.28</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129.30000000000001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160.04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37.97</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36.71</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37.49</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40.43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34.83</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35.81</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35.659999999999997</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35</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37.06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37.409999999999997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61.43</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58.57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58.57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58.57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64.290000000000006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33.729999999999997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36.56</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39.369999999999997</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42</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44.39</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53.49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55.32</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55.08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3.46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4.66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0.09</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tY6Rk9MDIc+MhCpm0F7UN68ZyYHjXUpNYRwY6hrKp69al050GkpHRd7zFFoaxp+YeRYVcRaeo2rsQsI5a1Yyg==" saltValue="+wcQoaWq4QNtiHYfBmD+rQ=="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125.92</v>
      </c>
      <c r="U6" s="35">
        <f>U7</f>
        <v>125.75</v>
      </c>
      <c r="V6" s="35">
        <f>V7</f>
        <v>124.76</v>
      </c>
      <c r="W6" s="35">
        <f>W7</f>
        <v>116.9</v>
      </c>
      <c r="X6" s="35">
        <f t="shared" si="3"/>
        <v>134.66</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1337.36</v>
      </c>
      <c r="AQ6" s="35">
        <f>AQ7</f>
        <v>1555.99</v>
      </c>
      <c r="AR6" s="35">
        <f>AR7</f>
        <v>1599.16</v>
      </c>
      <c r="AS6" s="35">
        <f>AS7</f>
        <v>1801.67</v>
      </c>
      <c r="AT6" s="35">
        <f t="shared" si="3"/>
        <v>1874.6</v>
      </c>
      <c r="AU6" s="35">
        <f t="shared" si="3"/>
        <v>730.25</v>
      </c>
      <c r="AV6" s="35">
        <f t="shared" si="3"/>
        <v>868.31</v>
      </c>
      <c r="AW6" s="35">
        <f t="shared" si="3"/>
        <v>732.52</v>
      </c>
      <c r="AX6" s="35">
        <f t="shared" si="3"/>
        <v>819.73</v>
      </c>
      <c r="AY6" s="35">
        <f t="shared" si="3"/>
        <v>834.05</v>
      </c>
      <c r="AZ6" s="33" t="str">
        <f>IF(AZ7="-","【-】","【"&amp;SUBSTITUTE(TEXT(AZ7,"#,##0.00"),"-","△")&amp;"】")</f>
        <v>【462.72】</v>
      </c>
      <c r="BA6" s="35">
        <f t="shared" si="3"/>
        <v>0</v>
      </c>
      <c r="BB6" s="35">
        <f>BB7</f>
        <v>0</v>
      </c>
      <c r="BC6" s="35">
        <f>BC7</f>
        <v>0</v>
      </c>
      <c r="BD6" s="35">
        <f>BD7</f>
        <v>0</v>
      </c>
      <c r="BE6" s="35">
        <f t="shared" si="3"/>
        <v>0</v>
      </c>
      <c r="BF6" s="35">
        <f t="shared" si="3"/>
        <v>514.66</v>
      </c>
      <c r="BG6" s="35">
        <f t="shared" si="3"/>
        <v>504.81</v>
      </c>
      <c r="BH6" s="35">
        <f t="shared" si="3"/>
        <v>498.01</v>
      </c>
      <c r="BI6" s="35">
        <f t="shared" si="3"/>
        <v>490.39</v>
      </c>
      <c r="BJ6" s="35">
        <f t="shared" si="3"/>
        <v>475.44</v>
      </c>
      <c r="BK6" s="33" t="str">
        <f>IF(BK7="-","【-】","【"&amp;SUBSTITUTE(TEXT(BK7,"#,##0.00"),"-","△")&amp;"】")</f>
        <v>【233.92】</v>
      </c>
      <c r="BL6" s="35">
        <f t="shared" si="3"/>
        <v>148.6</v>
      </c>
      <c r="BM6" s="35">
        <f>BM7</f>
        <v>149.30000000000001</v>
      </c>
      <c r="BN6" s="35">
        <f>BN7</f>
        <v>147.28</v>
      </c>
      <c r="BO6" s="35">
        <f>BO7</f>
        <v>129.30000000000001</v>
      </c>
      <c r="BP6" s="35">
        <f t="shared" si="3"/>
        <v>160.04</v>
      </c>
      <c r="BQ6" s="35">
        <f t="shared" si="3"/>
        <v>95.99</v>
      </c>
      <c r="BR6" s="35">
        <f t="shared" si="3"/>
        <v>94.91</v>
      </c>
      <c r="BS6" s="35">
        <f t="shared" si="3"/>
        <v>90.22</v>
      </c>
      <c r="BT6" s="35">
        <f t="shared" si="3"/>
        <v>90.8</v>
      </c>
      <c r="BU6" s="35">
        <f t="shared" si="3"/>
        <v>93.49</v>
      </c>
      <c r="BV6" s="33" t="str">
        <f>IF(BV7="-","【-】","【"&amp;SUBSTITUTE(TEXT(BV7,"#,##0.00"),"-","△")&amp;"】")</f>
        <v>【112.31】</v>
      </c>
      <c r="BW6" s="35">
        <f t="shared" si="3"/>
        <v>37.97</v>
      </c>
      <c r="BX6" s="35">
        <f>BX7</f>
        <v>36.71</v>
      </c>
      <c r="BY6" s="35">
        <f>BY7</f>
        <v>37.49</v>
      </c>
      <c r="BZ6" s="35">
        <f>BZ7</f>
        <v>40.43</v>
      </c>
      <c r="CA6" s="35">
        <f t="shared" si="3"/>
        <v>34.83</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35.81</v>
      </c>
      <c r="CI6" s="35">
        <f>CI7</f>
        <v>35.659999999999997</v>
      </c>
      <c r="CJ6" s="35">
        <f>CJ7</f>
        <v>35</v>
      </c>
      <c r="CK6" s="35">
        <f>CK7</f>
        <v>37.06</v>
      </c>
      <c r="CL6" s="35">
        <f t="shared" si="5"/>
        <v>37.409999999999997</v>
      </c>
      <c r="CM6" s="35">
        <f t="shared" si="5"/>
        <v>35.24</v>
      </c>
      <c r="CN6" s="35">
        <f t="shared" si="5"/>
        <v>35.22</v>
      </c>
      <c r="CO6" s="35">
        <f t="shared" si="5"/>
        <v>34.92</v>
      </c>
      <c r="CP6" s="35">
        <f t="shared" si="5"/>
        <v>34.19</v>
      </c>
      <c r="CQ6" s="35">
        <f t="shared" si="5"/>
        <v>36.65</v>
      </c>
      <c r="CR6" s="33" t="str">
        <f>IF(CR7="-","【-】","【"&amp;SUBSTITUTE(TEXT(CR7,"#,##0.00"),"-","△")&amp;"】")</f>
        <v>【54.01】</v>
      </c>
      <c r="CS6" s="35">
        <f t="shared" ref="CS6:DB6" si="6">CS7</f>
        <v>61.43</v>
      </c>
      <c r="CT6" s="35">
        <f>CT7</f>
        <v>58.57</v>
      </c>
      <c r="CU6" s="35">
        <f>CU7</f>
        <v>58.57</v>
      </c>
      <c r="CV6" s="35">
        <f>CV7</f>
        <v>58.57</v>
      </c>
      <c r="CW6" s="35">
        <f t="shared" si="6"/>
        <v>64.290000000000006</v>
      </c>
      <c r="CX6" s="35">
        <f t="shared" si="6"/>
        <v>50.28</v>
      </c>
      <c r="CY6" s="35">
        <f t="shared" si="6"/>
        <v>51.42</v>
      </c>
      <c r="CZ6" s="35">
        <f t="shared" si="6"/>
        <v>50.9</v>
      </c>
      <c r="DA6" s="35">
        <f t="shared" si="6"/>
        <v>49.05</v>
      </c>
      <c r="DB6" s="35">
        <f t="shared" si="6"/>
        <v>50.94</v>
      </c>
      <c r="DC6" s="33" t="str">
        <f>IF(DC7="-","【-】","【"&amp;SUBSTITUTE(TEXT(DC7,"#,##0.00"),"-","△")&amp;"】")</f>
        <v>【76.67】</v>
      </c>
      <c r="DD6" s="35">
        <f t="shared" ref="DD6:DM6" si="7">DD7</f>
        <v>33.729999999999997</v>
      </c>
      <c r="DE6" s="35">
        <f>DE7</f>
        <v>36.56</v>
      </c>
      <c r="DF6" s="35">
        <f>DF7</f>
        <v>39.369999999999997</v>
      </c>
      <c r="DG6" s="35">
        <f>DG7</f>
        <v>42</v>
      </c>
      <c r="DH6" s="35">
        <f t="shared" si="7"/>
        <v>44.39</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15">
      <c r="A7"/>
      <c r="B7" s="37" t="s">
        <v>86</v>
      </c>
      <c r="C7" s="37" t="s">
        <v>87</v>
      </c>
      <c r="D7" s="37" t="s">
        <v>88</v>
      </c>
      <c r="E7" s="37" t="s">
        <v>89</v>
      </c>
      <c r="F7" s="37" t="s">
        <v>90</v>
      </c>
      <c r="G7" s="37" t="s">
        <v>91</v>
      </c>
      <c r="H7" s="37" t="s">
        <v>92</v>
      </c>
      <c r="I7" s="37" t="s">
        <v>93</v>
      </c>
      <c r="J7" s="37" t="s">
        <v>94</v>
      </c>
      <c r="K7" s="38">
        <v>7000</v>
      </c>
      <c r="L7" s="37" t="s">
        <v>95</v>
      </c>
      <c r="M7" s="38">
        <v>1</v>
      </c>
      <c r="N7" s="38">
        <v>2619</v>
      </c>
      <c r="O7" s="39" t="s">
        <v>96</v>
      </c>
      <c r="P7" s="39">
        <v>72.2</v>
      </c>
      <c r="Q7" s="38">
        <v>5</v>
      </c>
      <c r="R7" s="38">
        <v>4500</v>
      </c>
      <c r="S7" s="37" t="s">
        <v>97</v>
      </c>
      <c r="T7" s="40">
        <v>125.92</v>
      </c>
      <c r="U7" s="40">
        <v>125.75</v>
      </c>
      <c r="V7" s="40">
        <v>124.76</v>
      </c>
      <c r="W7" s="40">
        <v>116.9</v>
      </c>
      <c r="X7" s="40">
        <v>134.66</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1337.36</v>
      </c>
      <c r="AQ7" s="40">
        <v>1555.99</v>
      </c>
      <c r="AR7" s="40">
        <v>1599.16</v>
      </c>
      <c r="AS7" s="40">
        <v>1801.67</v>
      </c>
      <c r="AT7" s="40">
        <v>1874.6</v>
      </c>
      <c r="AU7" s="40">
        <v>730.25</v>
      </c>
      <c r="AV7" s="40">
        <v>868.31</v>
      </c>
      <c r="AW7" s="40">
        <v>732.52</v>
      </c>
      <c r="AX7" s="40">
        <v>819.73</v>
      </c>
      <c r="AY7" s="40">
        <v>834.05</v>
      </c>
      <c r="AZ7" s="40">
        <v>462.72</v>
      </c>
      <c r="BA7" s="40">
        <v>0</v>
      </c>
      <c r="BB7" s="40">
        <v>0</v>
      </c>
      <c r="BC7" s="40">
        <v>0</v>
      </c>
      <c r="BD7" s="40">
        <v>0</v>
      </c>
      <c r="BE7" s="40">
        <v>0</v>
      </c>
      <c r="BF7" s="40">
        <v>514.66</v>
      </c>
      <c r="BG7" s="40">
        <v>504.81</v>
      </c>
      <c r="BH7" s="40">
        <v>498.01</v>
      </c>
      <c r="BI7" s="40">
        <v>490.39</v>
      </c>
      <c r="BJ7" s="40">
        <v>475.44</v>
      </c>
      <c r="BK7" s="40">
        <v>233.92</v>
      </c>
      <c r="BL7" s="40">
        <v>148.6</v>
      </c>
      <c r="BM7" s="40">
        <v>149.30000000000001</v>
      </c>
      <c r="BN7" s="40">
        <v>147.28</v>
      </c>
      <c r="BO7" s="40">
        <v>129.30000000000001</v>
      </c>
      <c r="BP7" s="40">
        <v>160.04</v>
      </c>
      <c r="BQ7" s="40">
        <v>95.99</v>
      </c>
      <c r="BR7" s="40">
        <v>94.91</v>
      </c>
      <c r="BS7" s="40">
        <v>90.22</v>
      </c>
      <c r="BT7" s="40">
        <v>90.8</v>
      </c>
      <c r="BU7" s="40">
        <v>93.49</v>
      </c>
      <c r="BV7" s="40">
        <v>112.31</v>
      </c>
      <c r="BW7" s="40">
        <v>37.97</v>
      </c>
      <c r="BX7" s="40">
        <v>36.71</v>
      </c>
      <c r="BY7" s="40">
        <v>37.49</v>
      </c>
      <c r="BZ7" s="40">
        <v>40.43</v>
      </c>
      <c r="CA7" s="40">
        <v>34.83</v>
      </c>
      <c r="CB7" s="40">
        <v>44.55</v>
      </c>
      <c r="CC7" s="40">
        <v>47.36</v>
      </c>
      <c r="CD7" s="40">
        <v>49.94</v>
      </c>
      <c r="CE7" s="40">
        <v>50.56</v>
      </c>
      <c r="CF7" s="40">
        <v>49.4</v>
      </c>
      <c r="CG7" s="40">
        <v>19.07</v>
      </c>
      <c r="CH7" s="40">
        <v>35.81</v>
      </c>
      <c r="CI7" s="40">
        <v>35.659999999999997</v>
      </c>
      <c r="CJ7" s="40">
        <v>35</v>
      </c>
      <c r="CK7" s="40">
        <v>37.06</v>
      </c>
      <c r="CL7" s="40">
        <v>37.409999999999997</v>
      </c>
      <c r="CM7" s="40">
        <v>35.24</v>
      </c>
      <c r="CN7" s="40">
        <v>35.22</v>
      </c>
      <c r="CO7" s="40">
        <v>34.92</v>
      </c>
      <c r="CP7" s="40">
        <v>34.19</v>
      </c>
      <c r="CQ7" s="40">
        <v>36.65</v>
      </c>
      <c r="CR7" s="40">
        <v>54.01</v>
      </c>
      <c r="CS7" s="40">
        <v>61.43</v>
      </c>
      <c r="CT7" s="40">
        <v>58.57</v>
      </c>
      <c r="CU7" s="40">
        <v>58.57</v>
      </c>
      <c r="CV7" s="40">
        <v>58.57</v>
      </c>
      <c r="CW7" s="40">
        <v>64.290000000000006</v>
      </c>
      <c r="CX7" s="40">
        <v>50.28</v>
      </c>
      <c r="CY7" s="40">
        <v>51.42</v>
      </c>
      <c r="CZ7" s="40">
        <v>50.9</v>
      </c>
      <c r="DA7" s="40">
        <v>49.05</v>
      </c>
      <c r="DB7" s="40">
        <v>50.94</v>
      </c>
      <c r="DC7" s="40">
        <v>76.67</v>
      </c>
      <c r="DD7" s="40">
        <v>33.729999999999997</v>
      </c>
      <c r="DE7" s="40">
        <v>36.56</v>
      </c>
      <c r="DF7" s="40">
        <v>39.369999999999997</v>
      </c>
      <c r="DG7" s="40">
        <v>42</v>
      </c>
      <c r="DH7" s="40">
        <v>44.39</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125.92</v>
      </c>
      <c r="V11" s="48">
        <f>IF(U6="-",NA(),U6)</f>
        <v>125.75</v>
      </c>
      <c r="W11" s="48">
        <f>IF(V6="-",NA(),V6)</f>
        <v>124.76</v>
      </c>
      <c r="X11" s="48">
        <f>IF(W6="-",NA(),W6)</f>
        <v>116.9</v>
      </c>
      <c r="Y11" s="48">
        <f>IF(X6="-",NA(),X6)</f>
        <v>134.66</v>
      </c>
      <c r="AE11" s="47" t="s">
        <v>23</v>
      </c>
      <c r="AF11" s="48">
        <f>IF(AE6="-",NA(),AE6)</f>
        <v>0</v>
      </c>
      <c r="AG11" s="48">
        <f>IF(AF6="-",NA(),AF6)</f>
        <v>0</v>
      </c>
      <c r="AH11" s="48">
        <f>IF(AG6="-",NA(),AG6)</f>
        <v>0</v>
      </c>
      <c r="AI11" s="48">
        <f>IF(AH6="-",NA(),AH6)</f>
        <v>0</v>
      </c>
      <c r="AJ11" s="48">
        <f>IF(AI6="-",NA(),AI6)</f>
        <v>0</v>
      </c>
      <c r="AP11" s="47" t="s">
        <v>23</v>
      </c>
      <c r="AQ11" s="48">
        <f>IF(AP6="-",NA(),AP6)</f>
        <v>1337.36</v>
      </c>
      <c r="AR11" s="48">
        <f>IF(AQ6="-",NA(),AQ6)</f>
        <v>1555.99</v>
      </c>
      <c r="AS11" s="48">
        <f>IF(AR6="-",NA(),AR6)</f>
        <v>1599.16</v>
      </c>
      <c r="AT11" s="48">
        <f>IF(AS6="-",NA(),AS6)</f>
        <v>1801.67</v>
      </c>
      <c r="AU11" s="48">
        <f>IF(AT6="-",NA(),AT6)</f>
        <v>1874.6</v>
      </c>
      <c r="BA11" s="47" t="s">
        <v>23</v>
      </c>
      <c r="BB11" s="48">
        <f>IF(BA6="-",NA(),BA6)</f>
        <v>0</v>
      </c>
      <c r="BC11" s="48">
        <f>IF(BB6="-",NA(),BB6)</f>
        <v>0</v>
      </c>
      <c r="BD11" s="48">
        <f>IF(BC6="-",NA(),BC6)</f>
        <v>0</v>
      </c>
      <c r="BE11" s="48">
        <f>IF(BD6="-",NA(),BD6)</f>
        <v>0</v>
      </c>
      <c r="BF11" s="48">
        <f>IF(BE6="-",NA(),BE6)</f>
        <v>0</v>
      </c>
      <c r="BL11" s="47" t="s">
        <v>23</v>
      </c>
      <c r="BM11" s="48">
        <f>IF(BL6="-",NA(),BL6)</f>
        <v>148.6</v>
      </c>
      <c r="BN11" s="48">
        <f>IF(BM6="-",NA(),BM6)</f>
        <v>149.30000000000001</v>
      </c>
      <c r="BO11" s="48">
        <f>IF(BN6="-",NA(),BN6)</f>
        <v>147.28</v>
      </c>
      <c r="BP11" s="48">
        <f>IF(BO6="-",NA(),BO6)</f>
        <v>129.30000000000001</v>
      </c>
      <c r="BQ11" s="48">
        <f>IF(BP6="-",NA(),BP6)</f>
        <v>160.04</v>
      </c>
      <c r="BW11" s="47" t="s">
        <v>23</v>
      </c>
      <c r="BX11" s="48">
        <f>IF(BW6="-",NA(),BW6)</f>
        <v>37.97</v>
      </c>
      <c r="BY11" s="48">
        <f>IF(BX6="-",NA(),BX6)</f>
        <v>36.71</v>
      </c>
      <c r="BZ11" s="48">
        <f>IF(BY6="-",NA(),BY6)</f>
        <v>37.49</v>
      </c>
      <c r="CA11" s="48">
        <f>IF(BZ6="-",NA(),BZ6)</f>
        <v>40.43</v>
      </c>
      <c r="CB11" s="48">
        <f>IF(CA6="-",NA(),CA6)</f>
        <v>34.83</v>
      </c>
      <c r="CH11" s="47" t="s">
        <v>23</v>
      </c>
      <c r="CI11" s="48">
        <f>IF(CH6="-",NA(),CH6)</f>
        <v>35.81</v>
      </c>
      <c r="CJ11" s="48">
        <f>IF(CI6="-",NA(),CI6)</f>
        <v>35.659999999999997</v>
      </c>
      <c r="CK11" s="48">
        <f>IF(CJ6="-",NA(),CJ6)</f>
        <v>35</v>
      </c>
      <c r="CL11" s="48">
        <f>IF(CK6="-",NA(),CK6)</f>
        <v>37.06</v>
      </c>
      <c r="CM11" s="48">
        <f>IF(CL6="-",NA(),CL6)</f>
        <v>37.409999999999997</v>
      </c>
      <c r="CS11" s="47" t="s">
        <v>23</v>
      </c>
      <c r="CT11" s="48">
        <f>IF(CS6="-",NA(),CS6)</f>
        <v>61.43</v>
      </c>
      <c r="CU11" s="48">
        <f>IF(CT6="-",NA(),CT6)</f>
        <v>58.57</v>
      </c>
      <c r="CV11" s="48">
        <f>IF(CU6="-",NA(),CU6)</f>
        <v>58.57</v>
      </c>
      <c r="CW11" s="48">
        <f>IF(CV6="-",NA(),CV6)</f>
        <v>58.57</v>
      </c>
      <c r="CX11" s="48">
        <f>IF(CW6="-",NA(),CW6)</f>
        <v>64.290000000000006</v>
      </c>
      <c r="DD11" s="47" t="s">
        <v>23</v>
      </c>
      <c r="DE11" s="48">
        <f>IF(DD6="-",NA(),DD6)</f>
        <v>33.729999999999997</v>
      </c>
      <c r="DF11" s="48">
        <f>IF(DE6="-",NA(),DE6)</f>
        <v>36.56</v>
      </c>
      <c r="DG11" s="48">
        <f>IF(DF6="-",NA(),DF6)</f>
        <v>39.369999999999997</v>
      </c>
      <c r="DH11" s="48">
        <f>IF(DG6="-",NA(),DG6)</f>
        <v>42</v>
      </c>
      <c r="DI11" s="48">
        <f>IF(DH6="-",NA(),DH6)</f>
        <v>44.39</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2023-01-11T01:11:25Z</cp:lastPrinted>
  <dcterms:created xsi:type="dcterms:W3CDTF">2022-12-01T02:35:09Z</dcterms:created>
  <dcterms:modified xsi:type="dcterms:W3CDTF">2023-01-11T01:26:53Z</dcterms:modified>
  <cp:category/>
</cp:coreProperties>
</file>