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建設部\上下水道課\★水道係\10-3-1-3 決算統計\公営企業に係る「経営比較分析表」の公表\R4(R3)\R3決算経営比較分析表\"/>
    </mc:Choice>
  </mc:AlternateContent>
  <xr:revisionPtr revIDLastSave="0" documentId="13_ncr:1_{84B778A7-F90D-4BE8-B4A9-B5A1A96E0417}" xr6:coauthVersionLast="47" xr6:coauthVersionMax="47" xr10:uidLastSave="{00000000-0000-0000-0000-000000000000}"/>
  <workbookProtection workbookAlgorithmName="SHA-512" workbookHashValue="ct0BHTD42oimS65cqogG1fVgE9fasRI0TmE/rJsFNEHFWpd3Qq9AA+mzBEehJ7SyJOSI+U27DXT1pDVRIkW0tA==" workbookSaltValue="NbPoZvzqhBnnyOPgcoDdl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B10" i="4"/>
  <c r="I8" i="4"/>
</calcChain>
</file>

<file path=xl/sharedStrings.xml><?xml version="1.0" encoding="utf-8"?>
<sst xmlns="http://schemas.openxmlformats.org/spreadsheetml/2006/main" count="241" uniqueCount="118">
  <si>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</si>
  <si>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</si>
  <si>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</si>
  <si>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</si>
  <si>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</si>
  <si>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</si>
  <si>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</si>
  <si>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</si>
  <si>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</si>
  <si>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</si>
  <si>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</si>
  <si>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</si>
  <si>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</si>
  <si>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</si>
  <si>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</si>
  <si>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</si>
  <si>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</si>
  <si>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</si>
  <si>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</si>
  <si>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</si>
  <si>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</si>
  <si>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</si>
  <si>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</si>
  <si>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</si>
  <si>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</si>
  <si>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</si>
  <si>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</si>
  <si>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</si>
  <si>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</si>
  <si>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</si>
  <si>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</si>
  <si>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</si>
  <si>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</si>
  <si>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</si>
  <si>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</si>
  <si>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</si>
  <si>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</si>
  <si>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</si>
  <si>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</si>
  <si>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</si>
  <si>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</si>
  <si>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</si>
  <si>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</si>
  <si>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</si>
  <si>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</si>
  <si>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</si>
  <si>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</si>
  <si>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</si>
  <si>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</si>
  <si>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</si>
  <si>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</si>
  <si>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</si>
  <si>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</si>
  <si>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</si>
  <si>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</si>
  <si>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</si>
  <si>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</si>
  <si>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</si>
  <si>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</si>
  <si>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</si>
  <si>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</si>
  <si>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</si>
  <si>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</si>
  <si>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</si>
  <si>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</si>
  <si>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</si>
  <si>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</si>
  <si>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</si>
  <si>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</si>
  <si>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</si>
  <si>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</si>
  <si>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</si>
  <si>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</si>
  <si>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</si>
  <si>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</si>
  <si>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</si>
  <si>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</si>
  <si>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</si>
  <si>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</si>
  <si>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</si>
  <si>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</si>
  <si>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</si>
  <si>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</si>
  <si>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</si>
  <si>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</si>
  <si>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</si>
  <si>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</si>
  <si>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</si>
  <si>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</si>
  <si>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</si>
  <si>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</si>
  <si>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</si>
  <si>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</si>
  <si>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</si>
  <si>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</si>
  <si>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</si>
  <si>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東員町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</si>
  <si>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</si>
  <si>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</si>
  <si>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</si>
  <si>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</si>
  <si>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</si>
  <si>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</si>
  <si>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</si>
  <si>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</si>
  <si>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</si>
  <si>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</si>
  <si>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</si>
  <si>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</si>
  <si>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</si>
  <si>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</si>
  <si>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</si>
  <si>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</si>
  <si>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</si>
  <si>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</si>
  <si>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②平成2年度より整備し始めたため法定耐用年数が50年である管渠等は比較的新しいものであるが、一斉に整備された管渠のため、今後急激に上昇していくことが見込まれる。
③管渠は現在、維持補修により機能を保持している状況である。現時点において、早急な管渠更新の必要性が少ないがマンホールポンプ場において更新時期を迎えており部分的な更新・修繕を行っている。耐用年数が経過したマンホール蓋については、ストックマネジメントに則り順次取替ており、不明水の減少が見込まれる。なお、主要な管渠の耐震化については平成29年度に施工完了した。今後管渠施設等の適切な維持管理や延命化を図り低コストで機能を保持していくことが必要である。</t>
    <phoneticPr fontId="4"/>
  </si>
  <si>
    <t>下水道事業を取り巻く経営環境は、人口減少や節水機器の普及など水需要の減少に伴う使用料収入の減少が予想される一方、管渠整備事業は大部分が平成2年度から平成13年度の間の短期間で整備され、更新時期が集中すると予想される。平成29年度に策定したストックマネジメント計画を見直し、更新事業の優先順位を設定し費用の平準化を行い、適正な維持管理により長寿命化することが必要である。また、下水道事業が長期的に安定した経営を維持していくために令和5年度から公営企業会計を適用し財務諸表を公表・比較することで経営の「見える化」を図り、適正な料金原価に照らしあわせ、持続可能な供給単価を設定し、より一層の経営の効率化と経営基盤の強化を図っていくことが必要である。</t>
    <rPh sb="132" eb="134">
      <t>ミナオ</t>
    </rPh>
    <rPh sb="213" eb="215">
      <t>レイワ</t>
    </rPh>
    <rPh sb="216" eb="218">
      <t>ネンド</t>
    </rPh>
    <phoneticPr fontId="4"/>
  </si>
  <si>
    <t>①⑤企業債が償還済になるものが多かったため総費用は減少している。近年、比率は横ばい傾向であるが今後、人口減少に伴い総収益は下降していく見込みであり、施設更新にかかる費用を賄うための企業債も増加の見込みである。なお、収益における使用料の不足分は、一般会計からの基準外繰入金を財源に経費を賄っている状況である。
今後は、さらに合理的な経営等を実施し、経費の削減に取り組む必要がある。
④企業債残高の割合については、他市町と比較して低い比率であり、拡張時期に借入を行ったものが償還済みになり近年は減少傾向である。繰出基準に基づく一般会計繰入金が多く、施設の更新時期を迎えるにあたり上昇する見込みであり、計画的な企業債の借入が必要がある。
⑥今後は横ばいで推移していく見込みであるが、不明水対策をしつつ使用料水準等と比較検討する必要がある。
⑧97％を超えて高い水準となっている。今後整備を進めていく区域においても確実に下水道へ接続するよう促進していくととに未接続者の調査を実施していく。
以上の分析により今後も費用の削減に努めるとともに、一般会計からの繰入金を抑制するため、資本費平準化債を活用していくなど、経営戦略に基づく取組の進捗と成果を一定期間ごとに評価、検証した上で、収支均衡を図る具体的な取組の再検討を行い、中長期の収支見通し等の精緻化を図っていく必要がある。</t>
    <rPh sb="76" eb="78">
      <t>コウシン</t>
    </rPh>
    <rPh sb="205" eb="206">
      <t>ホカ</t>
    </rPh>
    <rPh sb="206" eb="208">
      <t>シマチ</t>
    </rPh>
    <rPh sb="209" eb="211">
      <t>ヒカク</t>
    </rPh>
    <rPh sb="213" eb="214">
      <t>ヒク</t>
    </rPh>
    <rPh sb="215" eb="217">
      <t>ヒリツ</t>
    </rPh>
    <rPh sb="242" eb="244">
      <t>キンネン</t>
    </rPh>
    <rPh sb="245" eb="247">
      <t>ゲンショウ</t>
    </rPh>
    <rPh sb="247" eb="24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</si>
</sst>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3C-4EBF-991B-3A153A85BDF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753C-4EBF-991B-3A153A85BDF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EE-4481-9197-7C87E6BE8F5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65EE-4481-9197-7C87E6BE8F5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97.09</c:v>
                </c:pt>
                <c:pt idx="1">
                  <c:v>97.12</c:v>
                </c:pt>
                <c:pt idx="2">
                  <c:v>97.32</c:v>
                </c:pt>
                <c:pt idx="3">
                  <c:v>97.49</c:v>
                </c:pt>
                <c:pt idx="4">
                  <c:v>99.04</c:v>
                </c:pt>
              </c:numCache>
            </c:numRef>
          </c:val>
          <c:extLst>
            <c:ext xmlns:c16="http://schemas.microsoft.com/office/drawing/2014/chart" uri="{C3380CC4-5D6E-409C-BE32-E72D297353CC}">
              <c16:uniqueId val="{00000000-82DE-486C-A6F4-A4259E79BEE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82DE-486C-A6F4-A4259E79BEE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60.01</c:v>
                </c:pt>
                <c:pt idx="1">
                  <c:v>65.23</c:v>
                </c:pt>
                <c:pt idx="2">
                  <c:v>65.34</c:v>
                </c:pt>
                <c:pt idx="3">
                  <c:v>62.11</c:v>
                </c:pt>
                <c:pt idx="4">
                  <c:v>61.46</c:v>
                </c:pt>
              </c:numCache>
            </c:numRef>
          </c:val>
          <c:extLst>
            <c:ext xmlns:c16="http://schemas.microsoft.com/office/drawing/2014/chart" uri="{C3380CC4-5D6E-409C-BE32-E72D297353CC}">
              <c16:uniqueId val="{00000000-73CE-4678-80FE-97D1FDD5047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CE-4678-80FE-97D1FDD5047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B2-4A70-8804-B894C09CDB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B2-4A70-8804-B894C09CDB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5B-47FF-95AF-28628DCA955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5B-47FF-95AF-28628DCA955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A5-4AED-A40A-C4E5FE2802D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A5-4AED-A40A-C4E5FE2802D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30-4DA5-9FE1-7533063E798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30-4DA5-9FE1-7533063E798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780.04</c:v>
                </c:pt>
                <c:pt idx="1">
                  <c:v>735.69</c:v>
                </c:pt>
                <c:pt idx="2">
                  <c:v>659.91</c:v>
                </c:pt>
                <c:pt idx="3">
                  <c:v>164.76</c:v>
                </c:pt>
                <c:pt idx="4">
                  <c:v>191.15</c:v>
                </c:pt>
              </c:numCache>
            </c:numRef>
          </c:val>
          <c:extLst>
            <c:ext xmlns:c16="http://schemas.microsoft.com/office/drawing/2014/chart" uri="{C3380CC4-5D6E-409C-BE32-E72D297353CC}">
              <c16:uniqueId val="{00000000-CAD2-4BDE-84ED-34281E549C8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CAD2-4BDE-84ED-34281E549C8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50.77</c:v>
                </c:pt>
                <c:pt idx="1">
                  <c:v>54.49</c:v>
                </c:pt>
                <c:pt idx="2">
                  <c:v>54.45</c:v>
                </c:pt>
                <c:pt idx="3">
                  <c:v>48.88</c:v>
                </c:pt>
                <c:pt idx="4">
                  <c:v>48.33</c:v>
                </c:pt>
              </c:numCache>
            </c:numRef>
          </c:val>
          <c:extLst>
            <c:ext xmlns:c16="http://schemas.microsoft.com/office/drawing/2014/chart" uri="{C3380CC4-5D6E-409C-BE32-E72D297353CC}">
              <c16:uniqueId val="{00000000-6F40-4677-8B1D-C44F9DC79F6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6F40-4677-8B1D-C44F9DC79F6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237.39</c:v>
                </c:pt>
                <c:pt idx="1">
                  <c:v>220.57</c:v>
                </c:pt>
                <c:pt idx="2">
                  <c:v>221.36</c:v>
                </c:pt>
                <c:pt idx="3">
                  <c:v>242.36</c:v>
                </c:pt>
                <c:pt idx="4">
                  <c:v>243.8</c:v>
                </c:pt>
              </c:numCache>
            </c:numRef>
          </c:val>
          <c:extLst>
            <c:ext xmlns:c16="http://schemas.microsoft.com/office/drawing/2014/chart" uri="{C3380CC4-5D6E-409C-BE32-E72D297353CC}">
              <c16:uniqueId val="{00000000-DE60-4351-9247-F9ECDBC9E64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DE60-4351-9247-F9ECDBC9E64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2" zoomScaleNormal="100" workbookViewId="0">
      <selection activeCell="BG37" sqref="BG36:BG3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三重県　東員町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25891</v>
      </c>
      <c r="AM8" s="42"/>
      <c r="AN8" s="42"/>
      <c r="AO8" s="42"/>
      <c r="AP8" s="42"/>
      <c r="AQ8" s="42"/>
      <c r="AR8" s="42"/>
      <c r="AS8" s="42"/>
      <c r="AT8" s="35">
        <f>データ!T6</f>
        <v>22.68</v>
      </c>
      <c r="AU8" s="35"/>
      <c r="AV8" s="35"/>
      <c r="AW8" s="35"/>
      <c r="AX8" s="35"/>
      <c r="AY8" s="35"/>
      <c r="AZ8" s="35"/>
      <c r="BA8" s="35"/>
      <c r="BB8" s="35">
        <f>データ!U6</f>
        <v>1141.58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31.75</v>
      </c>
      <c r="Q10" s="35"/>
      <c r="R10" s="35"/>
      <c r="S10" s="35"/>
      <c r="T10" s="35"/>
      <c r="U10" s="35"/>
      <c r="V10" s="35"/>
      <c r="W10" s="35">
        <f>データ!Q6</f>
        <v>84.16</v>
      </c>
      <c r="X10" s="35"/>
      <c r="Y10" s="35"/>
      <c r="Z10" s="35"/>
      <c r="AA10" s="35"/>
      <c r="AB10" s="35"/>
      <c r="AC10" s="35"/>
      <c r="AD10" s="42">
        <f>データ!R6</f>
        <v>1760</v>
      </c>
      <c r="AE10" s="42"/>
      <c r="AF10" s="42"/>
      <c r="AG10" s="42"/>
      <c r="AH10" s="42"/>
      <c r="AI10" s="42"/>
      <c r="AJ10" s="42"/>
      <c r="AK10" s="2"/>
      <c r="AL10" s="42">
        <f>データ!V6</f>
        <v>8204</v>
      </c>
      <c r="AM10" s="42"/>
      <c r="AN10" s="42"/>
      <c r="AO10" s="42"/>
      <c r="AP10" s="42"/>
      <c r="AQ10" s="42"/>
      <c r="AR10" s="42"/>
      <c r="AS10" s="42"/>
      <c r="AT10" s="35">
        <f>データ!W6</f>
        <v>2.98</v>
      </c>
      <c r="AU10" s="35"/>
      <c r="AV10" s="35"/>
      <c r="AW10" s="35"/>
      <c r="AX10" s="35"/>
      <c r="AY10" s="35"/>
      <c r="AZ10" s="35"/>
      <c r="BA10" s="35"/>
      <c r="BB10" s="35">
        <f>データ!X6</f>
        <v>2753.02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0nQBoBOMHa5wKOiJNkUahjfqcvn+lV298BGCxMpXsuiUP82p1JRqqEza7CpwbE7UPNvnAgMVN5kgcEF1KvXyeA==" saltValue="MGhg0RSnjBAGXx3fFatA0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2021</v>
      </c>
      <c r="C6" s="19">
        <f t="shared" ref="C6:X6" si="3">C7</f>
        <v>243248</v>
      </c>
      <c r="D6" s="19">
        <f t="shared" si="3"/>
        <v>47</v>
      </c>
      <c r="E6" s="19">
        <f t="shared" si="3"/>
        <v>17</v>
      </c>
      <c r="F6" s="19">
        <f t="shared" si="3"/>
        <v>4</v>
      </c>
      <c r="G6" s="19">
        <f t="shared" si="3"/>
        <v>0</v>
      </c>
      <c r="H6" s="19" t="str">
        <f t="shared" si="3"/>
        <v>三重県　東員町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31.75</v>
      </c>
      <c r="Q6" s="20">
        <f t="shared" si="3"/>
        <v>84.16</v>
      </c>
      <c r="R6" s="20">
        <f t="shared" si="3"/>
        <v>1760</v>
      </c>
      <c r="S6" s="20">
        <f t="shared" si="3"/>
        <v>25891</v>
      </c>
      <c r="T6" s="20">
        <f t="shared" si="3"/>
        <v>22.68</v>
      </c>
      <c r="U6" s="20">
        <f t="shared" si="3"/>
        <v>1141.58</v>
      </c>
      <c r="V6" s="20">
        <f t="shared" si="3"/>
        <v>8204</v>
      </c>
      <c r="W6" s="20">
        <f t="shared" si="3"/>
        <v>2.98</v>
      </c>
      <c r="X6" s="20">
        <f t="shared" si="3"/>
        <v>2753.02</v>
      </c>
      <c r="Y6" s="21">
        <f>IF(Y7="",NA(),Y7)</f>
        <v>60.01</v>
      </c>
      <c r="Z6" s="21">
        <f t="shared" ref="Z6:AH6" si="4">IF(Z7="",NA(),Z7)</f>
        <v>65.23</v>
      </c>
      <c r="AA6" s="21">
        <f t="shared" si="4"/>
        <v>65.34</v>
      </c>
      <c r="AB6" s="21">
        <f t="shared" si="4"/>
        <v>62.11</v>
      </c>
      <c r="AC6" s="21">
        <f t="shared" si="4"/>
        <v>61.46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780.04</v>
      </c>
      <c r="BG6" s="21">
        <f t="shared" ref="BG6:BO6" si="7">IF(BG7="",NA(),BG7)</f>
        <v>735.69</v>
      </c>
      <c r="BH6" s="21">
        <f t="shared" si="7"/>
        <v>659.91</v>
      </c>
      <c r="BI6" s="21">
        <f t="shared" si="7"/>
        <v>164.76</v>
      </c>
      <c r="BJ6" s="21">
        <f t="shared" si="7"/>
        <v>191.15</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50.77</v>
      </c>
      <c r="BR6" s="21">
        <f t="shared" ref="BR6:BZ6" si="8">IF(BR7="",NA(),BR7)</f>
        <v>54.49</v>
      </c>
      <c r="BS6" s="21">
        <f t="shared" si="8"/>
        <v>54.45</v>
      </c>
      <c r="BT6" s="21">
        <f t="shared" si="8"/>
        <v>48.88</v>
      </c>
      <c r="BU6" s="21">
        <f t="shared" si="8"/>
        <v>48.33</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237.39</v>
      </c>
      <c r="CC6" s="21">
        <f t="shared" ref="CC6:CK6" si="9">IF(CC7="",NA(),CC7)</f>
        <v>220.57</v>
      </c>
      <c r="CD6" s="21">
        <f t="shared" si="9"/>
        <v>221.36</v>
      </c>
      <c r="CE6" s="21">
        <f t="shared" si="9"/>
        <v>242.36</v>
      </c>
      <c r="CF6" s="21">
        <f t="shared" si="9"/>
        <v>243.8</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97.09</v>
      </c>
      <c r="CY6" s="21">
        <f t="shared" ref="CY6:DG6" si="11">IF(CY7="",NA(),CY7)</f>
        <v>97.12</v>
      </c>
      <c r="CZ6" s="21">
        <f t="shared" si="11"/>
        <v>97.32</v>
      </c>
      <c r="DA6" s="21">
        <f t="shared" si="11"/>
        <v>97.49</v>
      </c>
      <c r="DB6" s="21">
        <f t="shared" si="11"/>
        <v>99.04</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2">
      <c r="A7" s="14"/>
      <c r="B7" s="23">
        <v>2021</v>
      </c>
      <c r="C7" s="23">
        <v>243248</v>
      </c>
      <c r="D7" s="23">
        <v>47</v>
      </c>
      <c r="E7" s="23">
        <v>17</v>
      </c>
      <c r="F7" s="23">
        <v>4</v>
      </c>
      <c r="G7" s="23">
        <v>0</v>
      </c>
      <c r="H7" s="23" t="s">
        <v>96</v>
      </c>
      <c r="I7" s="23" t="s">
        <v>97</v>
      </c>
      <c r="J7" s="23" t="s">
        <v>98</v>
      </c>
      <c r="K7" s="23" t="s">
        <v>99</v>
      </c>
      <c r="L7" s="23" t="s">
        <v>100</v>
      </c>
      <c r="M7" s="23" t="s">
        <v>101</v>
      </c>
      <c r="N7" s="24" t="s">
        <v>102</v>
      </c>
      <c r="O7" s="24" t="s">
        <v>103</v>
      </c>
      <c r="P7" s="24">
        <v>31.75</v>
      </c>
      <c r="Q7" s="24">
        <v>84.16</v>
      </c>
      <c r="R7" s="24">
        <v>1760</v>
      </c>
      <c r="S7" s="24">
        <v>25891</v>
      </c>
      <c r="T7" s="24">
        <v>22.68</v>
      </c>
      <c r="U7" s="24">
        <v>1141.58</v>
      </c>
      <c r="V7" s="24">
        <v>8204</v>
      </c>
      <c r="W7" s="24">
        <v>2.98</v>
      </c>
      <c r="X7" s="24">
        <v>2753.02</v>
      </c>
      <c r="Y7" s="24">
        <v>60.01</v>
      </c>
      <c r="Z7" s="24">
        <v>65.23</v>
      </c>
      <c r="AA7" s="24">
        <v>65.34</v>
      </c>
      <c r="AB7" s="24">
        <v>62.11</v>
      </c>
      <c r="AC7" s="24">
        <v>61.46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780.04</v>
      </c>
      <c r="BG7" s="24">
        <v>735.69</v>
      </c>
      <c r="BH7" s="24">
        <v>659.91</v>
      </c>
      <c r="BI7" s="24">
        <v>164.76</v>
      </c>
      <c r="BJ7" s="24">
        <v>191.15</v>
      </c>
      <c r="BK7" s="24">
        <v>1243.71</v>
      </c>
      <c r="BL7" s="24">
        <v>1194.1500000000001</v>
      </c>
      <c r="BM7" s="24">
        <v>1206.79</v>
      </c>
      <c r="BN7" s="24">
        <v>1258.43</v>
      </c>
      <c r="BO7" s="24">
        <v>1163.75</v>
      </c>
      <c r="BP7" s="24">
        <v>1201.79</v>
      </c>
      <c r="BQ7" s="24">
        <v>50.77</v>
      </c>
      <c r="BR7" s="24">
        <v>54.49</v>
      </c>
      <c r="BS7" s="24">
        <v>54.45</v>
      </c>
      <c r="BT7" s="24">
        <v>48.88</v>
      </c>
      <c r="BU7" s="24">
        <v>48.33</v>
      </c>
      <c r="BV7" s="24">
        <v>74.3</v>
      </c>
      <c r="BW7" s="24">
        <v>72.260000000000005</v>
      </c>
      <c r="BX7" s="24">
        <v>71.84</v>
      </c>
      <c r="BY7" s="24">
        <v>73.36</v>
      </c>
      <c r="BZ7" s="24">
        <v>72.599999999999994</v>
      </c>
      <c r="CA7" s="24">
        <v>75.31</v>
      </c>
      <c r="CB7" s="24">
        <v>237.39</v>
      </c>
      <c r="CC7" s="24">
        <v>220.57</v>
      </c>
      <c r="CD7" s="24">
        <v>221.36</v>
      </c>
      <c r="CE7" s="24">
        <v>242.36</v>
      </c>
      <c r="CF7" s="24">
        <v>243.8</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97.09</v>
      </c>
      <c r="CY7" s="24">
        <v>97.12</v>
      </c>
      <c r="CZ7" s="24">
        <v>97.32</v>
      </c>
      <c r="DA7" s="24">
        <v>97.49</v>
      </c>
      <c r="DB7" s="24">
        <v>99.04</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109</v>
      </c>
    </row>
    <row r="12" spans="1:145" x14ac:dyDescent="0.2">
      <c r="B12">
        <v>1</v>
      </c>
      <c r="C12">
        <v>1</v>
      </c>
      <c r="D12">
        <v>1</v>
      </c>
      <c r="E12">
        <v>2</v>
      </c>
      <c r="F12">
        <v>3</v>
      </c>
      <c r="G12" t="s">
        <v>110</v>
      </c>
    </row>
    <row r="13" spans="1:145" x14ac:dyDescent="0.2">
      <c r="B13" t="s">
        <v>111</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克志</cp:lastModifiedBy>
  <cp:lastPrinted>2023-02-02T01:42:31Z</cp:lastPrinted>
  <dcterms:created xsi:type="dcterms:W3CDTF">2023-01-12T23:57:23Z</dcterms:created>
  <dcterms:modified xsi:type="dcterms:W3CDTF">2023-02-02T01:42:40Z</dcterms:modified>
  <cp:category/>
</cp:coreProperties>
</file>