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210078\e財政第２班\22_公営企業決算\R03公営企業決算統計\12_経営比較\05_経営比較分析表\03_市町から\水道\15_木曽岬町\"/>
    </mc:Choice>
  </mc:AlternateContent>
  <workbookProtection workbookAlgorithmName="SHA-512" workbookHashValue="iy39R3EEQyZTiswtMKaiRJGEVQSj00cQb3L3uyF3xB1NTb8NId+DBlBKiSPpi1KRk9/L7AZaVt3bckDIb+QSzA==" workbookSaltValue="8Cibnm2Qu1i0PCpfdqBjwg==" workbookSpinCount="100000" lockStructure="1"/>
  <bookViews>
    <workbookView xWindow="-120" yWindow="-120" windowWidth="29040" windowHeight="1584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I10" i="4" s="1"/>
  <c r="N6" i="5"/>
  <c r="M6" i="5"/>
  <c r="AD8" i="4" s="1"/>
  <c r="L6" i="5"/>
  <c r="K6" i="5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H85" i="4"/>
  <c r="G85" i="4"/>
  <c r="F85" i="4"/>
  <c r="E85" i="4"/>
  <c r="BB10" i="4"/>
  <c r="AT10" i="4"/>
  <c r="AL10" i="4"/>
  <c r="W10" i="4"/>
  <c r="B10" i="4"/>
  <c r="BB8" i="4"/>
  <c r="AT8" i="4"/>
  <c r="AL8" i="4"/>
  <c r="W8" i="4"/>
  <c r="P8" i="4"/>
  <c r="I8" i="4"/>
  <c r="B8" i="4"/>
</calcChain>
</file>

<file path=xl/sharedStrings.xml><?xml version="1.0" encoding="utf-8"?>
<sst xmlns="http://schemas.openxmlformats.org/spreadsheetml/2006/main" count="228" uniqueCount="115">
  <si>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</si>
  <si>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</si>
  <si>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</si>
  <si>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</si>
  <si>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</si>
  <si>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</si>
  <si>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</si>
  <si>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</si>
  <si>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</si>
  <si>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</si>
  <si>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</si>
  <si>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</si>
  <si>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</si>
  <si>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</si>
  <si>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</si>
  <si>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</si>
  <si>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</si>
  <si>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</si>
  <si>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</si>
  <si>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</si>
  <si>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</si>
  <si>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</si>
  <si>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</si>
  <si>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</si>
  <si>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</si>
  <si>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</si>
  <si>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</si>
  <si>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</si>
  <si>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</si>
  <si>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</si>
  <si>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</si>
  <si>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</si>
  <si>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</si>
  <si>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</si>
  <si>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</si>
  <si>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</si>
  <si>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</si>
  <si>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</si>
  <si>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</si>
  <si>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</si>
  <si>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</si>
  <si>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</si>
  <si>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</si>
  <si>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</si>
  <si>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</si>
  <si>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</si>
  <si>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</si>
  <si>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</si>
  <si>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</si>
  <si>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</si>
  <si>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</si>
  <si>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</si>
  <si>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</si>
  <si>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</si>
  <si>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</si>
  <si>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</si>
  <si>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</si>
  <si>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</si>
  <si>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</si>
  <si>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</si>
  <si>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</si>
  <si>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</si>
  <si>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</si>
  <si>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</si>
  <si>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</si>
  <si>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</si>
  <si>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</si>
  <si>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</si>
  <si>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</si>
  <si>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</si>
  <si>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</si>
  <si>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</si>
  <si>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</si>
  <si>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</si>
  <si>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</si>
  <si>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</si>
  <si>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</si>
  <si>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</si>
  <si>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</si>
  <si>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</si>
  <si>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</si>
  <si>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</si>
  <si>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</si>
  <si>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</si>
  <si>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</si>
  <si>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</si>
  <si>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</si>
  <si>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</si>
  <si>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</si>
  <si>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</si>
  <si>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</si>
  <si>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</si>
  <si>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</si>
  <si>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木曽岬町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</si>
  <si>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</si>
  <si>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</si>
  <si>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</si>
  <si>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</si>
  <si>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</si>
  <si>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</si>
  <si>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</si>
  <si>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</si>
  <si>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</si>
  <si>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</si>
  <si>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</si>
  <si>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</si>
  <si>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</si>
  <si>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</si>
  <si>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</si>
  <si>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</si>
  <si>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</si>
  <si>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</si>
  <si>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今後、施設の老朽化に伴い更新事業が増加することを踏まえると、更新に係る費用と経営状況を正確に把握し、健全・効率的な経営を維持しつつ計画的な施設の更新を行う必要がある。</t>
    <phoneticPr fontId="4"/>
  </si>
  <si>
    <t>①減価償却率が70％を超えており、また類似団体平均を上回っているため、法定耐用年数を迎える施設・管路が多いことが分かる。
②管路経年化率については、類似団体平均を上回っており、また今後も管の老朽化が増となるため、今後の数値も増となることが見込まれる。
③令和3年度の更新率は類似団体平均を下回っている。今後も将来的な老朽管の増加が予測されるため、より計画的な更新が必要である。</t>
    <phoneticPr fontId="4"/>
  </si>
  <si>
    <t>①毎年度赤字経営が続いていたが、令和2年3年度にわたり有収率の増等の要因により経常収支比率が100％を上回っている。
②累積欠損金比率は類似団体平均よりも下回っている。
③流動比率については令和3年度全国平均を下回ったが、100％を大きく上回っているため支払能力は十分備えているといえる。
④企業債は平成22年度以降発生していない。
⑤料金回収率については、平成29年度以降平均を上回っている。
⑥給水原価は類似団体の平均値よりも低く抑えられている。
⑦施設利用率は、継続的に類似団体平均を上回っている。
⑧有収率については毎年度90％を超えており、継続的に類似団体平均を上回っている。</t>
    <rPh sb="21" eb="22">
      <t>ネン</t>
    </rPh>
    <rPh sb="95" eb="97">
      <t>レイワ</t>
    </rPh>
    <rPh sb="98" eb="100">
      <t>ネンド</t>
    </rPh>
    <rPh sb="100" eb="104">
      <t>ゼンコクヘイキン</t>
    </rPh>
    <rPh sb="105" eb="107">
      <t>シタマワ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</si>
</sst>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0.55000000000000004</c:v>
                </c:pt>
                <c:pt idx="2">
                  <c:v>1.21</c:v>
                </c:pt>
                <c:pt idx="3">
                  <c:v>0.06</c:v>
                </c:pt>
                <c:pt idx="4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C-4358-A7B2-A2B73CDC2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0.52</c:v>
                </c:pt>
                <c:pt idx="2">
                  <c:v>0.47</c:v>
                </c:pt>
                <c:pt idx="3">
                  <c:v>0.4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0C-4358-A7B2-A2B73CDC2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53.2</c:v>
                </c:pt>
                <c:pt idx="1">
                  <c:v>55.36</c:v>
                </c:pt>
                <c:pt idx="2">
                  <c:v>54.45</c:v>
                </c:pt>
                <c:pt idx="3">
                  <c:v>56.18</c:v>
                </c:pt>
                <c:pt idx="4">
                  <c:v>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4-4845-9B55-5343EB234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50.29</c:v>
                </c:pt>
                <c:pt idx="2">
                  <c:v>49.64</c:v>
                </c:pt>
                <c:pt idx="3">
                  <c:v>49.38</c:v>
                </c:pt>
                <c:pt idx="4">
                  <c:v>50.09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4-4845-9B55-5343EB234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95.72</c:v>
                </c:pt>
                <c:pt idx="1">
                  <c:v>93.5</c:v>
                </c:pt>
                <c:pt idx="2">
                  <c:v>91.86</c:v>
                </c:pt>
                <c:pt idx="3">
                  <c:v>93.47</c:v>
                </c:pt>
                <c:pt idx="4">
                  <c:v>93.78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C-4BE7-9E73-674D87662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78.650000000000006</c:v>
                </c:pt>
                <c:pt idx="1">
                  <c:v>77.73</c:v>
                </c:pt>
                <c:pt idx="2">
                  <c:v>78.09</c:v>
                </c:pt>
                <c:pt idx="3">
                  <c:v>78.010000000000005</c:v>
                </c:pt>
                <c:pt idx="4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C-4BE7-9E73-674D87662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98.27</c:v>
                </c:pt>
                <c:pt idx="1">
                  <c:v>98.29</c:v>
                </c:pt>
                <c:pt idx="2">
                  <c:v>98.84</c:v>
                </c:pt>
                <c:pt idx="3">
                  <c:v>101.53</c:v>
                </c:pt>
                <c:pt idx="4">
                  <c:v>101.1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9-4A51-8DFF-BB3290769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104.47</c:v>
                </c:pt>
                <c:pt idx="1">
                  <c:v>103.81</c:v>
                </c:pt>
                <c:pt idx="2">
                  <c:v>104.35</c:v>
                </c:pt>
                <c:pt idx="3">
                  <c:v>105.34</c:v>
                </c:pt>
                <c:pt idx="4">
                  <c:v>105.77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89-4A51-8DFF-BB3290769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67.67</c:v>
                </c:pt>
                <c:pt idx="1">
                  <c:v>69.05</c:v>
                </c:pt>
                <c:pt idx="2">
                  <c:v>69.98</c:v>
                </c:pt>
                <c:pt idx="3">
                  <c:v>70.91</c:v>
                </c:pt>
                <c:pt idx="4">
                  <c:v>71.61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D-4C93-BE8A-D2BBBD761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45.14</c:v>
                </c:pt>
                <c:pt idx="1">
                  <c:v>45.85</c:v>
                </c:pt>
                <c:pt idx="2">
                  <c:v>47.31</c:v>
                </c:pt>
                <c:pt idx="3">
                  <c:v>47.5</c:v>
                </c:pt>
                <c:pt idx="4">
                  <c:v>48.41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D-4C93-BE8A-D2BBBD761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18.39</c:v>
                </c:pt>
                <c:pt idx="1">
                  <c:v>18.55</c:v>
                </c:pt>
                <c:pt idx="2">
                  <c:v>18.27</c:v>
                </c:pt>
                <c:pt idx="3">
                  <c:v>21.49</c:v>
                </c:pt>
                <c:pt idx="4">
                  <c:v>22.22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C-4512-93D3-09EC8216E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13.58</c:v>
                </c:pt>
                <c:pt idx="1">
                  <c:v>14.13</c:v>
                </c:pt>
                <c:pt idx="2">
                  <c:v>16.77</c:v>
                </c:pt>
                <c:pt idx="3">
                  <c:v>17.399999999999999</c:v>
                </c:pt>
                <c:pt idx="4">
                  <c:v>18.64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5C-4512-93D3-09EC8216E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1.83</c:v>
                </c:pt>
                <c:pt idx="1">
                  <c:v>2.09</c:v>
                </c:pt>
                <c:pt idx="2">
                  <c:v>2.1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C-4B2A-BE8D-FD8C3439E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16.399999999999999</c:v>
                </c:pt>
                <c:pt idx="1">
                  <c:v>25.66</c:v>
                </c:pt>
                <c:pt idx="2">
                  <c:v>21.69</c:v>
                </c:pt>
                <c:pt idx="3">
                  <c:v>24.04</c:v>
                </c:pt>
                <c:pt idx="4">
                  <c:v>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C-4B2A-BE8D-FD8C3439E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7429.89</c:v>
                </c:pt>
                <c:pt idx="1">
                  <c:v>1778.47</c:v>
                </c:pt>
                <c:pt idx="2">
                  <c:v>649.02</c:v>
                </c:pt>
                <c:pt idx="3">
                  <c:v>322.77</c:v>
                </c:pt>
                <c:pt idx="4">
                  <c:v>226.79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3-4D7C-9245-13CD99AE7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293.23</c:v>
                </c:pt>
                <c:pt idx="1">
                  <c:v>300.14</c:v>
                </c:pt>
                <c:pt idx="2">
                  <c:v>301.04000000000002</c:v>
                </c:pt>
                <c:pt idx="3">
                  <c:v>305.08</c:v>
                </c:pt>
                <c:pt idx="4">
                  <c:v>305.33999999999997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3-4D7C-9245-13CD99AE7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8-4AA0-8ED6-280E9C8AA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542.29999999999995</c:v>
                </c:pt>
                <c:pt idx="1">
                  <c:v>566.65</c:v>
                </c:pt>
                <c:pt idx="2">
                  <c:v>551.62</c:v>
                </c:pt>
                <c:pt idx="3">
                  <c:v>585.59</c:v>
                </c:pt>
                <c:pt idx="4">
                  <c:v>561.34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8-4AA0-8ED6-280E9C8AA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96.46</c:v>
                </c:pt>
                <c:pt idx="1">
                  <c:v>96.63</c:v>
                </c:pt>
                <c:pt idx="2">
                  <c:v>96.67</c:v>
                </c:pt>
                <c:pt idx="3">
                  <c:v>91.04</c:v>
                </c:pt>
                <c:pt idx="4">
                  <c:v>101.48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0-4EAA-9716-1006CCA47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87.51</c:v>
                </c:pt>
                <c:pt idx="1">
                  <c:v>84.77</c:v>
                </c:pt>
                <c:pt idx="2">
                  <c:v>87.11</c:v>
                </c:pt>
                <c:pt idx="3">
                  <c:v>82.78</c:v>
                </c:pt>
                <c:pt idx="4">
                  <c:v>84.82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0-4EAA-9716-1006CCA47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174.37</c:v>
                </c:pt>
                <c:pt idx="1">
                  <c:v>175.77</c:v>
                </c:pt>
                <c:pt idx="2">
                  <c:v>178.51</c:v>
                </c:pt>
                <c:pt idx="3">
                  <c:v>172.78</c:v>
                </c:pt>
                <c:pt idx="4">
                  <c:v>170.3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A-4DDE-80EE-0A25A1FD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218.42</c:v>
                </c:pt>
                <c:pt idx="1">
                  <c:v>227.27</c:v>
                </c:pt>
                <c:pt idx="2">
                  <c:v>223.98</c:v>
                </c:pt>
                <c:pt idx="3">
                  <c:v>225.09</c:v>
                </c:pt>
                <c:pt idx="4">
                  <c:v>224.82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A-4DDE-80EE-0A25A1FD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7" zoomScaleNormal="100" workbookViewId="0">
      <selection activeCell="B14" sqref="B14:BJ1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三重県　木曽岬町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A8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6081</v>
      </c>
      <c r="AM8" s="45"/>
      <c r="AN8" s="45"/>
      <c r="AO8" s="45"/>
      <c r="AP8" s="45"/>
      <c r="AQ8" s="45"/>
      <c r="AR8" s="45"/>
      <c r="AS8" s="45"/>
      <c r="AT8" s="46">
        <f>データ!$S$6</f>
        <v>15.74</v>
      </c>
      <c r="AU8" s="47"/>
      <c r="AV8" s="47"/>
      <c r="AW8" s="47"/>
      <c r="AX8" s="47"/>
      <c r="AY8" s="47"/>
      <c r="AZ8" s="47"/>
      <c r="BA8" s="47"/>
      <c r="BB8" s="48">
        <f>データ!$T$6</f>
        <v>386.34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72.819999999999993</v>
      </c>
      <c r="J10" s="47"/>
      <c r="K10" s="47"/>
      <c r="L10" s="47"/>
      <c r="M10" s="47"/>
      <c r="N10" s="47"/>
      <c r="O10" s="81"/>
      <c r="P10" s="48">
        <f>データ!$P$6</f>
        <v>100</v>
      </c>
      <c r="Q10" s="48"/>
      <c r="R10" s="48"/>
      <c r="S10" s="48"/>
      <c r="T10" s="48"/>
      <c r="U10" s="48"/>
      <c r="V10" s="48"/>
      <c r="W10" s="45">
        <f>データ!$Q$6</f>
        <v>2750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6047</v>
      </c>
      <c r="AM10" s="45"/>
      <c r="AN10" s="45"/>
      <c r="AO10" s="45"/>
      <c r="AP10" s="45"/>
      <c r="AQ10" s="45"/>
      <c r="AR10" s="45"/>
      <c r="AS10" s="45"/>
      <c r="AT10" s="46">
        <f>データ!$V$6</f>
        <v>15.72</v>
      </c>
      <c r="AU10" s="47"/>
      <c r="AV10" s="47"/>
      <c r="AW10" s="47"/>
      <c r="AX10" s="47"/>
      <c r="AY10" s="47"/>
      <c r="AZ10" s="47"/>
      <c r="BA10" s="47"/>
      <c r="BB10" s="48">
        <f>データ!$W$6</f>
        <v>384.67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114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113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112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JkhT9baPdQ5WTAXZDfIpP1XdsKMzVpuppIEw6zJsyqQ45J+EQyf5bETk63D9rZ16UQzN2fEiz8VRg+qlBAnWuA==" saltValue="6aFn92sYPGY4ddPlc8K2G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243035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三重県　木曽岬町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72.819999999999993</v>
      </c>
      <c r="P6" s="21">
        <f t="shared" si="3"/>
        <v>100</v>
      </c>
      <c r="Q6" s="21">
        <f t="shared" si="3"/>
        <v>2750</v>
      </c>
      <c r="R6" s="21">
        <f t="shared" si="3"/>
        <v>6081</v>
      </c>
      <c r="S6" s="21">
        <f t="shared" si="3"/>
        <v>15.74</v>
      </c>
      <c r="T6" s="21">
        <f t="shared" si="3"/>
        <v>386.34</v>
      </c>
      <c r="U6" s="21">
        <f t="shared" si="3"/>
        <v>6047</v>
      </c>
      <c r="V6" s="21">
        <f t="shared" si="3"/>
        <v>15.72</v>
      </c>
      <c r="W6" s="21">
        <f t="shared" si="3"/>
        <v>384.67</v>
      </c>
      <c r="X6" s="22">
        <f>IF(X7="",NA(),X7)</f>
        <v>98.27</v>
      </c>
      <c r="Y6" s="22">
        <f t="shared" ref="Y6:AG6" si="4">IF(Y7="",NA(),Y7)</f>
        <v>98.29</v>
      </c>
      <c r="Z6" s="22">
        <f t="shared" si="4"/>
        <v>98.84</v>
      </c>
      <c r="AA6" s="22">
        <f t="shared" si="4"/>
        <v>101.53</v>
      </c>
      <c r="AB6" s="22">
        <f t="shared" si="4"/>
        <v>101.1</v>
      </c>
      <c r="AC6" s="22">
        <f t="shared" si="4"/>
        <v>104.47</v>
      </c>
      <c r="AD6" s="22">
        <f t="shared" si="4"/>
        <v>103.81</v>
      </c>
      <c r="AE6" s="22">
        <f t="shared" si="4"/>
        <v>104.35</v>
      </c>
      <c r="AF6" s="22">
        <f t="shared" si="4"/>
        <v>105.34</v>
      </c>
      <c r="AG6" s="22">
        <f t="shared" si="4"/>
        <v>105.77</v>
      </c>
      <c r="AH6" s="21" t="str">
        <f>IF(AH7="","",IF(AH7="-","【-】","【"&amp;SUBSTITUTE(TEXT(AH7,"#,##0.00"),"-","△")&amp;"】"))</f>
        <v>【111.39】</v>
      </c>
      <c r="AI6" s="22">
        <f>IF(AI7="",NA(),AI7)</f>
        <v>1.83</v>
      </c>
      <c r="AJ6" s="22">
        <f t="shared" ref="AJ6:AR6" si="5">IF(AJ7="",NA(),AJ7)</f>
        <v>2.09</v>
      </c>
      <c r="AK6" s="22">
        <f t="shared" si="5"/>
        <v>2.1</v>
      </c>
      <c r="AL6" s="21">
        <f t="shared" si="5"/>
        <v>0</v>
      </c>
      <c r="AM6" s="21">
        <f t="shared" si="5"/>
        <v>0</v>
      </c>
      <c r="AN6" s="22">
        <f t="shared" si="5"/>
        <v>16.399999999999999</v>
      </c>
      <c r="AO6" s="22">
        <f t="shared" si="5"/>
        <v>25.66</v>
      </c>
      <c r="AP6" s="22">
        <f t="shared" si="5"/>
        <v>21.69</v>
      </c>
      <c r="AQ6" s="22">
        <f t="shared" si="5"/>
        <v>24.04</v>
      </c>
      <c r="AR6" s="22">
        <f t="shared" si="5"/>
        <v>28.03</v>
      </c>
      <c r="AS6" s="21" t="str">
        <f>IF(AS7="","",IF(AS7="-","【-】","【"&amp;SUBSTITUTE(TEXT(AS7,"#,##0.00"),"-","△")&amp;"】"))</f>
        <v>【1.30】</v>
      </c>
      <c r="AT6" s="22">
        <f>IF(AT7="",NA(),AT7)</f>
        <v>7429.89</v>
      </c>
      <c r="AU6" s="22">
        <f t="shared" ref="AU6:BC6" si="6">IF(AU7="",NA(),AU7)</f>
        <v>1778.47</v>
      </c>
      <c r="AV6" s="22">
        <f t="shared" si="6"/>
        <v>649.02</v>
      </c>
      <c r="AW6" s="22">
        <f t="shared" si="6"/>
        <v>322.77</v>
      </c>
      <c r="AX6" s="22">
        <f t="shared" si="6"/>
        <v>226.79</v>
      </c>
      <c r="AY6" s="22">
        <f t="shared" si="6"/>
        <v>293.23</v>
      </c>
      <c r="AZ6" s="22">
        <f t="shared" si="6"/>
        <v>300.14</v>
      </c>
      <c r="BA6" s="22">
        <f t="shared" si="6"/>
        <v>301.04000000000002</v>
      </c>
      <c r="BB6" s="22">
        <f t="shared" si="6"/>
        <v>305.08</v>
      </c>
      <c r="BC6" s="22">
        <f t="shared" si="6"/>
        <v>305.33999999999997</v>
      </c>
      <c r="BD6" s="21" t="str">
        <f>IF(BD7="","",IF(BD7="-","【-】","【"&amp;SUBSTITUTE(TEXT(BD7,"#,##0.00"),"-","△")&amp;"】"))</f>
        <v>【261.51】</v>
      </c>
      <c r="BE6" s="21">
        <f>IF(BE7="",NA(),BE7)</f>
        <v>0</v>
      </c>
      <c r="BF6" s="21">
        <f t="shared" ref="BF6:BN6" si="7">IF(BF7="",NA(),BF7)</f>
        <v>0</v>
      </c>
      <c r="BG6" s="21">
        <f t="shared" si="7"/>
        <v>0</v>
      </c>
      <c r="BH6" s="21">
        <f t="shared" si="7"/>
        <v>0</v>
      </c>
      <c r="BI6" s="21">
        <f t="shared" si="7"/>
        <v>0</v>
      </c>
      <c r="BJ6" s="22">
        <f t="shared" si="7"/>
        <v>542.29999999999995</v>
      </c>
      <c r="BK6" s="22">
        <f t="shared" si="7"/>
        <v>566.65</v>
      </c>
      <c r="BL6" s="22">
        <f t="shared" si="7"/>
        <v>551.62</v>
      </c>
      <c r="BM6" s="22">
        <f t="shared" si="7"/>
        <v>585.59</v>
      </c>
      <c r="BN6" s="22">
        <f t="shared" si="7"/>
        <v>561.34</v>
      </c>
      <c r="BO6" s="21" t="str">
        <f>IF(BO7="","",IF(BO7="-","【-】","【"&amp;SUBSTITUTE(TEXT(BO7,"#,##0.00"),"-","△")&amp;"】"))</f>
        <v>【265.16】</v>
      </c>
      <c r="BP6" s="22">
        <f>IF(BP7="",NA(),BP7)</f>
        <v>96.46</v>
      </c>
      <c r="BQ6" s="22">
        <f t="shared" ref="BQ6:BY6" si="8">IF(BQ7="",NA(),BQ7)</f>
        <v>96.63</v>
      </c>
      <c r="BR6" s="22">
        <f t="shared" si="8"/>
        <v>96.67</v>
      </c>
      <c r="BS6" s="22">
        <f t="shared" si="8"/>
        <v>91.04</v>
      </c>
      <c r="BT6" s="22">
        <f t="shared" si="8"/>
        <v>101.48</v>
      </c>
      <c r="BU6" s="22">
        <f t="shared" si="8"/>
        <v>87.51</v>
      </c>
      <c r="BV6" s="22">
        <f t="shared" si="8"/>
        <v>84.77</v>
      </c>
      <c r="BW6" s="22">
        <f t="shared" si="8"/>
        <v>87.11</v>
      </c>
      <c r="BX6" s="22">
        <f t="shared" si="8"/>
        <v>82.78</v>
      </c>
      <c r="BY6" s="22">
        <f t="shared" si="8"/>
        <v>84.82</v>
      </c>
      <c r="BZ6" s="21" t="str">
        <f>IF(BZ7="","",IF(BZ7="-","【-】","【"&amp;SUBSTITUTE(TEXT(BZ7,"#,##0.00"),"-","△")&amp;"】"))</f>
        <v>【102.35】</v>
      </c>
      <c r="CA6" s="22">
        <f>IF(CA7="",NA(),CA7)</f>
        <v>174.37</v>
      </c>
      <c r="CB6" s="22">
        <f t="shared" ref="CB6:CJ6" si="9">IF(CB7="",NA(),CB7)</f>
        <v>175.77</v>
      </c>
      <c r="CC6" s="22">
        <f t="shared" si="9"/>
        <v>178.51</v>
      </c>
      <c r="CD6" s="22">
        <f t="shared" si="9"/>
        <v>172.78</v>
      </c>
      <c r="CE6" s="22">
        <f t="shared" si="9"/>
        <v>170.3</v>
      </c>
      <c r="CF6" s="22">
        <f t="shared" si="9"/>
        <v>218.42</v>
      </c>
      <c r="CG6" s="22">
        <f t="shared" si="9"/>
        <v>227.27</v>
      </c>
      <c r="CH6" s="22">
        <f t="shared" si="9"/>
        <v>223.98</v>
      </c>
      <c r="CI6" s="22">
        <f t="shared" si="9"/>
        <v>225.09</v>
      </c>
      <c r="CJ6" s="22">
        <f t="shared" si="9"/>
        <v>224.82</v>
      </c>
      <c r="CK6" s="21" t="str">
        <f>IF(CK7="","",IF(CK7="-","【-】","【"&amp;SUBSTITUTE(TEXT(CK7,"#,##0.00"),"-","△")&amp;"】"))</f>
        <v>【167.74】</v>
      </c>
      <c r="CL6" s="22">
        <f>IF(CL7="",NA(),CL7)</f>
        <v>53.2</v>
      </c>
      <c r="CM6" s="22">
        <f t="shared" ref="CM6:CU6" si="10">IF(CM7="",NA(),CM7)</f>
        <v>55.36</v>
      </c>
      <c r="CN6" s="22">
        <f t="shared" si="10"/>
        <v>54.45</v>
      </c>
      <c r="CO6" s="22">
        <f t="shared" si="10"/>
        <v>56.18</v>
      </c>
      <c r="CP6" s="22">
        <f t="shared" si="10"/>
        <v>55.7</v>
      </c>
      <c r="CQ6" s="22">
        <f t="shared" si="10"/>
        <v>50.24</v>
      </c>
      <c r="CR6" s="22">
        <f t="shared" si="10"/>
        <v>50.29</v>
      </c>
      <c r="CS6" s="22">
        <f t="shared" si="10"/>
        <v>49.64</v>
      </c>
      <c r="CT6" s="22">
        <f t="shared" si="10"/>
        <v>49.38</v>
      </c>
      <c r="CU6" s="22">
        <f t="shared" si="10"/>
        <v>50.09</v>
      </c>
      <c r="CV6" s="21" t="str">
        <f>IF(CV7="","",IF(CV7="-","【-】","【"&amp;SUBSTITUTE(TEXT(CV7,"#,##0.00"),"-","△")&amp;"】"))</f>
        <v>【60.29】</v>
      </c>
      <c r="CW6" s="22">
        <f>IF(CW7="",NA(),CW7)</f>
        <v>95.72</v>
      </c>
      <c r="CX6" s="22">
        <f t="shared" ref="CX6:DF6" si="11">IF(CX7="",NA(),CX7)</f>
        <v>93.5</v>
      </c>
      <c r="CY6" s="22">
        <f t="shared" si="11"/>
        <v>91.86</v>
      </c>
      <c r="CZ6" s="22">
        <f t="shared" si="11"/>
        <v>93.47</v>
      </c>
      <c r="DA6" s="22">
        <f t="shared" si="11"/>
        <v>93.78</v>
      </c>
      <c r="DB6" s="22">
        <f t="shared" si="11"/>
        <v>78.650000000000006</v>
      </c>
      <c r="DC6" s="22">
        <f t="shared" si="11"/>
        <v>77.73</v>
      </c>
      <c r="DD6" s="22">
        <f t="shared" si="11"/>
        <v>78.09</v>
      </c>
      <c r="DE6" s="22">
        <f t="shared" si="11"/>
        <v>78.010000000000005</v>
      </c>
      <c r="DF6" s="22">
        <f t="shared" si="11"/>
        <v>77.599999999999994</v>
      </c>
      <c r="DG6" s="21" t="str">
        <f>IF(DG7="","",IF(DG7="-","【-】","【"&amp;SUBSTITUTE(TEXT(DG7,"#,##0.00"),"-","△")&amp;"】"))</f>
        <v>【90.12】</v>
      </c>
      <c r="DH6" s="22">
        <f>IF(DH7="",NA(),DH7)</f>
        <v>67.67</v>
      </c>
      <c r="DI6" s="22">
        <f t="shared" ref="DI6:DQ6" si="12">IF(DI7="",NA(),DI7)</f>
        <v>69.05</v>
      </c>
      <c r="DJ6" s="22">
        <f t="shared" si="12"/>
        <v>69.98</v>
      </c>
      <c r="DK6" s="22">
        <f t="shared" si="12"/>
        <v>70.91</v>
      </c>
      <c r="DL6" s="22">
        <f t="shared" si="12"/>
        <v>71.61</v>
      </c>
      <c r="DM6" s="22">
        <f t="shared" si="12"/>
        <v>45.14</v>
      </c>
      <c r="DN6" s="22">
        <f t="shared" si="12"/>
        <v>45.85</v>
      </c>
      <c r="DO6" s="22">
        <f t="shared" si="12"/>
        <v>47.31</v>
      </c>
      <c r="DP6" s="22">
        <f t="shared" si="12"/>
        <v>47.5</v>
      </c>
      <c r="DQ6" s="22">
        <f t="shared" si="12"/>
        <v>48.41</v>
      </c>
      <c r="DR6" s="21" t="str">
        <f>IF(DR7="","",IF(DR7="-","【-】","【"&amp;SUBSTITUTE(TEXT(DR7,"#,##0.00"),"-","△")&amp;"】"))</f>
        <v>【50.88】</v>
      </c>
      <c r="DS6" s="22">
        <f>IF(DS7="",NA(),DS7)</f>
        <v>18.39</v>
      </c>
      <c r="DT6" s="22">
        <f t="shared" ref="DT6:EB6" si="13">IF(DT7="",NA(),DT7)</f>
        <v>18.55</v>
      </c>
      <c r="DU6" s="22">
        <f t="shared" si="13"/>
        <v>18.27</v>
      </c>
      <c r="DV6" s="22">
        <f t="shared" si="13"/>
        <v>21.49</v>
      </c>
      <c r="DW6" s="22">
        <f t="shared" si="13"/>
        <v>22.22</v>
      </c>
      <c r="DX6" s="22">
        <f t="shared" si="13"/>
        <v>13.58</v>
      </c>
      <c r="DY6" s="22">
        <f t="shared" si="13"/>
        <v>14.13</v>
      </c>
      <c r="DZ6" s="22">
        <f t="shared" si="13"/>
        <v>16.77</v>
      </c>
      <c r="EA6" s="22">
        <f t="shared" si="13"/>
        <v>17.399999999999999</v>
      </c>
      <c r="EB6" s="22">
        <f t="shared" si="13"/>
        <v>18.64</v>
      </c>
      <c r="EC6" s="21" t="str">
        <f>IF(EC7="","",IF(EC7="-","【-】","【"&amp;SUBSTITUTE(TEXT(EC7,"#,##0.00"),"-","△")&amp;"】"))</f>
        <v>【22.30】</v>
      </c>
      <c r="ED6" s="22">
        <f>IF(ED7="",NA(),ED7)</f>
        <v>0.61</v>
      </c>
      <c r="EE6" s="22">
        <f t="shared" ref="EE6:EM6" si="14">IF(EE7="",NA(),EE7)</f>
        <v>0.55000000000000004</v>
      </c>
      <c r="EF6" s="22">
        <f t="shared" si="14"/>
        <v>1.21</v>
      </c>
      <c r="EG6" s="22">
        <f t="shared" si="14"/>
        <v>0.06</v>
      </c>
      <c r="EH6" s="22">
        <f t="shared" si="14"/>
        <v>0.18</v>
      </c>
      <c r="EI6" s="22">
        <f t="shared" si="14"/>
        <v>0.44</v>
      </c>
      <c r="EJ6" s="22">
        <f t="shared" si="14"/>
        <v>0.52</v>
      </c>
      <c r="EK6" s="22">
        <f t="shared" si="14"/>
        <v>0.47</v>
      </c>
      <c r="EL6" s="22">
        <f t="shared" si="14"/>
        <v>0.4</v>
      </c>
      <c r="EM6" s="22">
        <f t="shared" si="14"/>
        <v>0.36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243035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72.819999999999993</v>
      </c>
      <c r="P7" s="25">
        <v>100</v>
      </c>
      <c r="Q7" s="25">
        <v>2750</v>
      </c>
      <c r="R7" s="25">
        <v>6081</v>
      </c>
      <c r="S7" s="25">
        <v>15.74</v>
      </c>
      <c r="T7" s="25">
        <v>386.34</v>
      </c>
      <c r="U7" s="25">
        <v>6047</v>
      </c>
      <c r="V7" s="25">
        <v>15.72</v>
      </c>
      <c r="W7" s="25">
        <v>384.67</v>
      </c>
      <c r="X7" s="25">
        <v>98.27</v>
      </c>
      <c r="Y7" s="25">
        <v>98.29</v>
      </c>
      <c r="Z7" s="25">
        <v>98.84</v>
      </c>
      <c r="AA7" s="25">
        <v>101.53</v>
      </c>
      <c r="AB7" s="25">
        <v>101.1</v>
      </c>
      <c r="AC7" s="25">
        <v>104.47</v>
      </c>
      <c r="AD7" s="25">
        <v>103.81</v>
      </c>
      <c r="AE7" s="25">
        <v>104.35</v>
      </c>
      <c r="AF7" s="25">
        <v>105.34</v>
      </c>
      <c r="AG7" s="25">
        <v>105.77</v>
      </c>
      <c r="AH7" s="25">
        <v>111.39</v>
      </c>
      <c r="AI7" s="25">
        <v>1.83</v>
      </c>
      <c r="AJ7" s="25">
        <v>2.09</v>
      </c>
      <c r="AK7" s="25">
        <v>2.1</v>
      </c>
      <c r="AL7" s="25">
        <v>0</v>
      </c>
      <c r="AM7" s="25">
        <v>0</v>
      </c>
      <c r="AN7" s="25">
        <v>16.399999999999999</v>
      </c>
      <c r="AO7" s="25">
        <v>25.66</v>
      </c>
      <c r="AP7" s="25">
        <v>21.69</v>
      </c>
      <c r="AQ7" s="25">
        <v>24.04</v>
      </c>
      <c r="AR7" s="25">
        <v>28.03</v>
      </c>
      <c r="AS7" s="25">
        <v>1.3</v>
      </c>
      <c r="AT7" s="25">
        <v>7429.89</v>
      </c>
      <c r="AU7" s="25">
        <v>1778.47</v>
      </c>
      <c r="AV7" s="25">
        <v>649.02</v>
      </c>
      <c r="AW7" s="25">
        <v>322.77</v>
      </c>
      <c r="AX7" s="25">
        <v>226.79</v>
      </c>
      <c r="AY7" s="25">
        <v>293.23</v>
      </c>
      <c r="AZ7" s="25">
        <v>300.14</v>
      </c>
      <c r="BA7" s="25">
        <v>301.04000000000002</v>
      </c>
      <c r="BB7" s="25">
        <v>305.08</v>
      </c>
      <c r="BC7" s="25">
        <v>305.33999999999997</v>
      </c>
      <c r="BD7" s="25">
        <v>261.51</v>
      </c>
      <c r="BE7" s="25">
        <v>0</v>
      </c>
      <c r="BF7" s="25">
        <v>0</v>
      </c>
      <c r="BG7" s="25">
        <v>0</v>
      </c>
      <c r="BH7" s="25">
        <v>0</v>
      </c>
      <c r="BI7" s="25">
        <v>0</v>
      </c>
      <c r="BJ7" s="25">
        <v>542.29999999999995</v>
      </c>
      <c r="BK7" s="25">
        <v>566.65</v>
      </c>
      <c r="BL7" s="25">
        <v>551.62</v>
      </c>
      <c r="BM7" s="25">
        <v>585.59</v>
      </c>
      <c r="BN7" s="25">
        <v>561.34</v>
      </c>
      <c r="BO7" s="25">
        <v>265.16000000000003</v>
      </c>
      <c r="BP7" s="25">
        <v>96.46</v>
      </c>
      <c r="BQ7" s="25">
        <v>96.63</v>
      </c>
      <c r="BR7" s="25">
        <v>96.67</v>
      </c>
      <c r="BS7" s="25">
        <v>91.04</v>
      </c>
      <c r="BT7" s="25">
        <v>101.48</v>
      </c>
      <c r="BU7" s="25">
        <v>87.51</v>
      </c>
      <c r="BV7" s="25">
        <v>84.77</v>
      </c>
      <c r="BW7" s="25">
        <v>87.11</v>
      </c>
      <c r="BX7" s="25">
        <v>82.78</v>
      </c>
      <c r="BY7" s="25">
        <v>84.82</v>
      </c>
      <c r="BZ7" s="25">
        <v>102.35</v>
      </c>
      <c r="CA7" s="25">
        <v>174.37</v>
      </c>
      <c r="CB7" s="25">
        <v>175.77</v>
      </c>
      <c r="CC7" s="25">
        <v>178.51</v>
      </c>
      <c r="CD7" s="25">
        <v>172.78</v>
      </c>
      <c r="CE7" s="25">
        <v>170.3</v>
      </c>
      <c r="CF7" s="25">
        <v>218.42</v>
      </c>
      <c r="CG7" s="25">
        <v>227.27</v>
      </c>
      <c r="CH7" s="25">
        <v>223.98</v>
      </c>
      <c r="CI7" s="25">
        <v>225.09</v>
      </c>
      <c r="CJ7" s="25">
        <v>224.82</v>
      </c>
      <c r="CK7" s="25">
        <v>167.74</v>
      </c>
      <c r="CL7" s="25">
        <v>53.2</v>
      </c>
      <c r="CM7" s="25">
        <v>55.36</v>
      </c>
      <c r="CN7" s="25">
        <v>54.45</v>
      </c>
      <c r="CO7" s="25">
        <v>56.18</v>
      </c>
      <c r="CP7" s="25">
        <v>55.7</v>
      </c>
      <c r="CQ7" s="25">
        <v>50.24</v>
      </c>
      <c r="CR7" s="25">
        <v>50.29</v>
      </c>
      <c r="CS7" s="25">
        <v>49.64</v>
      </c>
      <c r="CT7" s="25">
        <v>49.38</v>
      </c>
      <c r="CU7" s="25">
        <v>50.09</v>
      </c>
      <c r="CV7" s="25">
        <v>60.29</v>
      </c>
      <c r="CW7" s="25">
        <v>95.72</v>
      </c>
      <c r="CX7" s="25">
        <v>93.5</v>
      </c>
      <c r="CY7" s="25">
        <v>91.86</v>
      </c>
      <c r="CZ7" s="25">
        <v>93.47</v>
      </c>
      <c r="DA7" s="25">
        <v>93.78</v>
      </c>
      <c r="DB7" s="25">
        <v>78.650000000000006</v>
      </c>
      <c r="DC7" s="25">
        <v>77.73</v>
      </c>
      <c r="DD7" s="25">
        <v>78.09</v>
      </c>
      <c r="DE7" s="25">
        <v>78.010000000000005</v>
      </c>
      <c r="DF7" s="25">
        <v>77.599999999999994</v>
      </c>
      <c r="DG7" s="25">
        <v>90.12</v>
      </c>
      <c r="DH7" s="25">
        <v>67.67</v>
      </c>
      <c r="DI7" s="25">
        <v>69.05</v>
      </c>
      <c r="DJ7" s="25">
        <v>69.98</v>
      </c>
      <c r="DK7" s="25">
        <v>70.91</v>
      </c>
      <c r="DL7" s="25">
        <v>71.61</v>
      </c>
      <c r="DM7" s="25">
        <v>45.14</v>
      </c>
      <c r="DN7" s="25">
        <v>45.85</v>
      </c>
      <c r="DO7" s="25">
        <v>47.31</v>
      </c>
      <c r="DP7" s="25">
        <v>47.5</v>
      </c>
      <c r="DQ7" s="25">
        <v>48.41</v>
      </c>
      <c r="DR7" s="25">
        <v>50.88</v>
      </c>
      <c r="DS7" s="25">
        <v>18.39</v>
      </c>
      <c r="DT7" s="25">
        <v>18.55</v>
      </c>
      <c r="DU7" s="25">
        <v>18.27</v>
      </c>
      <c r="DV7" s="25">
        <v>21.49</v>
      </c>
      <c r="DW7" s="25">
        <v>22.22</v>
      </c>
      <c r="DX7" s="25">
        <v>13.58</v>
      </c>
      <c r="DY7" s="25">
        <v>14.13</v>
      </c>
      <c r="DZ7" s="25">
        <v>16.77</v>
      </c>
      <c r="EA7" s="25">
        <v>17.399999999999999</v>
      </c>
      <c r="EB7" s="25">
        <v>18.64</v>
      </c>
      <c r="EC7" s="25">
        <v>22.3</v>
      </c>
      <c r="ED7" s="25">
        <v>0.61</v>
      </c>
      <c r="EE7" s="25">
        <v>0.55000000000000004</v>
      </c>
      <c r="EF7" s="25">
        <v>1.21</v>
      </c>
      <c r="EG7" s="25">
        <v>0.06</v>
      </c>
      <c r="EH7" s="25">
        <v>0.18</v>
      </c>
      <c r="EI7" s="25">
        <v>0.44</v>
      </c>
      <c r="EJ7" s="25">
        <v>0.52</v>
      </c>
      <c r="EK7" s="25">
        <v>0.47</v>
      </c>
      <c r="EL7" s="25">
        <v>0.4</v>
      </c>
      <c r="EM7" s="25">
        <v>0.36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2023-01-17T03:47:13Z</cp:lastPrinted>
  <dcterms:created xsi:type="dcterms:W3CDTF">2022-12-01T01:00:40Z</dcterms:created>
  <dcterms:modified xsi:type="dcterms:W3CDTF">2023-01-31T06:43:38Z</dcterms:modified>
  <cp:category/>
</cp:coreProperties>
</file>