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Filesv232\建設課\下水道担当\下水道関係\■ A調査・報告関係\H34-R4年度\経営比較分析\"/>
    </mc:Choice>
  </mc:AlternateContent>
  <xr:revisionPtr revIDLastSave="0" documentId="8_{DE4B34C9-1EC3-4888-AC42-47DB850BEE18}" xr6:coauthVersionLast="47" xr6:coauthVersionMax="47" xr10:uidLastSave="{00000000-0000-0000-0000-000000000000}"/>
  <workbookProtection workbookAlgorithmName="SHA-512" workbookHashValue="lWWypJ84moQ8EwMYQXSSd/9xuPO96juaMdjs36CXKWk3PZspMtyScJ+wVMINFajFn3RAhAqbt7PmTE8tGXigNg==" workbookSaltValue="eUsVvy9Ny+Ja5KOVpRcndg==" workbookSpinCount="100000" lockStructure="1"/>
  <bookViews>
    <workbookView xWindow="14970" yWindow="600" windowWidth="13785" windowHeight="1486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AL10" i="4"/>
  <c r="I10" i="4"/>
  <c r="B10" i="4"/>
  <c r="P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<sst xmlns="http://schemas.openxmlformats.org/spreadsheetml/2006/main" count="236" uniqueCount="119">
  <si>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</si>
  <si>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</si>
  <si>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</si>
  <si>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</si>
  <si>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</si>
  <si>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</si>
  <si>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</si>
  <si>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</si>
  <si>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</si>
  <si>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</si>
  <si>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</si>
  <si>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</si>
  <si>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</si>
  <si>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</si>
  <si>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</si>
  <si>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</si>
  <si>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</si>
  <si>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</si>
  <si>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</si>
  <si>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</si>
  <si>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</si>
  <si>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</si>
  <si>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</si>
  <si>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</si>
  <si>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</si>
  <si>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</si>
  <si>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</si>
  <si>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</si>
  <si>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</si>
  <si>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</si>
  <si>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</si>
  <si>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</si>
  <si>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</si>
  <si>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</si>
  <si>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</si>
  <si>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</si>
  <si>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</si>
  <si>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</si>
  <si>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</si>
  <si>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</si>
  <si>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</si>
  <si>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</si>
  <si>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</si>
  <si>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</si>
  <si>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</si>
  <si>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</si>
  <si>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</si>
  <si>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</si>
  <si>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</si>
  <si>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</si>
  <si>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</si>
  <si>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</si>
  <si>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</si>
  <si>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</si>
  <si>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</si>
  <si>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</si>
  <si>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</si>
  <si>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</si>
  <si>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</si>
  <si>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</si>
  <si>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</si>
  <si>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</si>
  <si>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</si>
  <si>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</si>
  <si>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</si>
  <si>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</si>
  <si>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</si>
  <si>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</si>
  <si>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</si>
  <si>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</si>
  <si>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</si>
  <si>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</si>
  <si>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</si>
  <si>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</si>
  <si>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</si>
  <si>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</si>
  <si>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</si>
  <si>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</si>
  <si>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</si>
  <si>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</si>
  <si>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</si>
  <si>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</si>
  <si>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</si>
  <si>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</si>
  <si>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</si>
  <si>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</si>
  <si>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</si>
  <si>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</si>
  <si>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</si>
  <si>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</si>
  <si>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</si>
  <si>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</si>
  <si>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</si>
  <si>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</si>
  <si>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</si>
  <si>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</si>
  <si>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</si>
  <si>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</si>
  <si>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木曽岬町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</si>
  <si>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</si>
  <si>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</si>
  <si>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</si>
  <si>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</si>
  <si>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</si>
  <si>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</si>
  <si>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</si>
  <si>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</si>
  <si>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</si>
  <si>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</si>
  <si>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</si>
  <si>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</si>
  <si>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</si>
  <si>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</si>
  <si>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</si>
  <si>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</si>
  <si>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</si>
  <si>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①100％を下回っており、使用料以外（一般会計）の収入に依存している。
④類似団体と比較して低い数値である。
⑤類似団体と比較して低い数値で推移しており、使用料以外（一般会計）の収入に依存している割合が高いといえる。
⑥類似団体と比較して高い数値となっている。
⑦類似団体より低い数値で推移している。
⑧100％に近い数値で推移しており、類似団体と比較しても高い数値となっている。
　当町は、汚水処理区域（公共下水道・特定環境保全公共下水道・農業集落排水事業）の整備は完了しており、企業債残高も減少している状況である。
　一方、収益的収支比率や経費回収率から見ると下水道使用料以外の収入に依存している割合が大きいため、令和2年度から使用料の改定を行った。</t>
    <rPh sb="309" eb="310">
      <t>レイ</t>
    </rPh>
    <rPh sb="310" eb="311">
      <t>ワ</t>
    </rPh>
    <rPh sb="312" eb="314">
      <t>ネンド</t>
    </rPh>
    <rPh sb="323" eb="324">
      <t>オコナ</t>
    </rPh>
    <phoneticPr fontId="4"/>
  </si>
  <si>
    <t>　当町の下水道は布設開始から約30年経過しており、ストックマネジメント計画に基づき、計画的な更新が必要である。</t>
    <phoneticPr fontId="4"/>
  </si>
  <si>
    <t>　町内における下水道事業ついては、完了となっており、今後人口減少が予想される中、施設更新等新たな投資が求められ、維持管理の財源確保が重要な課題である。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</si>
</sst>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65-4D08-BAFB-3AF36F31DB6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0.13</c:v>
                </c:pt>
                <c:pt idx="2">
                  <c:v>0.15</c:v>
                </c:pt>
                <c:pt idx="3">
                  <c:v>1.65</c:v>
                </c:pt>
                <c:pt idx="4">
                  <c:v>0.14000000000000001</c:v>
                </c:pt>
              </c:numCache>
            </c:numRef>
          </c:val>
          <c:smooth val="0"/>
          <c:extLst>
            <c:ext xmlns:c16="http://schemas.microsoft.com/office/drawing/2014/chart" uri="{C3380CC4-5D6E-409C-BE32-E72D297353CC}">
              <c16:uniqueId val="{00000001-4D65-4D08-BAFB-3AF36F31DB6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28.78</c:v>
                </c:pt>
                <c:pt idx="1">
                  <c:v>43</c:v>
                </c:pt>
                <c:pt idx="2">
                  <c:v>28.32</c:v>
                </c:pt>
                <c:pt idx="3">
                  <c:v>43.52</c:v>
                </c:pt>
                <c:pt idx="4">
                  <c:v>40.76</c:v>
                </c:pt>
              </c:numCache>
            </c:numRef>
          </c:val>
          <c:extLst>
            <c:ext xmlns:c16="http://schemas.microsoft.com/office/drawing/2014/chart" uri="{C3380CC4-5D6E-409C-BE32-E72D297353CC}">
              <c16:uniqueId val="{00000000-7EBC-44AF-A58A-B6A56B0BFC6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52.58</c:v>
                </c:pt>
                <c:pt idx="2">
                  <c:v>50.94</c:v>
                </c:pt>
                <c:pt idx="3">
                  <c:v>50.53</c:v>
                </c:pt>
                <c:pt idx="4">
                  <c:v>51.42</c:v>
                </c:pt>
              </c:numCache>
            </c:numRef>
          </c:val>
          <c:smooth val="0"/>
          <c:extLst>
            <c:ext xmlns:c16="http://schemas.microsoft.com/office/drawing/2014/chart" uri="{C3380CC4-5D6E-409C-BE32-E72D297353CC}">
              <c16:uniqueId val="{00000001-7EBC-44AF-A58A-B6A56B0BFC6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99.35</c:v>
                </c:pt>
                <c:pt idx="1">
                  <c:v>99.31</c:v>
                </c:pt>
                <c:pt idx="2">
                  <c:v>99.28</c:v>
                </c:pt>
                <c:pt idx="3">
                  <c:v>99.45</c:v>
                </c:pt>
                <c:pt idx="4">
                  <c:v>99.25</c:v>
                </c:pt>
              </c:numCache>
            </c:numRef>
          </c:val>
          <c:extLst>
            <c:ext xmlns:c16="http://schemas.microsoft.com/office/drawing/2014/chart" uri="{C3380CC4-5D6E-409C-BE32-E72D297353CC}">
              <c16:uniqueId val="{00000000-46BD-484B-9A02-5464A5AFA04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83.02</c:v>
                </c:pt>
                <c:pt idx="2">
                  <c:v>82.55</c:v>
                </c:pt>
                <c:pt idx="3">
                  <c:v>82.08</c:v>
                </c:pt>
                <c:pt idx="4">
                  <c:v>81.34</c:v>
                </c:pt>
              </c:numCache>
            </c:numRef>
          </c:val>
          <c:smooth val="0"/>
          <c:extLst>
            <c:ext xmlns:c16="http://schemas.microsoft.com/office/drawing/2014/chart" uri="{C3380CC4-5D6E-409C-BE32-E72D297353CC}">
              <c16:uniqueId val="{00000001-46BD-484B-9A02-5464A5AFA04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85.92</c:v>
                </c:pt>
                <c:pt idx="1">
                  <c:v>85.17</c:v>
                </c:pt>
                <c:pt idx="2">
                  <c:v>91.94</c:v>
                </c:pt>
                <c:pt idx="3">
                  <c:v>87.7</c:v>
                </c:pt>
                <c:pt idx="4">
                  <c:v>96.47</c:v>
                </c:pt>
              </c:numCache>
            </c:numRef>
          </c:val>
          <c:extLst>
            <c:ext xmlns:c16="http://schemas.microsoft.com/office/drawing/2014/chart" uri="{C3380CC4-5D6E-409C-BE32-E72D297353CC}">
              <c16:uniqueId val="{00000000-FD81-4A5C-A50C-B41BC2181FE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81-4A5C-A50C-B41BC2181FE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5A-41B8-B4D4-D14D9F4187A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5A-41B8-B4D4-D14D9F4187A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EB-4F8C-BB47-5BC2D82AF98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EB-4F8C-BB47-5BC2D82AF98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DF-4AA2-B51F-99EBAC15189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DF-4AA2-B51F-99EBAC15189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65-41A7-8D75-35825A18FD8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65-41A7-8D75-35825A18FD8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52.1</c:v>
                </c:pt>
                <c:pt idx="1">
                  <c:v>107.77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D70-4F86-8DAA-ADD8E4F22E5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958.81</c:v>
                </c:pt>
                <c:pt idx="2">
                  <c:v>1001.3</c:v>
                </c:pt>
                <c:pt idx="3">
                  <c:v>1050.51</c:v>
                </c:pt>
                <c:pt idx="4">
                  <c:v>1102.01</c:v>
                </c:pt>
              </c:numCache>
            </c:numRef>
          </c:val>
          <c:smooth val="0"/>
          <c:extLst>
            <c:ext xmlns:c16="http://schemas.microsoft.com/office/drawing/2014/chart" uri="{C3380CC4-5D6E-409C-BE32-E72D297353CC}">
              <c16:uniqueId val="{00000001-DD70-4F86-8DAA-ADD8E4F22E5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49.51</c:v>
                </c:pt>
                <c:pt idx="1">
                  <c:v>41.55</c:v>
                </c:pt>
                <c:pt idx="2">
                  <c:v>39.729999999999997</c:v>
                </c:pt>
                <c:pt idx="3">
                  <c:v>49.57</c:v>
                </c:pt>
                <c:pt idx="4">
                  <c:v>50.1</c:v>
                </c:pt>
              </c:numCache>
            </c:numRef>
          </c:val>
          <c:extLst>
            <c:ext xmlns:c16="http://schemas.microsoft.com/office/drawing/2014/chart" uri="{C3380CC4-5D6E-409C-BE32-E72D297353CC}">
              <c16:uniqueId val="{00000000-0815-4D18-B06D-D9BA648A582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82.88</c:v>
                </c:pt>
                <c:pt idx="2">
                  <c:v>81.88</c:v>
                </c:pt>
                <c:pt idx="3">
                  <c:v>82.65</c:v>
                </c:pt>
                <c:pt idx="4">
                  <c:v>82.55</c:v>
                </c:pt>
              </c:numCache>
            </c:numRef>
          </c:val>
          <c:smooth val="0"/>
          <c:extLst>
            <c:ext xmlns:c16="http://schemas.microsoft.com/office/drawing/2014/chart" uri="{C3380CC4-5D6E-409C-BE32-E72D297353CC}">
              <c16:uniqueId val="{00000001-0815-4D18-B06D-D9BA648A582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239.63</c:v>
                </c:pt>
                <c:pt idx="1">
                  <c:v>233.65</c:v>
                </c:pt>
                <c:pt idx="2">
                  <c:v>245.65</c:v>
                </c:pt>
                <c:pt idx="3">
                  <c:v>225.58</c:v>
                </c:pt>
                <c:pt idx="4">
                  <c:v>234.45</c:v>
                </c:pt>
              </c:numCache>
            </c:numRef>
          </c:val>
          <c:extLst>
            <c:ext xmlns:c16="http://schemas.microsoft.com/office/drawing/2014/chart" uri="{C3380CC4-5D6E-409C-BE32-E72D297353CC}">
              <c16:uniqueId val="{00000000-567F-4ACF-BB96-974800BB364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190.99</c:v>
                </c:pt>
                <c:pt idx="2">
                  <c:v>187.55</c:v>
                </c:pt>
                <c:pt idx="3">
                  <c:v>186.3</c:v>
                </c:pt>
                <c:pt idx="4">
                  <c:v>188.38</c:v>
                </c:pt>
              </c:numCache>
            </c:numRef>
          </c:val>
          <c:smooth val="0"/>
          <c:extLst>
            <c:ext xmlns:c16="http://schemas.microsoft.com/office/drawing/2014/chart" uri="{C3380CC4-5D6E-409C-BE32-E72D297353CC}">
              <c16:uniqueId val="{00000001-567F-4ACF-BB96-974800BB364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60" zoomScaleNormal="6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三重県　木曽岬町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Cc2</v>
      </c>
      <c r="X8" s="66"/>
      <c r="Y8" s="66"/>
      <c r="Z8" s="66"/>
      <c r="AA8" s="66"/>
      <c r="AB8" s="66"/>
      <c r="AC8" s="66"/>
      <c r="AD8" s="67" t="str">
        <f>データ!$M$6</f>
        <v>非設置</v>
      </c>
      <c r="AE8" s="67"/>
      <c r="AF8" s="67"/>
      <c r="AG8" s="67"/>
      <c r="AH8" s="67"/>
      <c r="AI8" s="67"/>
      <c r="AJ8" s="67"/>
      <c r="AK8" s="3"/>
      <c r="AL8" s="55">
        <f>データ!S6</f>
        <v>6081</v>
      </c>
      <c r="AM8" s="55"/>
      <c r="AN8" s="55"/>
      <c r="AO8" s="55"/>
      <c r="AP8" s="55"/>
      <c r="AQ8" s="55"/>
      <c r="AR8" s="55"/>
      <c r="AS8" s="55"/>
      <c r="AT8" s="54">
        <f>データ!T6</f>
        <v>15.74</v>
      </c>
      <c r="AU8" s="54"/>
      <c r="AV8" s="54"/>
      <c r="AW8" s="54"/>
      <c r="AX8" s="54"/>
      <c r="AY8" s="54"/>
      <c r="AZ8" s="54"/>
      <c r="BA8" s="54"/>
      <c r="BB8" s="54">
        <f>データ!U6</f>
        <v>386.34</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55.44</v>
      </c>
      <c r="Q10" s="54"/>
      <c r="R10" s="54"/>
      <c r="S10" s="54"/>
      <c r="T10" s="54"/>
      <c r="U10" s="54"/>
      <c r="V10" s="54"/>
      <c r="W10" s="54">
        <f>データ!Q6</f>
        <v>97.79</v>
      </c>
      <c r="X10" s="54"/>
      <c r="Y10" s="54"/>
      <c r="Z10" s="54"/>
      <c r="AA10" s="54"/>
      <c r="AB10" s="54"/>
      <c r="AC10" s="54"/>
      <c r="AD10" s="55">
        <f>データ!R6</f>
        <v>2002</v>
      </c>
      <c r="AE10" s="55"/>
      <c r="AF10" s="55"/>
      <c r="AG10" s="55"/>
      <c r="AH10" s="55"/>
      <c r="AI10" s="55"/>
      <c r="AJ10" s="55"/>
      <c r="AK10" s="2"/>
      <c r="AL10" s="55">
        <f>データ!V6</f>
        <v>3352</v>
      </c>
      <c r="AM10" s="55"/>
      <c r="AN10" s="55"/>
      <c r="AO10" s="55"/>
      <c r="AP10" s="55"/>
      <c r="AQ10" s="55"/>
      <c r="AR10" s="55"/>
      <c r="AS10" s="55"/>
      <c r="AT10" s="54">
        <f>データ!W6</f>
        <v>1.1299999999999999</v>
      </c>
      <c r="AU10" s="54"/>
      <c r="AV10" s="54"/>
      <c r="AW10" s="54"/>
      <c r="AX10" s="54"/>
      <c r="AY10" s="54"/>
      <c r="AZ10" s="54"/>
      <c r="BA10" s="54"/>
      <c r="BB10" s="54">
        <f>データ!X6</f>
        <v>2966.37</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LY9xRkUPfrM/CUcLj5tC7HGDnomLuoNpHXWwspCt5PTGpNCOojIO9oMoPJtZ+LPufljl8hIV+dcDCO0Ki3jrnQ==" saltValue="nG5oBNLsWG2lcjClGbEpt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243035</v>
      </c>
      <c r="D6" s="19">
        <f t="shared" si="3"/>
        <v>47</v>
      </c>
      <c r="E6" s="19">
        <f t="shared" si="3"/>
        <v>17</v>
      </c>
      <c r="F6" s="19">
        <f t="shared" si="3"/>
        <v>1</v>
      </c>
      <c r="G6" s="19">
        <f t="shared" si="3"/>
        <v>0</v>
      </c>
      <c r="H6" s="19" t="str">
        <f t="shared" si="3"/>
        <v>三重県　木曽岬町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55.44</v>
      </c>
      <c r="Q6" s="20">
        <f t="shared" si="3"/>
        <v>97.79</v>
      </c>
      <c r="R6" s="20">
        <f t="shared" si="3"/>
        <v>2002</v>
      </c>
      <c r="S6" s="20">
        <f t="shared" si="3"/>
        <v>6081</v>
      </c>
      <c r="T6" s="20">
        <f t="shared" si="3"/>
        <v>15.74</v>
      </c>
      <c r="U6" s="20">
        <f t="shared" si="3"/>
        <v>386.34</v>
      </c>
      <c r="V6" s="20">
        <f t="shared" si="3"/>
        <v>3352</v>
      </c>
      <c r="W6" s="20">
        <f t="shared" si="3"/>
        <v>1.1299999999999999</v>
      </c>
      <c r="X6" s="20">
        <f t="shared" si="3"/>
        <v>2966.37</v>
      </c>
      <c r="Y6" s="21">
        <f>IF(Y7="",NA(),Y7)</f>
        <v>85.92</v>
      </c>
      <c r="Z6" s="21">
        <f t="shared" ref="Z6:AH6" si="4">IF(Z7="",NA(),Z7)</f>
        <v>85.17</v>
      </c>
      <c r="AA6" s="21">
        <f t="shared" si="4"/>
        <v>91.94</v>
      </c>
      <c r="AB6" s="21">
        <f t="shared" si="4"/>
        <v>87.7</v>
      </c>
      <c r="AC6" s="21">
        <f t="shared" si="4"/>
        <v>96.47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52.1</v>
      </c>
      <c r="BG6" s="21">
        <f t="shared" ref="BG6:BO6" si="7">IF(BG7="",NA(),BG7)</f>
        <v>107.77</v>
      </c>
      <c r="BH6" s="20">
        <f t="shared" si="7"/>
        <v>0</v>
      </c>
      <c r="BI6" s="20">
        <f t="shared" si="7"/>
        <v>0</v>
      </c>
      <c r="BJ6" s="20">
        <f t="shared" si="7"/>
        <v>0</v>
      </c>
      <c r="BK6" s="21">
        <f t="shared" si="7"/>
        <v>966.33</v>
      </c>
      <c r="BL6" s="21">
        <f t="shared" si="7"/>
        <v>958.81</v>
      </c>
      <c r="BM6" s="21">
        <f t="shared" si="7"/>
        <v>1001.3</v>
      </c>
      <c r="BN6" s="21">
        <f t="shared" si="7"/>
        <v>1050.51</v>
      </c>
      <c r="BO6" s="21">
        <f t="shared" si="7"/>
        <v>1102.01</v>
      </c>
      <c r="BP6" s="20" t="str">
        <f>IF(BP7="","",IF(BP7="-","【-】","【"&amp;SUBSTITUTE(TEXT(BP7,"#,##0.00"),"-","△")&amp;"】"))</f>
        <v>【669.11】</v>
      </c>
      <c r="BQ6" s="21">
        <f>IF(BQ7="",NA(),BQ7)</f>
        <v>49.51</v>
      </c>
      <c r="BR6" s="21">
        <f t="shared" ref="BR6:BZ6" si="8">IF(BR7="",NA(),BR7)</f>
        <v>41.55</v>
      </c>
      <c r="BS6" s="21">
        <f t="shared" si="8"/>
        <v>39.729999999999997</v>
      </c>
      <c r="BT6" s="21">
        <f t="shared" si="8"/>
        <v>49.57</v>
      </c>
      <c r="BU6" s="21">
        <f t="shared" si="8"/>
        <v>50.1</v>
      </c>
      <c r="BV6" s="21">
        <f t="shared" si="8"/>
        <v>81.739999999999995</v>
      </c>
      <c r="BW6" s="21">
        <f t="shared" si="8"/>
        <v>82.88</v>
      </c>
      <c r="BX6" s="21">
        <f t="shared" si="8"/>
        <v>81.88</v>
      </c>
      <c r="BY6" s="21">
        <f t="shared" si="8"/>
        <v>82.65</v>
      </c>
      <c r="BZ6" s="21">
        <f t="shared" si="8"/>
        <v>82.55</v>
      </c>
      <c r="CA6" s="20" t="str">
        <f>IF(CA7="","",IF(CA7="-","【-】","【"&amp;SUBSTITUTE(TEXT(CA7,"#,##0.00"),"-","△")&amp;"】"))</f>
        <v>【99.73】</v>
      </c>
      <c r="CB6" s="21">
        <f>IF(CB7="",NA(),CB7)</f>
        <v>239.63</v>
      </c>
      <c r="CC6" s="21">
        <f t="shared" ref="CC6:CK6" si="9">IF(CC7="",NA(),CC7)</f>
        <v>233.65</v>
      </c>
      <c r="CD6" s="21">
        <f t="shared" si="9"/>
        <v>245.65</v>
      </c>
      <c r="CE6" s="21">
        <f t="shared" si="9"/>
        <v>225.58</v>
      </c>
      <c r="CF6" s="21">
        <f t="shared" si="9"/>
        <v>234.45</v>
      </c>
      <c r="CG6" s="21">
        <f t="shared" si="9"/>
        <v>194.31</v>
      </c>
      <c r="CH6" s="21">
        <f t="shared" si="9"/>
        <v>190.99</v>
      </c>
      <c r="CI6" s="21">
        <f t="shared" si="9"/>
        <v>187.55</v>
      </c>
      <c r="CJ6" s="21">
        <f t="shared" si="9"/>
        <v>186.3</v>
      </c>
      <c r="CK6" s="21">
        <f t="shared" si="9"/>
        <v>188.38</v>
      </c>
      <c r="CL6" s="20" t="str">
        <f>IF(CL7="","",IF(CL7="-","【-】","【"&amp;SUBSTITUTE(TEXT(CL7,"#,##0.00"),"-","△")&amp;"】"))</f>
        <v>【134.98】</v>
      </c>
      <c r="CM6" s="21">
        <f>IF(CM7="",NA(),CM7)</f>
        <v>28.78</v>
      </c>
      <c r="CN6" s="21">
        <f t="shared" ref="CN6:CV6" si="10">IF(CN7="",NA(),CN7)</f>
        <v>43</v>
      </c>
      <c r="CO6" s="21">
        <f t="shared" si="10"/>
        <v>28.32</v>
      </c>
      <c r="CP6" s="21">
        <f t="shared" si="10"/>
        <v>43.52</v>
      </c>
      <c r="CQ6" s="21">
        <f t="shared" si="10"/>
        <v>40.76</v>
      </c>
      <c r="CR6" s="21">
        <f t="shared" si="10"/>
        <v>53.5</v>
      </c>
      <c r="CS6" s="21">
        <f t="shared" si="10"/>
        <v>52.58</v>
      </c>
      <c r="CT6" s="21">
        <f t="shared" si="10"/>
        <v>50.94</v>
      </c>
      <c r="CU6" s="21">
        <f t="shared" si="10"/>
        <v>50.53</v>
      </c>
      <c r="CV6" s="21">
        <f t="shared" si="10"/>
        <v>51.42</v>
      </c>
      <c r="CW6" s="20" t="str">
        <f>IF(CW7="","",IF(CW7="-","【-】","【"&amp;SUBSTITUTE(TEXT(CW7,"#,##0.00"),"-","△")&amp;"】"))</f>
        <v>【59.99】</v>
      </c>
      <c r="CX6" s="21">
        <f>IF(CX7="",NA(),CX7)</f>
        <v>99.35</v>
      </c>
      <c r="CY6" s="21">
        <f t="shared" ref="CY6:DG6" si="11">IF(CY7="",NA(),CY7)</f>
        <v>99.31</v>
      </c>
      <c r="CZ6" s="21">
        <f t="shared" si="11"/>
        <v>99.28</v>
      </c>
      <c r="DA6" s="21">
        <f t="shared" si="11"/>
        <v>99.45</v>
      </c>
      <c r="DB6" s="21">
        <f t="shared" si="11"/>
        <v>99.25</v>
      </c>
      <c r="DC6" s="21">
        <f t="shared" si="11"/>
        <v>83.51</v>
      </c>
      <c r="DD6" s="21">
        <f t="shared" si="11"/>
        <v>83.02</v>
      </c>
      <c r="DE6" s="21">
        <f t="shared" si="11"/>
        <v>82.55</v>
      </c>
      <c r="DF6" s="21">
        <f t="shared" si="11"/>
        <v>82.08</v>
      </c>
      <c r="DG6" s="21">
        <f t="shared" si="11"/>
        <v>81.34</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0.16</v>
      </c>
      <c r="EK6" s="21">
        <f t="shared" si="14"/>
        <v>0.13</v>
      </c>
      <c r="EL6" s="21">
        <f t="shared" si="14"/>
        <v>0.15</v>
      </c>
      <c r="EM6" s="21">
        <f t="shared" si="14"/>
        <v>1.65</v>
      </c>
      <c r="EN6" s="21">
        <f t="shared" si="14"/>
        <v>0.14000000000000001</v>
      </c>
      <c r="EO6" s="20" t="str">
        <f>IF(EO7="","",IF(EO7="-","【-】","【"&amp;SUBSTITUTE(TEXT(EO7,"#,##0.00"),"-","△")&amp;"】"))</f>
        <v>【0.24】</v>
      </c>
    </row>
    <row r="7" spans="1:145" s="22" customFormat="1" x14ac:dyDescent="0.15">
      <c r="A7" s="14"/>
      <c r="B7" s="23">
        <v>2021</v>
      </c>
      <c r="C7" s="23">
        <v>243035</v>
      </c>
      <c r="D7" s="23">
        <v>47</v>
      </c>
      <c r="E7" s="23">
        <v>17</v>
      </c>
      <c r="F7" s="23">
        <v>1</v>
      </c>
      <c r="G7" s="23">
        <v>0</v>
      </c>
      <c r="H7" s="23" t="s">
        <v>98</v>
      </c>
      <c r="I7" s="23" t="s">
        <v>99</v>
      </c>
      <c r="J7" s="23" t="s">
        <v>100</v>
      </c>
      <c r="K7" s="23" t="s">
        <v>101</v>
      </c>
      <c r="L7" s="23" t="s">
        <v>102</v>
      </c>
      <c r="M7" s="23" t="s">
        <v>103</v>
      </c>
      <c r="N7" s="24" t="s">
        <v>104</v>
      </c>
      <c r="O7" s="24" t="s">
        <v>105</v>
      </c>
      <c r="P7" s="24">
        <v>55.44</v>
      </c>
      <c r="Q7" s="24">
        <v>97.79</v>
      </c>
      <c r="R7" s="24">
        <v>2002</v>
      </c>
      <c r="S7" s="24">
        <v>6081</v>
      </c>
      <c r="T7" s="24">
        <v>15.74</v>
      </c>
      <c r="U7" s="24">
        <v>386.34</v>
      </c>
      <c r="V7" s="24">
        <v>3352</v>
      </c>
      <c r="W7" s="24">
        <v>1.1299999999999999</v>
      </c>
      <c r="X7" s="24">
        <v>2966.37</v>
      </c>
      <c r="Y7" s="24">
        <v>85.92</v>
      </c>
      <c r="Z7" s="24">
        <v>85.17</v>
      </c>
      <c r="AA7" s="24">
        <v>91.94</v>
      </c>
      <c r="AB7" s="24">
        <v>87.7</v>
      </c>
      <c r="AC7" s="24">
        <v>96.47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52.1</v>
      </c>
      <c r="BG7" s="24">
        <v>107.77</v>
      </c>
      <c r="BH7" s="24">
        <v>0</v>
      </c>
      <c r="BI7" s="24">
        <v>0</v>
      </c>
      <c r="BJ7" s="24">
        <v>0</v>
      </c>
      <c r="BK7" s="24">
        <v>966.33</v>
      </c>
      <c r="BL7" s="24">
        <v>958.81</v>
      </c>
      <c r="BM7" s="24">
        <v>1001.3</v>
      </c>
      <c r="BN7" s="24">
        <v>1050.51</v>
      </c>
      <c r="BO7" s="24">
        <v>1102.01</v>
      </c>
      <c r="BP7" s="24">
        <v>669.11</v>
      </c>
      <c r="BQ7" s="24">
        <v>49.51</v>
      </c>
      <c r="BR7" s="24">
        <v>41.55</v>
      </c>
      <c r="BS7" s="24">
        <v>39.729999999999997</v>
      </c>
      <c r="BT7" s="24">
        <v>49.57</v>
      </c>
      <c r="BU7" s="24">
        <v>50.1</v>
      </c>
      <c r="BV7" s="24">
        <v>81.739999999999995</v>
      </c>
      <c r="BW7" s="24">
        <v>82.88</v>
      </c>
      <c r="BX7" s="24">
        <v>81.88</v>
      </c>
      <c r="BY7" s="24">
        <v>82.65</v>
      </c>
      <c r="BZ7" s="24">
        <v>82.55</v>
      </c>
      <c r="CA7" s="24">
        <v>99.73</v>
      </c>
      <c r="CB7" s="24">
        <v>239.63</v>
      </c>
      <c r="CC7" s="24">
        <v>233.65</v>
      </c>
      <c r="CD7" s="24">
        <v>245.65</v>
      </c>
      <c r="CE7" s="24">
        <v>225.58</v>
      </c>
      <c r="CF7" s="24">
        <v>234.45</v>
      </c>
      <c r="CG7" s="24">
        <v>194.31</v>
      </c>
      <c r="CH7" s="24">
        <v>190.99</v>
      </c>
      <c r="CI7" s="24">
        <v>187.55</v>
      </c>
      <c r="CJ7" s="24">
        <v>186.3</v>
      </c>
      <c r="CK7" s="24">
        <v>188.38</v>
      </c>
      <c r="CL7" s="24">
        <v>134.97999999999999</v>
      </c>
      <c r="CM7" s="24">
        <v>28.78</v>
      </c>
      <c r="CN7" s="24">
        <v>43</v>
      </c>
      <c r="CO7" s="24">
        <v>28.32</v>
      </c>
      <c r="CP7" s="24">
        <v>43.52</v>
      </c>
      <c r="CQ7" s="24">
        <v>40.76</v>
      </c>
      <c r="CR7" s="24">
        <v>53.5</v>
      </c>
      <c r="CS7" s="24">
        <v>52.58</v>
      </c>
      <c r="CT7" s="24">
        <v>50.94</v>
      </c>
      <c r="CU7" s="24">
        <v>50.53</v>
      </c>
      <c r="CV7" s="24">
        <v>51.42</v>
      </c>
      <c r="CW7" s="24">
        <v>59.99</v>
      </c>
      <c r="CX7" s="24">
        <v>99.35</v>
      </c>
      <c r="CY7" s="24">
        <v>99.31</v>
      </c>
      <c r="CZ7" s="24">
        <v>99.28</v>
      </c>
      <c r="DA7" s="24">
        <v>99.45</v>
      </c>
      <c r="DB7" s="24">
        <v>99.25</v>
      </c>
      <c r="DC7" s="24">
        <v>83.51</v>
      </c>
      <c r="DD7" s="24">
        <v>83.02</v>
      </c>
      <c r="DE7" s="24">
        <v>82.55</v>
      </c>
      <c r="DF7" s="24">
        <v>82.08</v>
      </c>
      <c r="DG7" s="24">
        <v>81.34</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0.16</v>
      </c>
      <c r="EK7" s="24">
        <v>0.13</v>
      </c>
      <c r="EL7" s="24">
        <v>0.15</v>
      </c>
      <c r="EM7" s="24">
        <v>1.65</v>
      </c>
      <c r="EN7" s="24">
        <v>0.14000000000000001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3023</cp:lastModifiedBy>
  <cp:lastPrinted>2023-01-24T07:26:59Z</cp:lastPrinted>
  <dcterms:created xsi:type="dcterms:W3CDTF">2023-01-12T23:53:37Z</dcterms:created>
  <dcterms:modified xsi:type="dcterms:W3CDTF">2023-01-24T07:27:33Z</dcterms:modified>
  <cp:category/>
</cp:coreProperties>
</file>