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３年度決算）の分析等について\経営比較分析表\"/>
    </mc:Choice>
  </mc:AlternateContent>
  <workbookProtection workbookAlgorithmName="SHA-512" workbookHashValue="nmzGrQ4gb30iPFW4pjY52KUAoGldFw2kfUpdC8pbA8ICH9B7ACxViR6eKskcGIkcLhidKOpK6vIBoW6/+jVfqg==" workbookSaltValue="1sj19nHg+sYacG9VVq8u+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HJ51" i="4"/>
  <c r="IT76" i="4"/>
  <c r="CS51" i="4"/>
  <c r="HJ30" i="4"/>
  <c r="MI76" i="4"/>
  <c r="MA30" i="4"/>
  <c r="CS30" i="4"/>
  <c r="MA51" i="4"/>
  <c r="C11" i="5"/>
  <c r="D11" i="5"/>
  <c r="E11" i="5"/>
  <c r="B11" i="5"/>
  <c r="BZ30" i="4" l="1"/>
  <c r="LT76" i="4"/>
  <c r="GQ51" i="4"/>
  <c r="LH30" i="4"/>
  <c r="IE76" i="4"/>
  <c r="BZ51" i="4"/>
  <c r="GQ30" i="4"/>
  <c r="BK76" i="4"/>
  <c r="LH51" i="4"/>
  <c r="BG30" i="4"/>
  <c r="AV76" i="4"/>
  <c r="KO51" i="4"/>
  <c r="KO30" i="4"/>
  <c r="HP76" i="4"/>
  <c r="FX30" i="4"/>
  <c r="LE76" i="4"/>
  <c r="FX51" i="4"/>
  <c r="BG51" i="4"/>
  <c r="HA76" i="4"/>
  <c r="FE30" i="4"/>
  <c r="AN30" i="4"/>
  <c r="AG76" i="4"/>
  <c r="JV51" i="4"/>
  <c r="FE51" i="4"/>
  <c r="KP76" i="4"/>
  <c r="JV30" i="4"/>
  <c r="AN51" i="4"/>
  <c r="JC51" i="4"/>
  <c r="KA76" i="4"/>
  <c r="GL76" i="4"/>
  <c r="U51" i="4"/>
  <c r="EL30" i="4"/>
  <c r="U30" i="4"/>
  <c r="R76" i="4"/>
  <c r="EL51" i="4"/>
  <c r="JC30"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<sst xmlns="http://schemas.openxmlformats.org/spreadsheetml/2006/main" count="278" uniqueCount="136">
  <si>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</si>
  <si>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</si>
  <si>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</si>
  <si>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</si>
  <si>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</si>
  <si>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</si>
  <si>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</si>
  <si>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</si>
  <si>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</si>
  <si>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</si>
  <si>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</si>
  <si>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</si>
  <si>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</si>
  <si>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</si>
  <si>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</si>
  <si>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</si>
  <si>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</si>
  <si>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</si>
  <si>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</si>
  <si>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</si>
  <si>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</si>
  <si>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</si>
  <si>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</si>
  <si>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</si>
  <si>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</si>
  <si>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</si>
  <si>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</si>
  <si>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</si>
  <si>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</si>
  <si>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</si>
  <si>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</si>
  <si>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</si>
  <si>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</si>
  <si>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</si>
  <si>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</si>
  <si>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</si>
  <si>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</si>
  <si>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</si>
  <si>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</si>
  <si>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</si>
  <si>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</si>
  <si>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</si>
  <si>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</si>
  <si>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</si>
  <si>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</si>
  <si>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</si>
  <si>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</si>
  <si>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</si>
  <si>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</si>
  <si>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</si>
  <si>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</si>
  <si>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</si>
  <si>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</si>
  <si>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</si>
  <si>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</si>
  <si>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</si>
  <si>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</si>
  <si>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</si>
  <si>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</si>
  <si>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</si>
  <si>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</si>
  <si>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</si>
  <si>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</si>
  <si>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</si>
  <si>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</si>
  <si>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</si>
  <si>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</si>
  <si>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</si>
  <si>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</si>
  <si>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</si>
  <si>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</si>
  <si>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</si>
  <si>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</si>
  <si>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</si>
  <si>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</si>
  <si>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</si>
  <si>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</si>
  <si>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</si>
  <si>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</si>
  <si>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</si>
  <si>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</si>
  <si>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</si>
  <si>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</si>
  <si>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</si>
  <si>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</si>
  <si>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</si>
  <si>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</si>
  <si>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</si>
  <si>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</si>
  <si>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</si>
  <si>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</si>
  <si>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</si>
  <si>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</si>
  <si>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</si>
  <si>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</si>
  <si>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</si>
  <si>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</si>
  <si>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</si>
  <si>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</si>
  <si>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</si>
  <si>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</si>
  <si>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</si>
  <si>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</si>
  <si>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</si>
  <si>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</si>
  <si>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</si>
  <si>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</si>
  <si>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</si>
  <si>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</si>
  <si>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</si>
  <si>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</si>
  <si>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</si>
  <si>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</si>
  <si>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</si>
  <si>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</si>
  <si>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</si>
  <si>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市営伊賀上野駅駐車場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</si>
  <si>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</si>
  <si>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</si>
  <si>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</si>
  <si>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</si>
  <si>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</si>
  <si>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</si>
  <si>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</si>
  <si>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</si>
  <si>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</si>
  <si>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</si>
  <si>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</si>
  <si>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</si>
  <si>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</si>
  <si>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</si>
  <si>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</si>
  <si>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</si>
  <si>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通勤に鉄道を利用するための駐車が主であるが、新型コロナウイルス感染症の影響で通勤利用者が減ったことなどの影響で稼働率は低下している。また、長時間利用しても１回５００円（乗用車）等としているため、恒常的に稼働率は類似施設の平均値より低い数値が出ている。
　立地条件も市の中心から距離があり、利用者の大多数を占めるＪＲ伊賀上野駅利用者の需要が減少している状況であると考えられるため、経営改善に向けた取組が必要である。</t>
    <rPh sb="1" eb="3">
      <t>ツウキン</t>
    </rPh>
    <rPh sb="4" eb="6">
      <t>テツドウ</t>
    </rPh>
    <rPh sb="7" eb="9">
      <t>リヨウ</t>
    </rPh>
    <rPh sb="14" eb="16">
      <t>チュウシャ</t>
    </rPh>
    <rPh sb="17" eb="18">
      <t>シュ</t>
    </rPh>
    <rPh sb="23" eb="25">
      <t>シンガタ</t>
    </rPh>
    <rPh sb="32" eb="35">
      <t>カンセンショウ</t>
    </rPh>
    <rPh sb="36" eb="38">
      <t>エイキョウ</t>
    </rPh>
    <rPh sb="39" eb="41">
      <t>ツウキン</t>
    </rPh>
    <rPh sb="41" eb="44">
      <t>リヨウシャ</t>
    </rPh>
    <rPh sb="45" eb="46">
      <t>ヘ</t>
    </rPh>
    <rPh sb="53" eb="55">
      <t>エイキョウ</t>
    </rPh>
    <rPh sb="56" eb="58">
      <t>カドウ</t>
    </rPh>
    <rPh sb="58" eb="59">
      <t>リツ</t>
    </rPh>
    <rPh sb="60" eb="62">
      <t>テイカ</t>
    </rPh>
    <rPh sb="98" eb="101">
      <t>コウジョウテキ</t>
    </rPh>
    <rPh sb="106" eb="108">
      <t>ルイジ</t>
    </rPh>
    <rPh sb="108" eb="110">
      <t>シセツ</t>
    </rPh>
    <rPh sb="111" eb="114">
      <t>ヘイキンチ</t>
    </rPh>
    <rPh sb="128" eb="130">
      <t>リッチ</t>
    </rPh>
    <rPh sb="130" eb="132">
      <t>ジョウケン</t>
    </rPh>
    <rPh sb="133" eb="134">
      <t>シ</t>
    </rPh>
    <rPh sb="135" eb="137">
      <t>チュウシン</t>
    </rPh>
    <rPh sb="139" eb="141">
      <t>キョリ</t>
    </rPh>
    <rPh sb="145" eb="148">
      <t>リヨウシャ</t>
    </rPh>
    <rPh sb="149" eb="152">
      <t>ダイタスウ</t>
    </rPh>
    <rPh sb="153" eb="154">
      <t>シ</t>
    </rPh>
    <rPh sb="158" eb="162">
      <t>イガウエノ</t>
    </rPh>
    <rPh sb="162" eb="163">
      <t>エキ</t>
    </rPh>
    <rPh sb="163" eb="166">
      <t>リヨウシャ</t>
    </rPh>
    <rPh sb="167" eb="169">
      <t>ジュヨウ</t>
    </rPh>
    <rPh sb="170" eb="172">
      <t>ゲンショウ</t>
    </rPh>
    <rPh sb="176" eb="178">
      <t>ジョウキョウ</t>
    </rPh>
    <rPh sb="182" eb="183">
      <t>カンガ</t>
    </rPh>
    <rPh sb="190" eb="192">
      <t>ケイエイ</t>
    </rPh>
    <rPh sb="192" eb="194">
      <t>カイゼン</t>
    </rPh>
    <rPh sb="195" eb="196">
      <t>ム</t>
    </rPh>
    <rPh sb="198" eb="200">
      <t>トリクミ</t>
    </rPh>
    <rPh sb="201" eb="203">
      <t>ヒツヨウ</t>
    </rPh>
    <phoneticPr fontId="6"/>
  </si>
  <si>
    <t>　新型コロナウイルス感染症の影響で収益性が大幅に低下している。
　感染症の影響がない状況でも駐車場事業特別会計の全体収益で補填しているため、経営改善に向けた取組が必要である。しかし、近くに民間の駐車場があり、満車になることがないことからも、当駐車場を閉鎖することも一つの選択肢と考える。</t>
    <rPh sb="1" eb="3">
      <t>シンガタ</t>
    </rPh>
    <rPh sb="10" eb="13">
      <t>カンセンショウ</t>
    </rPh>
    <rPh sb="14" eb="16">
      <t>エイキョウ</t>
    </rPh>
    <rPh sb="17" eb="20">
      <t>シュウエキセイ</t>
    </rPh>
    <rPh sb="21" eb="23">
      <t>オオハバ</t>
    </rPh>
    <rPh sb="24" eb="26">
      <t>テイカ</t>
    </rPh>
    <rPh sb="33" eb="36">
      <t>カンセンショウ</t>
    </rPh>
    <rPh sb="37" eb="39">
      <t>エイキョウ</t>
    </rPh>
    <rPh sb="42" eb="44">
      <t>ジョウキョウ</t>
    </rPh>
    <rPh sb="70" eb="72">
      <t>ケイエイ</t>
    </rPh>
    <rPh sb="72" eb="74">
      <t>カイゼン</t>
    </rPh>
    <rPh sb="75" eb="76">
      <t>ム</t>
    </rPh>
    <rPh sb="78" eb="80">
      <t>トリクミ</t>
    </rPh>
    <rPh sb="81" eb="83">
      <t>ヒツヨウ</t>
    </rPh>
    <rPh sb="91" eb="92">
      <t>チカ</t>
    </rPh>
    <rPh sb="94" eb="96">
      <t>ミンカン</t>
    </rPh>
    <rPh sb="97" eb="100">
      <t>チュウシャジョウ</t>
    </rPh>
    <rPh sb="104" eb="106">
      <t>マンシャ</t>
    </rPh>
    <rPh sb="120" eb="121">
      <t>トウ</t>
    </rPh>
    <rPh sb="121" eb="124">
      <t>チュウシャジョウ</t>
    </rPh>
    <rPh sb="125" eb="127">
      <t>ヘイサ</t>
    </rPh>
    <rPh sb="132" eb="133">
      <t>ヒト</t>
    </rPh>
    <rPh sb="135" eb="138">
      <t>センタクシ</t>
    </rPh>
    <rPh sb="139" eb="140">
      <t>カンガ</t>
    </rPh>
    <phoneticPr fontId="6"/>
  </si>
  <si>
    <r>
      <t xml:space="preserve">　収益的収支比率について、赤字であり料金収入のみでの維持管理が難しい状況である。
　例年、駐車場事業特別会計の全体収益で赤字分を補填しているが、令和２年度から新型コロナウイルス感染症の影響で使用料収入が激減して特別会計全体で赤字となったため、一般会計からの繰入金で補填している。
</t>
    </r>
    <r>
      <rPr>
        <sz val="11"/>
        <rFont val="ＭＳ ゴシック"/>
        <family val="3"/>
        <charset val="128"/>
      </rPr>
      <t>　売上高ＧＯＰ比率やＥＢＩＴＤＡについても、少子化や市全体の人口減少もあり低水準にあるが、それに加えて新型コロナウイルス感染症の影響で大きく悪化している。</t>
    </r>
    <rPh sb="13" eb="15">
      <t>アカジ</t>
    </rPh>
    <rPh sb="31" eb="32">
      <t>ムズカ</t>
    </rPh>
    <rPh sb="34" eb="36">
      <t>ジョウキョウ</t>
    </rPh>
    <rPh sb="42" eb="44">
      <t>レイネン</t>
    </rPh>
    <rPh sb="45" eb="47">
      <t>チュウシャ</t>
    </rPh>
    <rPh sb="47" eb="48">
      <t>ジョウ</t>
    </rPh>
    <rPh sb="48" eb="50">
      <t>ジギョウ</t>
    </rPh>
    <rPh sb="50" eb="52">
      <t>トクベツ</t>
    </rPh>
    <rPh sb="52" eb="54">
      <t>カイケイ</t>
    </rPh>
    <rPh sb="55" eb="57">
      <t>ゼンタイ</t>
    </rPh>
    <rPh sb="57" eb="59">
      <t>シュウエキ</t>
    </rPh>
    <rPh sb="60" eb="62">
      <t>アカジ</t>
    </rPh>
    <rPh sb="62" eb="63">
      <t>ブン</t>
    </rPh>
    <rPh sb="64" eb="66">
      <t>ホテン</t>
    </rPh>
    <rPh sb="72" eb="74">
      <t>レイワ</t>
    </rPh>
    <rPh sb="75" eb="76">
      <t>ネン</t>
    </rPh>
    <rPh sb="76" eb="77">
      <t>ド</t>
    </rPh>
    <rPh sb="79" eb="81">
      <t>シンガタ</t>
    </rPh>
    <rPh sb="88" eb="91">
      <t>カンセンショウ</t>
    </rPh>
    <rPh sb="92" eb="94">
      <t>エイキョウ</t>
    </rPh>
    <rPh sb="95" eb="97">
      <t>シヨウ</t>
    </rPh>
    <rPh sb="97" eb="98">
      <t>リョウ</t>
    </rPh>
    <rPh sb="98" eb="100">
      <t>シュウニュウ</t>
    </rPh>
    <rPh sb="101" eb="103">
      <t>ゲキゲン</t>
    </rPh>
    <rPh sb="105" eb="107">
      <t>トクベツ</t>
    </rPh>
    <rPh sb="107" eb="109">
      <t>カイケイ</t>
    </rPh>
    <rPh sb="109" eb="111">
      <t>ゼンタイ</t>
    </rPh>
    <rPh sb="112" eb="114">
      <t>アカジ</t>
    </rPh>
    <rPh sb="121" eb="123">
      <t>イッパン</t>
    </rPh>
    <rPh sb="123" eb="125">
      <t>カイケイ</t>
    </rPh>
    <rPh sb="128" eb="130">
      <t>クリイレ</t>
    </rPh>
    <rPh sb="130" eb="131">
      <t>キン</t>
    </rPh>
    <rPh sb="132" eb="134">
      <t>ホテン</t>
    </rPh>
    <rPh sb="177" eb="180">
      <t>テイスイジュン</t>
    </rPh>
    <rPh sb="188" eb="189">
      <t>クワ</t>
    </rPh>
    <rPh sb="191" eb="193">
      <t>シンガタ</t>
    </rPh>
    <rPh sb="200" eb="203">
      <t>カンセンショウ</t>
    </rPh>
    <rPh sb="204" eb="206">
      <t>エイキョウ</t>
    </rPh>
    <rPh sb="207" eb="208">
      <t>オオ</t>
    </rPh>
    <rPh sb="210" eb="212">
      <t>アッカ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</si>
</sst>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66.5</c:v>
                </c:pt>
                <c:pt idx="1">
                  <c:v>50.6</c:v>
                </c:pt>
                <c:pt idx="2">
                  <c:v>55.2</c:v>
                </c:pt>
                <c:pt idx="3">
                  <c:v>27.8</c:v>
                </c:pt>
                <c:pt idx="4">
                  <c:v>49.6</c:v>
                </c:pt>
              </c:numCache>
            </c:numRef>
          </c:val>
          <c:extLst>
            <c:ext xmlns:c16="http://schemas.microsoft.com/office/drawing/2014/chart" uri="{C3380CC4-5D6E-409C-BE32-E72D297353CC}">
              <c16:uniqueId val="{00000000-0ADD-431B-9552-F5D902919E8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0ADD-431B-9552-F5D902919E8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829-436A-9FDA-03E51CA531E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4829-436A-9FDA-03E51CA531E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B99-425C-9EAC-3BC7F67CF03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B99-425C-9EAC-3BC7F67CF03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200-4B3B-9337-A2B9CA9FDBF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200-4B3B-9337-A2B9CA9FDBF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9.1999999999999993</c:v>
                </c:pt>
                <c:pt idx="4">
                  <c:v>14.8</c:v>
                </c:pt>
              </c:numCache>
            </c:numRef>
          </c:val>
          <c:extLst>
            <c:ext xmlns:c16="http://schemas.microsoft.com/office/drawing/2014/chart" uri="{C3380CC4-5D6E-409C-BE32-E72D297353CC}">
              <c16:uniqueId val="{00000000-6DEB-48AD-AE49-29C08A41CB4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6DEB-48AD-AE49-29C08A41CB4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222</c:v>
                </c:pt>
                <c:pt idx="4">
                  <c:v>203</c:v>
                </c:pt>
              </c:numCache>
            </c:numRef>
          </c:val>
          <c:extLst>
            <c:ext xmlns:c16="http://schemas.microsoft.com/office/drawing/2014/chart" uri="{C3380CC4-5D6E-409C-BE32-E72D297353CC}">
              <c16:uniqueId val="{00000000-33CC-4370-85D7-168328ED4EA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33CC-4370-85D7-168328ED4EA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34.9</c:v>
                </c:pt>
                <c:pt idx="1">
                  <c:v>34.9</c:v>
                </c:pt>
                <c:pt idx="2">
                  <c:v>32.6</c:v>
                </c:pt>
                <c:pt idx="3">
                  <c:v>11.6</c:v>
                </c:pt>
                <c:pt idx="4">
                  <c:v>20.9</c:v>
                </c:pt>
              </c:numCache>
            </c:numRef>
          </c:val>
          <c:extLst>
            <c:ext xmlns:c16="http://schemas.microsoft.com/office/drawing/2014/chart" uri="{C3380CC4-5D6E-409C-BE32-E72D297353CC}">
              <c16:uniqueId val="{00000000-1BAE-46BF-9E35-E1225C08DD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1BAE-46BF-9E35-E1225C08DDB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-47.8</c:v>
                </c:pt>
                <c:pt idx="1">
                  <c:v>-93.9</c:v>
                </c:pt>
                <c:pt idx="2">
                  <c:v>-79.099999999999994</c:v>
                </c:pt>
                <c:pt idx="3">
                  <c:v>-435.9</c:v>
                </c:pt>
                <c:pt idx="4">
                  <c:v>-187.8</c:v>
                </c:pt>
              </c:numCache>
            </c:numRef>
          </c:val>
          <c:extLst>
            <c:ext xmlns:c16="http://schemas.microsoft.com/office/drawing/2014/chart" uri="{C3380CC4-5D6E-409C-BE32-E72D297353CC}">
              <c16:uniqueId val="{00000000-B7A3-4498-9A09-66BC03E60CF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B7A3-4498-9A09-66BC03E60CF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-1372</c:v>
                </c:pt>
                <c:pt idx="1">
                  <c:v>-2671</c:v>
                </c:pt>
                <c:pt idx="2">
                  <c:v>-2019</c:v>
                </c:pt>
                <c:pt idx="3">
                  <c:v>-3604</c:v>
                </c:pt>
                <c:pt idx="4">
                  <c:v>-2935</c:v>
                </c:pt>
              </c:numCache>
            </c:numRef>
          </c:val>
          <c:extLst>
            <c:ext xmlns:c16="http://schemas.microsoft.com/office/drawing/2014/chart" uri="{C3380CC4-5D6E-409C-BE32-E72D297353CC}">
              <c16:uniqueId val="{00000000-A95E-4AD2-840F-540D53EF876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A95E-4AD2-840F-540D53EF876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AH1" sqref="AH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三重県伊賀市　市営伊賀上野駅駐車場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1025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42</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135</v>
      </c>
      <c r="NE15" s="89"/>
      <c r="NF15" s="89"/>
      <c r="NG15" s="89"/>
      <c r="NH15" s="89"/>
      <c r="NI15" s="89"/>
      <c r="NJ15" s="89"/>
      <c r="NK15" s="89"/>
      <c r="NL15" s="89"/>
      <c r="NM15" s="89"/>
      <c r="NN15" s="89"/>
      <c r="NO15" s="89"/>
      <c r="NP15" s="89"/>
      <c r="NQ15" s="89"/>
      <c r="NR15" s="9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66.5</v>
      </c>
      <c r="V31" s="98"/>
      <c r="W31" s="98"/>
      <c r="X31" s="98"/>
      <c r="Y31" s="98"/>
      <c r="Z31" s="98"/>
      <c r="AA31" s="98"/>
      <c r="AB31" s="98"/>
      <c r="AC31" s="98"/>
      <c r="AD31" s="98"/>
      <c r="AE31" s="98"/>
      <c r="AF31" s="98"/>
      <c r="AG31" s="98"/>
      <c r="AH31" s="98"/>
      <c r="AI31" s="98"/>
      <c r="AJ31" s="98"/>
      <c r="AK31" s="98"/>
      <c r="AL31" s="98"/>
      <c r="AM31" s="98"/>
      <c r="AN31" s="98">
        <f>データ!Z7</f>
        <v>50.6</v>
      </c>
      <c r="AO31" s="98"/>
      <c r="AP31" s="98"/>
      <c r="AQ31" s="98"/>
      <c r="AR31" s="98"/>
      <c r="AS31" s="98"/>
      <c r="AT31" s="98"/>
      <c r="AU31" s="98"/>
      <c r="AV31" s="98"/>
      <c r="AW31" s="98"/>
      <c r="AX31" s="98"/>
      <c r="AY31" s="98"/>
      <c r="AZ31" s="98"/>
      <c r="BA31" s="98"/>
      <c r="BB31" s="98"/>
      <c r="BC31" s="98"/>
      <c r="BD31" s="98"/>
      <c r="BE31" s="98"/>
      <c r="BF31" s="98"/>
      <c r="BG31" s="98">
        <f>データ!AA7</f>
        <v>55.2</v>
      </c>
      <c r="BH31" s="98"/>
      <c r="BI31" s="98"/>
      <c r="BJ31" s="98"/>
      <c r="BK31" s="98"/>
      <c r="BL31" s="98"/>
      <c r="BM31" s="98"/>
      <c r="BN31" s="98"/>
      <c r="BO31" s="98"/>
      <c r="BP31" s="98"/>
      <c r="BQ31" s="98"/>
      <c r="BR31" s="98"/>
      <c r="BS31" s="98"/>
      <c r="BT31" s="98"/>
      <c r="BU31" s="98"/>
      <c r="BV31" s="98"/>
      <c r="BW31" s="98"/>
      <c r="BX31" s="98"/>
      <c r="BY31" s="98"/>
      <c r="BZ31" s="98">
        <f>データ!AB7</f>
        <v>27.8</v>
      </c>
      <c r="CA31" s="98"/>
      <c r="CB31" s="98"/>
      <c r="CC31" s="98"/>
      <c r="CD31" s="98"/>
      <c r="CE31" s="98"/>
      <c r="CF31" s="98"/>
      <c r="CG31" s="98"/>
      <c r="CH31" s="98"/>
      <c r="CI31" s="98"/>
      <c r="CJ31" s="98"/>
      <c r="CK31" s="98"/>
      <c r="CL31" s="98"/>
      <c r="CM31" s="98"/>
      <c r="CN31" s="98"/>
      <c r="CO31" s="98"/>
      <c r="CP31" s="98"/>
      <c r="CQ31" s="98"/>
      <c r="CR31" s="98"/>
      <c r="CS31" s="98">
        <f>データ!AC7</f>
        <v>49.6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9.1999999999999993</v>
      </c>
      <c r="GR31" s="98"/>
      <c r="GS31" s="98"/>
      <c r="GT31" s="98"/>
      <c r="GU31" s="98"/>
      <c r="GV31" s="98"/>
      <c r="GW31" s="98"/>
      <c r="GX31" s="98"/>
      <c r="GY31" s="98"/>
      <c r="GZ31" s="98"/>
      <c r="HA31" s="98"/>
      <c r="HB31" s="98"/>
      <c r="HC31" s="98"/>
      <c r="HD31" s="98"/>
      <c r="HE31" s="98"/>
      <c r="HF31" s="98"/>
      <c r="HG31" s="98"/>
      <c r="HH31" s="98"/>
      <c r="HI31" s="98"/>
      <c r="HJ31" s="98">
        <f>データ!AN7</f>
        <v>14.8</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34.9</v>
      </c>
      <c r="JD31" s="67"/>
      <c r="JE31" s="67"/>
      <c r="JF31" s="67"/>
      <c r="JG31" s="67"/>
      <c r="JH31" s="67"/>
      <c r="JI31" s="67"/>
      <c r="JJ31" s="67"/>
      <c r="JK31" s="67"/>
      <c r="JL31" s="67"/>
      <c r="JM31" s="67"/>
      <c r="JN31" s="67"/>
      <c r="JO31" s="67"/>
      <c r="JP31" s="67"/>
      <c r="JQ31" s="67"/>
      <c r="JR31" s="67"/>
      <c r="JS31" s="67"/>
      <c r="JT31" s="67"/>
      <c r="JU31" s="68"/>
      <c r="JV31" s="66">
        <f>データ!DL7</f>
        <v>34.9</v>
      </c>
      <c r="JW31" s="67"/>
      <c r="JX31" s="67"/>
      <c r="JY31" s="67"/>
      <c r="JZ31" s="67"/>
      <c r="KA31" s="67"/>
      <c r="KB31" s="67"/>
      <c r="KC31" s="67"/>
      <c r="KD31" s="67"/>
      <c r="KE31" s="67"/>
      <c r="KF31" s="67"/>
      <c r="KG31" s="67"/>
      <c r="KH31" s="67"/>
      <c r="KI31" s="67"/>
      <c r="KJ31" s="67"/>
      <c r="KK31" s="67"/>
      <c r="KL31" s="67"/>
      <c r="KM31" s="67"/>
      <c r="KN31" s="68"/>
      <c r="KO31" s="66">
        <f>データ!DM7</f>
        <v>32.6</v>
      </c>
      <c r="KP31" s="67"/>
      <c r="KQ31" s="67"/>
      <c r="KR31" s="67"/>
      <c r="KS31" s="67"/>
      <c r="KT31" s="67"/>
      <c r="KU31" s="67"/>
      <c r="KV31" s="67"/>
      <c r="KW31" s="67"/>
      <c r="KX31" s="67"/>
      <c r="KY31" s="67"/>
      <c r="KZ31" s="67"/>
      <c r="LA31" s="67"/>
      <c r="LB31" s="67"/>
      <c r="LC31" s="67"/>
      <c r="LD31" s="67"/>
      <c r="LE31" s="67"/>
      <c r="LF31" s="67"/>
      <c r="LG31" s="68"/>
      <c r="LH31" s="66">
        <f>データ!DN7</f>
        <v>11.6</v>
      </c>
      <c r="LI31" s="67"/>
      <c r="LJ31" s="67"/>
      <c r="LK31" s="67"/>
      <c r="LL31" s="67"/>
      <c r="LM31" s="67"/>
      <c r="LN31" s="67"/>
      <c r="LO31" s="67"/>
      <c r="LP31" s="67"/>
      <c r="LQ31" s="67"/>
      <c r="LR31" s="67"/>
      <c r="LS31" s="67"/>
      <c r="LT31" s="67"/>
      <c r="LU31" s="67"/>
      <c r="LV31" s="67"/>
      <c r="LW31" s="67"/>
      <c r="LX31" s="67"/>
      <c r="LY31" s="67"/>
      <c r="LZ31" s="68"/>
      <c r="MA31" s="66">
        <f>データ!DO7</f>
        <v>20.9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132</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133</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222</v>
      </c>
      <c r="CA52" s="97"/>
      <c r="CB52" s="97"/>
      <c r="CC52" s="97"/>
      <c r="CD52" s="97"/>
      <c r="CE52" s="97"/>
      <c r="CF52" s="97"/>
      <c r="CG52" s="97"/>
      <c r="CH52" s="97"/>
      <c r="CI52" s="97"/>
      <c r="CJ52" s="97"/>
      <c r="CK52" s="97"/>
      <c r="CL52" s="97"/>
      <c r="CM52" s="97"/>
      <c r="CN52" s="97"/>
      <c r="CO52" s="97"/>
      <c r="CP52" s="97"/>
      <c r="CQ52" s="97"/>
      <c r="CR52" s="97"/>
      <c r="CS52" s="97">
        <f>データ!AY7</f>
        <v>203</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-47.8</v>
      </c>
      <c r="EM52" s="98"/>
      <c r="EN52" s="98"/>
      <c r="EO52" s="98"/>
      <c r="EP52" s="98"/>
      <c r="EQ52" s="98"/>
      <c r="ER52" s="98"/>
      <c r="ES52" s="98"/>
      <c r="ET52" s="98"/>
      <c r="EU52" s="98"/>
      <c r="EV52" s="98"/>
      <c r="EW52" s="98"/>
      <c r="EX52" s="98"/>
      <c r="EY52" s="98"/>
      <c r="EZ52" s="98"/>
      <c r="FA52" s="98"/>
      <c r="FB52" s="98"/>
      <c r="FC52" s="98"/>
      <c r="FD52" s="98"/>
      <c r="FE52" s="98">
        <f>データ!BG7</f>
        <v>-93.9</v>
      </c>
      <c r="FF52" s="98"/>
      <c r="FG52" s="98"/>
      <c r="FH52" s="98"/>
      <c r="FI52" s="98"/>
      <c r="FJ52" s="98"/>
      <c r="FK52" s="98"/>
      <c r="FL52" s="98"/>
      <c r="FM52" s="98"/>
      <c r="FN52" s="98"/>
      <c r="FO52" s="98"/>
      <c r="FP52" s="98"/>
      <c r="FQ52" s="98"/>
      <c r="FR52" s="98"/>
      <c r="FS52" s="98"/>
      <c r="FT52" s="98"/>
      <c r="FU52" s="98"/>
      <c r="FV52" s="98"/>
      <c r="FW52" s="98"/>
      <c r="FX52" s="98">
        <f>データ!BH7</f>
        <v>-79.099999999999994</v>
      </c>
      <c r="FY52" s="98"/>
      <c r="FZ52" s="98"/>
      <c r="GA52" s="98"/>
      <c r="GB52" s="98"/>
      <c r="GC52" s="98"/>
      <c r="GD52" s="98"/>
      <c r="GE52" s="98"/>
      <c r="GF52" s="98"/>
      <c r="GG52" s="98"/>
      <c r="GH52" s="98"/>
      <c r="GI52" s="98"/>
      <c r="GJ52" s="98"/>
      <c r="GK52" s="98"/>
      <c r="GL52" s="98"/>
      <c r="GM52" s="98"/>
      <c r="GN52" s="98"/>
      <c r="GO52" s="98"/>
      <c r="GP52" s="98"/>
      <c r="GQ52" s="98">
        <f>データ!BI7</f>
        <v>-435.9</v>
      </c>
      <c r="GR52" s="98"/>
      <c r="GS52" s="98"/>
      <c r="GT52" s="98"/>
      <c r="GU52" s="98"/>
      <c r="GV52" s="98"/>
      <c r="GW52" s="98"/>
      <c r="GX52" s="98"/>
      <c r="GY52" s="98"/>
      <c r="GZ52" s="98"/>
      <c r="HA52" s="98"/>
      <c r="HB52" s="98"/>
      <c r="HC52" s="98"/>
      <c r="HD52" s="98"/>
      <c r="HE52" s="98"/>
      <c r="HF52" s="98"/>
      <c r="HG52" s="98"/>
      <c r="HH52" s="98"/>
      <c r="HI52" s="98"/>
      <c r="HJ52" s="98">
        <f>データ!BJ7</f>
        <v>-187.8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-1372</v>
      </c>
      <c r="JD52" s="97"/>
      <c r="JE52" s="97"/>
      <c r="JF52" s="97"/>
      <c r="JG52" s="97"/>
      <c r="JH52" s="97"/>
      <c r="JI52" s="97"/>
      <c r="JJ52" s="97"/>
      <c r="JK52" s="97"/>
      <c r="JL52" s="97"/>
      <c r="JM52" s="97"/>
      <c r="JN52" s="97"/>
      <c r="JO52" s="97"/>
      <c r="JP52" s="97"/>
      <c r="JQ52" s="97"/>
      <c r="JR52" s="97"/>
      <c r="JS52" s="97"/>
      <c r="JT52" s="97"/>
      <c r="JU52" s="97"/>
      <c r="JV52" s="97">
        <f>データ!BR7</f>
        <v>-2671</v>
      </c>
      <c r="JW52" s="97"/>
      <c r="JX52" s="97"/>
      <c r="JY52" s="97"/>
      <c r="JZ52" s="97"/>
      <c r="KA52" s="97"/>
      <c r="KB52" s="97"/>
      <c r="KC52" s="97"/>
      <c r="KD52" s="97"/>
      <c r="KE52" s="97"/>
      <c r="KF52" s="97"/>
      <c r="KG52" s="97"/>
      <c r="KH52" s="97"/>
      <c r="KI52" s="97"/>
      <c r="KJ52" s="97"/>
      <c r="KK52" s="97"/>
      <c r="KL52" s="97"/>
      <c r="KM52" s="97"/>
      <c r="KN52" s="97"/>
      <c r="KO52" s="97">
        <f>データ!BS7</f>
        <v>-2019</v>
      </c>
      <c r="KP52" s="97"/>
      <c r="KQ52" s="97"/>
      <c r="KR52" s="97"/>
      <c r="KS52" s="97"/>
      <c r="KT52" s="97"/>
      <c r="KU52" s="97"/>
      <c r="KV52" s="97"/>
      <c r="KW52" s="97"/>
      <c r="KX52" s="97"/>
      <c r="KY52" s="97"/>
      <c r="KZ52" s="97"/>
      <c r="LA52" s="97"/>
      <c r="LB52" s="97"/>
      <c r="LC52" s="97"/>
      <c r="LD52" s="97"/>
      <c r="LE52" s="97"/>
      <c r="LF52" s="97"/>
      <c r="LG52" s="97"/>
      <c r="LH52" s="97">
        <f>データ!BT7</f>
        <v>-3604</v>
      </c>
      <c r="LI52" s="97"/>
      <c r="LJ52" s="97"/>
      <c r="LK52" s="97"/>
      <c r="LL52" s="97"/>
      <c r="LM52" s="97"/>
      <c r="LN52" s="97"/>
      <c r="LO52" s="97"/>
      <c r="LP52" s="97"/>
      <c r="LQ52" s="97"/>
      <c r="LR52" s="97"/>
      <c r="LS52" s="97"/>
      <c r="LT52" s="97"/>
      <c r="LU52" s="97"/>
      <c r="LV52" s="97"/>
      <c r="LW52" s="97"/>
      <c r="LX52" s="97"/>
      <c r="LY52" s="97"/>
      <c r="LZ52" s="97"/>
      <c r="MA52" s="97">
        <f>データ!BU7</f>
        <v>-2935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134</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30615</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70" t="str">
        <f>データ!$B$11</f>
        <v>H29</v>
      </c>
      <c r="S76" s="71"/>
      <c r="T76" s="71"/>
      <c r="U76" s="71"/>
      <c r="V76" s="71"/>
      <c r="W76" s="71"/>
      <c r="X76" s="71"/>
      <c r="Y76" s="71"/>
      <c r="Z76" s="71"/>
      <c r="AA76" s="71"/>
      <c r="AB76" s="71"/>
      <c r="AC76" s="71"/>
      <c r="AD76" s="71"/>
      <c r="AE76" s="71"/>
      <c r="AF76" s="72"/>
      <c r="AG76" s="70" t="str">
        <f>データ!$C$11</f>
        <v>H30</v>
      </c>
      <c r="AH76" s="71"/>
      <c r="AI76" s="71"/>
      <c r="AJ76" s="71"/>
      <c r="AK76" s="71"/>
      <c r="AL76" s="71"/>
      <c r="AM76" s="71"/>
      <c r="AN76" s="71"/>
      <c r="AO76" s="71"/>
      <c r="AP76" s="71"/>
      <c r="AQ76" s="71"/>
      <c r="AR76" s="71"/>
      <c r="AS76" s="71"/>
      <c r="AT76" s="71"/>
      <c r="AU76" s="72"/>
      <c r="AV76" s="70" t="str">
        <f>データ!$D$11</f>
        <v>R01</v>
      </c>
      <c r="AW76" s="71"/>
      <c r="AX76" s="71"/>
      <c r="AY76" s="71"/>
      <c r="AZ76" s="71"/>
      <c r="BA76" s="71"/>
      <c r="BB76" s="71"/>
      <c r="BC76" s="71"/>
      <c r="BD76" s="71"/>
      <c r="BE76" s="71"/>
      <c r="BF76" s="71"/>
      <c r="BG76" s="71"/>
      <c r="BH76" s="71"/>
      <c r="BI76" s="71"/>
      <c r="BJ76" s="72"/>
      <c r="BK76" s="70" t="str">
        <f>データ!$E$11</f>
        <v>R02</v>
      </c>
      <c r="BL76" s="71"/>
      <c r="BM76" s="71"/>
      <c r="BN76" s="71"/>
      <c r="BO76" s="71"/>
      <c r="BP76" s="71"/>
      <c r="BQ76" s="71"/>
      <c r="BR76" s="71"/>
      <c r="BS76" s="71"/>
      <c r="BT76" s="71"/>
      <c r="BU76" s="71"/>
      <c r="BV76" s="71"/>
      <c r="BW76" s="71"/>
      <c r="BX76" s="71"/>
      <c r="BY76" s="72"/>
      <c r="BZ76" s="70" t="str">
        <f>データ!$F$11</f>
        <v>R03</v>
      </c>
      <c r="CA76" s="71"/>
      <c r="CB76" s="71"/>
      <c r="CC76" s="71"/>
      <c r="CD76" s="71"/>
      <c r="CE76" s="71"/>
      <c r="CF76" s="71"/>
      <c r="CG76" s="71"/>
      <c r="CH76" s="71"/>
      <c r="CI76" s="71"/>
      <c r="CJ76" s="71"/>
      <c r="CK76" s="71"/>
      <c r="CL76" s="71"/>
      <c r="CM76" s="71"/>
      <c r="CN76" s="72"/>
      <c r="CO76" s="2"/>
      <c r="CP76" s="2"/>
      <c r="CQ76" s="2"/>
      <c r="CR76" s="2"/>
      <c r="CS76" s="2"/>
      <c r="CT76" s="2"/>
      <c r="CU76" s="2"/>
      <c r="CV76" s="73">
        <f>データ!CN7</f>
        <v>200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H29</v>
      </c>
      <c r="GM76" s="71"/>
      <c r="GN76" s="71"/>
      <c r="GO76" s="71"/>
      <c r="GP76" s="71"/>
      <c r="GQ76" s="71"/>
      <c r="GR76" s="71"/>
      <c r="GS76" s="71"/>
      <c r="GT76" s="71"/>
      <c r="GU76" s="71"/>
      <c r="GV76" s="71"/>
      <c r="GW76" s="71"/>
      <c r="GX76" s="71"/>
      <c r="GY76" s="71"/>
      <c r="GZ76" s="72"/>
      <c r="HA76" s="70" t="str">
        <f>データ!$C$11</f>
        <v>H30</v>
      </c>
      <c r="HB76" s="71"/>
      <c r="HC76" s="71"/>
      <c r="HD76" s="71"/>
      <c r="HE76" s="71"/>
      <c r="HF76" s="71"/>
      <c r="HG76" s="71"/>
      <c r="HH76" s="71"/>
      <c r="HI76" s="71"/>
      <c r="HJ76" s="71"/>
      <c r="HK76" s="71"/>
      <c r="HL76" s="71"/>
      <c r="HM76" s="71"/>
      <c r="HN76" s="71"/>
      <c r="HO76" s="72"/>
      <c r="HP76" s="70" t="str">
        <f>データ!$D$11</f>
        <v>R01</v>
      </c>
      <c r="HQ76" s="71"/>
      <c r="HR76" s="71"/>
      <c r="HS76" s="71"/>
      <c r="HT76" s="71"/>
      <c r="HU76" s="71"/>
      <c r="HV76" s="71"/>
      <c r="HW76" s="71"/>
      <c r="HX76" s="71"/>
      <c r="HY76" s="71"/>
      <c r="HZ76" s="71"/>
      <c r="IA76" s="71"/>
      <c r="IB76" s="71"/>
      <c r="IC76" s="71"/>
      <c r="ID76" s="72"/>
      <c r="IE76" s="70" t="str">
        <f>データ!$E$11</f>
        <v>R02</v>
      </c>
      <c r="IF76" s="71"/>
      <c r="IG76" s="71"/>
      <c r="IH76" s="71"/>
      <c r="II76" s="71"/>
      <c r="IJ76" s="71"/>
      <c r="IK76" s="71"/>
      <c r="IL76" s="71"/>
      <c r="IM76" s="71"/>
      <c r="IN76" s="71"/>
      <c r="IO76" s="71"/>
      <c r="IP76" s="71"/>
      <c r="IQ76" s="71"/>
      <c r="IR76" s="71"/>
      <c r="IS76" s="72"/>
      <c r="IT76" s="70" t="str">
        <f>データ!$F$11</f>
        <v>R03</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H29</v>
      </c>
      <c r="KB76" s="71"/>
      <c r="KC76" s="71"/>
      <c r="KD76" s="71"/>
      <c r="KE76" s="71"/>
      <c r="KF76" s="71"/>
      <c r="KG76" s="71"/>
      <c r="KH76" s="71"/>
      <c r="KI76" s="71"/>
      <c r="KJ76" s="71"/>
      <c r="KK76" s="71"/>
      <c r="KL76" s="71"/>
      <c r="KM76" s="71"/>
      <c r="KN76" s="71"/>
      <c r="KO76" s="72"/>
      <c r="KP76" s="70" t="str">
        <f>データ!$C$11</f>
        <v>H30</v>
      </c>
      <c r="KQ76" s="71"/>
      <c r="KR76" s="71"/>
      <c r="KS76" s="71"/>
      <c r="KT76" s="71"/>
      <c r="KU76" s="71"/>
      <c r="KV76" s="71"/>
      <c r="KW76" s="71"/>
      <c r="KX76" s="71"/>
      <c r="KY76" s="71"/>
      <c r="KZ76" s="71"/>
      <c r="LA76" s="71"/>
      <c r="LB76" s="71"/>
      <c r="LC76" s="71"/>
      <c r="LD76" s="72"/>
      <c r="LE76" s="70" t="str">
        <f>データ!$D$11</f>
        <v>R01</v>
      </c>
      <c r="LF76" s="71"/>
      <c r="LG76" s="71"/>
      <c r="LH76" s="71"/>
      <c r="LI76" s="71"/>
      <c r="LJ76" s="71"/>
      <c r="LK76" s="71"/>
      <c r="LL76" s="71"/>
      <c r="LM76" s="71"/>
      <c r="LN76" s="71"/>
      <c r="LO76" s="71"/>
      <c r="LP76" s="71"/>
      <c r="LQ76" s="71"/>
      <c r="LR76" s="71"/>
      <c r="LS76" s="72"/>
      <c r="LT76" s="70" t="str">
        <f>データ!$E$11</f>
        <v>R02</v>
      </c>
      <c r="LU76" s="71"/>
      <c r="LV76" s="71"/>
      <c r="LW76" s="71"/>
      <c r="LX76" s="71"/>
      <c r="LY76" s="71"/>
      <c r="LZ76" s="71"/>
      <c r="MA76" s="71"/>
      <c r="MB76" s="71"/>
      <c r="MC76" s="71"/>
      <c r="MD76" s="71"/>
      <c r="ME76" s="71"/>
      <c r="MF76" s="71"/>
      <c r="MG76" s="71"/>
      <c r="MH76" s="72"/>
      <c r="MI76" s="70" t="str">
        <f>データ!$F$11</f>
        <v>R03</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IW0AXDJw3iPYl/bg7xdNJXdhIQLdfDWngCkQGoDAjKmMHR2nESurUTc+i5J3xdcb3QztMA86c8B5A+Wh5Y81HQ==" saltValue="O2r38fHLAGlPJ/Zxxv/AY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35" t="s">
        <v>64</v>
      </c>
      <c r="AK4" s="135"/>
      <c r="AL4" s="135"/>
      <c r="AM4" s="135"/>
      <c r="AN4" s="135"/>
      <c r="AO4" s="135"/>
      <c r="AP4" s="135"/>
      <c r="AQ4" s="135"/>
      <c r="AR4" s="135"/>
      <c r="AS4" s="135"/>
      <c r="AT4" s="135"/>
      <c r="AU4" s="145" t="s">
        <v>65</v>
      </c>
      <c r="AV4" s="135"/>
      <c r="AW4" s="135"/>
      <c r="AX4" s="135"/>
      <c r="AY4" s="135"/>
      <c r="AZ4" s="135"/>
      <c r="BA4" s="135"/>
      <c r="BB4" s="135"/>
      <c r="BC4" s="135"/>
      <c r="BD4" s="135"/>
      <c r="BE4" s="135"/>
      <c r="BF4" s="135" t="s">
        <v>66</v>
      </c>
      <c r="BG4" s="135"/>
      <c r="BH4" s="135"/>
      <c r="BI4" s="135"/>
      <c r="BJ4" s="135"/>
      <c r="BK4" s="135"/>
      <c r="BL4" s="135"/>
      <c r="BM4" s="135"/>
      <c r="BN4" s="135"/>
      <c r="BO4" s="135"/>
      <c r="BP4" s="135"/>
      <c r="BQ4" s="145" t="s">
        <v>67</v>
      </c>
      <c r="BR4" s="135"/>
      <c r="BS4" s="135"/>
      <c r="BT4" s="135"/>
      <c r="BU4" s="135"/>
      <c r="BV4" s="135"/>
      <c r="BW4" s="135"/>
      <c r="BX4" s="135"/>
      <c r="BY4" s="135"/>
      <c r="BZ4" s="135"/>
      <c r="CA4" s="135"/>
      <c r="CB4" s="135" t="s">
        <v>68</v>
      </c>
      <c r="CC4" s="135"/>
      <c r="CD4" s="135"/>
      <c r="CE4" s="135"/>
      <c r="CF4" s="135"/>
      <c r="CG4" s="135"/>
      <c r="CH4" s="135"/>
      <c r="CI4" s="135"/>
      <c r="CJ4" s="135"/>
      <c r="CK4" s="135"/>
      <c r="CL4" s="135"/>
      <c r="CM4" s="136" t="s">
        <v>69</v>
      </c>
      <c r="CN4" s="136" t="s">
        <v>70</v>
      </c>
      <c r="CO4" s="138" t="s">
        <v>71</v>
      </c>
      <c r="CP4" s="139"/>
      <c r="CQ4" s="139"/>
      <c r="CR4" s="139"/>
      <c r="CS4" s="139"/>
      <c r="CT4" s="139"/>
      <c r="CU4" s="139"/>
      <c r="CV4" s="139"/>
      <c r="CW4" s="139"/>
      <c r="CX4" s="139"/>
      <c r="CY4" s="140"/>
      <c r="CZ4" s="135" t="s">
        <v>72</v>
      </c>
      <c r="DA4" s="135"/>
      <c r="DB4" s="135"/>
      <c r="DC4" s="135"/>
      <c r="DD4" s="135"/>
      <c r="DE4" s="135"/>
      <c r="DF4" s="135"/>
      <c r="DG4" s="135"/>
      <c r="DH4" s="135"/>
      <c r="DI4" s="135"/>
      <c r="DJ4" s="13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104</v>
      </c>
      <c r="AV5" s="47" t="s">
        <v>90</v>
      </c>
      <c r="AW5" s="47" t="s">
        <v>105</v>
      </c>
      <c r="AX5" s="47" t="s">
        <v>102</v>
      </c>
      <c r="AY5" s="47" t="s">
        <v>106</v>
      </c>
      <c r="AZ5" s="47" t="s">
        <v>94</v>
      </c>
      <c r="BA5" s="47" t="s">
        <v>95</v>
      </c>
      <c r="BB5" s="47" t="s">
        <v>96</v>
      </c>
      <c r="BC5" s="47" t="s">
        <v>97</v>
      </c>
      <c r="BD5" s="47" t="s">
        <v>98</v>
      </c>
      <c r="BE5" s="47" t="s">
        <v>99</v>
      </c>
      <c r="BF5" s="47" t="s">
        <v>100</v>
      </c>
      <c r="BG5" s="47" t="s">
        <v>107</v>
      </c>
      <c r="BH5" s="47" t="s">
        <v>91</v>
      </c>
      <c r="BI5" s="47" t="s">
        <v>102</v>
      </c>
      <c r="BJ5" s="47" t="s">
        <v>103</v>
      </c>
      <c r="BK5" s="47" t="s">
        <v>94</v>
      </c>
      <c r="BL5" s="47" t="s">
        <v>95</v>
      </c>
      <c r="BM5" s="47" t="s">
        <v>96</v>
      </c>
      <c r="BN5" s="47" t="s">
        <v>97</v>
      </c>
      <c r="BO5" s="47" t="s">
        <v>98</v>
      </c>
      <c r="BP5" s="47" t="s">
        <v>99</v>
      </c>
      <c r="BQ5" s="47" t="s">
        <v>104</v>
      </c>
      <c r="BR5" s="47" t="s">
        <v>101</v>
      </c>
      <c r="BS5" s="47" t="s">
        <v>105</v>
      </c>
      <c r="BT5" s="47" t="s">
        <v>102</v>
      </c>
      <c r="BU5" s="47" t="s">
        <v>93</v>
      </c>
      <c r="BV5" s="47" t="s">
        <v>94</v>
      </c>
      <c r="BW5" s="47" t="s">
        <v>95</v>
      </c>
      <c r="BX5" s="47" t="s">
        <v>96</v>
      </c>
      <c r="BY5" s="47" t="s">
        <v>97</v>
      </c>
      <c r="BZ5" s="47" t="s">
        <v>98</v>
      </c>
      <c r="CA5" s="47" t="s">
        <v>99</v>
      </c>
      <c r="CB5" s="47" t="s">
        <v>100</v>
      </c>
      <c r="CC5" s="47" t="s">
        <v>90</v>
      </c>
      <c r="CD5" s="47" t="s">
        <v>91</v>
      </c>
      <c r="CE5" s="47" t="s">
        <v>108</v>
      </c>
      <c r="CF5" s="47" t="s">
        <v>106</v>
      </c>
      <c r="CG5" s="47" t="s">
        <v>94</v>
      </c>
      <c r="CH5" s="47" t="s">
        <v>95</v>
      </c>
      <c r="CI5" s="47" t="s">
        <v>96</v>
      </c>
      <c r="CJ5" s="47" t="s">
        <v>97</v>
      </c>
      <c r="CK5" s="47" t="s">
        <v>98</v>
      </c>
      <c r="CL5" s="47" t="s">
        <v>99</v>
      </c>
      <c r="CM5" s="137"/>
      <c r="CN5" s="137"/>
      <c r="CO5" s="47" t="s">
        <v>100</v>
      </c>
      <c r="CP5" s="47" t="s">
        <v>107</v>
      </c>
      <c r="CQ5" s="47" t="s">
        <v>109</v>
      </c>
      <c r="CR5" s="47" t="s">
        <v>102</v>
      </c>
      <c r="CS5" s="47" t="s">
        <v>103</v>
      </c>
      <c r="CT5" s="47" t="s">
        <v>94</v>
      </c>
      <c r="CU5" s="47" t="s">
        <v>95</v>
      </c>
      <c r="CV5" s="47" t="s">
        <v>96</v>
      </c>
      <c r="CW5" s="47" t="s">
        <v>97</v>
      </c>
      <c r="CX5" s="47" t="s">
        <v>98</v>
      </c>
      <c r="CY5" s="47" t="s">
        <v>99</v>
      </c>
      <c r="CZ5" s="47" t="s">
        <v>89</v>
      </c>
      <c r="DA5" s="47" t="s">
        <v>107</v>
      </c>
      <c r="DB5" s="47" t="s">
        <v>91</v>
      </c>
      <c r="DC5" s="47" t="s">
        <v>102</v>
      </c>
      <c r="DD5" s="47" t="s">
        <v>93</v>
      </c>
      <c r="DE5" s="47" t="s">
        <v>94</v>
      </c>
      <c r="DF5" s="47" t="s">
        <v>95</v>
      </c>
      <c r="DG5" s="47" t="s">
        <v>96</v>
      </c>
      <c r="DH5" s="47" t="s">
        <v>97</v>
      </c>
      <c r="DI5" s="47" t="s">
        <v>98</v>
      </c>
      <c r="DJ5" s="47" t="s">
        <v>35</v>
      </c>
      <c r="DK5" s="47" t="s">
        <v>100</v>
      </c>
      <c r="DL5" s="47" t="s">
        <v>107</v>
      </c>
      <c r="DM5" s="47" t="s">
        <v>109</v>
      </c>
      <c r="DN5" s="47" t="s">
        <v>92</v>
      </c>
      <c r="DO5" s="47" t="s">
        <v>110</v>
      </c>
      <c r="DP5" s="47" t="s">
        <v>94</v>
      </c>
      <c r="DQ5" s="47" t="s">
        <v>95</v>
      </c>
      <c r="DR5" s="47" t="s">
        <v>96</v>
      </c>
      <c r="DS5" s="47" t="s">
        <v>97</v>
      </c>
      <c r="DT5" s="47" t="s">
        <v>98</v>
      </c>
      <c r="DU5" s="47" t="s">
        <v>99</v>
      </c>
    </row>
    <row r="6" spans="1:125" s="54" customFormat="1" x14ac:dyDescent="0.15">
      <c r="A6" s="37" t="s">
        <v>111</v>
      </c>
      <c r="B6" s="48">
        <f>B8</f>
        <v>2021</v>
      </c>
      <c r="C6" s="48">
        <f t="shared" ref="C6:X6" si="1">C8</f>
        <v>242161</v>
      </c>
      <c r="D6" s="48">
        <f t="shared" si="1"/>
        <v>47</v>
      </c>
      <c r="E6" s="48">
        <f t="shared" si="1"/>
        <v>14</v>
      </c>
      <c r="F6" s="48">
        <f t="shared" si="1"/>
        <v>0</v>
      </c>
      <c r="G6" s="48">
        <f t="shared" si="1"/>
        <v>3</v>
      </c>
      <c r="H6" s="48" t="str">
        <f>SUBSTITUTE(H8,"　","")</f>
        <v>三重県伊賀市</v>
      </c>
      <c r="I6" s="48" t="str">
        <f t="shared" si="1"/>
        <v>市営伊賀上野駅駐車場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32</v>
      </c>
      <c r="S6" s="50" t="str">
        <f t="shared" si="1"/>
        <v>駅</v>
      </c>
      <c r="T6" s="50" t="str">
        <f t="shared" si="1"/>
        <v>無</v>
      </c>
      <c r="U6" s="51">
        <f t="shared" si="1"/>
        <v>1025</v>
      </c>
      <c r="V6" s="51">
        <f t="shared" si="1"/>
        <v>43</v>
      </c>
      <c r="W6" s="51">
        <f t="shared" si="1"/>
        <v>42</v>
      </c>
      <c r="X6" s="50" t="str">
        <f t="shared" si="1"/>
        <v>無</v>
      </c>
      <c r="Y6" s="52">
        <f>IF(Y8="-",NA(),Y8)</f>
        <v>66.5</v>
      </c>
      <c r="Z6" s="52">
        <f t="shared" ref="Z6:AH6" si="2">IF(Z8="-",NA(),Z8)</f>
        <v>50.6</v>
      </c>
      <c r="AA6" s="52">
        <f t="shared" si="2"/>
        <v>55.2</v>
      </c>
      <c r="AB6" s="52">
        <f t="shared" si="2"/>
        <v>27.8</v>
      </c>
      <c r="AC6" s="52">
        <f t="shared" si="2"/>
        <v>49.6</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9.1999999999999993</v>
      </c>
      <c r="AN6" s="52">
        <f t="shared" si="3"/>
        <v>14.8</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222</v>
      </c>
      <c r="AY6" s="53">
        <f t="shared" si="4"/>
        <v>203</v>
      </c>
      <c r="AZ6" s="53">
        <f t="shared" si="4"/>
        <v>21</v>
      </c>
      <c r="BA6" s="53">
        <f t="shared" si="4"/>
        <v>17</v>
      </c>
      <c r="BB6" s="53">
        <f t="shared" si="4"/>
        <v>15</v>
      </c>
      <c r="BC6" s="53">
        <f t="shared" si="4"/>
        <v>407</v>
      </c>
      <c r="BD6" s="53">
        <f t="shared" si="4"/>
        <v>166</v>
      </c>
      <c r="BE6" s="51" t="str">
        <f>IF(BE8="-","",IF(BE8="-","【-】","【"&amp;SUBSTITUTE(TEXT(BE8,"#,##0"),"-","△")&amp;"】"))</f>
        <v>【3,111】</v>
      </c>
      <c r="BF6" s="52">
        <f>IF(BF8="-",NA(),BF8)</f>
        <v>-47.8</v>
      </c>
      <c r="BG6" s="52">
        <f t="shared" ref="BG6:BO6" si="5">IF(BG8="-",NA(),BG8)</f>
        <v>-93.9</v>
      </c>
      <c r="BH6" s="52">
        <f t="shared" si="5"/>
        <v>-79.099999999999994</v>
      </c>
      <c r="BI6" s="52">
        <f t="shared" si="5"/>
        <v>-435.9</v>
      </c>
      <c r="BJ6" s="52">
        <f t="shared" si="5"/>
        <v>-187.8</v>
      </c>
      <c r="BK6" s="52">
        <f t="shared" si="5"/>
        <v>38.299999999999997</v>
      </c>
      <c r="BL6" s="52">
        <f t="shared" si="5"/>
        <v>30.4</v>
      </c>
      <c r="BM6" s="52">
        <f t="shared" si="5"/>
        <v>33.6</v>
      </c>
      <c r="BN6" s="52">
        <f t="shared" si="5"/>
        <v>-122.5</v>
      </c>
      <c r="BO6" s="52">
        <f t="shared" si="5"/>
        <v>8.5</v>
      </c>
      <c r="BP6" s="49" t="str">
        <f>IF(BP8="-","",IF(BP8="-","【-】","【"&amp;SUBSTITUTE(TEXT(BP8,"#,##0.0"),"-","△")&amp;"】"))</f>
        <v>【0.8】</v>
      </c>
      <c r="BQ6" s="53">
        <f>IF(BQ8="-",NA(),BQ8)</f>
        <v>-1372</v>
      </c>
      <c r="BR6" s="53">
        <f t="shared" ref="BR6:BZ6" si="6">IF(BR8="-",NA(),BR8)</f>
        <v>-2671</v>
      </c>
      <c r="BS6" s="53">
        <f t="shared" si="6"/>
        <v>-2019</v>
      </c>
      <c r="BT6" s="53">
        <f t="shared" si="6"/>
        <v>-3604</v>
      </c>
      <c r="BU6" s="53">
        <f t="shared" si="6"/>
        <v>-2935</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112</v>
      </c>
      <c r="CM6" s="51">
        <f t="shared" ref="CM6:CN6" si="7">CM8</f>
        <v>30615</v>
      </c>
      <c r="CN6" s="51">
        <f t="shared" si="7"/>
        <v>200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34.9</v>
      </c>
      <c r="DL6" s="52">
        <f t="shared" ref="DL6:DT6" si="9">IF(DL8="-",NA(),DL8)</f>
        <v>34.9</v>
      </c>
      <c r="DM6" s="52">
        <f t="shared" si="9"/>
        <v>32.6</v>
      </c>
      <c r="DN6" s="52">
        <f t="shared" si="9"/>
        <v>11.6</v>
      </c>
      <c r="DO6" s="52">
        <f t="shared" si="9"/>
        <v>20.9</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113</v>
      </c>
      <c r="B7" s="48">
        <f t="shared" ref="B7:X7" si="10">B8</f>
        <v>2021</v>
      </c>
      <c r="C7" s="48">
        <f t="shared" si="10"/>
        <v>242161</v>
      </c>
      <c r="D7" s="48">
        <f t="shared" si="10"/>
        <v>47</v>
      </c>
      <c r="E7" s="48">
        <f t="shared" si="10"/>
        <v>14</v>
      </c>
      <c r="F7" s="48">
        <f t="shared" si="10"/>
        <v>0</v>
      </c>
      <c r="G7" s="48">
        <f t="shared" si="10"/>
        <v>3</v>
      </c>
      <c r="H7" s="48" t="str">
        <f t="shared" si="10"/>
        <v>三重県　伊賀市</v>
      </c>
      <c r="I7" s="48" t="str">
        <f t="shared" si="10"/>
        <v>市営伊賀上野駅駐車場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32</v>
      </c>
      <c r="S7" s="50" t="str">
        <f t="shared" si="10"/>
        <v>駅</v>
      </c>
      <c r="T7" s="50" t="str">
        <f t="shared" si="10"/>
        <v>無</v>
      </c>
      <c r="U7" s="51">
        <f t="shared" si="10"/>
        <v>1025</v>
      </c>
      <c r="V7" s="51">
        <f t="shared" si="10"/>
        <v>43</v>
      </c>
      <c r="W7" s="51">
        <f t="shared" si="10"/>
        <v>42</v>
      </c>
      <c r="X7" s="50" t="str">
        <f t="shared" si="10"/>
        <v>無</v>
      </c>
      <c r="Y7" s="52">
        <f>Y8</f>
        <v>66.5</v>
      </c>
      <c r="Z7" s="52">
        <f t="shared" ref="Z7:AH7" si="11">Z8</f>
        <v>50.6</v>
      </c>
      <c r="AA7" s="52">
        <f t="shared" si="11"/>
        <v>55.2</v>
      </c>
      <c r="AB7" s="52">
        <f t="shared" si="11"/>
        <v>27.8</v>
      </c>
      <c r="AC7" s="52">
        <f t="shared" si="11"/>
        <v>49.6</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9.1999999999999993</v>
      </c>
      <c r="AN7" s="52">
        <f t="shared" si="12"/>
        <v>14.8</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222</v>
      </c>
      <c r="AY7" s="53">
        <f t="shared" si="13"/>
        <v>203</v>
      </c>
      <c r="AZ7" s="53">
        <f t="shared" si="13"/>
        <v>21</v>
      </c>
      <c r="BA7" s="53">
        <f t="shared" si="13"/>
        <v>17</v>
      </c>
      <c r="BB7" s="53">
        <f t="shared" si="13"/>
        <v>15</v>
      </c>
      <c r="BC7" s="53">
        <f t="shared" si="13"/>
        <v>407</v>
      </c>
      <c r="BD7" s="53">
        <f t="shared" si="13"/>
        <v>166</v>
      </c>
      <c r="BE7" s="51"/>
      <c r="BF7" s="52">
        <f>BF8</f>
        <v>-47.8</v>
      </c>
      <c r="BG7" s="52">
        <f t="shared" ref="BG7:BO7" si="14">BG8</f>
        <v>-93.9</v>
      </c>
      <c r="BH7" s="52">
        <f t="shared" si="14"/>
        <v>-79.099999999999994</v>
      </c>
      <c r="BI7" s="52">
        <f t="shared" si="14"/>
        <v>-435.9</v>
      </c>
      <c r="BJ7" s="52">
        <f t="shared" si="14"/>
        <v>-187.8</v>
      </c>
      <c r="BK7" s="52">
        <f t="shared" si="14"/>
        <v>38.299999999999997</v>
      </c>
      <c r="BL7" s="52">
        <f t="shared" si="14"/>
        <v>30.4</v>
      </c>
      <c r="BM7" s="52">
        <f t="shared" si="14"/>
        <v>33.6</v>
      </c>
      <c r="BN7" s="52">
        <f t="shared" si="14"/>
        <v>-122.5</v>
      </c>
      <c r="BO7" s="52">
        <f t="shared" si="14"/>
        <v>8.5</v>
      </c>
      <c r="BP7" s="49"/>
      <c r="BQ7" s="53">
        <f>BQ8</f>
        <v>-1372</v>
      </c>
      <c r="BR7" s="53">
        <f t="shared" ref="BR7:BZ7" si="15">BR8</f>
        <v>-2671</v>
      </c>
      <c r="BS7" s="53">
        <f t="shared" si="15"/>
        <v>-2019</v>
      </c>
      <c r="BT7" s="53">
        <f t="shared" si="15"/>
        <v>-3604</v>
      </c>
      <c r="BU7" s="53">
        <f t="shared" si="15"/>
        <v>-2935</v>
      </c>
      <c r="BV7" s="53">
        <f t="shared" si="15"/>
        <v>7814</v>
      </c>
      <c r="BW7" s="53">
        <f t="shared" si="15"/>
        <v>8183</v>
      </c>
      <c r="BX7" s="53">
        <f t="shared" si="15"/>
        <v>7940</v>
      </c>
      <c r="BY7" s="53">
        <f t="shared" si="15"/>
        <v>2576</v>
      </c>
      <c r="BZ7" s="53">
        <f t="shared" si="15"/>
        <v>4153</v>
      </c>
      <c r="CA7" s="51"/>
      <c r="CB7" s="52" t="s">
        <v>114</v>
      </c>
      <c r="CC7" s="52" t="s">
        <v>114</v>
      </c>
      <c r="CD7" s="52" t="s">
        <v>114</v>
      </c>
      <c r="CE7" s="52" t="s">
        <v>114</v>
      </c>
      <c r="CF7" s="52" t="s">
        <v>114</v>
      </c>
      <c r="CG7" s="52" t="s">
        <v>114</v>
      </c>
      <c r="CH7" s="52" t="s">
        <v>114</v>
      </c>
      <c r="CI7" s="52" t="s">
        <v>114</v>
      </c>
      <c r="CJ7" s="52" t="s">
        <v>114</v>
      </c>
      <c r="CK7" s="52" t="s">
        <v>112</v>
      </c>
      <c r="CL7" s="49"/>
      <c r="CM7" s="51">
        <f>CM8</f>
        <v>30615</v>
      </c>
      <c r="CN7" s="51">
        <f>CN8</f>
        <v>200</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34.9</v>
      </c>
      <c r="DL7" s="52">
        <f t="shared" ref="DL7:DT7" si="17">DL8</f>
        <v>34.9</v>
      </c>
      <c r="DM7" s="52">
        <f t="shared" si="17"/>
        <v>32.6</v>
      </c>
      <c r="DN7" s="52">
        <f t="shared" si="17"/>
        <v>11.6</v>
      </c>
      <c r="DO7" s="52">
        <f t="shared" si="17"/>
        <v>20.9</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242161</v>
      </c>
      <c r="D8" s="55">
        <v>47</v>
      </c>
      <c r="E8" s="55">
        <v>14</v>
      </c>
      <c r="F8" s="55">
        <v>0</v>
      </c>
      <c r="G8" s="55">
        <v>3</v>
      </c>
      <c r="H8" s="55" t="s">
        <v>115</v>
      </c>
      <c r="I8" s="55" t="s">
        <v>116</v>
      </c>
      <c r="J8" s="55" t="s">
        <v>117</v>
      </c>
      <c r="K8" s="55" t="s">
        <v>118</v>
      </c>
      <c r="L8" s="55" t="s">
        <v>119</v>
      </c>
      <c r="M8" s="55" t="s">
        <v>120</v>
      </c>
      <c r="N8" s="55" t="s">
        <v>121</v>
      </c>
      <c r="O8" s="56" t="s">
        <v>122</v>
      </c>
      <c r="P8" s="57" t="s">
        <v>123</v>
      </c>
      <c r="Q8" s="57" t="s">
        <v>124</v>
      </c>
      <c r="R8" s="58">
        <v>32</v>
      </c>
      <c r="S8" s="57" t="s">
        <v>125</v>
      </c>
      <c r="T8" s="57" t="s">
        <v>126</v>
      </c>
      <c r="U8" s="58">
        <v>1025</v>
      </c>
      <c r="V8" s="58">
        <v>43</v>
      </c>
      <c r="W8" s="58">
        <v>42</v>
      </c>
      <c r="X8" s="57" t="s">
        <v>126</v>
      </c>
      <c r="Y8" s="59">
        <v>66.5</v>
      </c>
      <c r="Z8" s="59">
        <v>50.6</v>
      </c>
      <c r="AA8" s="59">
        <v>55.2</v>
      </c>
      <c r="AB8" s="59">
        <v>27.8</v>
      </c>
      <c r="AC8" s="59">
        <v>49.6</v>
      </c>
      <c r="AD8" s="59">
        <v>471.5</v>
      </c>
      <c r="AE8" s="59">
        <v>384.2</v>
      </c>
      <c r="AF8" s="59">
        <v>754.2</v>
      </c>
      <c r="AG8" s="59">
        <v>383.4</v>
      </c>
      <c r="AH8" s="59">
        <v>338.4</v>
      </c>
      <c r="AI8" s="56">
        <v>236.1</v>
      </c>
      <c r="AJ8" s="59">
        <v>0</v>
      </c>
      <c r="AK8" s="59">
        <v>0</v>
      </c>
      <c r="AL8" s="59">
        <v>0</v>
      </c>
      <c r="AM8" s="59">
        <v>9.1999999999999993</v>
      </c>
      <c r="AN8" s="59">
        <v>14.8</v>
      </c>
      <c r="AO8" s="59">
        <v>6</v>
      </c>
      <c r="AP8" s="59">
        <v>3.8</v>
      </c>
      <c r="AQ8" s="59">
        <v>2</v>
      </c>
      <c r="AR8" s="59">
        <v>10.199999999999999</v>
      </c>
      <c r="AS8" s="59">
        <v>5.0999999999999996</v>
      </c>
      <c r="AT8" s="56">
        <v>5.2</v>
      </c>
      <c r="AU8" s="60">
        <v>0</v>
      </c>
      <c r="AV8" s="60">
        <v>0</v>
      </c>
      <c r="AW8" s="60">
        <v>0</v>
      </c>
      <c r="AX8" s="60">
        <v>222</v>
      </c>
      <c r="AY8" s="60">
        <v>203</v>
      </c>
      <c r="AZ8" s="60">
        <v>21</v>
      </c>
      <c r="BA8" s="60">
        <v>17</v>
      </c>
      <c r="BB8" s="60">
        <v>15</v>
      </c>
      <c r="BC8" s="60">
        <v>407</v>
      </c>
      <c r="BD8" s="60">
        <v>166</v>
      </c>
      <c r="BE8" s="60">
        <v>3111</v>
      </c>
      <c r="BF8" s="59">
        <v>-47.8</v>
      </c>
      <c r="BG8" s="59">
        <v>-93.9</v>
      </c>
      <c r="BH8" s="59">
        <v>-79.099999999999994</v>
      </c>
      <c r="BI8" s="59">
        <v>-435.9</v>
      </c>
      <c r="BJ8" s="59">
        <v>-187.8</v>
      </c>
      <c r="BK8" s="59">
        <v>38.299999999999997</v>
      </c>
      <c r="BL8" s="59">
        <v>30.4</v>
      </c>
      <c r="BM8" s="59">
        <v>33.6</v>
      </c>
      <c r="BN8" s="59">
        <v>-122.5</v>
      </c>
      <c r="BO8" s="59">
        <v>8.5</v>
      </c>
      <c r="BP8" s="56">
        <v>0.8</v>
      </c>
      <c r="BQ8" s="60">
        <v>-1372</v>
      </c>
      <c r="BR8" s="60">
        <v>-2671</v>
      </c>
      <c r="BS8" s="60">
        <v>-2019</v>
      </c>
      <c r="BT8" s="61">
        <v>-3604</v>
      </c>
      <c r="BU8" s="61">
        <v>-2935</v>
      </c>
      <c r="BV8" s="60">
        <v>7814</v>
      </c>
      <c r="BW8" s="60">
        <v>8183</v>
      </c>
      <c r="BX8" s="60">
        <v>7940</v>
      </c>
      <c r="BY8" s="60">
        <v>2576</v>
      </c>
      <c r="BZ8" s="60">
        <v>4153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30615</v>
      </c>
      <c r="CN8" s="58">
        <v>200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58.4</v>
      </c>
      <c r="DF8" s="59">
        <v>83.1</v>
      </c>
      <c r="DG8" s="59">
        <v>54.4</v>
      </c>
      <c r="DH8" s="59">
        <v>70.3</v>
      </c>
      <c r="DI8" s="59">
        <v>70</v>
      </c>
      <c r="DJ8" s="56">
        <v>99.8</v>
      </c>
      <c r="DK8" s="59">
        <v>34.9</v>
      </c>
      <c r="DL8" s="59">
        <v>34.9</v>
      </c>
      <c r="DM8" s="59">
        <v>32.6</v>
      </c>
      <c r="DN8" s="59">
        <v>11.6</v>
      </c>
      <c r="DO8" s="59">
        <v>20.9</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2022-12-09T03:28:10Z</dcterms:created>
  <dcterms:modified xsi:type="dcterms:W3CDTF">2023-01-23T23:59:20Z</dcterms:modified>
  <cp:category/>
</cp:coreProperties>
</file>