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３年度決算）の分析等について\経営比較分析表\"/>
    </mc:Choice>
  </mc:AlternateContent>
  <workbookProtection workbookAlgorithmName="SHA-512" workbookHashValue="UATFN1cvtHMLJEviDhSwU6wcfEM4jfYma8GWSlg6xQLycdpNSg3WvpbwffnhRm6aHFIctQ835lV9XMCwMhUDWQ==" workbookSaltValue="D+jKoknqPYOO+t6pig6/u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MI76" i="4" s="1"/>
  <c r="B11" i="5"/>
  <c r="KA76" i="4" s="1"/>
  <c r="DT7" i="5"/>
  <c r="DS7" i="5"/>
  <c r="DR7" i="5"/>
  <c r="DQ7" i="5"/>
  <c r="JV32" i="4" s="1"/>
  <c r="DP7" i="5"/>
  <c r="DO7" i="5"/>
  <c r="DN7" i="5"/>
  <c r="DM7" i="5"/>
  <c r="DL7" i="5"/>
  <c r="DK7" i="5"/>
  <c r="DI7" i="5"/>
  <c r="DH7" i="5"/>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BZ76" i="4"/>
  <c r="R76" i="4"/>
  <c r="CV67" i="4"/>
  <c r="MA53" i="4"/>
  <c r="KO53" i="4"/>
  <c r="JV53" i="4"/>
  <c r="JC53" i="4"/>
  <c r="HJ53" i="4"/>
  <c r="GQ53" i="4"/>
  <c r="FX53" i="4"/>
  <c r="EL53" i="4"/>
  <c r="CS53" i="4"/>
  <c r="BG53" i="4"/>
  <c r="AN53" i="4"/>
  <c r="U53" i="4"/>
  <c r="LH52" i="4"/>
  <c r="KO52" i="4"/>
  <c r="JV52" i="4"/>
  <c r="HJ52" i="4"/>
  <c r="GQ52" i="4"/>
  <c r="FX52" i="4"/>
  <c r="FE52" i="4"/>
  <c r="EL52" i="4"/>
  <c r="BZ52" i="4"/>
  <c r="BG52" i="4"/>
  <c r="AN52" i="4"/>
  <c r="MA51" i="4"/>
  <c r="JC51"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CF10" i="4"/>
  <c r="B10" i="4"/>
  <c r="JQ8" i="4"/>
  <c r="HX8" i="4"/>
  <c r="FJ8" i="4"/>
  <c r="CF8" i="4"/>
  <c r="AQ8" i="4"/>
  <c r="B8" i="4"/>
  <c r="B6" i="4"/>
  <c r="BK76" i="4" l="1"/>
  <c r="LH51" i="4"/>
  <c r="BZ51" i="4"/>
  <c r="GQ30" i="4"/>
  <c r="LT76" i="4"/>
  <c r="GQ51" i="4"/>
  <c r="LH30" i="4"/>
  <c r="IE76" i="4"/>
  <c r="BZ30" i="4"/>
  <c r="CS30" i="4"/>
  <c r="C11" i="5"/>
  <c r="U30" i="4"/>
  <c r="EL30" i="4"/>
  <c r="HJ30" i="4"/>
  <c r="U51" i="4"/>
  <c r="CS51" i="4"/>
  <c r="GL76" i="4"/>
  <c r="IT76" i="4"/>
  <c r="D11" i="5"/>
  <c r="JC30" i="4"/>
  <c r="MA30" i="4"/>
  <c r="EL51" i="4"/>
  <c r="HJ51" i="4"/>
  <c r="BG30" i="4" l="1"/>
  <c r="HP76" i="4"/>
  <c r="FX30" i="4"/>
  <c r="AV76" i="4"/>
  <c r="KO51" i="4"/>
  <c r="LE76" i="4"/>
  <c r="FX51" i="4"/>
  <c r="KO30" i="4"/>
  <c r="BG51" i="4"/>
  <c r="FE51" i="4"/>
  <c r="HA76" i="4"/>
  <c r="AN51" i="4"/>
  <c r="FE30" i="4"/>
  <c r="AG76" i="4"/>
  <c r="JV51" i="4"/>
  <c r="JV30" i="4"/>
  <c r="AN30" i="4"/>
  <c r="KP76"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<sst xmlns="http://schemas.openxmlformats.org/spreadsheetml/2006/main" count="278" uniqueCount="132">
  <si>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</si>
  <si>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</si>
  <si>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</si>
  <si>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</si>
  <si>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</si>
  <si>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</si>
  <si>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</si>
  <si>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</si>
  <si>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</si>
  <si>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</si>
  <si>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</si>
  <si>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</si>
  <si>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</si>
  <si>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</si>
  <si>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</si>
  <si>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</si>
  <si>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</si>
  <si>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</si>
  <si>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</si>
  <si>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</si>
  <si>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</si>
  <si>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</si>
  <si>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</si>
  <si>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</si>
  <si>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</si>
  <si>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</si>
  <si>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</si>
  <si>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</si>
  <si>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</si>
  <si>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</si>
  <si>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</si>
  <si>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</si>
  <si>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</si>
  <si>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</si>
  <si>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</si>
  <si>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</si>
  <si>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</si>
  <si>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</si>
  <si>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</si>
  <si>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</si>
  <si>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</si>
  <si>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</si>
  <si>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</si>
  <si>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</si>
  <si>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</si>
  <si>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</si>
  <si>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</si>
  <si>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</si>
  <si>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</si>
  <si>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</si>
  <si>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</si>
  <si>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</si>
  <si>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</si>
  <si>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</si>
  <si>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</si>
  <si>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</si>
  <si>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</si>
  <si>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</si>
  <si>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</si>
  <si>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</si>
  <si>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</si>
  <si>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</si>
  <si>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</si>
  <si>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</si>
  <si>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</si>
  <si>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</si>
  <si>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</si>
  <si>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</si>
  <si>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</si>
  <si>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</si>
  <si>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</si>
  <si>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</si>
  <si>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</si>
  <si>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</si>
  <si>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</si>
  <si>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</si>
  <si>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</si>
  <si>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</si>
  <si>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</si>
  <si>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</si>
  <si>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</si>
  <si>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</si>
  <si>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</si>
  <si>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</si>
  <si>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</si>
  <si>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</si>
  <si>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</si>
  <si>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</si>
  <si>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</si>
  <si>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</si>
  <si>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</si>
  <si>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</si>
  <si>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</si>
  <si>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</si>
  <si>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</si>
  <si>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</si>
  <si>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</si>
  <si>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</si>
  <si>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</si>
  <si>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</si>
  <si>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</si>
  <si>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</si>
  <si>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</si>
  <si>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</si>
  <si>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</si>
  <si>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</si>
  <si>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</si>
  <si>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</si>
  <si>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</si>
  <si>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</si>
  <si>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</si>
  <si>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</si>
  <si>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</si>
  <si>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</si>
  <si>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</si>
  <si>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</si>
  <si>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</si>
  <si>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</si>
  <si>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</si>
  <si>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</si>
  <si>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</si>
  <si>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</si>
  <si>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</si>
  <si>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</si>
  <si>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</si>
  <si>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</si>
  <si>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</si>
  <si>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</si>
  <si>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から新型コロナウイルス感染症の影響で一時閉鎖期間を設けたり利用台数が大幅に減少したことなどから、収益的収支比率が悪化している。収支状況の悪化により、前年度に引き続き一般会計からの繰入れを行っている。
　駅に近い市営駐車場として定着し、市の観光拠点となっているため継続した利用はあるものの、イベント自体の中止等が相次ぎ、利用者が減少したことから、一般会計からの繰入金で補填せざるを得ない状況となっている。</t>
    <rPh sb="1" eb="3">
      <t>レイワ</t>
    </rPh>
    <rPh sb="4" eb="5">
      <t>ネン</t>
    </rPh>
    <rPh sb="5" eb="6">
      <t>ド</t>
    </rPh>
    <rPh sb="8" eb="10">
      <t>シンガタ</t>
    </rPh>
    <rPh sb="17" eb="20">
      <t>カンセンショウ</t>
    </rPh>
    <rPh sb="21" eb="23">
      <t>エイキョウ</t>
    </rPh>
    <rPh sb="24" eb="26">
      <t>イチジ</t>
    </rPh>
    <rPh sb="26" eb="28">
      <t>ヘイサ</t>
    </rPh>
    <rPh sb="28" eb="30">
      <t>キカン</t>
    </rPh>
    <rPh sb="31" eb="32">
      <t>モウ</t>
    </rPh>
    <rPh sb="35" eb="37">
      <t>リヨウ</t>
    </rPh>
    <rPh sb="37" eb="39">
      <t>ダイスウ</t>
    </rPh>
    <rPh sb="40" eb="42">
      <t>オオハバ</t>
    </rPh>
    <rPh sb="43" eb="45">
      <t>ゲンショウ</t>
    </rPh>
    <rPh sb="54" eb="57">
      <t>シュウエキテキ</t>
    </rPh>
    <rPh sb="57" eb="59">
      <t>シュウシ</t>
    </rPh>
    <rPh sb="59" eb="61">
      <t>ヒリツ</t>
    </rPh>
    <rPh sb="62" eb="64">
      <t>アッカ</t>
    </rPh>
    <rPh sb="69" eb="71">
      <t>シュウシ</t>
    </rPh>
    <rPh sb="71" eb="73">
      <t>ジョウキョウ</t>
    </rPh>
    <rPh sb="74" eb="76">
      <t>アッカ</t>
    </rPh>
    <rPh sb="80" eb="83">
      <t>ゼンネンド</t>
    </rPh>
    <rPh sb="84" eb="85">
      <t>ヒ</t>
    </rPh>
    <rPh sb="86" eb="87">
      <t>ツヅ</t>
    </rPh>
    <rPh sb="88" eb="90">
      <t>イッパン</t>
    </rPh>
    <rPh sb="90" eb="92">
      <t>カイケイ</t>
    </rPh>
    <rPh sb="95" eb="97">
      <t>クリイレ</t>
    </rPh>
    <rPh sb="99" eb="100">
      <t>オコナ</t>
    </rPh>
    <rPh sb="107" eb="108">
      <t>エキ</t>
    </rPh>
    <rPh sb="109" eb="110">
      <t>チカ</t>
    </rPh>
    <rPh sb="111" eb="113">
      <t>シエイ</t>
    </rPh>
    <rPh sb="113" eb="116">
      <t>チュウシャジョウ</t>
    </rPh>
    <rPh sb="119" eb="121">
      <t>テイチャク</t>
    </rPh>
    <rPh sb="123" eb="124">
      <t>シ</t>
    </rPh>
    <rPh sb="125" eb="127">
      <t>カンコウ</t>
    </rPh>
    <rPh sb="127" eb="129">
      <t>キョテン</t>
    </rPh>
    <rPh sb="137" eb="139">
      <t>ケイゾク</t>
    </rPh>
    <rPh sb="141" eb="143">
      <t>リヨウ</t>
    </rPh>
    <rPh sb="154" eb="156">
      <t>ジタイ</t>
    </rPh>
    <rPh sb="157" eb="159">
      <t>チュウシ</t>
    </rPh>
    <rPh sb="159" eb="160">
      <t>トウ</t>
    </rPh>
    <rPh sb="161" eb="163">
      <t>アイツ</t>
    </rPh>
    <rPh sb="165" eb="168">
      <t>リヨウシャ</t>
    </rPh>
    <rPh sb="169" eb="171">
      <t>ゲンショウ</t>
    </rPh>
    <rPh sb="178" eb="180">
      <t>イッパン</t>
    </rPh>
    <rPh sb="180" eb="182">
      <t>カイケイ</t>
    </rPh>
    <rPh sb="185" eb="187">
      <t>クリイレ</t>
    </rPh>
    <rPh sb="187" eb="188">
      <t>キン</t>
    </rPh>
    <rPh sb="189" eb="191">
      <t>ホテン</t>
    </rPh>
    <rPh sb="195" eb="196">
      <t>エ</t>
    </rPh>
    <rPh sb="198" eb="200">
      <t>ジョウキョウ</t>
    </rPh>
    <phoneticPr fontId="6"/>
  </si>
  <si>
    <r>
      <t>　</t>
    </r>
    <r>
      <rPr>
        <sz val="11"/>
        <rFont val="ＭＳ ゴシック"/>
        <family val="3"/>
        <charset val="128"/>
      </rPr>
      <t>企業債残高対料金収入比率について、例年０％である理由として、広場式の駐車場で料金収納のための機械設置もなく、維持管理は軽微な補修のみであり設備投資額が小さい。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</si>
  <si>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長時間利用しても１回６００円（乗用車）等としているため稼働率は低く推移している。
　観光拠点として機能しているため、例年であれば観光（行楽）シーズンには駐車台数が増加し、回転率も上がるため一定の収益を上げているが、新型コロナウイルス感染症の影響で観光シーズンの利用も減少したため、利用台数は大きく減少している。</t>
    <rPh sb="1" eb="4">
      <t>チョウジカン</t>
    </rPh>
    <rPh sb="4" eb="6">
      <t>リヨウ</t>
    </rPh>
    <rPh sb="9" eb="11">
      <t>イッカイ</t>
    </rPh>
    <rPh sb="14" eb="15">
      <t>エン</t>
    </rPh>
    <rPh sb="16" eb="18">
      <t>ジョウヨウ</t>
    </rPh>
    <rPh sb="18" eb="19">
      <t>シャ</t>
    </rPh>
    <rPh sb="20" eb="21">
      <t>トウ</t>
    </rPh>
    <rPh sb="28" eb="30">
      <t>カドウ</t>
    </rPh>
    <rPh sb="30" eb="31">
      <t>リツ</t>
    </rPh>
    <rPh sb="32" eb="33">
      <t>ヒク</t>
    </rPh>
    <rPh sb="34" eb="36">
      <t>スイイ</t>
    </rPh>
    <rPh sb="43" eb="45">
      <t>カンコウ</t>
    </rPh>
    <rPh sb="45" eb="47">
      <t>キョテン</t>
    </rPh>
    <rPh sb="50" eb="52">
      <t>キノウ</t>
    </rPh>
    <rPh sb="59" eb="61">
      <t>レイネン</t>
    </rPh>
    <rPh sb="65" eb="67">
      <t>カンコウ</t>
    </rPh>
    <rPh sb="68" eb="70">
      <t>コウラク</t>
    </rPh>
    <rPh sb="77" eb="79">
      <t>チュウシャ</t>
    </rPh>
    <rPh sb="79" eb="81">
      <t>ダイスウ</t>
    </rPh>
    <rPh sb="82" eb="84">
      <t>ゾウカ</t>
    </rPh>
    <rPh sb="86" eb="88">
      <t>カイテン</t>
    </rPh>
    <rPh sb="88" eb="89">
      <t>リツ</t>
    </rPh>
    <rPh sb="90" eb="91">
      <t>ア</t>
    </rPh>
    <rPh sb="95" eb="97">
      <t>イッテイ</t>
    </rPh>
    <rPh sb="98" eb="100">
      <t>シュウエキ</t>
    </rPh>
    <rPh sb="101" eb="102">
      <t>ア</t>
    </rPh>
    <rPh sb="108" eb="110">
      <t>シンガタ</t>
    </rPh>
    <rPh sb="117" eb="120">
      <t>カンセンショウ</t>
    </rPh>
    <rPh sb="121" eb="123">
      <t>エイキョウ</t>
    </rPh>
    <rPh sb="124" eb="126">
      <t>カンコウ</t>
    </rPh>
    <rPh sb="131" eb="133">
      <t>リヨウ</t>
    </rPh>
    <rPh sb="134" eb="136">
      <t>ゲンショウ</t>
    </rPh>
    <rPh sb="141" eb="143">
      <t>リヨウ</t>
    </rPh>
    <rPh sb="143" eb="145">
      <t>ダイスウ</t>
    </rPh>
    <rPh sb="146" eb="147">
      <t>オオ</t>
    </rPh>
    <rPh sb="149" eb="151">
      <t>ゲンショウ</t>
    </rPh>
    <phoneticPr fontId="6"/>
  </si>
  <si>
    <r>
      <t>　</t>
    </r>
    <r>
      <rPr>
        <sz val="11"/>
        <rFont val="ＭＳ ゴシック"/>
        <family val="3"/>
        <charset val="128"/>
      </rPr>
      <t>大規模な更新投資の必要がないため、大幅な経費の増加はないものの、利用者減少による使用料収入の激減は避けられず、全体として赤字となった。
　市の観光拠点として位置する駐車場であるため、一定の利用は見込めるものの、単体でみると採算がとれない駐車場もあり、恒常的に赤字の駐車場の廃止なども含め、経営改善の取り組みが必要である。</t>
    </r>
    <rPh sb="1" eb="4">
      <t>ダイキボ</t>
    </rPh>
    <rPh sb="5" eb="7">
      <t>コウシン</t>
    </rPh>
    <rPh sb="7" eb="9">
      <t>トウシ</t>
    </rPh>
    <rPh sb="10" eb="12">
      <t>ヒツヨウ</t>
    </rPh>
    <rPh sb="18" eb="20">
      <t>オオハバ</t>
    </rPh>
    <rPh sb="21" eb="23">
      <t>ケイヒ</t>
    </rPh>
    <rPh sb="24" eb="26">
      <t>ゾウカ</t>
    </rPh>
    <rPh sb="70" eb="71">
      <t>シ</t>
    </rPh>
    <rPh sb="72" eb="74">
      <t>カンコウ</t>
    </rPh>
    <rPh sb="74" eb="76">
      <t>キョテン</t>
    </rPh>
    <rPh sb="79" eb="81">
      <t>イチ</t>
    </rPh>
    <rPh sb="83" eb="85">
      <t>チュウシャ</t>
    </rPh>
    <rPh sb="85" eb="86">
      <t>ジョウ</t>
    </rPh>
    <rPh sb="92" eb="94">
      <t>イッテイ</t>
    </rPh>
    <rPh sb="95" eb="97">
      <t>リヨウ</t>
    </rPh>
    <rPh sb="98" eb="100">
      <t>ミコ</t>
    </rPh>
    <rPh sb="106" eb="108">
      <t>タンタイ</t>
    </rPh>
    <rPh sb="112" eb="114">
      <t>サイサン</t>
    </rPh>
    <rPh sb="119" eb="122">
      <t>チュウシャジョウ</t>
    </rPh>
    <rPh sb="126" eb="129">
      <t>コウジョウテキ</t>
    </rPh>
    <rPh sb="130" eb="132">
      <t>アカジ</t>
    </rPh>
    <rPh sb="133" eb="136">
      <t>チュウシャジョウ</t>
    </rPh>
    <rPh sb="137" eb="139">
      <t>ハイシ</t>
    </rPh>
    <rPh sb="142" eb="143">
      <t>フク</t>
    </rPh>
    <rPh sb="145" eb="147">
      <t>ケイエイ</t>
    </rPh>
    <rPh sb="147" eb="149">
      <t>カイゼン</t>
    </rPh>
    <rPh sb="150" eb="151">
      <t>ト</t>
    </rPh>
    <rPh sb="152" eb="153">
      <t>ク</t>
    </rPh>
    <rPh sb="155" eb="157">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</si>
</sst>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204.5</c:v>
                </c:pt>
                <c:pt idx="1">
                  <c:v>176.6</c:v>
                </c:pt>
                <c:pt idx="2">
                  <c:v>128.6</c:v>
                </c:pt>
                <c:pt idx="3">
                  <c:v>107.3</c:v>
                </c:pt>
                <c:pt idx="4">
                  <c:v>101.5</c:v>
                </c:pt>
              </c:numCache>
            </c:numRef>
          </c:val>
          <c:extLst>
            <c:ext xmlns:c16="http://schemas.microsoft.com/office/drawing/2014/chart" uri="{C3380CC4-5D6E-409C-BE32-E72D297353CC}">
              <c16:uniqueId val="{00000000-A0F4-42B9-B341-6AC74DCDA84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384.2</c:v>
                </c:pt>
                <c:pt idx="2">
                  <c:v>754.2</c:v>
                </c:pt>
                <c:pt idx="3">
                  <c:v>383.4</c:v>
                </c:pt>
                <c:pt idx="4">
                  <c:v>338.4</c:v>
                </c:pt>
              </c:numCache>
            </c:numRef>
          </c:val>
          <c:smooth val="0"/>
          <c:extLst>
            <c:ext xmlns:c16="http://schemas.microsoft.com/office/drawing/2014/chart" uri="{C3380CC4-5D6E-409C-BE32-E72D297353CC}">
              <c16:uniqueId val="{00000001-A0F4-42B9-B341-6AC74DCDA84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B97-4443-BE27-E80CCEA6702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83.1</c:v>
                </c:pt>
                <c:pt idx="2">
                  <c:v>54.4</c:v>
                </c:pt>
                <c:pt idx="3">
                  <c:v>70.3</c:v>
                </c:pt>
                <c:pt idx="4">
                  <c:v>70</c:v>
                </c:pt>
              </c:numCache>
            </c:numRef>
          </c:val>
          <c:smooth val="0"/>
          <c:extLst>
            <c:ext xmlns:c16="http://schemas.microsoft.com/office/drawing/2014/chart" uri="{C3380CC4-5D6E-409C-BE32-E72D297353CC}">
              <c16:uniqueId val="{00000001-AB97-4443-BE27-E80CCEA6702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9A6-49C3-9C62-9D6EAA5371C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9A6-49C3-9C62-9D6EAA5371C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D2E-4969-83EB-732D3C03532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D2E-4969-83EB-732D3C03532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3.4</c:v>
                </c:pt>
                <c:pt idx="4">
                  <c:v>6.7</c:v>
                </c:pt>
              </c:numCache>
            </c:numRef>
          </c:val>
          <c:extLst>
            <c:ext xmlns:c16="http://schemas.microsoft.com/office/drawing/2014/chart" uri="{C3380CC4-5D6E-409C-BE32-E72D297353CC}">
              <c16:uniqueId val="{00000000-D13F-4187-AF5A-795A6FEF0C1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3.8</c:v>
                </c:pt>
                <c:pt idx="2">
                  <c:v>2</c:v>
                </c:pt>
                <c:pt idx="3">
                  <c:v>10.199999999999999</c:v>
                </c:pt>
                <c:pt idx="4">
                  <c:v>5.0999999999999996</c:v>
                </c:pt>
              </c:numCache>
            </c:numRef>
          </c:val>
          <c:smooth val="0"/>
          <c:extLst>
            <c:ext xmlns:c16="http://schemas.microsoft.com/office/drawing/2014/chart" uri="{C3380CC4-5D6E-409C-BE32-E72D297353CC}">
              <c16:uniqueId val="{00000001-D13F-4187-AF5A-795A6FEF0C1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11</c:v>
                </c:pt>
                <c:pt idx="4">
                  <c:v>39</c:v>
                </c:pt>
              </c:numCache>
            </c:numRef>
          </c:val>
          <c:extLst>
            <c:ext xmlns:c16="http://schemas.microsoft.com/office/drawing/2014/chart" uri="{C3380CC4-5D6E-409C-BE32-E72D297353CC}">
              <c16:uniqueId val="{00000000-4018-4EF4-BFD9-E1A08293169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17</c:v>
                </c:pt>
                <c:pt idx="2">
                  <c:v>15</c:v>
                </c:pt>
                <c:pt idx="3">
                  <c:v>407</c:v>
                </c:pt>
                <c:pt idx="4">
                  <c:v>166</c:v>
                </c:pt>
              </c:numCache>
            </c:numRef>
          </c:val>
          <c:smooth val="0"/>
          <c:extLst>
            <c:ext xmlns:c16="http://schemas.microsoft.com/office/drawing/2014/chart" uri="{C3380CC4-5D6E-409C-BE32-E72D297353CC}">
              <c16:uniqueId val="{00000001-4018-4EF4-BFD9-E1A08293169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51.7</c:v>
                </c:pt>
                <c:pt idx="1">
                  <c:v>36.200000000000003</c:v>
                </c:pt>
                <c:pt idx="2">
                  <c:v>37.5</c:v>
                </c:pt>
                <c:pt idx="3">
                  <c:v>37.5</c:v>
                </c:pt>
                <c:pt idx="4">
                  <c:v>23.3</c:v>
                </c:pt>
              </c:numCache>
            </c:numRef>
          </c:val>
          <c:extLst>
            <c:ext xmlns:c16="http://schemas.microsoft.com/office/drawing/2014/chart" uri="{C3380CC4-5D6E-409C-BE32-E72D297353CC}">
              <c16:uniqueId val="{00000000-35BE-4A46-85A9-B31DDEC42A4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279.89999999999998</c:v>
                </c:pt>
                <c:pt idx="2">
                  <c:v>295.5</c:v>
                </c:pt>
                <c:pt idx="3">
                  <c:v>224.4</c:v>
                </c:pt>
                <c:pt idx="4">
                  <c:v>251.9</c:v>
                </c:pt>
              </c:numCache>
            </c:numRef>
          </c:val>
          <c:smooth val="0"/>
          <c:extLst>
            <c:ext xmlns:c16="http://schemas.microsoft.com/office/drawing/2014/chart" uri="{C3380CC4-5D6E-409C-BE32-E72D297353CC}">
              <c16:uniqueId val="{00000001-35BE-4A46-85A9-B31DDEC42A4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53.7</c:v>
                </c:pt>
                <c:pt idx="1">
                  <c:v>47.2</c:v>
                </c:pt>
                <c:pt idx="2">
                  <c:v>42.3</c:v>
                </c:pt>
                <c:pt idx="3">
                  <c:v>5.2</c:v>
                </c:pt>
                <c:pt idx="4">
                  <c:v>-5.4</c:v>
                </c:pt>
              </c:numCache>
            </c:numRef>
          </c:val>
          <c:extLst>
            <c:ext xmlns:c16="http://schemas.microsoft.com/office/drawing/2014/chart" uri="{C3380CC4-5D6E-409C-BE32-E72D297353CC}">
              <c16:uniqueId val="{00000000-1492-4000-A3FC-8341B85D6CD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30.4</c:v>
                </c:pt>
                <c:pt idx="2">
                  <c:v>33.6</c:v>
                </c:pt>
                <c:pt idx="3">
                  <c:v>-122.5</c:v>
                </c:pt>
                <c:pt idx="4">
                  <c:v>8.5</c:v>
                </c:pt>
              </c:numCache>
            </c:numRef>
          </c:val>
          <c:smooth val="0"/>
          <c:extLst>
            <c:ext xmlns:c16="http://schemas.microsoft.com/office/drawing/2014/chart" uri="{C3380CC4-5D6E-409C-BE32-E72D297353CC}">
              <c16:uniqueId val="{00000001-1492-4000-A3FC-8341B85D6CD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19102</c:v>
                </c:pt>
                <c:pt idx="1">
                  <c:v>15044</c:v>
                </c:pt>
                <c:pt idx="2">
                  <c:v>7994</c:v>
                </c:pt>
                <c:pt idx="3">
                  <c:v>969</c:v>
                </c:pt>
                <c:pt idx="4">
                  <c:v>-1417</c:v>
                </c:pt>
              </c:numCache>
            </c:numRef>
          </c:val>
          <c:extLst>
            <c:ext xmlns:c16="http://schemas.microsoft.com/office/drawing/2014/chart" uri="{C3380CC4-5D6E-409C-BE32-E72D297353CC}">
              <c16:uniqueId val="{00000000-15D5-4D34-8B40-450C0B3C8F9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8183</c:v>
                </c:pt>
                <c:pt idx="2">
                  <c:v>7940</c:v>
                </c:pt>
                <c:pt idx="3">
                  <c:v>2576</c:v>
                </c:pt>
                <c:pt idx="4">
                  <c:v>4153</c:v>
                </c:pt>
              </c:numCache>
            </c:numRef>
          </c:val>
          <c:smooth val="0"/>
          <c:extLst>
            <c:ext xmlns:c16="http://schemas.microsoft.com/office/drawing/2014/chart" uri="{C3380CC4-5D6E-409C-BE32-E72D297353CC}">
              <c16:uniqueId val="{00000001-15D5-4D34-8B40-450C0B3C8F9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AS1" sqref="AS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三重県伊賀市　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13159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558</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111</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204.5</v>
      </c>
      <c r="V31" s="113"/>
      <c r="W31" s="113"/>
      <c r="X31" s="113"/>
      <c r="Y31" s="113"/>
      <c r="Z31" s="113"/>
      <c r="AA31" s="113"/>
      <c r="AB31" s="113"/>
      <c r="AC31" s="113"/>
      <c r="AD31" s="113"/>
      <c r="AE31" s="113"/>
      <c r="AF31" s="113"/>
      <c r="AG31" s="113"/>
      <c r="AH31" s="113"/>
      <c r="AI31" s="113"/>
      <c r="AJ31" s="113"/>
      <c r="AK31" s="113"/>
      <c r="AL31" s="113"/>
      <c r="AM31" s="113"/>
      <c r="AN31" s="113">
        <f>データ!Z7</f>
        <v>176.6</v>
      </c>
      <c r="AO31" s="113"/>
      <c r="AP31" s="113"/>
      <c r="AQ31" s="113"/>
      <c r="AR31" s="113"/>
      <c r="AS31" s="113"/>
      <c r="AT31" s="113"/>
      <c r="AU31" s="113"/>
      <c r="AV31" s="113"/>
      <c r="AW31" s="113"/>
      <c r="AX31" s="113"/>
      <c r="AY31" s="113"/>
      <c r="AZ31" s="113"/>
      <c r="BA31" s="113"/>
      <c r="BB31" s="113"/>
      <c r="BC31" s="113"/>
      <c r="BD31" s="113"/>
      <c r="BE31" s="113"/>
      <c r="BF31" s="113"/>
      <c r="BG31" s="113">
        <f>データ!AA7</f>
        <v>128.6</v>
      </c>
      <c r="BH31" s="113"/>
      <c r="BI31" s="113"/>
      <c r="BJ31" s="113"/>
      <c r="BK31" s="113"/>
      <c r="BL31" s="113"/>
      <c r="BM31" s="113"/>
      <c r="BN31" s="113"/>
      <c r="BO31" s="113"/>
      <c r="BP31" s="113"/>
      <c r="BQ31" s="113"/>
      <c r="BR31" s="113"/>
      <c r="BS31" s="113"/>
      <c r="BT31" s="113"/>
      <c r="BU31" s="113"/>
      <c r="BV31" s="113"/>
      <c r="BW31" s="113"/>
      <c r="BX31" s="113"/>
      <c r="BY31" s="113"/>
      <c r="BZ31" s="113">
        <f>データ!AB7</f>
        <v>107.3</v>
      </c>
      <c r="CA31" s="113"/>
      <c r="CB31" s="113"/>
      <c r="CC31" s="113"/>
      <c r="CD31" s="113"/>
      <c r="CE31" s="113"/>
      <c r="CF31" s="113"/>
      <c r="CG31" s="113"/>
      <c r="CH31" s="113"/>
      <c r="CI31" s="113"/>
      <c r="CJ31" s="113"/>
      <c r="CK31" s="113"/>
      <c r="CL31" s="113"/>
      <c r="CM31" s="113"/>
      <c r="CN31" s="113"/>
      <c r="CO31" s="113"/>
      <c r="CP31" s="113"/>
      <c r="CQ31" s="113"/>
      <c r="CR31" s="113"/>
      <c r="CS31" s="113">
        <f>データ!AC7</f>
        <v>101.5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3.4</v>
      </c>
      <c r="GR31" s="113"/>
      <c r="GS31" s="113"/>
      <c r="GT31" s="113"/>
      <c r="GU31" s="113"/>
      <c r="GV31" s="113"/>
      <c r="GW31" s="113"/>
      <c r="GX31" s="113"/>
      <c r="GY31" s="113"/>
      <c r="GZ31" s="113"/>
      <c r="HA31" s="113"/>
      <c r="HB31" s="113"/>
      <c r="HC31" s="113"/>
      <c r="HD31" s="113"/>
      <c r="HE31" s="113"/>
      <c r="HF31" s="113"/>
      <c r="HG31" s="113"/>
      <c r="HH31" s="113"/>
      <c r="HI31" s="113"/>
      <c r="HJ31" s="113">
        <f>データ!AN7</f>
        <v>6.7</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51.7</v>
      </c>
      <c r="JD31" s="115"/>
      <c r="JE31" s="115"/>
      <c r="JF31" s="115"/>
      <c r="JG31" s="115"/>
      <c r="JH31" s="115"/>
      <c r="JI31" s="115"/>
      <c r="JJ31" s="115"/>
      <c r="JK31" s="115"/>
      <c r="JL31" s="115"/>
      <c r="JM31" s="115"/>
      <c r="JN31" s="115"/>
      <c r="JO31" s="115"/>
      <c r="JP31" s="115"/>
      <c r="JQ31" s="115"/>
      <c r="JR31" s="115"/>
      <c r="JS31" s="115"/>
      <c r="JT31" s="115"/>
      <c r="JU31" s="116"/>
      <c r="JV31" s="114">
        <f>データ!DL7</f>
        <v>36.200000000000003</v>
      </c>
      <c r="JW31" s="115"/>
      <c r="JX31" s="115"/>
      <c r="JY31" s="115"/>
      <c r="JZ31" s="115"/>
      <c r="KA31" s="115"/>
      <c r="KB31" s="115"/>
      <c r="KC31" s="115"/>
      <c r="KD31" s="115"/>
      <c r="KE31" s="115"/>
      <c r="KF31" s="115"/>
      <c r="KG31" s="115"/>
      <c r="KH31" s="115"/>
      <c r="KI31" s="115"/>
      <c r="KJ31" s="115"/>
      <c r="KK31" s="115"/>
      <c r="KL31" s="115"/>
      <c r="KM31" s="115"/>
      <c r="KN31" s="116"/>
      <c r="KO31" s="114">
        <f>データ!DM7</f>
        <v>37.5</v>
      </c>
      <c r="KP31" s="115"/>
      <c r="KQ31" s="115"/>
      <c r="KR31" s="115"/>
      <c r="KS31" s="115"/>
      <c r="KT31" s="115"/>
      <c r="KU31" s="115"/>
      <c r="KV31" s="115"/>
      <c r="KW31" s="115"/>
      <c r="KX31" s="115"/>
      <c r="KY31" s="115"/>
      <c r="KZ31" s="115"/>
      <c r="LA31" s="115"/>
      <c r="LB31" s="115"/>
      <c r="LC31" s="115"/>
      <c r="LD31" s="115"/>
      <c r="LE31" s="115"/>
      <c r="LF31" s="115"/>
      <c r="LG31" s="116"/>
      <c r="LH31" s="114">
        <f>データ!DN7</f>
        <v>37.5</v>
      </c>
      <c r="LI31" s="115"/>
      <c r="LJ31" s="115"/>
      <c r="LK31" s="115"/>
      <c r="LL31" s="115"/>
      <c r="LM31" s="115"/>
      <c r="LN31" s="115"/>
      <c r="LO31" s="115"/>
      <c r="LP31" s="115"/>
      <c r="LQ31" s="115"/>
      <c r="LR31" s="115"/>
      <c r="LS31" s="115"/>
      <c r="LT31" s="115"/>
      <c r="LU31" s="115"/>
      <c r="LV31" s="115"/>
      <c r="LW31" s="115"/>
      <c r="LX31" s="115"/>
      <c r="LY31" s="115"/>
      <c r="LZ31" s="116"/>
      <c r="MA31" s="114">
        <f>データ!DO7</f>
        <v>23.3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241.9</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2.2999999999999998</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151.19999999999999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11</v>
      </c>
      <c r="CA52" s="120"/>
      <c r="CB52" s="120"/>
      <c r="CC52" s="120"/>
      <c r="CD52" s="120"/>
      <c r="CE52" s="120"/>
      <c r="CF52" s="120"/>
      <c r="CG52" s="120"/>
      <c r="CH52" s="120"/>
      <c r="CI52" s="120"/>
      <c r="CJ52" s="120"/>
      <c r="CK52" s="120"/>
      <c r="CL52" s="120"/>
      <c r="CM52" s="120"/>
      <c r="CN52" s="120"/>
      <c r="CO52" s="120"/>
      <c r="CP52" s="120"/>
      <c r="CQ52" s="120"/>
      <c r="CR52" s="120"/>
      <c r="CS52" s="120">
        <f>データ!AY7</f>
        <v>39</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53.7</v>
      </c>
      <c r="EM52" s="113"/>
      <c r="EN52" s="113"/>
      <c r="EO52" s="113"/>
      <c r="EP52" s="113"/>
      <c r="EQ52" s="113"/>
      <c r="ER52" s="113"/>
      <c r="ES52" s="113"/>
      <c r="ET52" s="113"/>
      <c r="EU52" s="113"/>
      <c r="EV52" s="113"/>
      <c r="EW52" s="113"/>
      <c r="EX52" s="113"/>
      <c r="EY52" s="113"/>
      <c r="EZ52" s="113"/>
      <c r="FA52" s="113"/>
      <c r="FB52" s="113"/>
      <c r="FC52" s="113"/>
      <c r="FD52" s="113"/>
      <c r="FE52" s="113">
        <f>データ!BG7</f>
        <v>47.2</v>
      </c>
      <c r="FF52" s="113"/>
      <c r="FG52" s="113"/>
      <c r="FH52" s="113"/>
      <c r="FI52" s="113"/>
      <c r="FJ52" s="113"/>
      <c r="FK52" s="113"/>
      <c r="FL52" s="113"/>
      <c r="FM52" s="113"/>
      <c r="FN52" s="113"/>
      <c r="FO52" s="113"/>
      <c r="FP52" s="113"/>
      <c r="FQ52" s="113"/>
      <c r="FR52" s="113"/>
      <c r="FS52" s="113"/>
      <c r="FT52" s="113"/>
      <c r="FU52" s="113"/>
      <c r="FV52" s="113"/>
      <c r="FW52" s="113"/>
      <c r="FX52" s="113">
        <f>データ!BH7</f>
        <v>42.3</v>
      </c>
      <c r="FY52" s="113"/>
      <c r="FZ52" s="113"/>
      <c r="GA52" s="113"/>
      <c r="GB52" s="113"/>
      <c r="GC52" s="113"/>
      <c r="GD52" s="113"/>
      <c r="GE52" s="113"/>
      <c r="GF52" s="113"/>
      <c r="GG52" s="113"/>
      <c r="GH52" s="113"/>
      <c r="GI52" s="113"/>
      <c r="GJ52" s="113"/>
      <c r="GK52" s="113"/>
      <c r="GL52" s="113"/>
      <c r="GM52" s="113"/>
      <c r="GN52" s="113"/>
      <c r="GO52" s="113"/>
      <c r="GP52" s="113"/>
      <c r="GQ52" s="113">
        <f>データ!BI7</f>
        <v>5.2</v>
      </c>
      <c r="GR52" s="113"/>
      <c r="GS52" s="113"/>
      <c r="GT52" s="113"/>
      <c r="GU52" s="113"/>
      <c r="GV52" s="113"/>
      <c r="GW52" s="113"/>
      <c r="GX52" s="113"/>
      <c r="GY52" s="113"/>
      <c r="GZ52" s="113"/>
      <c r="HA52" s="113"/>
      <c r="HB52" s="113"/>
      <c r="HC52" s="113"/>
      <c r="HD52" s="113"/>
      <c r="HE52" s="113"/>
      <c r="HF52" s="113"/>
      <c r="HG52" s="113"/>
      <c r="HH52" s="113"/>
      <c r="HI52" s="113"/>
      <c r="HJ52" s="113">
        <f>データ!BJ7</f>
        <v>-5.4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19102</v>
      </c>
      <c r="JD52" s="120"/>
      <c r="JE52" s="120"/>
      <c r="JF52" s="120"/>
      <c r="JG52" s="120"/>
      <c r="JH52" s="120"/>
      <c r="JI52" s="120"/>
      <c r="JJ52" s="120"/>
      <c r="JK52" s="120"/>
      <c r="JL52" s="120"/>
      <c r="JM52" s="120"/>
      <c r="JN52" s="120"/>
      <c r="JO52" s="120"/>
      <c r="JP52" s="120"/>
      <c r="JQ52" s="120"/>
      <c r="JR52" s="120"/>
      <c r="JS52" s="120"/>
      <c r="JT52" s="120"/>
      <c r="JU52" s="120"/>
      <c r="JV52" s="120">
        <f>データ!BR7</f>
        <v>15044</v>
      </c>
      <c r="JW52" s="120"/>
      <c r="JX52" s="120"/>
      <c r="JY52" s="120"/>
      <c r="JZ52" s="120"/>
      <c r="KA52" s="120"/>
      <c r="KB52" s="120"/>
      <c r="KC52" s="120"/>
      <c r="KD52" s="120"/>
      <c r="KE52" s="120"/>
      <c r="KF52" s="120"/>
      <c r="KG52" s="120"/>
      <c r="KH52" s="120"/>
      <c r="KI52" s="120"/>
      <c r="KJ52" s="120"/>
      <c r="KK52" s="120"/>
      <c r="KL52" s="120"/>
      <c r="KM52" s="120"/>
      <c r="KN52" s="120"/>
      <c r="KO52" s="120">
        <f>データ!BS7</f>
        <v>7994</v>
      </c>
      <c r="KP52" s="120"/>
      <c r="KQ52" s="120"/>
      <c r="KR52" s="120"/>
      <c r="KS52" s="120"/>
      <c r="KT52" s="120"/>
      <c r="KU52" s="120"/>
      <c r="KV52" s="120"/>
      <c r="KW52" s="120"/>
      <c r="KX52" s="120"/>
      <c r="KY52" s="120"/>
      <c r="KZ52" s="120"/>
      <c r="LA52" s="120"/>
      <c r="LB52" s="120"/>
      <c r="LC52" s="120"/>
      <c r="LD52" s="120"/>
      <c r="LE52" s="120"/>
      <c r="LF52" s="120"/>
      <c r="LG52" s="120"/>
      <c r="LH52" s="120">
        <f>データ!BT7</f>
        <v>969</v>
      </c>
      <c r="LI52" s="120"/>
      <c r="LJ52" s="120"/>
      <c r="LK52" s="120"/>
      <c r="LL52" s="120"/>
      <c r="LM52" s="120"/>
      <c r="LN52" s="120"/>
      <c r="LO52" s="120"/>
      <c r="LP52" s="120"/>
      <c r="LQ52" s="120"/>
      <c r="LR52" s="120"/>
      <c r="LS52" s="120"/>
      <c r="LT52" s="120"/>
      <c r="LU52" s="120"/>
      <c r="LV52" s="120"/>
      <c r="LW52" s="120"/>
      <c r="LX52" s="120"/>
      <c r="LY52" s="120"/>
      <c r="LZ52" s="120"/>
      <c r="MA52" s="120">
        <f>データ!BU7</f>
        <v>-1417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19.8</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611022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59.6</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3ritXxSzYjp2VrRG54oM7CyR88VfG4CbRr+W1uWcmpF+qcbqu3JmYLapHEYL/fvwws0IL2V/w7U8Zt/t0RDnAg==" saltValue="yeJoCAgIkkkQ+fLiEjRSP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103</v>
      </c>
      <c r="AN5" s="47" t="s">
        <v>104</v>
      </c>
      <c r="AO5" s="47" t="s">
        <v>95</v>
      </c>
      <c r="AP5" s="47" t="s">
        <v>96</v>
      </c>
      <c r="AQ5" s="47" t="s">
        <v>97</v>
      </c>
      <c r="AR5" s="47" t="s">
        <v>98</v>
      </c>
      <c r="AS5" s="47" t="s">
        <v>99</v>
      </c>
      <c r="AT5" s="47" t="s">
        <v>100</v>
      </c>
      <c r="AU5" s="47" t="s">
        <v>90</v>
      </c>
      <c r="AV5" s="47" t="s">
        <v>102</v>
      </c>
      <c r="AW5" s="47" t="s">
        <v>105</v>
      </c>
      <c r="AX5" s="47" t="s">
        <v>93</v>
      </c>
      <c r="AY5" s="47" t="s">
        <v>104</v>
      </c>
      <c r="AZ5" s="47" t="s">
        <v>95</v>
      </c>
      <c r="BA5" s="47" t="s">
        <v>96</v>
      </c>
      <c r="BB5" s="47" t="s">
        <v>97</v>
      </c>
      <c r="BC5" s="47" t="s">
        <v>98</v>
      </c>
      <c r="BD5" s="47" t="s">
        <v>99</v>
      </c>
      <c r="BE5" s="47" t="s">
        <v>100</v>
      </c>
      <c r="BF5" s="47" t="s">
        <v>101</v>
      </c>
      <c r="BG5" s="47" t="s">
        <v>102</v>
      </c>
      <c r="BH5" s="47" t="s">
        <v>92</v>
      </c>
      <c r="BI5" s="47" t="s">
        <v>93</v>
      </c>
      <c r="BJ5" s="47" t="s">
        <v>94</v>
      </c>
      <c r="BK5" s="47" t="s">
        <v>95</v>
      </c>
      <c r="BL5" s="47" t="s">
        <v>96</v>
      </c>
      <c r="BM5" s="47" t="s">
        <v>97</v>
      </c>
      <c r="BN5" s="47" t="s">
        <v>98</v>
      </c>
      <c r="BO5" s="47" t="s">
        <v>99</v>
      </c>
      <c r="BP5" s="47" t="s">
        <v>100</v>
      </c>
      <c r="BQ5" s="47" t="s">
        <v>101</v>
      </c>
      <c r="BR5" s="47" t="s">
        <v>102</v>
      </c>
      <c r="BS5" s="47" t="s">
        <v>105</v>
      </c>
      <c r="BT5" s="47" t="s">
        <v>93</v>
      </c>
      <c r="BU5" s="47" t="s">
        <v>104</v>
      </c>
      <c r="BV5" s="47" t="s">
        <v>95</v>
      </c>
      <c r="BW5" s="47" t="s">
        <v>96</v>
      </c>
      <c r="BX5" s="47" t="s">
        <v>97</v>
      </c>
      <c r="BY5" s="47" t="s">
        <v>98</v>
      </c>
      <c r="BZ5" s="47" t="s">
        <v>99</v>
      </c>
      <c r="CA5" s="47" t="s">
        <v>100</v>
      </c>
      <c r="CB5" s="47" t="s">
        <v>90</v>
      </c>
      <c r="CC5" s="47" t="s">
        <v>91</v>
      </c>
      <c r="CD5" s="47" t="s">
        <v>92</v>
      </c>
      <c r="CE5" s="47" t="s">
        <v>93</v>
      </c>
      <c r="CF5" s="47" t="s">
        <v>104</v>
      </c>
      <c r="CG5" s="47" t="s">
        <v>95</v>
      </c>
      <c r="CH5" s="47" t="s">
        <v>96</v>
      </c>
      <c r="CI5" s="47" t="s">
        <v>97</v>
      </c>
      <c r="CJ5" s="47" t="s">
        <v>98</v>
      </c>
      <c r="CK5" s="47" t="s">
        <v>99</v>
      </c>
      <c r="CL5" s="47" t="s">
        <v>100</v>
      </c>
      <c r="CM5" s="145"/>
      <c r="CN5" s="145"/>
      <c r="CO5" s="47" t="s">
        <v>90</v>
      </c>
      <c r="CP5" s="47" t="s">
        <v>102</v>
      </c>
      <c r="CQ5" s="47" t="s">
        <v>105</v>
      </c>
      <c r="CR5" s="47" t="s">
        <v>93</v>
      </c>
      <c r="CS5" s="47" t="s">
        <v>104</v>
      </c>
      <c r="CT5" s="47" t="s">
        <v>95</v>
      </c>
      <c r="CU5" s="47" t="s">
        <v>96</v>
      </c>
      <c r="CV5" s="47" t="s">
        <v>97</v>
      </c>
      <c r="CW5" s="47" t="s">
        <v>98</v>
      </c>
      <c r="CX5" s="47" t="s">
        <v>99</v>
      </c>
      <c r="CY5" s="47" t="s">
        <v>100</v>
      </c>
      <c r="CZ5" s="47" t="s">
        <v>101</v>
      </c>
      <c r="DA5" s="47" t="s">
        <v>102</v>
      </c>
      <c r="DB5" s="47" t="s">
        <v>105</v>
      </c>
      <c r="DC5" s="47" t="s">
        <v>103</v>
      </c>
      <c r="DD5" s="47" t="s">
        <v>104</v>
      </c>
      <c r="DE5" s="47" t="s">
        <v>95</v>
      </c>
      <c r="DF5" s="47" t="s">
        <v>96</v>
      </c>
      <c r="DG5" s="47" t="s">
        <v>97</v>
      </c>
      <c r="DH5" s="47" t="s">
        <v>98</v>
      </c>
      <c r="DI5" s="47" t="s">
        <v>99</v>
      </c>
      <c r="DJ5" s="47" t="s">
        <v>35</v>
      </c>
      <c r="DK5" s="47" t="s">
        <v>90</v>
      </c>
      <c r="DL5" s="47" t="s">
        <v>102</v>
      </c>
      <c r="DM5" s="47" t="s">
        <v>92</v>
      </c>
      <c r="DN5" s="47" t="s">
        <v>103</v>
      </c>
      <c r="DO5" s="47" t="s">
        <v>104</v>
      </c>
      <c r="DP5" s="47" t="s">
        <v>95</v>
      </c>
      <c r="DQ5" s="47" t="s">
        <v>96</v>
      </c>
      <c r="DR5" s="47" t="s">
        <v>97</v>
      </c>
      <c r="DS5" s="47" t="s">
        <v>98</v>
      </c>
      <c r="DT5" s="47" t="s">
        <v>99</v>
      </c>
      <c r="DU5" s="47" t="s">
        <v>100</v>
      </c>
    </row>
    <row r="6" spans="1:125" s="54" customFormat="1" x14ac:dyDescent="0.15">
      <c r="A6" s="37" t="s">
        <v>106</v>
      </c>
      <c r="B6" s="48">
        <f>B8</f>
        <v>2021</v>
      </c>
      <c r="C6" s="48">
        <f t="shared" ref="C6:X6" si="1">C8</f>
        <v>242161</v>
      </c>
      <c r="D6" s="48">
        <f t="shared" si="1"/>
        <v>47</v>
      </c>
      <c r="E6" s="48">
        <f t="shared" si="1"/>
        <v>14</v>
      </c>
      <c r="F6" s="48">
        <f t="shared" si="1"/>
        <v>0</v>
      </c>
      <c r="G6" s="48">
        <f t="shared" si="1"/>
        <v>1</v>
      </c>
      <c r="H6" s="48" t="str">
        <f>SUBSTITUTE(H8,"　","")</f>
        <v>三重県伊賀市</v>
      </c>
      <c r="I6" s="48" t="str">
        <f t="shared" si="1"/>
        <v>市営駐車場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48</v>
      </c>
      <c r="S6" s="50" t="str">
        <f t="shared" si="1"/>
        <v>駅</v>
      </c>
      <c r="T6" s="50" t="str">
        <f t="shared" si="1"/>
        <v>無</v>
      </c>
      <c r="U6" s="51">
        <f t="shared" si="1"/>
        <v>13159</v>
      </c>
      <c r="V6" s="51">
        <f t="shared" si="1"/>
        <v>558</v>
      </c>
      <c r="W6" s="51">
        <f t="shared" si="1"/>
        <v>111</v>
      </c>
      <c r="X6" s="50" t="str">
        <f t="shared" si="1"/>
        <v>無</v>
      </c>
      <c r="Y6" s="52">
        <f>IF(Y8="-",NA(),Y8)</f>
        <v>204.5</v>
      </c>
      <c r="Z6" s="52">
        <f t="shared" ref="Z6:AH6" si="2">IF(Z8="-",NA(),Z8)</f>
        <v>176.6</v>
      </c>
      <c r="AA6" s="52">
        <f t="shared" si="2"/>
        <v>128.6</v>
      </c>
      <c r="AB6" s="52">
        <f t="shared" si="2"/>
        <v>107.3</v>
      </c>
      <c r="AC6" s="52">
        <f t="shared" si="2"/>
        <v>101.5</v>
      </c>
      <c r="AD6" s="52">
        <f t="shared" si="2"/>
        <v>241.9</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3.4</v>
      </c>
      <c r="AN6" s="52">
        <f t="shared" si="3"/>
        <v>6.7</v>
      </c>
      <c r="AO6" s="52">
        <f t="shared" si="3"/>
        <v>2.2999999999999998</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11</v>
      </c>
      <c r="AY6" s="53">
        <f t="shared" si="4"/>
        <v>39</v>
      </c>
      <c r="AZ6" s="53">
        <f t="shared" si="4"/>
        <v>33</v>
      </c>
      <c r="BA6" s="53">
        <f t="shared" si="4"/>
        <v>17</v>
      </c>
      <c r="BB6" s="53">
        <f t="shared" si="4"/>
        <v>15</v>
      </c>
      <c r="BC6" s="53">
        <f t="shared" si="4"/>
        <v>407</v>
      </c>
      <c r="BD6" s="53">
        <f t="shared" si="4"/>
        <v>166</v>
      </c>
      <c r="BE6" s="51" t="str">
        <f>IF(BE8="-","",IF(BE8="-","【-】","【"&amp;SUBSTITUTE(TEXT(BE8,"#,##0"),"-","△")&amp;"】"))</f>
        <v>【3,111】</v>
      </c>
      <c r="BF6" s="52">
        <f>IF(BF8="-",NA(),BF8)</f>
        <v>53.7</v>
      </c>
      <c r="BG6" s="52">
        <f t="shared" ref="BG6:BO6" si="5">IF(BG8="-",NA(),BG8)</f>
        <v>47.2</v>
      </c>
      <c r="BH6" s="52">
        <f t="shared" si="5"/>
        <v>42.3</v>
      </c>
      <c r="BI6" s="52">
        <f t="shared" si="5"/>
        <v>5.2</v>
      </c>
      <c r="BJ6" s="52">
        <f t="shared" si="5"/>
        <v>-5.4</v>
      </c>
      <c r="BK6" s="52">
        <f t="shared" si="5"/>
        <v>19.8</v>
      </c>
      <c r="BL6" s="52">
        <f t="shared" si="5"/>
        <v>30.4</v>
      </c>
      <c r="BM6" s="52">
        <f t="shared" si="5"/>
        <v>33.6</v>
      </c>
      <c r="BN6" s="52">
        <f t="shared" si="5"/>
        <v>-122.5</v>
      </c>
      <c r="BO6" s="52">
        <f t="shared" si="5"/>
        <v>8.5</v>
      </c>
      <c r="BP6" s="49" t="str">
        <f>IF(BP8="-","",IF(BP8="-","【-】","【"&amp;SUBSTITUTE(TEXT(BP8,"#,##0.0"),"-","△")&amp;"】"))</f>
        <v>【0.8】</v>
      </c>
      <c r="BQ6" s="53">
        <f>IF(BQ8="-",NA(),BQ8)</f>
        <v>19102</v>
      </c>
      <c r="BR6" s="53">
        <f t="shared" ref="BR6:BZ6" si="6">IF(BR8="-",NA(),BR8)</f>
        <v>15044</v>
      </c>
      <c r="BS6" s="53">
        <f t="shared" si="6"/>
        <v>7994</v>
      </c>
      <c r="BT6" s="53">
        <f t="shared" si="6"/>
        <v>969</v>
      </c>
      <c r="BU6" s="53">
        <f t="shared" si="6"/>
        <v>-1417</v>
      </c>
      <c r="BV6" s="53">
        <f t="shared" si="6"/>
        <v>8624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107</v>
      </c>
      <c r="CM6" s="51">
        <f t="shared" ref="CM6:CN6" si="7">CM8</f>
        <v>611022</v>
      </c>
      <c r="CN6" s="51">
        <f t="shared" si="7"/>
        <v>1600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59.6</v>
      </c>
      <c r="DF6" s="52">
        <f t="shared" si="8"/>
        <v>83.1</v>
      </c>
      <c r="DG6" s="52">
        <f t="shared" si="8"/>
        <v>54.4</v>
      </c>
      <c r="DH6" s="52">
        <f t="shared" si="8"/>
        <v>70.3</v>
      </c>
      <c r="DI6" s="52">
        <f t="shared" si="8"/>
        <v>70</v>
      </c>
      <c r="DJ6" s="49" t="str">
        <f>IF(DJ8="-","",IF(DJ8="-","【-】","【"&amp;SUBSTITUTE(TEXT(DJ8,"#,##0.0"),"-","△")&amp;"】"))</f>
        <v>【99.8】</v>
      </c>
      <c r="DK6" s="52">
        <f>IF(DK8="-",NA(),DK8)</f>
        <v>51.7</v>
      </c>
      <c r="DL6" s="52">
        <f t="shared" ref="DL6:DT6" si="9">IF(DL8="-",NA(),DL8)</f>
        <v>36.200000000000003</v>
      </c>
      <c r="DM6" s="52">
        <f t="shared" si="9"/>
        <v>37.5</v>
      </c>
      <c r="DN6" s="52">
        <f t="shared" si="9"/>
        <v>37.5</v>
      </c>
      <c r="DO6" s="52">
        <f t="shared" si="9"/>
        <v>23.3</v>
      </c>
      <c r="DP6" s="52">
        <f t="shared" si="9"/>
        <v>151.19999999999999</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108</v>
      </c>
      <c r="B7" s="48">
        <f t="shared" ref="B7:X7" si="10">B8</f>
        <v>2021</v>
      </c>
      <c r="C7" s="48">
        <f t="shared" si="10"/>
        <v>242161</v>
      </c>
      <c r="D7" s="48">
        <f t="shared" si="10"/>
        <v>47</v>
      </c>
      <c r="E7" s="48">
        <f t="shared" si="10"/>
        <v>14</v>
      </c>
      <c r="F7" s="48">
        <f t="shared" si="10"/>
        <v>0</v>
      </c>
      <c r="G7" s="48">
        <f t="shared" si="10"/>
        <v>1</v>
      </c>
      <c r="H7" s="48" t="str">
        <f t="shared" si="10"/>
        <v>三重県　伊賀市</v>
      </c>
      <c r="I7" s="48" t="str">
        <f t="shared" si="10"/>
        <v>市営駐車場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48</v>
      </c>
      <c r="S7" s="50" t="str">
        <f t="shared" si="10"/>
        <v>駅</v>
      </c>
      <c r="T7" s="50" t="str">
        <f t="shared" si="10"/>
        <v>無</v>
      </c>
      <c r="U7" s="51">
        <f t="shared" si="10"/>
        <v>13159</v>
      </c>
      <c r="V7" s="51">
        <f t="shared" si="10"/>
        <v>558</v>
      </c>
      <c r="W7" s="51">
        <f t="shared" si="10"/>
        <v>111</v>
      </c>
      <c r="X7" s="50" t="str">
        <f t="shared" si="10"/>
        <v>無</v>
      </c>
      <c r="Y7" s="52">
        <f>Y8</f>
        <v>204.5</v>
      </c>
      <c r="Z7" s="52">
        <f t="shared" ref="Z7:AH7" si="11">Z8</f>
        <v>176.6</v>
      </c>
      <c r="AA7" s="52">
        <f t="shared" si="11"/>
        <v>128.6</v>
      </c>
      <c r="AB7" s="52">
        <f t="shared" si="11"/>
        <v>107.3</v>
      </c>
      <c r="AC7" s="52">
        <f t="shared" si="11"/>
        <v>101.5</v>
      </c>
      <c r="AD7" s="52">
        <f t="shared" si="11"/>
        <v>241.9</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3.4</v>
      </c>
      <c r="AN7" s="52">
        <f t="shared" si="12"/>
        <v>6.7</v>
      </c>
      <c r="AO7" s="52">
        <f t="shared" si="12"/>
        <v>2.2999999999999998</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11</v>
      </c>
      <c r="AY7" s="53">
        <f t="shared" si="13"/>
        <v>39</v>
      </c>
      <c r="AZ7" s="53">
        <f t="shared" si="13"/>
        <v>33</v>
      </c>
      <c r="BA7" s="53">
        <f t="shared" si="13"/>
        <v>17</v>
      </c>
      <c r="BB7" s="53">
        <f t="shared" si="13"/>
        <v>15</v>
      </c>
      <c r="BC7" s="53">
        <f t="shared" si="13"/>
        <v>407</v>
      </c>
      <c r="BD7" s="53">
        <f t="shared" si="13"/>
        <v>166</v>
      </c>
      <c r="BE7" s="51"/>
      <c r="BF7" s="52">
        <f>BF8</f>
        <v>53.7</v>
      </c>
      <c r="BG7" s="52">
        <f t="shared" ref="BG7:BO7" si="14">BG8</f>
        <v>47.2</v>
      </c>
      <c r="BH7" s="52">
        <f t="shared" si="14"/>
        <v>42.3</v>
      </c>
      <c r="BI7" s="52">
        <f t="shared" si="14"/>
        <v>5.2</v>
      </c>
      <c r="BJ7" s="52">
        <f t="shared" si="14"/>
        <v>-5.4</v>
      </c>
      <c r="BK7" s="52">
        <f t="shared" si="14"/>
        <v>19.8</v>
      </c>
      <c r="BL7" s="52">
        <f t="shared" si="14"/>
        <v>30.4</v>
      </c>
      <c r="BM7" s="52">
        <f t="shared" si="14"/>
        <v>33.6</v>
      </c>
      <c r="BN7" s="52">
        <f t="shared" si="14"/>
        <v>-122.5</v>
      </c>
      <c r="BO7" s="52">
        <f t="shared" si="14"/>
        <v>8.5</v>
      </c>
      <c r="BP7" s="49"/>
      <c r="BQ7" s="53">
        <f>BQ8</f>
        <v>19102</v>
      </c>
      <c r="BR7" s="53">
        <f t="shared" ref="BR7:BZ7" si="15">BR8</f>
        <v>15044</v>
      </c>
      <c r="BS7" s="53">
        <f t="shared" si="15"/>
        <v>7994</v>
      </c>
      <c r="BT7" s="53">
        <f t="shared" si="15"/>
        <v>969</v>
      </c>
      <c r="BU7" s="53">
        <f t="shared" si="15"/>
        <v>-1417</v>
      </c>
      <c r="BV7" s="53">
        <f t="shared" si="15"/>
        <v>8624</v>
      </c>
      <c r="BW7" s="53">
        <f t="shared" si="15"/>
        <v>8183</v>
      </c>
      <c r="BX7" s="53">
        <f t="shared" si="15"/>
        <v>7940</v>
      </c>
      <c r="BY7" s="53">
        <f t="shared" si="15"/>
        <v>2576</v>
      </c>
      <c r="BZ7" s="53">
        <f t="shared" si="15"/>
        <v>4153</v>
      </c>
      <c r="CA7" s="51"/>
      <c r="CB7" s="52" t="s">
        <v>109</v>
      </c>
      <c r="CC7" s="52" t="s">
        <v>109</v>
      </c>
      <c r="CD7" s="52" t="s">
        <v>109</v>
      </c>
      <c r="CE7" s="52" t="s">
        <v>109</v>
      </c>
      <c r="CF7" s="52" t="s">
        <v>109</v>
      </c>
      <c r="CG7" s="52" t="s">
        <v>109</v>
      </c>
      <c r="CH7" s="52" t="s">
        <v>109</v>
      </c>
      <c r="CI7" s="52" t="s">
        <v>109</v>
      </c>
      <c r="CJ7" s="52" t="s">
        <v>109</v>
      </c>
      <c r="CK7" s="52" t="s">
        <v>110</v>
      </c>
      <c r="CL7" s="49"/>
      <c r="CM7" s="51">
        <f>CM8</f>
        <v>611022</v>
      </c>
      <c r="CN7" s="51">
        <f>CN8</f>
        <v>1600</v>
      </c>
      <c r="CO7" s="52" t="s">
        <v>109</v>
      </c>
      <c r="CP7" s="52" t="s">
        <v>109</v>
      </c>
      <c r="CQ7" s="52" t="s">
        <v>109</v>
      </c>
      <c r="CR7" s="52" t="s">
        <v>109</v>
      </c>
      <c r="CS7" s="52" t="s">
        <v>109</v>
      </c>
      <c r="CT7" s="52" t="s">
        <v>109</v>
      </c>
      <c r="CU7" s="52" t="s">
        <v>109</v>
      </c>
      <c r="CV7" s="52" t="s">
        <v>109</v>
      </c>
      <c r="CW7" s="52" t="s">
        <v>109</v>
      </c>
      <c r="CX7" s="52" t="s">
        <v>107</v>
      </c>
      <c r="CY7" s="49"/>
      <c r="CZ7" s="52">
        <f>CZ8</f>
        <v>0</v>
      </c>
      <c r="DA7" s="52">
        <f t="shared" ref="DA7:DI7" si="16">DA8</f>
        <v>0</v>
      </c>
      <c r="DB7" s="52">
        <f t="shared" si="16"/>
        <v>0</v>
      </c>
      <c r="DC7" s="52">
        <f t="shared" si="16"/>
        <v>0</v>
      </c>
      <c r="DD7" s="52">
        <f t="shared" si="16"/>
        <v>0</v>
      </c>
      <c r="DE7" s="52">
        <f t="shared" si="16"/>
        <v>59.6</v>
      </c>
      <c r="DF7" s="52">
        <f t="shared" si="16"/>
        <v>83.1</v>
      </c>
      <c r="DG7" s="52">
        <f t="shared" si="16"/>
        <v>54.4</v>
      </c>
      <c r="DH7" s="52">
        <f t="shared" si="16"/>
        <v>70.3</v>
      </c>
      <c r="DI7" s="52">
        <f t="shared" si="16"/>
        <v>70</v>
      </c>
      <c r="DJ7" s="49"/>
      <c r="DK7" s="52">
        <f>DK8</f>
        <v>51.7</v>
      </c>
      <c r="DL7" s="52">
        <f t="shared" ref="DL7:DT7" si="17">DL8</f>
        <v>36.200000000000003</v>
      </c>
      <c r="DM7" s="52">
        <f t="shared" si="17"/>
        <v>37.5</v>
      </c>
      <c r="DN7" s="52">
        <f t="shared" si="17"/>
        <v>37.5</v>
      </c>
      <c r="DO7" s="52">
        <f t="shared" si="17"/>
        <v>23.3</v>
      </c>
      <c r="DP7" s="52">
        <f t="shared" si="17"/>
        <v>151.19999999999999</v>
      </c>
      <c r="DQ7" s="52">
        <f t="shared" si="17"/>
        <v>279.89999999999998</v>
      </c>
      <c r="DR7" s="52">
        <f t="shared" si="17"/>
        <v>295.5</v>
      </c>
      <c r="DS7" s="52">
        <f t="shared" si="17"/>
        <v>224.4</v>
      </c>
      <c r="DT7" s="52">
        <f t="shared" si="17"/>
        <v>251.9</v>
      </c>
      <c r="DU7" s="49"/>
    </row>
    <row r="8" spans="1:125" s="54" customFormat="1" x14ac:dyDescent="0.15">
      <c r="A8" s="37"/>
      <c r="B8" s="55">
        <v>2021</v>
      </c>
      <c r="C8" s="55">
        <v>242161</v>
      </c>
      <c r="D8" s="55">
        <v>47</v>
      </c>
      <c r="E8" s="55">
        <v>14</v>
      </c>
      <c r="F8" s="55">
        <v>0</v>
      </c>
      <c r="G8" s="55">
        <v>1</v>
      </c>
      <c r="H8" s="55" t="s">
        <v>111</v>
      </c>
      <c r="I8" s="55" t="s">
        <v>112</v>
      </c>
      <c r="J8" s="55" t="s">
        <v>113</v>
      </c>
      <c r="K8" s="55" t="s">
        <v>114</v>
      </c>
      <c r="L8" s="55" t="s">
        <v>115</v>
      </c>
      <c r="M8" s="55" t="s">
        <v>116</v>
      </c>
      <c r="N8" s="55" t="s">
        <v>117</v>
      </c>
      <c r="O8" s="56" t="s">
        <v>118</v>
      </c>
      <c r="P8" s="57" t="s">
        <v>119</v>
      </c>
      <c r="Q8" s="57" t="s">
        <v>120</v>
      </c>
      <c r="R8" s="58">
        <v>48</v>
      </c>
      <c r="S8" s="57" t="s">
        <v>121</v>
      </c>
      <c r="T8" s="57" t="s">
        <v>122</v>
      </c>
      <c r="U8" s="58">
        <v>13159</v>
      </c>
      <c r="V8" s="58">
        <v>558</v>
      </c>
      <c r="W8" s="58">
        <v>111</v>
      </c>
      <c r="X8" s="57" t="s">
        <v>122</v>
      </c>
      <c r="Y8" s="59">
        <v>204.5</v>
      </c>
      <c r="Z8" s="59">
        <v>176.6</v>
      </c>
      <c r="AA8" s="59">
        <v>128.6</v>
      </c>
      <c r="AB8" s="59">
        <v>107.3</v>
      </c>
      <c r="AC8" s="59">
        <v>101.5</v>
      </c>
      <c r="AD8" s="59">
        <v>241.9</v>
      </c>
      <c r="AE8" s="59">
        <v>384.2</v>
      </c>
      <c r="AF8" s="59">
        <v>754.2</v>
      </c>
      <c r="AG8" s="59">
        <v>383.4</v>
      </c>
      <c r="AH8" s="59">
        <v>338.4</v>
      </c>
      <c r="AI8" s="56">
        <v>236.1</v>
      </c>
      <c r="AJ8" s="59">
        <v>0</v>
      </c>
      <c r="AK8" s="59">
        <v>0</v>
      </c>
      <c r="AL8" s="59">
        <v>0</v>
      </c>
      <c r="AM8" s="59">
        <v>3.4</v>
      </c>
      <c r="AN8" s="59">
        <v>6.7</v>
      </c>
      <c r="AO8" s="59">
        <v>2.2999999999999998</v>
      </c>
      <c r="AP8" s="59">
        <v>3.8</v>
      </c>
      <c r="AQ8" s="59">
        <v>2</v>
      </c>
      <c r="AR8" s="59">
        <v>10.199999999999999</v>
      </c>
      <c r="AS8" s="59">
        <v>5.0999999999999996</v>
      </c>
      <c r="AT8" s="56">
        <v>5.2</v>
      </c>
      <c r="AU8" s="60">
        <v>0</v>
      </c>
      <c r="AV8" s="60">
        <v>0</v>
      </c>
      <c r="AW8" s="60">
        <v>0</v>
      </c>
      <c r="AX8" s="60">
        <v>11</v>
      </c>
      <c r="AY8" s="60">
        <v>39</v>
      </c>
      <c r="AZ8" s="60">
        <v>33</v>
      </c>
      <c r="BA8" s="60">
        <v>17</v>
      </c>
      <c r="BB8" s="60">
        <v>15</v>
      </c>
      <c r="BC8" s="60">
        <v>407</v>
      </c>
      <c r="BD8" s="60">
        <v>166</v>
      </c>
      <c r="BE8" s="60">
        <v>3111</v>
      </c>
      <c r="BF8" s="59">
        <v>53.7</v>
      </c>
      <c r="BG8" s="59">
        <v>47.2</v>
      </c>
      <c r="BH8" s="59">
        <v>42.3</v>
      </c>
      <c r="BI8" s="59">
        <v>5.2</v>
      </c>
      <c r="BJ8" s="59">
        <v>-5.4</v>
      </c>
      <c r="BK8" s="59">
        <v>19.8</v>
      </c>
      <c r="BL8" s="59">
        <v>30.4</v>
      </c>
      <c r="BM8" s="59">
        <v>33.6</v>
      </c>
      <c r="BN8" s="59">
        <v>-122.5</v>
      </c>
      <c r="BO8" s="59">
        <v>8.5</v>
      </c>
      <c r="BP8" s="56">
        <v>0.8</v>
      </c>
      <c r="BQ8" s="60">
        <v>19102</v>
      </c>
      <c r="BR8" s="60">
        <v>15044</v>
      </c>
      <c r="BS8" s="60">
        <v>7994</v>
      </c>
      <c r="BT8" s="61">
        <v>969</v>
      </c>
      <c r="BU8" s="61">
        <v>-1417</v>
      </c>
      <c r="BV8" s="60">
        <v>8624</v>
      </c>
      <c r="BW8" s="60">
        <v>8183</v>
      </c>
      <c r="BX8" s="60">
        <v>7940</v>
      </c>
      <c r="BY8" s="60">
        <v>2576</v>
      </c>
      <c r="BZ8" s="60">
        <v>4153</v>
      </c>
      <c r="CA8" s="58">
        <v>10906</v>
      </c>
      <c r="CB8" s="59" t="s">
        <v>115</v>
      </c>
      <c r="CC8" s="59" t="s">
        <v>115</v>
      </c>
      <c r="CD8" s="59" t="s">
        <v>115</v>
      </c>
      <c r="CE8" s="59" t="s">
        <v>115</v>
      </c>
      <c r="CF8" s="59" t="s">
        <v>115</v>
      </c>
      <c r="CG8" s="59" t="s">
        <v>115</v>
      </c>
      <c r="CH8" s="59" t="s">
        <v>115</v>
      </c>
      <c r="CI8" s="59" t="s">
        <v>115</v>
      </c>
      <c r="CJ8" s="59" t="s">
        <v>115</v>
      </c>
      <c r="CK8" s="59" t="s">
        <v>115</v>
      </c>
      <c r="CL8" s="56" t="s">
        <v>115</v>
      </c>
      <c r="CM8" s="58">
        <v>611022</v>
      </c>
      <c r="CN8" s="58">
        <v>1600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59.6</v>
      </c>
      <c r="DF8" s="59">
        <v>83.1</v>
      </c>
      <c r="DG8" s="59">
        <v>54.4</v>
      </c>
      <c r="DH8" s="59">
        <v>70.3</v>
      </c>
      <c r="DI8" s="59">
        <v>70</v>
      </c>
      <c r="DJ8" s="56">
        <v>99.8</v>
      </c>
      <c r="DK8" s="59">
        <v>51.7</v>
      </c>
      <c r="DL8" s="59">
        <v>36.200000000000003</v>
      </c>
      <c r="DM8" s="59">
        <v>37.5</v>
      </c>
      <c r="DN8" s="59">
        <v>37.5</v>
      </c>
      <c r="DO8" s="59">
        <v>23.3</v>
      </c>
      <c r="DP8" s="59">
        <v>151.19999999999999</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2022-12-09T03:28:09Z</dcterms:created>
  <dcterms:modified xsi:type="dcterms:W3CDTF">2023-01-24T02:14:36Z</dcterms:modified>
  <cp:category/>
</cp:coreProperties>
</file>